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C:\Users\NH\Desktop\Power BI\"/>
    </mc:Choice>
  </mc:AlternateContent>
  <xr:revisionPtr revIDLastSave="0" documentId="13_ncr:1_{7C8093B5-B07D-43F2-AA8B-4428C659498B}" xr6:coauthVersionLast="47" xr6:coauthVersionMax="47" xr10:uidLastSave="{00000000-0000-0000-0000-000000000000}"/>
  <bookViews>
    <workbookView xWindow="-110" yWindow="-110" windowWidth="19420" windowHeight="10420" tabRatio="772" firstSheet="5" activeTab="5" xr2:uid="{A49542DE-2116-4F6B-848A-73973B40AB40}"/>
  </bookViews>
  <sheets>
    <sheet name="Categories" sheetId="1" r:id="rId1"/>
    <sheet name="Products" sheetId="5" r:id="rId2"/>
    <sheet name="Employees" sheetId="2" r:id="rId3"/>
    <sheet name="Employees KPI" sheetId="10" r:id="rId4"/>
    <sheet name="Employees Targets" sheetId="12" r:id="rId5"/>
    <sheet name="Order_details_2" sheetId="3" r:id="rId6"/>
    <sheet name="Orders" sheetId="4" r:id="rId7"/>
    <sheet name="Customers" sheetId="7" r:id="rId8"/>
    <sheet name="Suppliers" sheetId="6" r:id="rId9"/>
    <sheet name="Order_details" sheetId="8" r:id="rId10"/>
    <sheet name="Pivot" sheetId="9" r:id="rId11"/>
  </sheets>
  <definedNames>
    <definedName name="_xlnm._FilterDatabase" localSheetId="3" hidden="1">'Employees KPI'!$B$14:$L$338</definedName>
    <definedName name="_xlnm._FilterDatabase" localSheetId="4" hidden="1">'Employees Targets'!$B$14:$G$338</definedName>
    <definedName name="_xlcn.WorksheetConnection_OrdersA1N8321" hidden="1">Orders!$A$1:$L$832</definedName>
    <definedName name="Slicer_Order_Month">#N/A</definedName>
  </definedNames>
  <calcPr calcId="191028"/>
  <pivotCaches>
    <pivotCache cacheId="3402" r:id="rId12"/>
  </pivotCaches>
  <extLst>
    <ext xmlns:x14="http://schemas.microsoft.com/office/spreadsheetml/2009/9/main" uri="{876F7934-8845-4945-9796-88D515C7AA90}">
      <x14:pivotCaches>
        <pivotCache cacheId="340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Orders!$A$1:$N$83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2" l="1"/>
  <c r="E4" i="12"/>
  <c r="E5" i="12"/>
  <c r="E6" i="12"/>
  <c r="E7" i="12"/>
  <c r="E8" i="12"/>
  <c r="E9" i="12"/>
  <c r="E10" i="12"/>
  <c r="E2" i="12"/>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 i="3"/>
  <c r="G10" i="10"/>
  <c r="D13" i="12"/>
  <c r="B13" i="12"/>
  <c r="B12" i="12"/>
  <c r="B11" i="12"/>
  <c r="B10" i="12"/>
  <c r="B9" i="12"/>
  <c r="B8" i="12"/>
  <c r="B7" i="12"/>
  <c r="B6" i="12"/>
  <c r="B5" i="12"/>
  <c r="B3" i="12"/>
  <c r="B2" i="12"/>
  <c r="B4" i="12"/>
  <c r="C3" i="10"/>
  <c r="G3" i="10" s="1"/>
  <c r="C4" i="10"/>
  <c r="G4" i="10" s="1"/>
  <c r="C5" i="10"/>
  <c r="G5" i="10" s="1"/>
  <c r="C6" i="10"/>
  <c r="G6" i="10" s="1"/>
  <c r="C7" i="10"/>
  <c r="G7" i="10" s="1"/>
  <c r="C8" i="10"/>
  <c r="G8" i="10" s="1"/>
  <c r="C9" i="10"/>
  <c r="G9" i="10" s="1"/>
  <c r="C10" i="10"/>
  <c r="C13" i="10"/>
  <c r="C2" i="10"/>
  <c r="G2" i="10" s="1"/>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15" i="10"/>
  <c r="K26" i="10"/>
  <c r="K35" i="10"/>
  <c r="K44" i="10"/>
  <c r="K53" i="10"/>
  <c r="K62" i="10"/>
  <c r="K71" i="10"/>
  <c r="K80" i="10"/>
  <c r="K89" i="10"/>
  <c r="K98" i="10"/>
  <c r="K107" i="10"/>
  <c r="K116" i="10"/>
  <c r="K125" i="10"/>
  <c r="K134" i="10"/>
  <c r="K143" i="10"/>
  <c r="K152" i="10"/>
  <c r="K161" i="10"/>
  <c r="K170" i="10"/>
  <c r="K179" i="10"/>
  <c r="K188" i="10"/>
  <c r="K197" i="10"/>
  <c r="K206" i="10"/>
  <c r="K215" i="10"/>
  <c r="K224" i="10"/>
  <c r="K233" i="10"/>
  <c r="K242" i="10"/>
  <c r="K251" i="10"/>
  <c r="K260" i="10"/>
  <c r="K269" i="10"/>
  <c r="K278" i="10"/>
  <c r="K287" i="10"/>
  <c r="K296" i="10"/>
  <c r="K305" i="10"/>
  <c r="K314" i="10"/>
  <c r="K323" i="10"/>
  <c r="K332" i="10"/>
  <c r="K15" i="10"/>
  <c r="K24" i="10"/>
  <c r="K51" i="10"/>
  <c r="K60" i="10"/>
  <c r="K78" i="10"/>
  <c r="K96" i="10"/>
  <c r="K141" i="10"/>
  <c r="K168" i="10"/>
  <c r="K177" i="10"/>
  <c r="K195" i="10"/>
  <c r="K204" i="10"/>
  <c r="K222" i="10"/>
  <c r="K231" i="10"/>
  <c r="K240" i="10"/>
  <c r="K276" i="10"/>
  <c r="K285" i="10"/>
  <c r="K294" i="10"/>
  <c r="K303" i="10"/>
  <c r="K321" i="10"/>
  <c r="K330" i="10"/>
  <c r="K33" i="10"/>
  <c r="K42" i="10"/>
  <c r="K69" i="10"/>
  <c r="K87" i="10"/>
  <c r="K105" i="10"/>
  <c r="K114" i="10"/>
  <c r="K123" i="10"/>
  <c r="K132" i="10"/>
  <c r="K150" i="10"/>
  <c r="K159" i="10"/>
  <c r="K186" i="10"/>
  <c r="K213" i="10"/>
  <c r="K249" i="10"/>
  <c r="K258" i="10"/>
  <c r="K267" i="10"/>
  <c r="K312" i="10"/>
  <c r="K16" i="10"/>
  <c r="K25" i="10"/>
  <c r="K34" i="10"/>
  <c r="K43" i="10"/>
  <c r="K52" i="10"/>
  <c r="K61" i="10"/>
  <c r="K70" i="10"/>
  <c r="K79" i="10"/>
  <c r="K88" i="10"/>
  <c r="K97" i="10"/>
  <c r="K106" i="10"/>
  <c r="K115" i="10"/>
  <c r="K124" i="10"/>
  <c r="K133" i="10"/>
  <c r="K142" i="10"/>
  <c r="K151" i="10"/>
  <c r="K160" i="10"/>
  <c r="K169" i="10"/>
  <c r="K178" i="10"/>
  <c r="K187" i="10"/>
  <c r="K196" i="10"/>
  <c r="K205" i="10"/>
  <c r="K214" i="10"/>
  <c r="K223" i="10"/>
  <c r="K232" i="10"/>
  <c r="K241" i="10"/>
  <c r="K250" i="10"/>
  <c r="K259" i="10"/>
  <c r="K268" i="10"/>
  <c r="K277" i="10"/>
  <c r="K286" i="10"/>
  <c r="K295" i="10"/>
  <c r="K304" i="10"/>
  <c r="K313" i="10"/>
  <c r="K322" i="10"/>
  <c r="K331" i="10"/>
  <c r="K18" i="10"/>
  <c r="K27" i="10"/>
  <c r="K36" i="10"/>
  <c r="K45" i="10"/>
  <c r="K54" i="10"/>
  <c r="K63" i="10"/>
  <c r="K72" i="10"/>
  <c r="K81" i="10"/>
  <c r="K90" i="10"/>
  <c r="K99" i="10"/>
  <c r="K108" i="10"/>
  <c r="K117" i="10"/>
  <c r="K126" i="10"/>
  <c r="K135" i="10"/>
  <c r="K144" i="10"/>
  <c r="K153" i="10"/>
  <c r="K162" i="10"/>
  <c r="K171" i="10"/>
  <c r="K180" i="10"/>
  <c r="K189" i="10"/>
  <c r="K198" i="10"/>
  <c r="K207" i="10"/>
  <c r="K216" i="10"/>
  <c r="K225" i="10"/>
  <c r="K234" i="10"/>
  <c r="K243" i="10"/>
  <c r="K252" i="10"/>
  <c r="K261" i="10"/>
  <c r="K270" i="10"/>
  <c r="K279" i="10"/>
  <c r="K288" i="10"/>
  <c r="K297" i="10"/>
  <c r="K306" i="10"/>
  <c r="K315" i="10"/>
  <c r="K324" i="10"/>
  <c r="K333" i="10"/>
  <c r="K19" i="10"/>
  <c r="K28" i="10"/>
  <c r="K37" i="10"/>
  <c r="K46" i="10"/>
  <c r="K55" i="10"/>
  <c r="K64" i="10"/>
  <c r="K73" i="10"/>
  <c r="K82" i="10"/>
  <c r="K91" i="10"/>
  <c r="K100" i="10"/>
  <c r="K109" i="10"/>
  <c r="K118" i="10"/>
  <c r="K127" i="10"/>
  <c r="K136" i="10"/>
  <c r="K145" i="10"/>
  <c r="K154" i="10"/>
  <c r="K163" i="10"/>
  <c r="K172" i="10"/>
  <c r="K181" i="10"/>
  <c r="K190" i="10"/>
  <c r="K199" i="10"/>
  <c r="K208" i="10"/>
  <c r="K217" i="10"/>
  <c r="K226" i="10"/>
  <c r="K235" i="10"/>
  <c r="K244" i="10"/>
  <c r="K253" i="10"/>
  <c r="K262" i="10"/>
  <c r="K271" i="10"/>
  <c r="K280" i="10"/>
  <c r="K289" i="10"/>
  <c r="K298" i="10"/>
  <c r="K307" i="10"/>
  <c r="K316" i="10"/>
  <c r="K325" i="10"/>
  <c r="K334" i="10"/>
  <c r="K20" i="10"/>
  <c r="K29" i="10"/>
  <c r="K38" i="10"/>
  <c r="K47" i="10"/>
  <c r="K56" i="10"/>
  <c r="K65" i="10"/>
  <c r="K74" i="10"/>
  <c r="K83" i="10"/>
  <c r="K92" i="10"/>
  <c r="K101" i="10"/>
  <c r="K110" i="10"/>
  <c r="K119" i="10"/>
  <c r="K128" i="10"/>
  <c r="K137" i="10"/>
  <c r="K146" i="10"/>
  <c r="K155" i="10"/>
  <c r="K164" i="10"/>
  <c r="K173" i="10"/>
  <c r="K182" i="10"/>
  <c r="K191" i="10"/>
  <c r="K200" i="10"/>
  <c r="K209" i="10"/>
  <c r="K218" i="10"/>
  <c r="K227" i="10"/>
  <c r="K236" i="10"/>
  <c r="K245" i="10"/>
  <c r="K254" i="10"/>
  <c r="K263" i="10"/>
  <c r="K272" i="10"/>
  <c r="K281" i="10"/>
  <c r="K290" i="10"/>
  <c r="K299" i="10"/>
  <c r="K308" i="10"/>
  <c r="K317" i="10"/>
  <c r="K326" i="10"/>
  <c r="K335" i="10"/>
  <c r="K21" i="10"/>
  <c r="K30" i="10"/>
  <c r="K39" i="10"/>
  <c r="K48" i="10"/>
  <c r="K57" i="10"/>
  <c r="K66" i="10"/>
  <c r="K75" i="10"/>
  <c r="K84" i="10"/>
  <c r="K93" i="10"/>
  <c r="K102" i="10"/>
  <c r="K111" i="10"/>
  <c r="K120" i="10"/>
  <c r="K129" i="10"/>
  <c r="K138" i="10"/>
  <c r="K147" i="10"/>
  <c r="K156" i="10"/>
  <c r="K165" i="10"/>
  <c r="K174" i="10"/>
  <c r="K183" i="10"/>
  <c r="K192" i="10"/>
  <c r="K201" i="10"/>
  <c r="K210" i="10"/>
  <c r="K219" i="10"/>
  <c r="K228" i="10"/>
  <c r="K237" i="10"/>
  <c r="K246" i="10"/>
  <c r="K255" i="10"/>
  <c r="K264" i="10"/>
  <c r="K273" i="10"/>
  <c r="K282" i="10"/>
  <c r="K291" i="10"/>
  <c r="K300" i="10"/>
  <c r="K309" i="10"/>
  <c r="K318" i="10"/>
  <c r="K327" i="10"/>
  <c r="K336" i="10"/>
  <c r="K22" i="10"/>
  <c r="K31" i="10"/>
  <c r="K40" i="10"/>
  <c r="K49" i="10"/>
  <c r="K58" i="10"/>
  <c r="K67" i="10"/>
  <c r="K76" i="10"/>
  <c r="K85" i="10"/>
  <c r="K94" i="10"/>
  <c r="K103" i="10"/>
  <c r="K112" i="10"/>
  <c r="K121" i="10"/>
  <c r="K130" i="10"/>
  <c r="K139" i="10"/>
  <c r="K148" i="10"/>
  <c r="K157" i="10"/>
  <c r="K166" i="10"/>
  <c r="K175" i="10"/>
  <c r="K184" i="10"/>
  <c r="K193" i="10"/>
  <c r="K202" i="10"/>
  <c r="K211" i="10"/>
  <c r="K220" i="10"/>
  <c r="K229" i="10"/>
  <c r="K238" i="10"/>
  <c r="K247" i="10"/>
  <c r="K256" i="10"/>
  <c r="K265" i="10"/>
  <c r="K274" i="10"/>
  <c r="K283" i="10"/>
  <c r="K292" i="10"/>
  <c r="K301" i="10"/>
  <c r="K310" i="10"/>
  <c r="K319" i="10"/>
  <c r="K328" i="10"/>
  <c r="K337" i="10"/>
  <c r="K23" i="10"/>
  <c r="K32" i="10"/>
  <c r="K41" i="10"/>
  <c r="K50" i="10"/>
  <c r="K59" i="10"/>
  <c r="K68" i="10"/>
  <c r="K77" i="10"/>
  <c r="K86" i="10"/>
  <c r="K95" i="10"/>
  <c r="K104" i="10"/>
  <c r="K113" i="10"/>
  <c r="K122" i="10"/>
  <c r="K131" i="10"/>
  <c r="K140" i="10"/>
  <c r="K149" i="10"/>
  <c r="K158" i="10"/>
  <c r="K167" i="10"/>
  <c r="K176" i="10"/>
  <c r="K185" i="10"/>
  <c r="K194" i="10"/>
  <c r="K203" i="10"/>
  <c r="K212" i="10"/>
  <c r="K221" i="10"/>
  <c r="K230" i="10"/>
  <c r="K239" i="10"/>
  <c r="K248" i="10"/>
  <c r="K257" i="10"/>
  <c r="K266" i="10"/>
  <c r="K275" i="10"/>
  <c r="K284" i="10"/>
  <c r="K293" i="10"/>
  <c r="K302" i="10"/>
  <c r="K311" i="10"/>
  <c r="K320" i="10"/>
  <c r="K329" i="10"/>
  <c r="K338" i="10"/>
  <c r="K17" i="10"/>
  <c r="L7" i="10"/>
  <c r="D4" i="10"/>
  <c r="F4" i="10" s="1"/>
  <c r="D2" i="10"/>
  <c r="F2" i="10" s="1"/>
  <c r="D5" i="10"/>
  <c r="F5" i="10" s="1"/>
  <c r="D6" i="10"/>
  <c r="E6" i="10" s="1"/>
  <c r="D7" i="10"/>
  <c r="F7" i="10" s="1"/>
  <c r="D8" i="10"/>
  <c r="F8" i="10" s="1"/>
  <c r="D9" i="10"/>
  <c r="F9" i="10" s="1"/>
  <c r="D10" i="10"/>
  <c r="E10" i="10" s="1"/>
  <c r="D3" i="10"/>
  <c r="F3" i="10" s="1"/>
  <c r="B4" i="10"/>
  <c r="B2" i="10"/>
  <c r="B5" i="10"/>
  <c r="B6" i="10"/>
  <c r="B7" i="10"/>
  <c r="B8" i="10"/>
  <c r="B9" i="10"/>
  <c r="B10" i="10"/>
  <c r="B11" i="10"/>
  <c r="B12" i="10"/>
  <c r="B13" i="10"/>
  <c r="B3" i="10"/>
  <c r="I3" i="3"/>
  <c r="I10" i="3"/>
  <c r="I14" i="3"/>
  <c r="K18" i="3"/>
  <c r="I22" i="3"/>
  <c r="I26" i="3"/>
  <c r="K30" i="3"/>
  <c r="I34" i="3"/>
  <c r="I38" i="3"/>
  <c r="I39" i="3"/>
  <c r="I46" i="3"/>
  <c r="I54" i="3"/>
  <c r="I58" i="3"/>
  <c r="I62" i="3"/>
  <c r="I67" i="3"/>
  <c r="I74" i="3"/>
  <c r="L78" i="3"/>
  <c r="I86" i="3"/>
  <c r="I90" i="3"/>
  <c r="I98" i="3"/>
  <c r="L102" i="3"/>
  <c r="I103" i="3"/>
  <c r="I114" i="3"/>
  <c r="I118" i="3"/>
  <c r="I122" i="3"/>
  <c r="K126" i="3"/>
  <c r="L130" i="3"/>
  <c r="I131" i="3"/>
  <c r="I138" i="3"/>
  <c r="I142" i="3"/>
  <c r="I150" i="3"/>
  <c r="I154" i="3"/>
  <c r="I162" i="3"/>
  <c r="I166" i="3"/>
  <c r="I167" i="3"/>
  <c r="K170" i="3"/>
  <c r="I182" i="3"/>
  <c r="I186" i="3"/>
  <c r="L190" i="3"/>
  <c r="K194" i="3"/>
  <c r="I195" i="3"/>
  <c r="I198" i="3"/>
  <c r="K206" i="3"/>
  <c r="I210" i="3"/>
  <c r="I214" i="3"/>
  <c r="I218" i="3"/>
  <c r="K226" i="3"/>
  <c r="I230" i="3"/>
  <c r="I238" i="3"/>
  <c r="I246" i="3"/>
  <c r="I250" i="3"/>
  <c r="K254" i="3"/>
  <c r="I259" i="3"/>
  <c r="L266" i="3"/>
  <c r="L274" i="3"/>
  <c r="I278" i="3"/>
  <c r="I282" i="3"/>
  <c r="I286" i="3"/>
  <c r="I295" i="3"/>
  <c r="K298" i="3"/>
  <c r="I302" i="3"/>
  <c r="I310" i="3"/>
  <c r="I314" i="3"/>
  <c r="I323" i="3"/>
  <c r="K334" i="3"/>
  <c r="I342" i="3"/>
  <c r="I346" i="3"/>
  <c r="K350" i="3"/>
  <c r="I354" i="3"/>
  <c r="I359" i="3"/>
  <c r="K362" i="3"/>
  <c r="L370" i="3"/>
  <c r="I374" i="3"/>
  <c r="I378" i="3"/>
  <c r="I382" i="3"/>
  <c r="I387" i="3"/>
  <c r="K390" i="3"/>
  <c r="L398" i="3"/>
  <c r="K414" i="3"/>
  <c r="K418" i="3"/>
  <c r="I423" i="3"/>
  <c r="K426" i="3"/>
  <c r="I434" i="3"/>
  <c r="K442" i="3"/>
  <c r="L450" i="3"/>
  <c r="I451" i="3"/>
  <c r="I454" i="3"/>
  <c r="I462" i="3"/>
  <c r="K466" i="3"/>
  <c r="L470" i="3"/>
  <c r="L478" i="3"/>
  <c r="L486" i="3"/>
  <c r="I487" i="3"/>
  <c r="I490" i="3"/>
  <c r="K506" i="3"/>
  <c r="K514" i="3"/>
  <c r="I515" i="3"/>
  <c r="I518" i="3"/>
  <c r="L522" i="3"/>
  <c r="L534" i="3"/>
  <c r="I542" i="3"/>
  <c r="K546" i="3"/>
  <c r="I550" i="3"/>
  <c r="I551" i="3"/>
  <c r="L554" i="3"/>
  <c r="K558" i="3"/>
  <c r="I562" i="3"/>
  <c r="I570" i="3"/>
  <c r="I578" i="3"/>
  <c r="I579" i="3"/>
  <c r="L582" i="3"/>
  <c r="L586" i="3"/>
  <c r="I590" i="3"/>
  <c r="L598" i="3"/>
  <c r="L602" i="3"/>
  <c r="I606" i="3"/>
  <c r="I615" i="3"/>
  <c r="L618" i="3"/>
  <c r="L626" i="3"/>
  <c r="I634" i="3"/>
  <c r="L642" i="3"/>
  <c r="I643" i="3"/>
  <c r="L646" i="3"/>
  <c r="L654" i="3"/>
  <c r="L662" i="3"/>
  <c r="L670" i="3"/>
  <c r="L674" i="3"/>
  <c r="I678" i="3"/>
  <c r="I679" i="3"/>
  <c r="K682" i="3"/>
  <c r="I690" i="3"/>
  <c r="K698" i="3"/>
  <c r="L706" i="3"/>
  <c r="I707" i="3"/>
  <c r="I710" i="3"/>
  <c r="K714" i="3"/>
  <c r="I718" i="3"/>
  <c r="L726" i="3"/>
  <c r="L734" i="3"/>
  <c r="L742" i="3"/>
  <c r="I743" i="3"/>
  <c r="K750" i="3"/>
  <c r="I754" i="3"/>
  <c r="L758" i="3"/>
  <c r="K762" i="3"/>
  <c r="K770" i="3"/>
  <c r="I771" i="3"/>
  <c r="I774" i="3"/>
  <c r="L778" i="3"/>
  <c r="I782" i="3"/>
  <c r="L786" i="3"/>
  <c r="L790" i="3"/>
  <c r="I798" i="3"/>
  <c r="L802" i="3"/>
  <c r="I807" i="3"/>
  <c r="L810" i="3"/>
  <c r="K814" i="3"/>
  <c r="K818" i="3"/>
  <c r="L825" i="3"/>
  <c r="K830" i="3"/>
  <c r="K834" i="3"/>
  <c r="I835" i="3"/>
  <c r="K838" i="3"/>
  <c r="K843" i="3"/>
  <c r="K846" i="3"/>
  <c r="K854" i="3"/>
  <c r="I858" i="3"/>
  <c r="K862" i="3"/>
  <c r="L866" i="3"/>
  <c r="K870" i="3"/>
  <c r="I871" i="3"/>
  <c r="I874" i="3"/>
  <c r="K886" i="3"/>
  <c r="L889" i="3"/>
  <c r="K890" i="3"/>
  <c r="I898" i="3"/>
  <c r="I899" i="3"/>
  <c r="K902" i="3"/>
  <c r="K910" i="3"/>
  <c r="K914" i="3"/>
  <c r="K918" i="3"/>
  <c r="K926" i="3"/>
  <c r="K930" i="3"/>
  <c r="K934" i="3"/>
  <c r="I935" i="3"/>
  <c r="K942" i="3"/>
  <c r="I946" i="3"/>
  <c r="L953" i="3"/>
  <c r="I954" i="3"/>
  <c r="K958" i="3"/>
  <c r="I962" i="3"/>
  <c r="I963" i="3"/>
  <c r="K966" i="3"/>
  <c r="K970" i="3"/>
  <c r="K971" i="3"/>
  <c r="K974" i="3"/>
  <c r="L978" i="3"/>
  <c r="K982" i="3"/>
  <c r="I986" i="3"/>
  <c r="K990" i="3"/>
  <c r="K998" i="3"/>
  <c r="I999" i="3"/>
  <c r="K1002" i="3"/>
  <c r="I1010" i="3"/>
  <c r="K1014" i="3"/>
  <c r="L1017" i="3"/>
  <c r="I1018" i="3"/>
  <c r="K1026" i="3"/>
  <c r="I1027" i="3"/>
  <c r="K1030" i="3"/>
  <c r="K1038" i="3"/>
  <c r="K1042" i="3"/>
  <c r="I1063" i="3"/>
  <c r="I1074" i="3"/>
  <c r="I1075" i="3"/>
  <c r="I1086" i="3"/>
  <c r="I1106" i="3"/>
  <c r="I1107" i="3"/>
  <c r="L1109" i="3"/>
  <c r="I1118" i="3"/>
  <c r="I1138" i="3"/>
  <c r="I1139" i="3"/>
  <c r="I1150" i="3"/>
  <c r="I1170" i="3"/>
  <c r="I1171" i="3"/>
  <c r="I1182" i="3"/>
  <c r="I1202" i="3"/>
  <c r="I1203" i="3"/>
  <c r="K1205" i="3"/>
  <c r="I1214" i="3"/>
  <c r="I1234" i="3"/>
  <c r="I1235" i="3"/>
  <c r="I1246" i="3"/>
  <c r="L1261" i="3"/>
  <c r="I1266" i="3"/>
  <c r="I1267" i="3"/>
  <c r="K1269" i="3"/>
  <c r="I1278" i="3"/>
  <c r="L1297" i="3"/>
  <c r="I1298" i="3"/>
  <c r="I1299" i="3"/>
  <c r="I1310" i="3"/>
  <c r="L1319" i="3"/>
  <c r="I1330" i="3"/>
  <c r="I1331" i="3"/>
  <c r="I1342" i="3"/>
  <c r="L1347" i="3"/>
  <c r="I1362" i="3"/>
  <c r="I1374" i="3"/>
  <c r="I1394" i="3"/>
  <c r="I1406" i="3"/>
  <c r="I1426" i="3"/>
  <c r="I1438" i="3"/>
  <c r="I1458" i="3"/>
  <c r="I1470" i="3"/>
  <c r="K1474" i="3"/>
  <c r="I1490" i="3"/>
  <c r="I1502" i="3"/>
  <c r="I1522" i="3"/>
  <c r="I1534" i="3"/>
  <c r="I1544" i="3"/>
  <c r="I1554" i="3"/>
  <c r="I1566" i="3"/>
  <c r="I1586" i="3"/>
  <c r="I1598" i="3"/>
  <c r="I1608" i="3"/>
  <c r="I1618" i="3"/>
  <c r="I1630" i="3"/>
  <c r="I1640" i="3"/>
  <c r="I1650" i="3"/>
  <c r="I1662" i="3"/>
  <c r="K1666" i="3"/>
  <c r="I1672" i="3"/>
  <c r="K1682" i="3"/>
  <c r="I1694" i="3"/>
  <c r="K1698" i="3"/>
  <c r="I1726" i="3"/>
  <c r="K1730" i="3"/>
  <c r="I1736" i="3"/>
  <c r="I1758" i="3"/>
  <c r="K1762" i="3"/>
  <c r="I1768" i="3"/>
  <c r="K1778" i="3"/>
  <c r="I1790" i="3"/>
  <c r="K1794" i="3"/>
  <c r="K1810" i="3"/>
  <c r="I1822" i="3"/>
  <c r="K1826" i="3"/>
  <c r="K1842" i="3"/>
  <c r="I1854" i="3"/>
  <c r="I1864" i="3"/>
  <c r="I1886" i="3"/>
  <c r="K1890" i="3"/>
  <c r="K1906" i="3"/>
  <c r="I1918" i="3"/>
  <c r="K1922" i="3"/>
  <c r="L1938" i="3"/>
  <c r="I1950" i="3"/>
  <c r="L1958" i="3"/>
  <c r="K1966" i="3"/>
  <c r="L1970" i="3"/>
  <c r="I1982" i="3"/>
  <c r="K1986" i="3"/>
  <c r="I1992" i="3"/>
  <c r="I1994" i="3"/>
  <c r="L2002" i="3"/>
  <c r="L2006" i="3"/>
  <c r="I2014" i="3"/>
  <c r="L2018" i="3"/>
  <c r="K2026" i="3"/>
  <c r="L2034" i="3"/>
  <c r="K2042" i="3"/>
  <c r="I2046" i="3"/>
  <c r="L2050" i="3"/>
  <c r="L2054" i="3"/>
  <c r="L2066" i="3"/>
  <c r="L2070" i="3"/>
  <c r="I2078" i="3"/>
  <c r="L2082" i="3"/>
  <c r="K2090" i="3"/>
  <c r="K2106" i="3"/>
  <c r="I2110" i="3"/>
  <c r="L2114" i="3"/>
  <c r="L2118" i="3"/>
  <c r="I2120" i="3"/>
  <c r="L2130" i="3"/>
  <c r="L2134" i="3"/>
  <c r="I2142" i="3"/>
  <c r="L2146" i="3"/>
  <c r="K2154" i="3"/>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1874" i="3"/>
  <c r="C1875" i="3"/>
  <c r="C1876" i="3"/>
  <c r="C1877" i="3"/>
  <c r="C1878" i="3"/>
  <c r="C1879" i="3"/>
  <c r="C1880" i="3"/>
  <c r="C1881" i="3"/>
  <c r="C1882" i="3"/>
  <c r="C1883" i="3"/>
  <c r="C1884" i="3"/>
  <c r="C1885" i="3"/>
  <c r="C1886" i="3"/>
  <c r="C1887" i="3"/>
  <c r="C1888" i="3"/>
  <c r="C1889" i="3"/>
  <c r="C1890" i="3"/>
  <c r="C1891" i="3"/>
  <c r="C1892" i="3"/>
  <c r="C1893" i="3"/>
  <c r="C1894" i="3"/>
  <c r="C1895" i="3"/>
  <c r="C1896" i="3"/>
  <c r="C1897" i="3"/>
  <c r="C1898" i="3"/>
  <c r="C1899" i="3"/>
  <c r="C1900" i="3"/>
  <c r="C1901" i="3"/>
  <c r="C1902" i="3"/>
  <c r="C1903" i="3"/>
  <c r="C1904" i="3"/>
  <c r="C1905" i="3"/>
  <c r="C1906" i="3"/>
  <c r="C1907" i="3"/>
  <c r="C1908" i="3"/>
  <c r="C1909" i="3"/>
  <c r="C1910" i="3"/>
  <c r="C1911" i="3"/>
  <c r="C1912" i="3"/>
  <c r="C1913" i="3"/>
  <c r="C1914" i="3"/>
  <c r="C1915" i="3"/>
  <c r="C1916" i="3"/>
  <c r="C1917" i="3"/>
  <c r="C1918" i="3"/>
  <c r="C1919" i="3"/>
  <c r="C1920" i="3"/>
  <c r="C1921" i="3"/>
  <c r="C1922" i="3"/>
  <c r="C1923" i="3"/>
  <c r="C1924" i="3"/>
  <c r="C1925" i="3"/>
  <c r="C1926" i="3"/>
  <c r="C1927" i="3"/>
  <c r="C1928" i="3"/>
  <c r="C1929" i="3"/>
  <c r="C1930" i="3"/>
  <c r="C1931" i="3"/>
  <c r="C1932" i="3"/>
  <c r="C1933" i="3"/>
  <c r="C1934" i="3"/>
  <c r="C1935" i="3"/>
  <c r="C1936" i="3"/>
  <c r="C1937" i="3"/>
  <c r="C1938" i="3"/>
  <c r="C1939" i="3"/>
  <c r="C1940" i="3"/>
  <c r="C1941" i="3"/>
  <c r="C1942" i="3"/>
  <c r="C1943" i="3"/>
  <c r="C1944" i="3"/>
  <c r="C1945" i="3"/>
  <c r="C1946" i="3"/>
  <c r="C1947" i="3"/>
  <c r="C1948" i="3"/>
  <c r="C1949" i="3"/>
  <c r="C1950" i="3"/>
  <c r="C1951" i="3"/>
  <c r="C1952" i="3"/>
  <c r="C1953" i="3"/>
  <c r="C1954" i="3"/>
  <c r="C1955" i="3"/>
  <c r="C1956" i="3"/>
  <c r="C1957" i="3"/>
  <c r="C1958" i="3"/>
  <c r="C1959" i="3"/>
  <c r="C1960" i="3"/>
  <c r="C1961" i="3"/>
  <c r="C1962" i="3"/>
  <c r="C1963" i="3"/>
  <c r="C1964" i="3"/>
  <c r="C1965" i="3"/>
  <c r="C1966" i="3"/>
  <c r="C1967" i="3"/>
  <c r="C1968" i="3"/>
  <c r="C1969" i="3"/>
  <c r="C1970" i="3"/>
  <c r="C1971" i="3"/>
  <c r="C1972" i="3"/>
  <c r="C1973" i="3"/>
  <c r="C1974" i="3"/>
  <c r="C1975" i="3"/>
  <c r="C1976" i="3"/>
  <c r="C1977" i="3"/>
  <c r="C1978" i="3"/>
  <c r="C1979" i="3"/>
  <c r="C1980" i="3"/>
  <c r="C1981" i="3"/>
  <c r="C1982" i="3"/>
  <c r="C1983" i="3"/>
  <c r="C1984" i="3"/>
  <c r="C1985" i="3"/>
  <c r="C1986" i="3"/>
  <c r="C1987" i="3"/>
  <c r="C1988" i="3"/>
  <c r="C1989" i="3"/>
  <c r="C1990" i="3"/>
  <c r="C1991" i="3"/>
  <c r="C1992" i="3"/>
  <c r="C1993" i="3"/>
  <c r="C1994" i="3"/>
  <c r="C1995" i="3"/>
  <c r="C1996" i="3"/>
  <c r="C1997" i="3"/>
  <c r="C1998" i="3"/>
  <c r="C1999" i="3"/>
  <c r="C2000"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 i="3"/>
  <c r="J3" i="3"/>
  <c r="J4" i="3"/>
  <c r="J5" i="3"/>
  <c r="J6" i="3"/>
  <c r="J7" i="3"/>
  <c r="M4" i="4" s="1"/>
  <c r="J8" i="3"/>
  <c r="J9" i="3"/>
  <c r="J10" i="3"/>
  <c r="M5" i="4" s="1"/>
  <c r="J11" i="3"/>
  <c r="J12" i="3"/>
  <c r="J13" i="3"/>
  <c r="J14" i="3"/>
  <c r="J15" i="3"/>
  <c r="J16" i="3"/>
  <c r="J17" i="3"/>
  <c r="J18" i="3"/>
  <c r="J19" i="3"/>
  <c r="M8" i="4" s="1"/>
  <c r="J20" i="3"/>
  <c r="J21" i="3"/>
  <c r="J22" i="3"/>
  <c r="M9" i="4" s="1"/>
  <c r="J23" i="3"/>
  <c r="J24" i="3"/>
  <c r="J25" i="3"/>
  <c r="J26" i="3"/>
  <c r="M10" i="4" s="1"/>
  <c r="J27" i="3"/>
  <c r="J28" i="3"/>
  <c r="J29" i="3"/>
  <c r="J30" i="3"/>
  <c r="J31" i="3"/>
  <c r="M12" i="4" s="1"/>
  <c r="J32" i="3"/>
  <c r="J33" i="3"/>
  <c r="J34" i="3"/>
  <c r="M13" i="4" s="1"/>
  <c r="J35" i="3"/>
  <c r="J36" i="3"/>
  <c r="J37" i="3"/>
  <c r="J38" i="3"/>
  <c r="J39" i="3"/>
  <c r="J40" i="3"/>
  <c r="M15" i="4" s="1"/>
  <c r="J41" i="3"/>
  <c r="J42" i="3"/>
  <c r="M16" i="4" s="1"/>
  <c r="J43" i="3"/>
  <c r="J44" i="3"/>
  <c r="J45" i="3"/>
  <c r="J46" i="3"/>
  <c r="J47" i="3"/>
  <c r="J48" i="3"/>
  <c r="J49" i="3"/>
  <c r="J50" i="3"/>
  <c r="J51" i="3"/>
  <c r="M19" i="4" s="1"/>
  <c r="J52" i="3"/>
  <c r="J53" i="3"/>
  <c r="M20" i="4" s="1"/>
  <c r="J54" i="3"/>
  <c r="M21" i="4" s="1"/>
  <c r="J55" i="3"/>
  <c r="J56" i="3"/>
  <c r="J57" i="3"/>
  <c r="J58" i="3"/>
  <c r="J59" i="3"/>
  <c r="M23" i="4" s="1"/>
  <c r="J60" i="3"/>
  <c r="J61" i="3"/>
  <c r="J62" i="3"/>
  <c r="J63" i="3"/>
  <c r="M25" i="4" s="1"/>
  <c r="J64" i="3"/>
  <c r="J65" i="3"/>
  <c r="J66" i="3"/>
  <c r="J67" i="3"/>
  <c r="J68" i="3"/>
  <c r="J69" i="3"/>
  <c r="J70" i="3"/>
  <c r="J71" i="3"/>
  <c r="J72" i="3"/>
  <c r="J73" i="3"/>
  <c r="J74" i="3"/>
  <c r="M29" i="4" s="1"/>
  <c r="J75" i="3"/>
  <c r="J76" i="3"/>
  <c r="M30" i="4" s="1"/>
  <c r="J77" i="3"/>
  <c r="J78" i="3"/>
  <c r="M31" i="4" s="1"/>
  <c r="J79" i="3"/>
  <c r="J80" i="3"/>
  <c r="J81" i="3"/>
  <c r="J82" i="3"/>
  <c r="J83" i="3"/>
  <c r="J84" i="3"/>
  <c r="M33" i="4" s="1"/>
  <c r="J85" i="3"/>
  <c r="J86" i="3"/>
  <c r="J87" i="3"/>
  <c r="J88" i="3"/>
  <c r="J89" i="3"/>
  <c r="J90" i="3"/>
  <c r="J91" i="3"/>
  <c r="J92" i="3"/>
  <c r="J93" i="3"/>
  <c r="J94" i="3"/>
  <c r="J95" i="3"/>
  <c r="J96" i="3"/>
  <c r="J97" i="3"/>
  <c r="J98" i="3"/>
  <c r="J99" i="3"/>
  <c r="J100" i="3"/>
  <c r="J101" i="3"/>
  <c r="J102" i="3"/>
  <c r="J103" i="3"/>
  <c r="J104" i="3"/>
  <c r="M40" i="4" s="1"/>
  <c r="J105" i="3"/>
  <c r="J106" i="3"/>
  <c r="M41" i="4" s="1"/>
  <c r="J107" i="3"/>
  <c r="J108" i="3"/>
  <c r="J109" i="3"/>
  <c r="J110" i="3"/>
  <c r="J111" i="3"/>
  <c r="J112" i="3"/>
  <c r="J113" i="3"/>
  <c r="J114" i="3"/>
  <c r="J115" i="3"/>
  <c r="J116" i="3"/>
  <c r="J117" i="3"/>
  <c r="J118" i="3"/>
  <c r="J119" i="3"/>
  <c r="J120" i="3"/>
  <c r="M46" i="4" s="1"/>
  <c r="J121" i="3"/>
  <c r="J122" i="3"/>
  <c r="J123" i="3"/>
  <c r="J124" i="3"/>
  <c r="J125" i="3"/>
  <c r="J126" i="3"/>
  <c r="J127" i="3"/>
  <c r="J128" i="3"/>
  <c r="J129" i="3"/>
  <c r="J130" i="3"/>
  <c r="M49" i="4" s="1"/>
  <c r="J131" i="3"/>
  <c r="J132" i="3"/>
  <c r="J133" i="3"/>
  <c r="J134" i="3"/>
  <c r="M51" i="4" s="1"/>
  <c r="J135" i="3"/>
  <c r="J136" i="3"/>
  <c r="J137" i="3"/>
  <c r="J138" i="3"/>
  <c r="J139" i="3"/>
  <c r="J140" i="3"/>
  <c r="J141" i="3"/>
  <c r="J142" i="3"/>
  <c r="M54" i="4" s="1"/>
  <c r="J143" i="3"/>
  <c r="J144" i="3"/>
  <c r="M55" i="4" s="1"/>
  <c r="J145" i="3"/>
  <c r="J146" i="3"/>
  <c r="M56" i="4" s="1"/>
  <c r="J147" i="3"/>
  <c r="J148" i="3"/>
  <c r="J149" i="3"/>
  <c r="J150" i="3"/>
  <c r="J151" i="3"/>
  <c r="J152" i="3"/>
  <c r="J153" i="3"/>
  <c r="J154" i="3"/>
  <c r="J155" i="3"/>
  <c r="J156" i="3"/>
  <c r="J157" i="3"/>
  <c r="J158" i="3"/>
  <c r="M60" i="4" s="1"/>
  <c r="J159" i="3"/>
  <c r="J160" i="3"/>
  <c r="J161" i="3"/>
  <c r="J162" i="3"/>
  <c r="J163" i="3"/>
  <c r="J164" i="3"/>
  <c r="J165" i="3"/>
  <c r="J166" i="3"/>
  <c r="J167" i="3"/>
  <c r="J168" i="3"/>
  <c r="J169" i="3"/>
  <c r="J170" i="3"/>
  <c r="M64" i="4" s="1"/>
  <c r="J171" i="3"/>
  <c r="J172" i="3"/>
  <c r="J173" i="3"/>
  <c r="J174" i="3"/>
  <c r="M66" i="4" s="1"/>
  <c r="J175" i="3"/>
  <c r="J176" i="3"/>
  <c r="J177" i="3"/>
  <c r="J178" i="3"/>
  <c r="M67" i="4" s="1"/>
  <c r="J179" i="3"/>
  <c r="J180" i="3"/>
  <c r="J181" i="3"/>
  <c r="J182" i="3"/>
  <c r="M69" i="4" s="1"/>
  <c r="J183" i="3"/>
  <c r="J184" i="3"/>
  <c r="M70" i="4" s="1"/>
  <c r="J185" i="3"/>
  <c r="J186" i="3"/>
  <c r="M71" i="4" s="1"/>
  <c r="J187" i="3"/>
  <c r="J188" i="3"/>
  <c r="J189" i="3"/>
  <c r="J190" i="3"/>
  <c r="J191" i="3"/>
  <c r="J192" i="3"/>
  <c r="M74" i="4" s="1"/>
  <c r="J193" i="3"/>
  <c r="M75" i="4" s="1"/>
  <c r="J194" i="3"/>
  <c r="M76" i="4" s="1"/>
  <c r="J195" i="3"/>
  <c r="J196" i="3"/>
  <c r="J197" i="3"/>
  <c r="J198" i="3"/>
  <c r="J199" i="3"/>
  <c r="J200" i="3"/>
  <c r="J201" i="3"/>
  <c r="J202" i="3"/>
  <c r="J203" i="3"/>
  <c r="J204" i="3"/>
  <c r="J205" i="3"/>
  <c r="J206" i="3"/>
  <c r="J207" i="3"/>
  <c r="J208" i="3"/>
  <c r="J209" i="3"/>
  <c r="J210" i="3"/>
  <c r="J211" i="3"/>
  <c r="J212" i="3"/>
  <c r="J213" i="3"/>
  <c r="J214" i="3"/>
  <c r="J215" i="3"/>
  <c r="J216" i="3"/>
  <c r="J217" i="3"/>
  <c r="J218" i="3"/>
  <c r="M83" i="4" s="1"/>
  <c r="J219" i="3"/>
  <c r="J220" i="3"/>
  <c r="J221" i="3"/>
  <c r="J222" i="3"/>
  <c r="M84" i="4" s="1"/>
  <c r="J223" i="3"/>
  <c r="J224" i="3"/>
  <c r="M85" i="4" s="1"/>
  <c r="J225" i="3"/>
  <c r="J226" i="3"/>
  <c r="J227" i="3"/>
  <c r="J228" i="3"/>
  <c r="J229" i="3"/>
  <c r="J230" i="3"/>
  <c r="J231" i="3"/>
  <c r="J232" i="3"/>
  <c r="J233" i="3"/>
  <c r="J234" i="3"/>
  <c r="J235" i="3"/>
  <c r="J236" i="3"/>
  <c r="J237" i="3"/>
  <c r="M90" i="4" s="1"/>
  <c r="J238" i="3"/>
  <c r="J239" i="3"/>
  <c r="J240" i="3"/>
  <c r="J241" i="3"/>
  <c r="J242" i="3"/>
  <c r="J243" i="3"/>
  <c r="J244" i="3"/>
  <c r="J245" i="3"/>
  <c r="J246" i="3"/>
  <c r="J247" i="3"/>
  <c r="J248" i="3"/>
  <c r="J249" i="3"/>
  <c r="J250" i="3"/>
  <c r="J251" i="3"/>
  <c r="J252" i="3"/>
  <c r="J253" i="3"/>
  <c r="J254" i="3"/>
  <c r="J255" i="3"/>
  <c r="J256" i="3"/>
  <c r="J257" i="3"/>
  <c r="J258" i="3"/>
  <c r="J259" i="3"/>
  <c r="J260" i="3"/>
  <c r="J261" i="3"/>
  <c r="J262" i="3"/>
  <c r="M99" i="4" s="1"/>
  <c r="J263" i="3"/>
  <c r="J264" i="3"/>
  <c r="J265" i="3"/>
  <c r="J266" i="3"/>
  <c r="J267" i="3"/>
  <c r="J268" i="3"/>
  <c r="J269" i="3"/>
  <c r="J270" i="3"/>
  <c r="J271" i="3"/>
  <c r="J272" i="3"/>
  <c r="J273" i="3"/>
  <c r="M103" i="4" s="1"/>
  <c r="J274" i="3"/>
  <c r="M104" i="4" s="1"/>
  <c r="J275" i="3"/>
  <c r="J276" i="3"/>
  <c r="J277" i="3"/>
  <c r="J278" i="3"/>
  <c r="J279" i="3"/>
  <c r="J280" i="3"/>
  <c r="J281" i="3"/>
  <c r="J282" i="3"/>
  <c r="M107" i="4" s="1"/>
  <c r="J283" i="3"/>
  <c r="J284" i="3"/>
  <c r="J285" i="3"/>
  <c r="J286" i="3"/>
  <c r="M109" i="4" s="1"/>
  <c r="J287" i="3"/>
  <c r="J288" i="3"/>
  <c r="J289" i="3"/>
  <c r="J290" i="3"/>
  <c r="J291" i="3"/>
  <c r="J292" i="3"/>
  <c r="J293" i="3"/>
  <c r="J294" i="3"/>
  <c r="M112" i="4" s="1"/>
  <c r="J295" i="3"/>
  <c r="J296" i="3"/>
  <c r="J297" i="3"/>
  <c r="J298" i="3"/>
  <c r="J299" i="3"/>
  <c r="J300" i="3"/>
  <c r="J301" i="3"/>
  <c r="J302" i="3"/>
  <c r="J303" i="3"/>
  <c r="J304" i="3"/>
  <c r="J305" i="3"/>
  <c r="J306" i="3"/>
  <c r="J307" i="3"/>
  <c r="J308" i="3"/>
  <c r="J309" i="3"/>
  <c r="J310" i="3"/>
  <c r="M117" i="4" s="1"/>
  <c r="J311" i="3"/>
  <c r="J312" i="3"/>
  <c r="J313" i="3"/>
  <c r="J314" i="3"/>
  <c r="J315" i="3"/>
  <c r="M119" i="4" s="1"/>
  <c r="J316" i="3"/>
  <c r="J317" i="3"/>
  <c r="J318" i="3"/>
  <c r="M121" i="4" s="1"/>
  <c r="J319" i="3"/>
  <c r="J320" i="3"/>
  <c r="J321" i="3"/>
  <c r="J322" i="3"/>
  <c r="M122" i="4" s="1"/>
  <c r="J323" i="3"/>
  <c r="J324" i="3"/>
  <c r="J325" i="3"/>
  <c r="J326" i="3"/>
  <c r="M123" i="4" s="1"/>
  <c r="J327" i="3"/>
  <c r="J328" i="3"/>
  <c r="J329" i="3"/>
  <c r="J330" i="3"/>
  <c r="J331" i="3"/>
  <c r="M125" i="4" s="1"/>
  <c r="J332" i="3"/>
  <c r="J333" i="3"/>
  <c r="J334" i="3"/>
  <c r="J335" i="3"/>
  <c r="J336" i="3"/>
  <c r="M127" i="4" s="1"/>
  <c r="J337" i="3"/>
  <c r="J338" i="3"/>
  <c r="M128" i="4" s="1"/>
  <c r="J339" i="3"/>
  <c r="J340" i="3"/>
  <c r="M129" i="4" s="1"/>
  <c r="J341" i="3"/>
  <c r="J342" i="3"/>
  <c r="M130" i="4" s="1"/>
  <c r="J343" i="3"/>
  <c r="J344" i="3"/>
  <c r="J345" i="3"/>
  <c r="M132" i="4" s="1"/>
  <c r="J346" i="3"/>
  <c r="M133" i="4" s="1"/>
  <c r="J347" i="3"/>
  <c r="J348" i="3"/>
  <c r="J349" i="3"/>
  <c r="J350" i="3"/>
  <c r="J351" i="3"/>
  <c r="J352" i="3"/>
  <c r="J353" i="3"/>
  <c r="M135" i="4" s="1"/>
  <c r="J354" i="3"/>
  <c r="J355" i="3"/>
  <c r="J356" i="3"/>
  <c r="J357" i="3"/>
  <c r="J358" i="3"/>
  <c r="J359" i="3"/>
  <c r="J360" i="3"/>
  <c r="J361" i="3"/>
  <c r="J362" i="3"/>
  <c r="M138" i="4" s="1"/>
  <c r="J363" i="3"/>
  <c r="J364" i="3"/>
  <c r="J365" i="3"/>
  <c r="J366" i="3"/>
  <c r="J367" i="3"/>
  <c r="J368" i="3"/>
  <c r="J369" i="3"/>
  <c r="J370" i="3"/>
  <c r="J371" i="3"/>
  <c r="J372" i="3"/>
  <c r="J373" i="3"/>
  <c r="J374" i="3"/>
  <c r="J375" i="3"/>
  <c r="J376" i="3"/>
  <c r="J377" i="3"/>
  <c r="J378" i="3"/>
  <c r="J379" i="3"/>
  <c r="J380" i="3"/>
  <c r="J381" i="3"/>
  <c r="J382" i="3"/>
  <c r="J383" i="3"/>
  <c r="J384" i="3"/>
  <c r="M145" i="4" s="1"/>
  <c r="J385" i="3"/>
  <c r="M146" i="4" s="1"/>
  <c r="J386" i="3"/>
  <c r="J387" i="3"/>
  <c r="J388" i="3"/>
  <c r="J389" i="3"/>
  <c r="J390" i="3"/>
  <c r="J391" i="3"/>
  <c r="J392" i="3"/>
  <c r="J393" i="3"/>
  <c r="J394" i="3"/>
  <c r="J395" i="3"/>
  <c r="J396" i="3"/>
  <c r="J397" i="3"/>
  <c r="J398" i="3"/>
  <c r="J399" i="3"/>
  <c r="J400" i="3"/>
  <c r="J401" i="3"/>
  <c r="J402" i="3"/>
  <c r="J403" i="3"/>
  <c r="J404" i="3"/>
  <c r="J405" i="3"/>
  <c r="J406" i="3"/>
  <c r="J407" i="3"/>
  <c r="J408" i="3"/>
  <c r="J409" i="3"/>
  <c r="J410" i="3"/>
  <c r="M155" i="4" s="1"/>
  <c r="J411" i="3"/>
  <c r="J412" i="3"/>
  <c r="J413" i="3"/>
  <c r="J414" i="3"/>
  <c r="M156" i="4" s="1"/>
  <c r="J415" i="3"/>
  <c r="J416" i="3"/>
  <c r="M157" i="4" s="1"/>
  <c r="J417" i="3"/>
  <c r="J418" i="3"/>
  <c r="M158" i="4" s="1"/>
  <c r="J419" i="3"/>
  <c r="J420" i="3"/>
  <c r="J421" i="3"/>
  <c r="M159" i="4" s="1"/>
  <c r="J422" i="3"/>
  <c r="J423" i="3"/>
  <c r="J424" i="3"/>
  <c r="J425" i="3"/>
  <c r="J426" i="3"/>
  <c r="J427" i="3"/>
  <c r="J428" i="3"/>
  <c r="J429" i="3"/>
  <c r="J430" i="3"/>
  <c r="M162" i="4" s="1"/>
  <c r="J431" i="3"/>
  <c r="J432" i="3"/>
  <c r="J433" i="3"/>
  <c r="J434" i="3"/>
  <c r="J435" i="3"/>
  <c r="J436" i="3"/>
  <c r="J437" i="3"/>
  <c r="J438" i="3"/>
  <c r="J439" i="3"/>
  <c r="J440" i="3"/>
  <c r="M166" i="4" s="1"/>
  <c r="J441" i="3"/>
  <c r="J442" i="3"/>
  <c r="J443" i="3"/>
  <c r="J444" i="3"/>
  <c r="M168" i="4" s="1"/>
  <c r="J445" i="3"/>
  <c r="J446" i="3"/>
  <c r="M169" i="4" s="1"/>
  <c r="J447" i="3"/>
  <c r="J448" i="3"/>
  <c r="J449" i="3"/>
  <c r="J450" i="3"/>
  <c r="J451" i="3"/>
  <c r="J452" i="3"/>
  <c r="J453" i="3"/>
  <c r="J454" i="3"/>
  <c r="J455" i="3"/>
  <c r="J456" i="3"/>
  <c r="J457" i="3"/>
  <c r="J458" i="3"/>
  <c r="J459" i="3"/>
  <c r="J460" i="3"/>
  <c r="J461" i="3"/>
  <c r="J462" i="3"/>
  <c r="J463" i="3"/>
  <c r="J464" i="3"/>
  <c r="J465" i="3"/>
  <c r="J466" i="3"/>
  <c r="J467" i="3"/>
  <c r="J468" i="3"/>
  <c r="J469" i="3"/>
  <c r="M176" i="4" s="1"/>
  <c r="J470" i="3"/>
  <c r="M177" i="4" s="1"/>
  <c r="J471" i="3"/>
  <c r="J472" i="3"/>
  <c r="J473" i="3"/>
  <c r="J474" i="3"/>
  <c r="J475" i="3"/>
  <c r="J476" i="3"/>
  <c r="J477" i="3"/>
  <c r="J478" i="3"/>
  <c r="J479" i="3"/>
  <c r="M181" i="4" s="1"/>
  <c r="J480" i="3"/>
  <c r="M182" i="4" s="1"/>
  <c r="J481" i="3"/>
  <c r="J482" i="3"/>
  <c r="J483" i="3"/>
  <c r="J484" i="3"/>
  <c r="J485" i="3"/>
  <c r="J486" i="3"/>
  <c r="J487" i="3"/>
  <c r="J488" i="3"/>
  <c r="J489" i="3"/>
  <c r="J490" i="3"/>
  <c r="M186" i="4" s="1"/>
  <c r="J491" i="3"/>
  <c r="J492" i="3"/>
  <c r="M187" i="4" s="1"/>
  <c r="J493" i="3"/>
  <c r="J494" i="3"/>
  <c r="J495" i="3"/>
  <c r="J496" i="3"/>
  <c r="J497" i="3"/>
  <c r="J498" i="3"/>
  <c r="M190" i="4" s="1"/>
  <c r="J499" i="3"/>
  <c r="J500" i="3"/>
  <c r="J501" i="3"/>
  <c r="J502" i="3"/>
  <c r="M191" i="4" s="1"/>
  <c r="J503" i="3"/>
  <c r="J504" i="3"/>
  <c r="J505" i="3"/>
  <c r="J506" i="3"/>
  <c r="M193" i="4" s="1"/>
  <c r="J507" i="3"/>
  <c r="J508" i="3"/>
  <c r="J509" i="3"/>
  <c r="J510" i="3"/>
  <c r="M194" i="4" s="1"/>
  <c r="J511" i="3"/>
  <c r="J512" i="3"/>
  <c r="J513" i="3"/>
  <c r="J514" i="3"/>
  <c r="M195" i="4" s="1"/>
  <c r="J515" i="3"/>
  <c r="J516" i="3"/>
  <c r="J517" i="3"/>
  <c r="J518" i="3"/>
  <c r="M197" i="4" s="1"/>
  <c r="J519" i="3"/>
  <c r="J520" i="3"/>
  <c r="J521" i="3"/>
  <c r="J522" i="3"/>
  <c r="J523" i="3"/>
  <c r="J524" i="3"/>
  <c r="M199" i="4" s="1"/>
  <c r="J525" i="3"/>
  <c r="J526" i="3"/>
  <c r="M200" i="4" s="1"/>
  <c r="J527" i="3"/>
  <c r="J528" i="3"/>
  <c r="J529" i="3"/>
  <c r="J530" i="3"/>
  <c r="M201" i="4" s="1"/>
  <c r="J531" i="3"/>
  <c r="J532" i="3"/>
  <c r="J533" i="3"/>
  <c r="J534" i="3"/>
  <c r="J535" i="3"/>
  <c r="J536" i="3"/>
  <c r="J537" i="3"/>
  <c r="J538" i="3"/>
  <c r="M204" i="4" s="1"/>
  <c r="J539" i="3"/>
  <c r="J540" i="3"/>
  <c r="J541" i="3"/>
  <c r="J542" i="3"/>
  <c r="J543" i="3"/>
  <c r="J544" i="3"/>
  <c r="M206" i="4" s="1"/>
  <c r="J545" i="3"/>
  <c r="J546" i="3"/>
  <c r="M207" i="4" s="1"/>
  <c r="J547" i="3"/>
  <c r="J548" i="3"/>
  <c r="J549" i="3"/>
  <c r="J550" i="3"/>
  <c r="J551" i="3"/>
  <c r="J552" i="3"/>
  <c r="J553" i="3"/>
  <c r="J554" i="3"/>
  <c r="J555" i="3"/>
  <c r="J556" i="3"/>
  <c r="J557" i="3"/>
  <c r="M211" i="4" s="1"/>
  <c r="J558" i="3"/>
  <c r="J559" i="3"/>
  <c r="J560" i="3"/>
  <c r="J561" i="3"/>
  <c r="J562" i="3"/>
  <c r="J563" i="3"/>
  <c r="J564" i="3"/>
  <c r="J565" i="3"/>
  <c r="J566" i="3"/>
  <c r="M214" i="4" s="1"/>
  <c r="J567" i="3"/>
  <c r="J568" i="3"/>
  <c r="J569" i="3"/>
  <c r="J570" i="3"/>
  <c r="J571" i="3"/>
  <c r="J572" i="3"/>
  <c r="J573" i="3"/>
  <c r="J574" i="3"/>
  <c r="J575" i="3"/>
  <c r="J576" i="3"/>
  <c r="J577" i="3"/>
  <c r="J578" i="3"/>
  <c r="J579" i="3"/>
  <c r="J580" i="3"/>
  <c r="J581" i="3"/>
  <c r="J582" i="3"/>
  <c r="J583" i="3"/>
  <c r="J584" i="3"/>
  <c r="M220" i="4" s="1"/>
  <c r="J585" i="3"/>
  <c r="J586" i="3"/>
  <c r="M221" i="4" s="1"/>
  <c r="J587" i="3"/>
  <c r="J588" i="3"/>
  <c r="M222" i="4" s="1"/>
  <c r="J589" i="3"/>
  <c r="J590" i="3"/>
  <c r="M223" i="4" s="1"/>
  <c r="J591" i="3"/>
  <c r="J592" i="3"/>
  <c r="J593" i="3"/>
  <c r="J594" i="3"/>
  <c r="J595" i="3"/>
  <c r="J596" i="3"/>
  <c r="M225" i="4" s="1"/>
  <c r="J597" i="3"/>
  <c r="J598" i="3"/>
  <c r="M226" i="4" s="1"/>
  <c r="J599" i="3"/>
  <c r="J600" i="3"/>
  <c r="M227" i="4" s="1"/>
  <c r="J601" i="3"/>
  <c r="J602" i="3"/>
  <c r="M228" i="4" s="1"/>
  <c r="J603" i="3"/>
  <c r="J604" i="3"/>
  <c r="J605" i="3"/>
  <c r="J606" i="3"/>
  <c r="M229" i="4" s="1"/>
  <c r="J607" i="3"/>
  <c r="J608" i="3"/>
  <c r="J609" i="3"/>
  <c r="J610" i="3"/>
  <c r="J611" i="3"/>
  <c r="J612" i="3"/>
  <c r="J613" i="3"/>
  <c r="J614" i="3"/>
  <c r="M232" i="4" s="1"/>
  <c r="J615" i="3"/>
  <c r="J616" i="3"/>
  <c r="J617" i="3"/>
  <c r="J618" i="3"/>
  <c r="J619" i="3"/>
  <c r="J620" i="3"/>
  <c r="J621" i="3"/>
  <c r="J622" i="3"/>
  <c r="J623" i="3"/>
  <c r="M236" i="4" s="1"/>
  <c r="J624" i="3"/>
  <c r="M237" i="4" s="1"/>
  <c r="J625" i="3"/>
  <c r="J626" i="3"/>
  <c r="M238" i="4" s="1"/>
  <c r="J627" i="3"/>
  <c r="J628" i="3"/>
  <c r="J629" i="3"/>
  <c r="J630" i="3"/>
  <c r="J631" i="3"/>
  <c r="J632" i="3"/>
  <c r="J633" i="3"/>
  <c r="J634" i="3"/>
  <c r="J635" i="3"/>
  <c r="J636" i="3"/>
  <c r="J637" i="3"/>
  <c r="J638" i="3"/>
  <c r="J639" i="3"/>
  <c r="J640" i="3"/>
  <c r="J641" i="3"/>
  <c r="J642" i="3"/>
  <c r="J643" i="3"/>
  <c r="J644" i="3"/>
  <c r="J645" i="3"/>
  <c r="J646" i="3"/>
  <c r="M245" i="4" s="1"/>
  <c r="J647" i="3"/>
  <c r="J648" i="3"/>
  <c r="M246" i="4" s="1"/>
  <c r="J649" i="3"/>
  <c r="J650" i="3"/>
  <c r="M247" i="4" s="1"/>
  <c r="J651" i="3"/>
  <c r="J652" i="3"/>
  <c r="J653" i="3"/>
  <c r="M248" i="4" s="1"/>
  <c r="J654" i="3"/>
  <c r="M249" i="4" s="1"/>
  <c r="J655" i="3"/>
  <c r="J656" i="3"/>
  <c r="J657" i="3"/>
  <c r="M250" i="4" s="1"/>
  <c r="J658" i="3"/>
  <c r="M251" i="4" s="1"/>
  <c r="J659" i="3"/>
  <c r="J660" i="3"/>
  <c r="J661" i="3"/>
  <c r="J662" i="3"/>
  <c r="J663" i="3"/>
  <c r="J664" i="3"/>
  <c r="M253" i="4" s="1"/>
  <c r="J665" i="3"/>
  <c r="J666" i="3"/>
  <c r="M254" i="4" s="1"/>
  <c r="J667" i="3"/>
  <c r="J668" i="3"/>
  <c r="M255" i="4" s="1"/>
  <c r="J669" i="3"/>
  <c r="J670" i="3"/>
  <c r="J671" i="3"/>
  <c r="J672" i="3"/>
  <c r="M257" i="4" s="1"/>
  <c r="J673" i="3"/>
  <c r="J674" i="3"/>
  <c r="M258" i="4" s="1"/>
  <c r="J675" i="3"/>
  <c r="J676" i="3"/>
  <c r="J677" i="3"/>
  <c r="J678" i="3"/>
  <c r="M259" i="4" s="1"/>
  <c r="J679" i="3"/>
  <c r="J680" i="3"/>
  <c r="J681" i="3"/>
  <c r="J682" i="3"/>
  <c r="J683" i="3"/>
  <c r="J684" i="3"/>
  <c r="J685" i="3"/>
  <c r="M263" i="4" s="1"/>
  <c r="J686" i="3"/>
  <c r="M264" i="4" s="1"/>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M272" i="4" s="1"/>
  <c r="J715" i="3"/>
  <c r="J716" i="3"/>
  <c r="J717" i="3"/>
  <c r="J718" i="3"/>
  <c r="J719" i="3"/>
  <c r="J720" i="3"/>
  <c r="M274" i="4" s="1"/>
  <c r="J721" i="3"/>
  <c r="J722" i="3"/>
  <c r="M275" i="4" s="1"/>
  <c r="J723" i="3"/>
  <c r="J724" i="3"/>
  <c r="J725" i="3"/>
  <c r="J726" i="3"/>
  <c r="J727" i="3"/>
  <c r="J728" i="3"/>
  <c r="J729" i="3"/>
  <c r="J730" i="3"/>
  <c r="J731" i="3"/>
  <c r="J732" i="3"/>
  <c r="J733" i="3"/>
  <c r="J734" i="3"/>
  <c r="J735" i="3"/>
  <c r="J736" i="3"/>
  <c r="J737" i="3"/>
  <c r="J738" i="3"/>
  <c r="J739" i="3"/>
  <c r="J740" i="3"/>
  <c r="J741" i="3"/>
  <c r="J742" i="3"/>
  <c r="M281" i="4" s="1"/>
  <c r="J743" i="3"/>
  <c r="J744" i="3"/>
  <c r="J745" i="3"/>
  <c r="J746" i="3"/>
  <c r="J747" i="3"/>
  <c r="J748" i="3"/>
  <c r="J749" i="3"/>
  <c r="J750" i="3"/>
  <c r="M284" i="4" s="1"/>
  <c r="J751" i="3"/>
  <c r="J752" i="3"/>
  <c r="J753" i="3"/>
  <c r="J754" i="3"/>
  <c r="M285" i="4" s="1"/>
  <c r="J755" i="3"/>
  <c r="J756" i="3"/>
  <c r="J757" i="3"/>
  <c r="J758" i="3"/>
  <c r="J759" i="3"/>
  <c r="J760" i="3"/>
  <c r="J761" i="3"/>
  <c r="J762" i="3"/>
  <c r="J763" i="3"/>
  <c r="J764" i="3"/>
  <c r="J765" i="3"/>
  <c r="J766" i="3"/>
  <c r="J767" i="3"/>
  <c r="J768" i="3"/>
  <c r="J769" i="3"/>
  <c r="J770" i="3"/>
  <c r="J771" i="3"/>
  <c r="J772" i="3"/>
  <c r="J773" i="3"/>
  <c r="J774" i="3"/>
  <c r="J775" i="3"/>
  <c r="J776" i="3"/>
  <c r="M292" i="4" s="1"/>
  <c r="J777" i="3"/>
  <c r="J778" i="3"/>
  <c r="M293" i="4" s="1"/>
  <c r="J779" i="3"/>
  <c r="J780" i="3"/>
  <c r="J781" i="3"/>
  <c r="J782" i="3"/>
  <c r="M294" i="4" s="1"/>
  <c r="J783" i="3"/>
  <c r="J784" i="3"/>
  <c r="J785" i="3"/>
  <c r="J786" i="3"/>
  <c r="M295" i="4" s="1"/>
  <c r="J787" i="3"/>
  <c r="J788" i="3"/>
  <c r="J789" i="3"/>
  <c r="J790" i="3"/>
  <c r="M296" i="4" s="1"/>
  <c r="J791" i="3"/>
  <c r="J792" i="3"/>
  <c r="M297" i="4" s="1"/>
  <c r="J793" i="3"/>
  <c r="J794" i="3"/>
  <c r="M298" i="4" s="1"/>
  <c r="J795" i="3"/>
  <c r="J796" i="3"/>
  <c r="M299" i="4" s="1"/>
  <c r="J797" i="3"/>
  <c r="J798" i="3"/>
  <c r="J799" i="3"/>
  <c r="J800" i="3"/>
  <c r="M301" i="4" s="1"/>
  <c r="J801" i="3"/>
  <c r="J802" i="3"/>
  <c r="M302" i="4" s="1"/>
  <c r="J803" i="3"/>
  <c r="J804" i="3"/>
  <c r="J805" i="3"/>
  <c r="J806" i="3"/>
  <c r="J807" i="3"/>
  <c r="J808" i="3"/>
  <c r="J809" i="3"/>
  <c r="J810" i="3"/>
  <c r="J811" i="3"/>
  <c r="J812" i="3"/>
  <c r="J813" i="3"/>
  <c r="J814" i="3"/>
  <c r="M306" i="4" s="1"/>
  <c r="J815" i="3"/>
  <c r="J816" i="3"/>
  <c r="J817" i="3"/>
  <c r="J818" i="3"/>
  <c r="J819" i="3"/>
  <c r="J820" i="3"/>
  <c r="J821" i="3"/>
  <c r="J822" i="3"/>
  <c r="J823" i="3"/>
  <c r="J824" i="3"/>
  <c r="J825" i="3"/>
  <c r="J826" i="3"/>
  <c r="J827" i="3"/>
  <c r="J828" i="3"/>
  <c r="J829" i="3"/>
  <c r="J830" i="3"/>
  <c r="M310" i="4" s="1"/>
  <c r="J831" i="3"/>
  <c r="J832" i="3"/>
  <c r="J833" i="3"/>
  <c r="J834" i="3"/>
  <c r="J835" i="3"/>
  <c r="J836" i="3"/>
  <c r="J837" i="3"/>
  <c r="J838" i="3"/>
  <c r="M313" i="4" s="1"/>
  <c r="J839" i="3"/>
  <c r="J840" i="3"/>
  <c r="M314" i="4" s="1"/>
  <c r="J841" i="3"/>
  <c r="J842" i="3"/>
  <c r="M315" i="4" s="1"/>
  <c r="J843" i="3"/>
  <c r="J844" i="3"/>
  <c r="M316" i="4" s="1"/>
  <c r="J845" i="3"/>
  <c r="J846" i="3"/>
  <c r="M317" i="4" s="1"/>
  <c r="J847" i="3"/>
  <c r="J848" i="3"/>
  <c r="J849" i="3"/>
  <c r="J850" i="3"/>
  <c r="J851" i="3"/>
  <c r="J852" i="3"/>
  <c r="J853" i="3"/>
  <c r="J854" i="3"/>
  <c r="J855" i="3"/>
  <c r="J856" i="3"/>
  <c r="J857" i="3"/>
  <c r="J858" i="3"/>
  <c r="J859" i="3"/>
  <c r="M322" i="4" s="1"/>
  <c r="J860" i="3"/>
  <c r="M323" i="4" s="1"/>
  <c r="J861" i="3"/>
  <c r="J862" i="3"/>
  <c r="M324" i="4" s="1"/>
  <c r="J863" i="3"/>
  <c r="J864" i="3"/>
  <c r="M325" i="4" s="1"/>
  <c r="J865" i="3"/>
  <c r="J866" i="3"/>
  <c r="M326" i="4" s="1"/>
  <c r="J867" i="3"/>
  <c r="J868" i="3"/>
  <c r="J869" i="3"/>
  <c r="J870" i="3"/>
  <c r="M327" i="4" s="1"/>
  <c r="J871" i="3"/>
  <c r="J872" i="3"/>
  <c r="J873" i="3"/>
  <c r="J874" i="3"/>
  <c r="J875" i="3"/>
  <c r="J876" i="3"/>
  <c r="J877" i="3"/>
  <c r="J878" i="3"/>
  <c r="J879" i="3"/>
  <c r="J880" i="3"/>
  <c r="J881" i="3"/>
  <c r="J882" i="3"/>
  <c r="J883" i="3"/>
  <c r="J884" i="3"/>
  <c r="J885" i="3"/>
  <c r="J886" i="3"/>
  <c r="J887" i="3"/>
  <c r="J888" i="3"/>
  <c r="J889" i="3"/>
  <c r="J890" i="3"/>
  <c r="J891" i="3"/>
  <c r="J892" i="3"/>
  <c r="J893" i="3"/>
  <c r="J894" i="3"/>
  <c r="M335" i="4" s="1"/>
  <c r="J895" i="3"/>
  <c r="J896" i="3"/>
  <c r="J897" i="3"/>
  <c r="J898" i="3"/>
  <c r="J899" i="3"/>
  <c r="J900" i="3"/>
  <c r="M338" i="4" s="1"/>
  <c r="J901" i="3"/>
  <c r="M339" i="4" s="1"/>
  <c r="J902" i="3"/>
  <c r="M340" i="4" s="1"/>
  <c r="J903" i="3"/>
  <c r="J904" i="3"/>
  <c r="J905" i="3"/>
  <c r="J906" i="3"/>
  <c r="M342" i="4" s="1"/>
  <c r="J907" i="3"/>
  <c r="J908" i="3"/>
  <c r="M343" i="4" s="1"/>
  <c r="J909" i="3"/>
  <c r="J910" i="3"/>
  <c r="J911" i="3"/>
  <c r="J912" i="3"/>
  <c r="J913" i="3"/>
  <c r="J914" i="3"/>
  <c r="M346" i="4" s="1"/>
  <c r="J915" i="3"/>
  <c r="J916" i="3"/>
  <c r="J917" i="3"/>
  <c r="J918" i="3"/>
  <c r="J919" i="3"/>
  <c r="J920" i="3"/>
  <c r="J921" i="3"/>
  <c r="J922" i="3"/>
  <c r="J923" i="3"/>
  <c r="J924" i="3"/>
  <c r="J925" i="3"/>
  <c r="J926" i="3"/>
  <c r="J927" i="3"/>
  <c r="J928" i="3"/>
  <c r="J929" i="3"/>
  <c r="J930" i="3"/>
  <c r="M352" i="4" s="1"/>
  <c r="J931" i="3"/>
  <c r="J932" i="3"/>
  <c r="M353" i="4" s="1"/>
  <c r="J933" i="3"/>
  <c r="J934" i="3"/>
  <c r="J935" i="3"/>
  <c r="J936" i="3"/>
  <c r="J937" i="3"/>
  <c r="M356" i="4" s="1"/>
  <c r="J938" i="3"/>
  <c r="M357" i="4" s="1"/>
  <c r="J939" i="3"/>
  <c r="J940" i="3"/>
  <c r="M358" i="4" s="1"/>
  <c r="J941" i="3"/>
  <c r="J942" i="3"/>
  <c r="M359" i="4" s="1"/>
  <c r="J943" i="3"/>
  <c r="J944" i="3"/>
  <c r="J945" i="3"/>
  <c r="J946" i="3"/>
  <c r="M360" i="4" s="1"/>
  <c r="J947" i="3"/>
  <c r="J948" i="3"/>
  <c r="J949" i="3"/>
  <c r="J950" i="3"/>
  <c r="J951" i="3"/>
  <c r="J952" i="3"/>
  <c r="J953" i="3"/>
  <c r="J954" i="3"/>
  <c r="M362" i="4" s="1"/>
  <c r="J955" i="3"/>
  <c r="J956" i="3"/>
  <c r="J957" i="3"/>
  <c r="J958" i="3"/>
  <c r="M364" i="4" s="1"/>
  <c r="J959" i="3"/>
  <c r="J960" i="3"/>
  <c r="J961" i="3"/>
  <c r="J962" i="3"/>
  <c r="J963" i="3"/>
  <c r="J964" i="3"/>
  <c r="J965" i="3"/>
  <c r="J966" i="3"/>
  <c r="J967" i="3"/>
  <c r="J968" i="3"/>
  <c r="J969" i="3"/>
  <c r="J970" i="3"/>
  <c r="J971" i="3"/>
  <c r="J972" i="3"/>
  <c r="M369" i="4" s="1"/>
  <c r="J973" i="3"/>
  <c r="J974" i="3"/>
  <c r="J975" i="3"/>
  <c r="J976" i="3"/>
  <c r="J977" i="3"/>
  <c r="M371" i="4" s="1"/>
  <c r="J978" i="3"/>
  <c r="M372" i="4" s="1"/>
  <c r="J979" i="3"/>
  <c r="J980" i="3"/>
  <c r="J981" i="3"/>
  <c r="J982" i="3"/>
  <c r="J983" i="3"/>
  <c r="J984" i="3"/>
  <c r="J985" i="3"/>
  <c r="J986" i="3"/>
  <c r="J987" i="3"/>
  <c r="J988" i="3"/>
  <c r="J989" i="3"/>
  <c r="J990" i="3"/>
  <c r="J991" i="3"/>
  <c r="J992" i="3"/>
  <c r="J993" i="3"/>
  <c r="J994" i="3"/>
  <c r="J995" i="3"/>
  <c r="J996" i="3"/>
  <c r="J997" i="3"/>
  <c r="J998" i="3"/>
  <c r="J999" i="3"/>
  <c r="J1000" i="3"/>
  <c r="J1001" i="3"/>
  <c r="J1002" i="3"/>
  <c r="M380" i="4" s="1"/>
  <c r="J1003" i="3"/>
  <c r="J1004" i="3"/>
  <c r="J1005" i="3"/>
  <c r="J1006" i="3"/>
  <c r="J1007" i="3"/>
  <c r="M382" i="4" s="1"/>
  <c r="J1008" i="3"/>
  <c r="J1009" i="3"/>
  <c r="J1010" i="3"/>
  <c r="M384" i="4" s="1"/>
  <c r="J1011" i="3"/>
  <c r="J1012" i="3"/>
  <c r="M385" i="4" s="1"/>
  <c r="J1013" i="3"/>
  <c r="J1014" i="3"/>
  <c r="J1015" i="3"/>
  <c r="J1016" i="3"/>
  <c r="J1017" i="3"/>
  <c r="J1018" i="3"/>
  <c r="J1019" i="3"/>
  <c r="J1020" i="3"/>
  <c r="J1021" i="3"/>
  <c r="J1022" i="3"/>
  <c r="J1023" i="3"/>
  <c r="J1024" i="3"/>
  <c r="J1025" i="3"/>
  <c r="J1026" i="3"/>
  <c r="M390" i="4" s="1"/>
  <c r="J1027" i="3"/>
  <c r="J1028" i="3"/>
  <c r="J1029" i="3"/>
  <c r="J1030" i="3"/>
  <c r="J1031" i="3"/>
  <c r="J1032" i="3"/>
  <c r="J1033" i="3"/>
  <c r="J1034" i="3"/>
  <c r="M393" i="4" s="1"/>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M405" i="4" s="1"/>
  <c r="J1063" i="3"/>
  <c r="J1064" i="3"/>
  <c r="J1065" i="3"/>
  <c r="J1066" i="3"/>
  <c r="M407" i="4" s="1"/>
  <c r="J1067" i="3"/>
  <c r="J1068" i="3"/>
  <c r="J1069" i="3"/>
  <c r="J1070" i="3"/>
  <c r="J1071" i="3"/>
  <c r="M409" i="4" s="1"/>
  <c r="J1072" i="3"/>
  <c r="J1073" i="3"/>
  <c r="J1074" i="3"/>
  <c r="J1075" i="3"/>
  <c r="J1076" i="3"/>
  <c r="J1077" i="3"/>
  <c r="J1078" i="3"/>
  <c r="J1079" i="3"/>
  <c r="J1080" i="3"/>
  <c r="J1081" i="3"/>
  <c r="J1082" i="3"/>
  <c r="J1083" i="3"/>
  <c r="J1084" i="3"/>
  <c r="J1085" i="3"/>
  <c r="J1086" i="3"/>
  <c r="J1087" i="3"/>
  <c r="J1088" i="3"/>
  <c r="M414" i="4" s="1"/>
  <c r="J1089" i="3"/>
  <c r="J1090" i="3"/>
  <c r="J1091" i="3"/>
  <c r="M416" i="4" s="1"/>
  <c r="J1092" i="3"/>
  <c r="J1093" i="3"/>
  <c r="J1094" i="3"/>
  <c r="J1095" i="3"/>
  <c r="J1096" i="3"/>
  <c r="J1097" i="3"/>
  <c r="J1098" i="3"/>
  <c r="M419" i="4" s="1"/>
  <c r="J1099" i="3"/>
  <c r="J1100" i="3"/>
  <c r="J1101" i="3"/>
  <c r="J1102" i="3"/>
  <c r="J1103" i="3"/>
  <c r="M421" i="4" s="1"/>
  <c r="J1104" i="3"/>
  <c r="J1105" i="3"/>
  <c r="J1106" i="3"/>
  <c r="J1107" i="3"/>
  <c r="J1108" i="3"/>
  <c r="M423" i="4" s="1"/>
  <c r="J1109" i="3"/>
  <c r="J1110" i="3"/>
  <c r="J1111" i="3"/>
  <c r="J1112" i="3"/>
  <c r="J1113" i="3"/>
  <c r="J1114" i="3"/>
  <c r="M425" i="4" s="1"/>
  <c r="J1115" i="3"/>
  <c r="J1116" i="3"/>
  <c r="J1117" i="3"/>
  <c r="J1118" i="3"/>
  <c r="J1119" i="3"/>
  <c r="J1120" i="3"/>
  <c r="J1121" i="3"/>
  <c r="J1122" i="3"/>
  <c r="M428" i="4" s="1"/>
  <c r="J1123" i="3"/>
  <c r="J1124" i="3"/>
  <c r="J1125" i="3"/>
  <c r="J1126" i="3"/>
  <c r="M430" i="4" s="1"/>
  <c r="J1127" i="3"/>
  <c r="J1128" i="3"/>
  <c r="J1129" i="3"/>
  <c r="J1130" i="3"/>
  <c r="J1131" i="3"/>
  <c r="J1132" i="3"/>
  <c r="J1133" i="3"/>
  <c r="J1134" i="3"/>
  <c r="J1135" i="3"/>
  <c r="M433" i="4" s="1"/>
  <c r="J1136" i="3"/>
  <c r="J1137" i="3"/>
  <c r="J1138" i="3"/>
  <c r="J1139" i="3"/>
  <c r="M435" i="4" s="1"/>
  <c r="J1140" i="3"/>
  <c r="J1141" i="3"/>
  <c r="J1142" i="3"/>
  <c r="M436" i="4" s="1"/>
  <c r="J1143" i="3"/>
  <c r="J1144" i="3"/>
  <c r="J1145" i="3"/>
  <c r="M437" i="4" s="1"/>
  <c r="J1146" i="3"/>
  <c r="M438" i="4" s="1"/>
  <c r="J1147" i="3"/>
  <c r="J1148" i="3"/>
  <c r="J1149" i="3"/>
  <c r="J1150" i="3"/>
  <c r="J1151" i="3"/>
  <c r="J1152" i="3"/>
  <c r="J1153" i="3"/>
  <c r="J1154" i="3"/>
  <c r="M441" i="4" s="1"/>
  <c r="J1155" i="3"/>
  <c r="J1156" i="3"/>
  <c r="J1157" i="3"/>
  <c r="J1158" i="3"/>
  <c r="J1159" i="3"/>
  <c r="J1160" i="3"/>
  <c r="M443" i="4" s="1"/>
  <c r="J1161" i="3"/>
  <c r="J1162" i="3"/>
  <c r="J1163" i="3"/>
  <c r="J1164" i="3"/>
  <c r="J1165" i="3"/>
  <c r="J1166" i="3"/>
  <c r="J1167" i="3"/>
  <c r="J1168" i="3"/>
  <c r="M446" i="4" s="1"/>
  <c r="J1169" i="3"/>
  <c r="J1170" i="3"/>
  <c r="J1171" i="3"/>
  <c r="J1172" i="3"/>
  <c r="J1173" i="3"/>
  <c r="J1174" i="3"/>
  <c r="J1175" i="3"/>
  <c r="J1176" i="3"/>
  <c r="J1177" i="3"/>
  <c r="J1178" i="3"/>
  <c r="J1179" i="3"/>
  <c r="M450" i="4" s="1"/>
  <c r="J1180" i="3"/>
  <c r="J1181" i="3"/>
  <c r="J1182" i="3"/>
  <c r="J1183" i="3"/>
  <c r="J1184" i="3"/>
  <c r="J1185" i="3"/>
  <c r="J1186" i="3"/>
  <c r="J1187" i="3"/>
  <c r="J1188" i="3"/>
  <c r="J1189" i="3"/>
  <c r="J1190" i="3"/>
  <c r="M453" i="4" s="1"/>
  <c r="J1191" i="3"/>
  <c r="J1192" i="3"/>
  <c r="J1193" i="3"/>
  <c r="J1194" i="3"/>
  <c r="J1195" i="3"/>
  <c r="J1196" i="3"/>
  <c r="J1197" i="3"/>
  <c r="J1198" i="3"/>
  <c r="M456" i="4" s="1"/>
  <c r="J1199" i="3"/>
  <c r="J1200" i="3"/>
  <c r="J1201" i="3"/>
  <c r="J1202" i="3"/>
  <c r="J1203" i="3"/>
  <c r="J1204" i="3"/>
  <c r="J1205" i="3"/>
  <c r="J1206" i="3"/>
  <c r="M459" i="4" s="1"/>
  <c r="J1207" i="3"/>
  <c r="J1208" i="3"/>
  <c r="J1209" i="3"/>
  <c r="J1210" i="3"/>
  <c r="J1211" i="3"/>
  <c r="J1212" i="3"/>
  <c r="J1213" i="3"/>
  <c r="J1214" i="3"/>
  <c r="M462" i="4" s="1"/>
  <c r="J1215" i="3"/>
  <c r="J1216" i="3"/>
  <c r="J1217" i="3"/>
  <c r="J1218" i="3"/>
  <c r="J1219" i="3"/>
  <c r="M464" i="4" s="1"/>
  <c r="J1220" i="3"/>
  <c r="J1221" i="3"/>
  <c r="J1222" i="3"/>
  <c r="J1223" i="3"/>
  <c r="J1224" i="3"/>
  <c r="J1225" i="3"/>
  <c r="J1226" i="3"/>
  <c r="M467" i="4" s="1"/>
  <c r="J1227" i="3"/>
  <c r="J1228" i="3"/>
  <c r="J1229" i="3"/>
  <c r="J1230" i="3"/>
  <c r="J1231" i="3"/>
  <c r="J1232" i="3"/>
  <c r="J1233" i="3"/>
  <c r="J1234" i="3"/>
  <c r="J1235" i="3"/>
  <c r="M469" i="4" s="1"/>
  <c r="J1236" i="3"/>
  <c r="J1237" i="3"/>
  <c r="J1238" i="3"/>
  <c r="J1239" i="3"/>
  <c r="J1240" i="3"/>
  <c r="J1241" i="3"/>
  <c r="J1242" i="3"/>
  <c r="J1243" i="3"/>
  <c r="J1244" i="3"/>
  <c r="J1245" i="3"/>
  <c r="J1246" i="3"/>
  <c r="J1247" i="3"/>
  <c r="M473" i="4" s="1"/>
  <c r="J1248" i="3"/>
  <c r="J1249" i="3"/>
  <c r="J1250" i="3"/>
  <c r="M474" i="4" s="1"/>
  <c r="J1251" i="3"/>
  <c r="J1252" i="3"/>
  <c r="M475" i="4" s="1"/>
  <c r="J1253" i="3"/>
  <c r="J1254" i="3"/>
  <c r="J1255" i="3"/>
  <c r="J1256" i="3"/>
  <c r="J1257" i="3"/>
  <c r="M477" i="4" s="1"/>
  <c r="J1258" i="3"/>
  <c r="M478" i="4" s="1"/>
  <c r="J1259" i="3"/>
  <c r="J1260" i="3"/>
  <c r="J1261" i="3"/>
  <c r="J1262" i="3"/>
  <c r="J1263" i="3"/>
  <c r="M480" i="4" s="1"/>
  <c r="J1264" i="3"/>
  <c r="J1265" i="3"/>
  <c r="J1266" i="3"/>
  <c r="J1267" i="3"/>
  <c r="J1268" i="3"/>
  <c r="J1269" i="3"/>
  <c r="J1270" i="3"/>
  <c r="J1271" i="3"/>
  <c r="J1272" i="3"/>
  <c r="J1273" i="3"/>
  <c r="J1274" i="3"/>
  <c r="J1275" i="3"/>
  <c r="J1276" i="3"/>
  <c r="J1277" i="3"/>
  <c r="J1278" i="3"/>
  <c r="M485" i="4" s="1"/>
  <c r="J1279" i="3"/>
  <c r="J1280" i="3"/>
  <c r="M486" i="4" s="1"/>
  <c r="J1281" i="3"/>
  <c r="J1282" i="3"/>
  <c r="J1283" i="3"/>
  <c r="J1284" i="3"/>
  <c r="J1285" i="3"/>
  <c r="J1286" i="3"/>
  <c r="J1287" i="3"/>
  <c r="M489" i="4" s="1"/>
  <c r="J1288" i="3"/>
  <c r="J1289" i="3"/>
  <c r="J1290" i="3"/>
  <c r="J1291" i="3"/>
  <c r="M491" i="4" s="1"/>
  <c r="J1292" i="3"/>
  <c r="J1293" i="3"/>
  <c r="M492" i="4" s="1"/>
  <c r="J1294" i="3"/>
  <c r="M493" i="4" s="1"/>
  <c r="J1295" i="3"/>
  <c r="J1296" i="3"/>
  <c r="J1297" i="3"/>
  <c r="J1298" i="3"/>
  <c r="J1299" i="3"/>
  <c r="J1300" i="3"/>
  <c r="M495" i="4" s="1"/>
  <c r="J1301" i="3"/>
  <c r="J1302" i="3"/>
  <c r="J1303" i="3"/>
  <c r="J1304" i="3"/>
  <c r="M497" i="4" s="1"/>
  <c r="J1305" i="3"/>
  <c r="M498" i="4" s="1"/>
  <c r="J1306" i="3"/>
  <c r="M499" i="4" s="1"/>
  <c r="J1307" i="3"/>
  <c r="J1308" i="3"/>
  <c r="J1309" i="3"/>
  <c r="J1310" i="3"/>
  <c r="M500" i="4" s="1"/>
  <c r="J1311" i="3"/>
  <c r="J1312" i="3"/>
  <c r="J1313" i="3"/>
  <c r="J1314" i="3"/>
  <c r="M501" i="4" s="1"/>
  <c r="J1315" i="3"/>
  <c r="J1316" i="3"/>
  <c r="J1317" i="3"/>
  <c r="J1318" i="3"/>
  <c r="M502" i="4" s="1"/>
  <c r="J1319" i="3"/>
  <c r="J1320" i="3"/>
  <c r="J1321" i="3"/>
  <c r="J1322" i="3"/>
  <c r="J1323" i="3"/>
  <c r="J1324" i="3"/>
  <c r="J1325" i="3"/>
  <c r="J1326" i="3"/>
  <c r="J1327" i="3"/>
  <c r="J1328" i="3"/>
  <c r="J1329" i="3"/>
  <c r="J1330" i="3"/>
  <c r="J1331" i="3"/>
  <c r="M506" i="4" s="1"/>
  <c r="J1332" i="3"/>
  <c r="J1333" i="3"/>
  <c r="J1334" i="3"/>
  <c r="J1335" i="3"/>
  <c r="M508" i="4" s="1"/>
  <c r="J1336" i="3"/>
  <c r="J1337" i="3"/>
  <c r="J1338" i="3"/>
  <c r="J1339" i="3"/>
  <c r="J1340" i="3"/>
  <c r="J1341" i="3"/>
  <c r="J1342" i="3"/>
  <c r="J1343" i="3"/>
  <c r="J1344" i="3"/>
  <c r="J1345" i="3"/>
  <c r="J1346" i="3"/>
  <c r="J1347" i="3"/>
  <c r="J1348" i="3"/>
  <c r="J1349" i="3"/>
  <c r="J1350" i="3"/>
  <c r="J1351" i="3"/>
  <c r="M513" i="4" s="1"/>
  <c r="J1352" i="3"/>
  <c r="J1353" i="3"/>
  <c r="J1354" i="3"/>
  <c r="J1355" i="3"/>
  <c r="J1356" i="3"/>
  <c r="J1357" i="3"/>
  <c r="J1358" i="3"/>
  <c r="J1359" i="3"/>
  <c r="J1360" i="3"/>
  <c r="J1361" i="3"/>
  <c r="J1362" i="3"/>
  <c r="J1363" i="3"/>
  <c r="J1364" i="3"/>
  <c r="J1365" i="3"/>
  <c r="J1366" i="3"/>
  <c r="M519" i="4" s="1"/>
  <c r="J1367" i="3"/>
  <c r="J1368" i="3"/>
  <c r="J1369" i="3"/>
  <c r="J1370" i="3"/>
  <c r="M521" i="4" s="1"/>
  <c r="J1371" i="3"/>
  <c r="J1372" i="3"/>
  <c r="J1373" i="3"/>
  <c r="J1374" i="3"/>
  <c r="J1375" i="3"/>
  <c r="J1376" i="3"/>
  <c r="J1377" i="3"/>
  <c r="J1378" i="3"/>
  <c r="J1379" i="3"/>
  <c r="M524" i="4" s="1"/>
  <c r="J1380" i="3"/>
  <c r="M525" i="4" s="1"/>
  <c r="J1381" i="3"/>
  <c r="J1382" i="3"/>
  <c r="J1383" i="3"/>
  <c r="M527" i="4" s="1"/>
  <c r="J1384" i="3"/>
  <c r="J1385" i="3"/>
  <c r="J1386" i="3"/>
  <c r="M528" i="4" s="1"/>
  <c r="J1387" i="3"/>
  <c r="J1388" i="3"/>
  <c r="M529" i="4" s="1"/>
  <c r="J1389" i="3"/>
  <c r="J1390" i="3"/>
  <c r="M530" i="4" s="1"/>
  <c r="J1391" i="3"/>
  <c r="J1392" i="3"/>
  <c r="J1393" i="3"/>
  <c r="J1394" i="3"/>
  <c r="M531" i="4" s="1"/>
  <c r="J1395" i="3"/>
  <c r="M532" i="4" s="1"/>
  <c r="J1396" i="3"/>
  <c r="M533" i="4" s="1"/>
  <c r="J1397" i="3"/>
  <c r="J1398" i="3"/>
  <c r="M534" i="4" s="1"/>
  <c r="J1399" i="3"/>
  <c r="J1400" i="3"/>
  <c r="J1401" i="3"/>
  <c r="J1402" i="3"/>
  <c r="J1403" i="3"/>
  <c r="M536" i="4" s="1"/>
  <c r="J1404" i="3"/>
  <c r="M537" i="4" s="1"/>
  <c r="J1405" i="3"/>
  <c r="J1406" i="3"/>
  <c r="M538" i="4" s="1"/>
  <c r="J1407" i="3"/>
  <c r="J1408" i="3"/>
  <c r="J1409" i="3"/>
  <c r="J1410" i="3"/>
  <c r="J1411" i="3"/>
  <c r="M540" i="4" s="1"/>
  <c r="J1412" i="3"/>
  <c r="J1413" i="3"/>
  <c r="J1414" i="3"/>
  <c r="M541" i="4" s="1"/>
  <c r="J1415" i="3"/>
  <c r="J1416" i="3"/>
  <c r="M542" i="4" s="1"/>
  <c r="J1417" i="3"/>
  <c r="J1418" i="3"/>
  <c r="M543" i="4" s="1"/>
  <c r="J1419" i="3"/>
  <c r="J1420" i="3"/>
  <c r="J1421" i="3"/>
  <c r="J1422" i="3"/>
  <c r="M544" i="4" s="1"/>
  <c r="J1423" i="3"/>
  <c r="J1424" i="3"/>
  <c r="M545" i="4" s="1"/>
  <c r="J1425" i="3"/>
  <c r="J1426" i="3"/>
  <c r="M546" i="4" s="1"/>
  <c r="J1427" i="3"/>
  <c r="J1428" i="3"/>
  <c r="J1429" i="3"/>
  <c r="J1430" i="3"/>
  <c r="J1431" i="3"/>
  <c r="M548" i="4" s="1"/>
  <c r="J1432" i="3"/>
  <c r="J1433" i="3"/>
  <c r="J1434" i="3"/>
  <c r="J1435" i="3"/>
  <c r="J1436" i="3"/>
  <c r="J1437" i="3"/>
  <c r="J1438" i="3"/>
  <c r="J1439" i="3"/>
  <c r="M551" i="4" s="1"/>
  <c r="J1440" i="3"/>
  <c r="M552" i="4" s="1"/>
  <c r="J1441" i="3"/>
  <c r="J1442" i="3"/>
  <c r="M553" i="4" s="1"/>
  <c r="J1443" i="3"/>
  <c r="J1444" i="3"/>
  <c r="J1445" i="3"/>
  <c r="J1446" i="3"/>
  <c r="J1447" i="3"/>
  <c r="J1448" i="3"/>
  <c r="M555" i="4" s="1"/>
  <c r="J1449" i="3"/>
  <c r="J1450" i="3"/>
  <c r="M556" i="4" s="1"/>
  <c r="J1451" i="3"/>
  <c r="J1452" i="3"/>
  <c r="J1453" i="3"/>
  <c r="J1454" i="3"/>
  <c r="M557" i="4" s="1"/>
  <c r="J1455" i="3"/>
  <c r="J1456" i="3"/>
  <c r="J1457" i="3"/>
  <c r="J1458" i="3"/>
  <c r="J1459" i="3"/>
  <c r="J1460" i="3"/>
  <c r="M559" i="4" s="1"/>
  <c r="J1461" i="3"/>
  <c r="J1462" i="3"/>
  <c r="M560" i="4" s="1"/>
  <c r="J1463" i="3"/>
  <c r="J1464" i="3"/>
  <c r="J1465" i="3"/>
  <c r="M561" i="4" s="1"/>
  <c r="J1466" i="3"/>
  <c r="M562" i="4" s="1"/>
  <c r="J1467" i="3"/>
  <c r="J1468" i="3"/>
  <c r="M563" i="4" s="1"/>
  <c r="J1469" i="3"/>
  <c r="J1470" i="3"/>
  <c r="J1471" i="3"/>
  <c r="J1472" i="3"/>
  <c r="J1473" i="3"/>
  <c r="J1474" i="3"/>
  <c r="J1475" i="3"/>
  <c r="J1476" i="3"/>
  <c r="J1477" i="3"/>
  <c r="J1478" i="3"/>
  <c r="M567" i="4" s="1"/>
  <c r="J1479" i="3"/>
  <c r="J1480" i="3"/>
  <c r="J1481" i="3"/>
  <c r="J1482" i="3"/>
  <c r="J1483" i="3"/>
  <c r="J1484" i="3"/>
  <c r="M569" i="4" s="1"/>
  <c r="J1485" i="3"/>
  <c r="J1486" i="3"/>
  <c r="J1487" i="3"/>
  <c r="J1488" i="3"/>
  <c r="J1489" i="3"/>
  <c r="J1490" i="3"/>
  <c r="J1491" i="3"/>
  <c r="J1492" i="3"/>
  <c r="J1493" i="3"/>
  <c r="J1494" i="3"/>
  <c r="J1495" i="3"/>
  <c r="M574" i="4" s="1"/>
  <c r="J1496" i="3"/>
  <c r="M575" i="4" s="1"/>
  <c r="J1497" i="3"/>
  <c r="J1498" i="3"/>
  <c r="M576" i="4" s="1"/>
  <c r="J1499" i="3"/>
  <c r="J1500" i="3"/>
  <c r="J1501" i="3"/>
  <c r="J1502" i="3"/>
  <c r="J1503" i="3"/>
  <c r="J1504" i="3"/>
  <c r="M578" i="4" s="1"/>
  <c r="J1505" i="3"/>
  <c r="J1506" i="3"/>
  <c r="M579" i="4" s="1"/>
  <c r="J1507" i="3"/>
  <c r="J1508" i="3"/>
  <c r="M580" i="4" s="1"/>
  <c r="J1509" i="3"/>
  <c r="J1510" i="3"/>
  <c r="M581" i="4" s="1"/>
  <c r="J1511" i="3"/>
  <c r="J1512" i="3"/>
  <c r="M582" i="4" s="1"/>
  <c r="J1513" i="3"/>
  <c r="J1514" i="3"/>
  <c r="M583" i="4" s="1"/>
  <c r="J1515" i="3"/>
  <c r="J1516" i="3"/>
  <c r="J1517" i="3"/>
  <c r="J1518" i="3"/>
  <c r="M584" i="4" s="1"/>
  <c r="J1519" i="3"/>
  <c r="J1520" i="3"/>
  <c r="J1521" i="3"/>
  <c r="J1522" i="3"/>
  <c r="M585" i="4" s="1"/>
  <c r="J1523" i="3"/>
  <c r="J1524" i="3"/>
  <c r="J1525" i="3"/>
  <c r="J1526" i="3"/>
  <c r="M586" i="4" s="1"/>
  <c r="J1527" i="3"/>
  <c r="J1528" i="3"/>
  <c r="J1529" i="3"/>
  <c r="J1530" i="3"/>
  <c r="M587" i="4" s="1"/>
  <c r="J1531" i="3"/>
  <c r="J1532" i="3"/>
  <c r="J1533" i="3"/>
  <c r="J1534" i="3"/>
  <c r="J1535" i="3"/>
  <c r="J1536" i="3"/>
  <c r="J1537" i="3"/>
  <c r="J1538" i="3"/>
  <c r="J1539" i="3"/>
  <c r="J1540" i="3"/>
  <c r="J1541" i="3"/>
  <c r="J1542" i="3"/>
  <c r="M591" i="4" s="1"/>
  <c r="J1543" i="3"/>
  <c r="J1544" i="3"/>
  <c r="J1545" i="3"/>
  <c r="J1546" i="3"/>
  <c r="M592" i="4" s="1"/>
  <c r="J1547" i="3"/>
  <c r="J1548" i="3"/>
  <c r="J1549" i="3"/>
  <c r="J1550" i="3"/>
  <c r="J1551" i="3"/>
  <c r="J1552" i="3"/>
  <c r="J1553" i="3"/>
  <c r="J1554" i="3"/>
  <c r="J1555" i="3"/>
  <c r="J1556" i="3"/>
  <c r="J1557" i="3"/>
  <c r="J1558" i="3"/>
  <c r="J1559" i="3"/>
  <c r="J1560" i="3"/>
  <c r="J1561" i="3"/>
  <c r="M597" i="4" s="1"/>
  <c r="J1562" i="3"/>
  <c r="M598" i="4" s="1"/>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M607" i="4" s="1"/>
  <c r="J1592" i="3"/>
  <c r="M608" i="4" s="1"/>
  <c r="J1593" i="3"/>
  <c r="J1594" i="3"/>
  <c r="M609" i="4" s="1"/>
  <c r="J1595" i="3"/>
  <c r="J1596" i="3"/>
  <c r="J1597" i="3"/>
  <c r="J1598" i="3"/>
  <c r="M610" i="4" s="1"/>
  <c r="J1599" i="3"/>
  <c r="J1600" i="3"/>
  <c r="J1601" i="3"/>
  <c r="J1602" i="3"/>
  <c r="J1603" i="3"/>
  <c r="J1604" i="3"/>
  <c r="J1605" i="3"/>
  <c r="J1606" i="3"/>
  <c r="M613" i="4" s="1"/>
  <c r="J1607" i="3"/>
  <c r="J1608" i="3"/>
  <c r="J1609" i="3"/>
  <c r="J1610" i="3"/>
  <c r="J1611" i="3"/>
  <c r="J1612" i="3"/>
  <c r="J1613" i="3"/>
  <c r="J1614" i="3"/>
  <c r="J1615" i="3"/>
  <c r="J1616" i="3"/>
  <c r="M616" i="4" s="1"/>
  <c r="J1617" i="3"/>
  <c r="J1618" i="3"/>
  <c r="M617" i="4" s="1"/>
  <c r="J1619" i="3"/>
  <c r="J1620" i="3"/>
  <c r="M618" i="4" s="1"/>
  <c r="J1621" i="3"/>
  <c r="J1622" i="3"/>
  <c r="M619" i="4" s="1"/>
  <c r="J1623" i="3"/>
  <c r="J1624" i="3"/>
  <c r="J1625" i="3"/>
  <c r="J1626" i="3"/>
  <c r="J1627" i="3"/>
  <c r="M621" i="4" s="1"/>
  <c r="J1628" i="3"/>
  <c r="J1629" i="3"/>
  <c r="J1630" i="3"/>
  <c r="J1631" i="3"/>
  <c r="J1632" i="3"/>
  <c r="J1633" i="3"/>
  <c r="J1634" i="3"/>
  <c r="J1635" i="3"/>
  <c r="J1636" i="3"/>
  <c r="J1637" i="3"/>
  <c r="J1638" i="3"/>
  <c r="J1639" i="3"/>
  <c r="J1640" i="3"/>
  <c r="J1641" i="3"/>
  <c r="J1642" i="3"/>
  <c r="J1643" i="3"/>
  <c r="J1644" i="3"/>
  <c r="M627" i="4" s="1"/>
  <c r="J1645" i="3"/>
  <c r="J1646" i="3"/>
  <c r="M628" i="4" s="1"/>
  <c r="J1647" i="3"/>
  <c r="J1648" i="3"/>
  <c r="J1649" i="3"/>
  <c r="J1650" i="3"/>
  <c r="M630" i="4" s="1"/>
  <c r="J1651" i="3"/>
  <c r="J1652" i="3"/>
  <c r="M631" i="4" s="1"/>
  <c r="J1653" i="3"/>
  <c r="J1654" i="3"/>
  <c r="M632" i="4" s="1"/>
  <c r="J1655" i="3"/>
  <c r="J1656" i="3"/>
  <c r="J1657" i="3"/>
  <c r="J1658" i="3"/>
  <c r="M634" i="4" s="1"/>
  <c r="J1659" i="3"/>
  <c r="J1660" i="3"/>
  <c r="J1661" i="3"/>
  <c r="M635" i="4" s="1"/>
  <c r="J1662" i="3"/>
  <c r="M636" i="4" s="1"/>
  <c r="J1663" i="3"/>
  <c r="J1664" i="3"/>
  <c r="J1665" i="3"/>
  <c r="M637" i="4" s="1"/>
  <c r="J1666" i="3"/>
  <c r="M638" i="4" s="1"/>
  <c r="J1667" i="3"/>
  <c r="J1668" i="3"/>
  <c r="J1669" i="3"/>
  <c r="J1670" i="3"/>
  <c r="J1671" i="3"/>
  <c r="J1672" i="3"/>
  <c r="J1673" i="3"/>
  <c r="J1674" i="3"/>
  <c r="J1675" i="3"/>
  <c r="J1676" i="3"/>
  <c r="M641" i="4" s="1"/>
  <c r="J1677" i="3"/>
  <c r="J1678" i="3"/>
  <c r="J1679" i="3"/>
  <c r="J1680" i="3"/>
  <c r="J1681" i="3"/>
  <c r="J1682" i="3"/>
  <c r="J1683" i="3"/>
  <c r="J1684" i="3"/>
  <c r="M645" i="4" s="1"/>
  <c r="J1685" i="3"/>
  <c r="M646" i="4" s="1"/>
  <c r="J1686" i="3"/>
  <c r="J1687" i="3"/>
  <c r="J1688" i="3"/>
  <c r="J1689" i="3"/>
  <c r="J1690" i="3"/>
  <c r="J1691" i="3"/>
  <c r="J1692" i="3"/>
  <c r="J1693" i="3"/>
  <c r="J1694" i="3"/>
  <c r="M649" i="4" s="1"/>
  <c r="J1695" i="3"/>
  <c r="J1696" i="3"/>
  <c r="J1697" i="3"/>
  <c r="J1698" i="3"/>
  <c r="M650" i="4" s="1"/>
  <c r="J1699" i="3"/>
  <c r="J1700" i="3"/>
  <c r="M651" i="4" s="1"/>
  <c r="J1701" i="3"/>
  <c r="J1702" i="3"/>
  <c r="M652" i="4" s="1"/>
  <c r="J1703" i="3"/>
  <c r="M653" i="4" s="1"/>
  <c r="J1704" i="3"/>
  <c r="M654" i="4" s="1"/>
  <c r="J1705" i="3"/>
  <c r="J1706" i="3"/>
  <c r="J1707" i="3"/>
  <c r="J1708" i="3"/>
  <c r="J1709" i="3"/>
  <c r="J1710" i="3"/>
  <c r="J1711" i="3"/>
  <c r="J1712" i="3"/>
  <c r="M658" i="4" s="1"/>
  <c r="J1713" i="3"/>
  <c r="J1714" i="3"/>
  <c r="M659" i="4" s="1"/>
  <c r="J1715" i="3"/>
  <c r="M660" i="4" s="1"/>
  <c r="J1716" i="3"/>
  <c r="M661" i="4" s="1"/>
  <c r="J1717" i="3"/>
  <c r="J1718" i="3"/>
  <c r="J1719" i="3"/>
  <c r="J1720" i="3"/>
  <c r="J1721" i="3"/>
  <c r="J1722" i="3"/>
  <c r="M664" i="4" s="1"/>
  <c r="J1723" i="3"/>
  <c r="J1724" i="3"/>
  <c r="J1725" i="3"/>
  <c r="J1726" i="3"/>
  <c r="J1727" i="3"/>
  <c r="J1728" i="3"/>
  <c r="M666" i="4" s="1"/>
  <c r="J1729" i="3"/>
  <c r="J1730" i="3"/>
  <c r="M667" i="4" s="1"/>
  <c r="J1731" i="3"/>
  <c r="J1732" i="3"/>
  <c r="J1733" i="3"/>
  <c r="M668" i="4" s="1"/>
  <c r="J1734" i="3"/>
  <c r="M669" i="4" s="1"/>
  <c r="J1735" i="3"/>
  <c r="J1736" i="3"/>
  <c r="J1737" i="3"/>
  <c r="J1738" i="3"/>
  <c r="J1739" i="3"/>
  <c r="J1740" i="3"/>
  <c r="M671" i="4" s="1"/>
  <c r="J1741" i="3"/>
  <c r="J1742" i="3"/>
  <c r="M672" i="4" s="1"/>
  <c r="J1743" i="3"/>
  <c r="J1744" i="3"/>
  <c r="J1745" i="3"/>
  <c r="J1746" i="3"/>
  <c r="J1747" i="3"/>
  <c r="M674" i="4" s="1"/>
  <c r="J1748" i="3"/>
  <c r="M675" i="4" s="1"/>
  <c r="J1749" i="3"/>
  <c r="J1750" i="3"/>
  <c r="M676" i="4" s="1"/>
  <c r="J1751" i="3"/>
  <c r="J1752" i="3"/>
  <c r="J1753" i="3"/>
  <c r="J1754" i="3"/>
  <c r="J1755" i="3"/>
  <c r="J1756" i="3"/>
  <c r="J1757" i="3"/>
  <c r="J1758" i="3"/>
  <c r="M679" i="4" s="1"/>
  <c r="J1759" i="3"/>
  <c r="J1760" i="3"/>
  <c r="J1761" i="3"/>
  <c r="J1762" i="3"/>
  <c r="J1763" i="3"/>
  <c r="J1764" i="3"/>
  <c r="J1765" i="3"/>
  <c r="J1766" i="3"/>
  <c r="J1767" i="3"/>
  <c r="J1768" i="3"/>
  <c r="J1769" i="3"/>
  <c r="J1770" i="3"/>
  <c r="J1771" i="3"/>
  <c r="J1772" i="3"/>
  <c r="J1773" i="3"/>
  <c r="J1774" i="3"/>
  <c r="J1775" i="3"/>
  <c r="J1776" i="3"/>
  <c r="M685" i="4" s="1"/>
  <c r="J1777" i="3"/>
  <c r="J1778" i="3"/>
  <c r="M686" i="4" s="1"/>
  <c r="J1779" i="3"/>
  <c r="J1780" i="3"/>
  <c r="J1781" i="3"/>
  <c r="J1782" i="3"/>
  <c r="M687" i="4" s="1"/>
  <c r="J1783" i="3"/>
  <c r="J1784" i="3"/>
  <c r="M688" i="4" s="1"/>
  <c r="J1785" i="3"/>
  <c r="J1786" i="3"/>
  <c r="J1787" i="3"/>
  <c r="J1788" i="3"/>
  <c r="M690" i="4" s="1"/>
  <c r="J1789" i="3"/>
  <c r="J1790" i="3"/>
  <c r="J1791" i="3"/>
  <c r="J1792" i="3"/>
  <c r="J1793" i="3"/>
  <c r="J1794" i="3"/>
  <c r="J1795" i="3"/>
  <c r="J1796" i="3"/>
  <c r="J1797" i="3"/>
  <c r="J1798" i="3"/>
  <c r="J1799" i="3"/>
  <c r="J1800" i="3"/>
  <c r="J1801" i="3"/>
  <c r="J1802" i="3"/>
  <c r="J1803" i="3"/>
  <c r="M696" i="4" s="1"/>
  <c r="J1804" i="3"/>
  <c r="J1805" i="3"/>
  <c r="J1806" i="3"/>
  <c r="J1807" i="3"/>
  <c r="J1808" i="3"/>
  <c r="J1809" i="3"/>
  <c r="J1810" i="3"/>
  <c r="M699" i="4" s="1"/>
  <c r="J1811" i="3"/>
  <c r="J1812" i="3"/>
  <c r="J1813" i="3"/>
  <c r="J1814" i="3"/>
  <c r="J1815" i="3"/>
  <c r="M701" i="4" s="1"/>
  <c r="J1816" i="3"/>
  <c r="J1817" i="3"/>
  <c r="J1818" i="3"/>
  <c r="J1819" i="3"/>
  <c r="J1820" i="3"/>
  <c r="J1821" i="3"/>
  <c r="J1822" i="3"/>
  <c r="J1823" i="3"/>
  <c r="M704" i="4" s="1"/>
  <c r="J1824" i="3"/>
  <c r="J1825" i="3"/>
  <c r="J1826" i="3"/>
  <c r="J1827" i="3"/>
  <c r="J1828" i="3"/>
  <c r="J1829" i="3"/>
  <c r="J1830" i="3"/>
  <c r="J1831" i="3"/>
  <c r="J1832" i="3"/>
  <c r="J1833" i="3"/>
  <c r="J1834" i="3"/>
  <c r="J1835" i="3"/>
  <c r="M709" i="4" s="1"/>
  <c r="J1836" i="3"/>
  <c r="J1837" i="3"/>
  <c r="J1838" i="3"/>
  <c r="J1839" i="3"/>
  <c r="J1840" i="3"/>
  <c r="J1841" i="3"/>
  <c r="J1842" i="3"/>
  <c r="M712" i="4" s="1"/>
  <c r="J1843" i="3"/>
  <c r="J1844" i="3"/>
  <c r="J1845" i="3"/>
  <c r="M713" i="4" s="1"/>
  <c r="J1846" i="3"/>
  <c r="M714" i="4" s="1"/>
  <c r="J1847" i="3"/>
  <c r="J1848" i="3"/>
  <c r="M715" i="4" s="1"/>
  <c r="J1849" i="3"/>
  <c r="J1850" i="3"/>
  <c r="M716" i="4" s="1"/>
  <c r="J1851" i="3"/>
  <c r="J1852" i="3"/>
  <c r="J1853" i="3"/>
  <c r="J1854" i="3"/>
  <c r="J1855" i="3"/>
  <c r="M717" i="4" s="1"/>
  <c r="J1856" i="3"/>
  <c r="J1857" i="3"/>
  <c r="J1858" i="3"/>
  <c r="J1859" i="3"/>
  <c r="M719" i="4" s="1"/>
  <c r="J1860" i="3"/>
  <c r="J1861" i="3"/>
  <c r="J1862" i="3"/>
  <c r="J1863" i="3"/>
  <c r="J1864" i="3"/>
  <c r="J1865" i="3"/>
  <c r="J1866" i="3"/>
  <c r="J1867" i="3"/>
  <c r="J1868" i="3"/>
  <c r="M723" i="4" s="1"/>
  <c r="J1869" i="3"/>
  <c r="M724" i="4" s="1"/>
  <c r="J1870" i="3"/>
  <c r="M725" i="4" s="1"/>
  <c r="J1871" i="3"/>
  <c r="J1872" i="3"/>
  <c r="J1873" i="3"/>
  <c r="J1874" i="3"/>
  <c r="J1875" i="3"/>
  <c r="J1876" i="3"/>
  <c r="M728" i="4" s="1"/>
  <c r="J1877" i="3"/>
  <c r="J1878" i="3"/>
  <c r="J1879" i="3"/>
  <c r="M730" i="4" s="1"/>
  <c r="J1880" i="3"/>
  <c r="J1881" i="3"/>
  <c r="J1882" i="3"/>
  <c r="J1883" i="3"/>
  <c r="J1884" i="3"/>
  <c r="J1885" i="3"/>
  <c r="J1886" i="3"/>
  <c r="J1887" i="3"/>
  <c r="J1888" i="3"/>
  <c r="J1889" i="3"/>
  <c r="J1890" i="3"/>
  <c r="J1891" i="3"/>
  <c r="J1892" i="3"/>
  <c r="J1893" i="3"/>
  <c r="J1894" i="3"/>
  <c r="M734" i="4" s="1"/>
  <c r="J1895" i="3"/>
  <c r="M735" i="4" s="1"/>
  <c r="J1896" i="3"/>
  <c r="M736" i="4" s="1"/>
  <c r="J1897" i="3"/>
  <c r="J1898" i="3"/>
  <c r="M737" i="4" s="1"/>
  <c r="J1899" i="3"/>
  <c r="J1900" i="3"/>
  <c r="J1901" i="3"/>
  <c r="J1902" i="3"/>
  <c r="J1903" i="3"/>
  <c r="J1904" i="3"/>
  <c r="J1905" i="3"/>
  <c r="J1906" i="3"/>
  <c r="M740" i="4" s="1"/>
  <c r="J1907" i="3"/>
  <c r="J1908" i="3"/>
  <c r="J1909" i="3"/>
  <c r="J1910" i="3"/>
  <c r="M741" i="4" s="1"/>
  <c r="J1911" i="3"/>
  <c r="J1912" i="3"/>
  <c r="J1913" i="3"/>
  <c r="J1914" i="3"/>
  <c r="J1915" i="3"/>
  <c r="J1916" i="3"/>
  <c r="J1917" i="3"/>
  <c r="J1918" i="3"/>
  <c r="M744" i="4" s="1"/>
  <c r="J1919" i="3"/>
  <c r="J1920" i="3"/>
  <c r="J1921" i="3"/>
  <c r="J1922" i="3"/>
  <c r="M745" i="4" s="1"/>
  <c r="J1923" i="3"/>
  <c r="J1924" i="3"/>
  <c r="J1925" i="3"/>
  <c r="M746" i="4" s="1"/>
  <c r="J1926" i="3"/>
  <c r="M747" i="4" s="1"/>
  <c r="J1927" i="3"/>
  <c r="J1928" i="3"/>
  <c r="M748" i="4" s="1"/>
  <c r="J1929" i="3"/>
  <c r="J1930" i="3"/>
  <c r="J1931" i="3"/>
  <c r="M750" i="4" s="1"/>
  <c r="J1932" i="3"/>
  <c r="J1933" i="3"/>
  <c r="J1934" i="3"/>
  <c r="J1935" i="3"/>
  <c r="J1936" i="3"/>
  <c r="J1937" i="3"/>
  <c r="J1938" i="3"/>
  <c r="J1939" i="3"/>
  <c r="J1940" i="3"/>
  <c r="J1941" i="3"/>
  <c r="J1942" i="3"/>
  <c r="M754" i="4" s="1"/>
  <c r="J1943" i="3"/>
  <c r="J1944" i="3"/>
  <c r="J1945" i="3"/>
  <c r="J1946" i="3"/>
  <c r="J1947" i="3"/>
  <c r="J1948" i="3"/>
  <c r="J1949" i="3"/>
  <c r="J1950" i="3"/>
  <c r="J1951" i="3"/>
  <c r="J1952" i="3"/>
  <c r="J1953" i="3"/>
  <c r="J1954" i="3"/>
  <c r="J1955" i="3"/>
  <c r="J1956" i="3"/>
  <c r="M758" i="4" s="1"/>
  <c r="J1957" i="3"/>
  <c r="J1958" i="3"/>
  <c r="M759" i="4" s="1"/>
  <c r="J1959" i="3"/>
  <c r="J1960" i="3"/>
  <c r="M760" i="4" s="1"/>
  <c r="J1961" i="3"/>
  <c r="J1962" i="3"/>
  <c r="M761" i="4" s="1"/>
  <c r="J1963" i="3"/>
  <c r="J1964" i="3"/>
  <c r="J1965" i="3"/>
  <c r="J1966" i="3"/>
  <c r="J1967" i="3"/>
  <c r="J1968" i="3"/>
  <c r="J1969" i="3"/>
  <c r="J1970" i="3"/>
  <c r="J1971" i="3"/>
  <c r="J1972" i="3"/>
  <c r="J1973" i="3"/>
  <c r="J1974" i="3"/>
  <c r="J1975" i="3"/>
  <c r="J1976" i="3"/>
  <c r="J1977" i="3"/>
  <c r="J1978" i="3"/>
  <c r="M767" i="4" s="1"/>
  <c r="J1979" i="3"/>
  <c r="J1980" i="3"/>
  <c r="J1981" i="3"/>
  <c r="J1982" i="3"/>
  <c r="M768" i="4" s="1"/>
  <c r="J1983" i="3"/>
  <c r="J1984" i="3"/>
  <c r="J1985" i="3"/>
  <c r="J1986" i="3"/>
  <c r="J1987" i="3"/>
  <c r="J1988" i="3"/>
  <c r="J1989" i="3"/>
  <c r="J1990" i="3"/>
  <c r="M772" i="4" s="1"/>
  <c r="J1991" i="3"/>
  <c r="J1992" i="3"/>
  <c r="J1993" i="3"/>
  <c r="J1994" i="3"/>
  <c r="J1995" i="3"/>
  <c r="M774" i="4" s="1"/>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M790" i="4" s="1"/>
  <c r="J2041" i="3"/>
  <c r="J2042" i="3"/>
  <c r="M791" i="4" s="1"/>
  <c r="J2043" i="3"/>
  <c r="J2044" i="3"/>
  <c r="J2045" i="3"/>
  <c r="J2046" i="3"/>
  <c r="M793" i="4" s="1"/>
  <c r="J2047" i="3"/>
  <c r="J2048" i="3"/>
  <c r="J2049" i="3"/>
  <c r="J2050" i="3"/>
  <c r="M794" i="4" s="1"/>
  <c r="J2051" i="3"/>
  <c r="J2052" i="3"/>
  <c r="J2053" i="3"/>
  <c r="J2054" i="3"/>
  <c r="J2055" i="3"/>
  <c r="M797" i="4" s="1"/>
  <c r="J2056" i="3"/>
  <c r="M798" i="4" s="1"/>
  <c r="J2057" i="3"/>
  <c r="J2058" i="3"/>
  <c r="J2059" i="3"/>
  <c r="J2060" i="3"/>
  <c r="J2061" i="3"/>
  <c r="J2062" i="3"/>
  <c r="M801" i="4" s="1"/>
  <c r="J2063" i="3"/>
  <c r="J2064" i="3"/>
  <c r="M802" i="4" s="1"/>
  <c r="J2065" i="3"/>
  <c r="J2066" i="3"/>
  <c r="J2067" i="3"/>
  <c r="M804" i="4" s="1"/>
  <c r="J2068" i="3"/>
  <c r="M805" i="4" s="1"/>
  <c r="J2069" i="3"/>
  <c r="J2070" i="3"/>
  <c r="J2071" i="3"/>
  <c r="J2072" i="3"/>
  <c r="J2073" i="3"/>
  <c r="J2074" i="3"/>
  <c r="M808" i="4" s="1"/>
  <c r="J2075" i="3"/>
  <c r="J2076" i="3"/>
  <c r="J2077" i="3"/>
  <c r="J2078" i="3"/>
  <c r="J2079" i="3"/>
  <c r="J2080" i="3"/>
  <c r="J2081" i="3"/>
  <c r="J2082" i="3"/>
  <c r="J2083" i="3"/>
  <c r="M811" i="4" s="1"/>
  <c r="J2084" i="3"/>
  <c r="J2085" i="3"/>
  <c r="J2086" i="3"/>
  <c r="J2087" i="3"/>
  <c r="J2088" i="3"/>
  <c r="J2089" i="3"/>
  <c r="J2090" i="3"/>
  <c r="M814" i="4" s="1"/>
  <c r="J2091" i="3"/>
  <c r="J2092" i="3"/>
  <c r="M815" i="4" s="1"/>
  <c r="J2093" i="3"/>
  <c r="J2094" i="3"/>
  <c r="J2095" i="3"/>
  <c r="J2096" i="3"/>
  <c r="J2097" i="3"/>
  <c r="J2098" i="3"/>
  <c r="M818" i="4" s="1"/>
  <c r="J2099" i="3"/>
  <c r="J2100" i="3"/>
  <c r="J2101" i="3"/>
  <c r="J2102" i="3"/>
  <c r="J2103" i="3"/>
  <c r="J2104" i="3"/>
  <c r="J2105" i="3"/>
  <c r="J2106" i="3"/>
  <c r="J2107" i="3"/>
  <c r="J2108" i="3"/>
  <c r="M821" i="4" s="1"/>
  <c r="J2109" i="3"/>
  <c r="J2110" i="3"/>
  <c r="J2111" i="3"/>
  <c r="J2112" i="3"/>
  <c r="M823" i="4" s="1"/>
  <c r="J2113" i="3"/>
  <c r="J2114" i="3"/>
  <c r="J2115" i="3"/>
  <c r="J2116" i="3"/>
  <c r="J2117" i="3"/>
  <c r="J2118" i="3"/>
  <c r="J2119" i="3"/>
  <c r="J2120" i="3"/>
  <c r="J2121" i="3"/>
  <c r="J2122" i="3"/>
  <c r="J2123" i="3"/>
  <c r="J2124" i="3"/>
  <c r="J2125" i="3"/>
  <c r="M828" i="4" s="1"/>
  <c r="J2126" i="3"/>
  <c r="M829" i="4" s="1"/>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 i="3"/>
  <c r="M2" i="4" s="1"/>
  <c r="M647" i="4" l="1"/>
  <c r="M468" i="4"/>
  <c r="M832" i="4"/>
  <c r="M830" i="4"/>
  <c r="M825" i="4"/>
  <c r="M824" i="4"/>
  <c r="M822" i="4"/>
  <c r="M820" i="4"/>
  <c r="M816" i="4"/>
  <c r="M806" i="4"/>
  <c r="M803" i="4"/>
  <c r="M799" i="4"/>
  <c r="M796" i="4"/>
  <c r="M788" i="4"/>
  <c r="M783" i="4"/>
  <c r="M781" i="4"/>
  <c r="M779" i="4"/>
  <c r="M778" i="4"/>
  <c r="M776" i="4"/>
  <c r="M773" i="4"/>
  <c r="M770" i="4"/>
  <c r="M765" i="4"/>
  <c r="M762" i="4"/>
  <c r="M757" i="4"/>
  <c r="M756" i="4"/>
  <c r="M755" i="4"/>
  <c r="M749" i="4"/>
  <c r="M742" i="4"/>
  <c r="M729" i="4"/>
  <c r="M727" i="4"/>
  <c r="M722" i="4"/>
  <c r="M707" i="4"/>
  <c r="M694" i="4"/>
  <c r="M691" i="4"/>
  <c r="M689" i="4"/>
  <c r="M683" i="4"/>
  <c r="M670" i="4"/>
  <c r="M665" i="4"/>
  <c r="M662" i="4"/>
  <c r="M657" i="4"/>
  <c r="M655" i="4"/>
  <c r="M644" i="4"/>
  <c r="M642" i="4"/>
  <c r="M640" i="4"/>
  <c r="M639" i="4"/>
  <c r="M625" i="4"/>
  <c r="M614" i="4"/>
  <c r="M604" i="4"/>
  <c r="M602" i="4"/>
  <c r="M596" i="4"/>
  <c r="M595" i="4"/>
  <c r="M593" i="4"/>
  <c r="M590" i="4"/>
  <c r="M588" i="4"/>
  <c r="M573" i="4"/>
  <c r="M570" i="4"/>
  <c r="M564" i="4"/>
  <c r="M558" i="4"/>
  <c r="M554" i="4"/>
  <c r="M549" i="4"/>
  <c r="M547" i="4"/>
  <c r="M539" i="4"/>
  <c r="M526" i="4"/>
  <c r="M517" i="4"/>
  <c r="M831" i="4"/>
  <c r="M812" i="4"/>
  <c r="M810" i="4"/>
  <c r="M809" i="4"/>
  <c r="M789" i="4"/>
  <c r="M786" i="4"/>
  <c r="M775" i="4"/>
  <c r="M763" i="4"/>
  <c r="M751" i="4"/>
  <c r="M738" i="4"/>
  <c r="M733" i="4"/>
  <c r="M732" i="4"/>
  <c r="M731" i="4"/>
  <c r="M720" i="4"/>
  <c r="M718" i="4"/>
  <c r="M710" i="4"/>
  <c r="M705" i="4"/>
  <c r="M702" i="4"/>
  <c r="M700" i="4"/>
  <c r="M697" i="4"/>
  <c r="M684" i="4"/>
  <c r="M681" i="4"/>
  <c r="M680" i="4"/>
  <c r="M677" i="4"/>
  <c r="M673" i="4"/>
  <c r="M626" i="4"/>
  <c r="M622" i="4"/>
  <c r="M620" i="4"/>
  <c r="M611" i="4"/>
  <c r="M606" i="4"/>
  <c r="M605" i="4"/>
  <c r="M600" i="4"/>
  <c r="M577" i="4"/>
  <c r="M568" i="4"/>
  <c r="M565" i="4"/>
  <c r="M535" i="4"/>
  <c r="M827" i="4"/>
  <c r="M826" i="4"/>
  <c r="M819" i="4"/>
  <c r="M817" i="4"/>
  <c r="M813" i="4"/>
  <c r="M807" i="4"/>
  <c r="M800" i="4"/>
  <c r="M795" i="4"/>
  <c r="M792" i="4"/>
  <c r="M787" i="4"/>
  <c r="M785" i="4"/>
  <c r="M784" i="4"/>
  <c r="M782" i="4"/>
  <c r="M780" i="4"/>
  <c r="M777" i="4"/>
  <c r="M771" i="4"/>
  <c r="M769" i="4"/>
  <c r="M766" i="4"/>
  <c r="M764" i="4"/>
  <c r="M753" i="4"/>
  <c r="M752" i="4"/>
  <c r="M743" i="4"/>
  <c r="M739" i="4"/>
  <c r="M726" i="4"/>
  <c r="M721" i="4"/>
  <c r="M711" i="4"/>
  <c r="M708" i="4"/>
  <c r="M706" i="4"/>
  <c r="M703" i="4"/>
  <c r="M698" i="4"/>
  <c r="M695" i="4"/>
  <c r="M693" i="4"/>
  <c r="M692" i="4"/>
  <c r="M682" i="4"/>
  <c r="M678" i="4"/>
  <c r="M663" i="4"/>
  <c r="M656" i="4"/>
  <c r="M648" i="4"/>
  <c r="M643" i="4"/>
  <c r="M633" i="4"/>
  <c r="M629" i="4"/>
  <c r="M624" i="4"/>
  <c r="M623" i="4"/>
  <c r="M615" i="4"/>
  <c r="M612" i="4"/>
  <c r="M603" i="4"/>
  <c r="M601" i="4"/>
  <c r="M599" i="4"/>
  <c r="M594" i="4"/>
  <c r="M589" i="4"/>
  <c r="M572" i="4"/>
  <c r="M571" i="4"/>
  <c r="M566" i="4"/>
  <c r="M550" i="4"/>
  <c r="M523" i="4"/>
  <c r="M522" i="4"/>
  <c r="M518" i="4"/>
  <c r="M514" i="4"/>
  <c r="M512" i="4"/>
  <c r="M511" i="4"/>
  <c r="M510" i="4"/>
  <c r="M509" i="4"/>
  <c r="M504" i="4"/>
  <c r="M494" i="4"/>
  <c r="M488" i="4"/>
  <c r="M483" i="4"/>
  <c r="M482" i="4"/>
  <c r="M479" i="4"/>
  <c r="M471" i="4"/>
  <c r="M466" i="4"/>
  <c r="M463" i="4"/>
  <c r="M460" i="4"/>
  <c r="M457" i="4"/>
  <c r="M449" i="4"/>
  <c r="M440" i="4"/>
  <c r="M434" i="4"/>
  <c r="M417" i="4"/>
  <c r="M410" i="4"/>
  <c r="M408" i="4"/>
  <c r="M406" i="4"/>
  <c r="M398" i="4"/>
  <c r="M391" i="4"/>
  <c r="M383" i="4"/>
  <c r="M378" i="4"/>
  <c r="M350" i="4"/>
  <c r="M347" i="4"/>
  <c r="M331" i="4"/>
  <c r="M321" i="4"/>
  <c r="M318" i="4"/>
  <c r="M307" i="4"/>
  <c r="M303" i="4"/>
  <c r="M288" i="4"/>
  <c r="M282" i="4"/>
  <c r="M270" i="4"/>
  <c r="M265" i="4"/>
  <c r="M241" i="4"/>
  <c r="M215" i="4"/>
  <c r="M208" i="4"/>
  <c r="M205" i="4"/>
  <c r="M198" i="4"/>
  <c r="M178" i="4"/>
  <c r="M170" i="4"/>
  <c r="M150" i="4"/>
  <c r="M144" i="4"/>
  <c r="M143" i="4"/>
  <c r="M139" i="4"/>
  <c r="M126" i="4"/>
  <c r="M124" i="4"/>
  <c r="M120" i="4"/>
  <c r="M114" i="4"/>
  <c r="M110" i="4"/>
  <c r="M108" i="4"/>
  <c r="M106" i="4"/>
  <c r="M105" i="4"/>
  <c r="M98" i="4"/>
  <c r="M94" i="4"/>
  <c r="M87" i="4"/>
  <c r="M80" i="4"/>
  <c r="M65" i="4"/>
  <c r="M58" i="4"/>
  <c r="M53" i="4"/>
  <c r="M52" i="4"/>
  <c r="M35" i="4"/>
  <c r="M32" i="4"/>
  <c r="M28" i="4"/>
  <c r="M26" i="4"/>
  <c r="M14" i="4"/>
  <c r="M11" i="4"/>
  <c r="M7" i="4"/>
  <c r="M520" i="4"/>
  <c r="M515" i="4"/>
  <c r="M505" i="4"/>
  <c r="M484" i="4"/>
  <c r="M472" i="4"/>
  <c r="M461" i="4"/>
  <c r="M458" i="4"/>
  <c r="M455" i="4"/>
  <c r="M454" i="4"/>
  <c r="M445" i="4"/>
  <c r="M432" i="4"/>
  <c r="M429" i="4"/>
  <c r="M427" i="4"/>
  <c r="M418" i="4"/>
  <c r="M411" i="4"/>
  <c r="M404" i="4"/>
  <c r="M402" i="4"/>
  <c r="M399" i="4"/>
  <c r="M396" i="4"/>
  <c r="M394" i="4"/>
  <c r="M392" i="4"/>
  <c r="M389" i="4"/>
  <c r="M388" i="4"/>
  <c r="M387" i="4"/>
  <c r="M379" i="4"/>
  <c r="M377" i="4"/>
  <c r="M374" i="4"/>
  <c r="M367" i="4"/>
  <c r="M365" i="4"/>
  <c r="M363" i="4"/>
  <c r="M355" i="4"/>
  <c r="M351" i="4"/>
  <c r="M348" i="4"/>
  <c r="M345" i="4"/>
  <c r="M341" i="4"/>
  <c r="M336" i="4"/>
  <c r="M334" i="4"/>
  <c r="M332" i="4"/>
  <c r="M319" i="4"/>
  <c r="M311" i="4"/>
  <c r="M305" i="4"/>
  <c r="M304" i="4"/>
  <c r="M291" i="4"/>
  <c r="M290" i="4"/>
  <c r="M289" i="4"/>
  <c r="M286" i="4"/>
  <c r="M283" i="4"/>
  <c r="M280" i="4"/>
  <c r="M271" i="4"/>
  <c r="M269" i="4"/>
  <c r="M267" i="4"/>
  <c r="M266" i="4"/>
  <c r="M262" i="4"/>
  <c r="M260" i="4"/>
  <c r="M244" i="4"/>
  <c r="M242" i="4"/>
  <c r="M234" i="4"/>
  <c r="M233" i="4"/>
  <c r="M231" i="4"/>
  <c r="M219" i="4"/>
  <c r="M218" i="4"/>
  <c r="M216" i="4"/>
  <c r="M213" i="4"/>
  <c r="M210" i="4"/>
  <c r="M209" i="4"/>
  <c r="M203" i="4"/>
  <c r="M196" i="4"/>
  <c r="M192" i="4"/>
  <c r="M189" i="4"/>
  <c r="M185" i="4"/>
  <c r="M184" i="4"/>
  <c r="M179" i="4"/>
  <c r="M173" i="4"/>
  <c r="M172" i="4"/>
  <c r="M171" i="4"/>
  <c r="M164" i="4"/>
  <c r="M161" i="4"/>
  <c r="M154" i="4"/>
  <c r="M153" i="4"/>
  <c r="M151" i="4"/>
  <c r="M148" i="4"/>
  <c r="M140" i="4"/>
  <c r="M137" i="4"/>
  <c r="M131" i="4"/>
  <c r="M116" i="4"/>
  <c r="M111" i="4"/>
  <c r="M102" i="4"/>
  <c r="M101" i="4"/>
  <c r="M95" i="4"/>
  <c r="M92" i="4"/>
  <c r="M88" i="4"/>
  <c r="M82" i="4"/>
  <c r="M81" i="4"/>
  <c r="M79" i="4"/>
  <c r="M77" i="4"/>
  <c r="M72" i="4"/>
  <c r="M68" i="4"/>
  <c r="M62" i="4"/>
  <c r="M59" i="4"/>
  <c r="M50" i="4"/>
  <c r="M43" i="4"/>
  <c r="M36" i="4"/>
  <c r="M27" i="4"/>
  <c r="M366" i="4"/>
  <c r="M268" i="4"/>
  <c r="M212" i="4"/>
  <c r="M160" i="4"/>
  <c r="M147" i="4"/>
  <c r="M136" i="4"/>
  <c r="M91" i="4"/>
  <c r="M78" i="4"/>
  <c r="M516" i="4"/>
  <c r="M507" i="4"/>
  <c r="M503" i="4"/>
  <c r="M496" i="4"/>
  <c r="M490" i="4"/>
  <c r="M487" i="4"/>
  <c r="M481" i="4"/>
  <c r="M476" i="4"/>
  <c r="M470" i="4"/>
  <c r="M465" i="4"/>
  <c r="M452" i="4"/>
  <c r="M451" i="4"/>
  <c r="M448" i="4"/>
  <c r="M447" i="4"/>
  <c r="M444" i="4"/>
  <c r="M442" i="4"/>
  <c r="M439" i="4"/>
  <c r="M431" i="4"/>
  <c r="M426" i="4"/>
  <c r="M424" i="4"/>
  <c r="M422" i="4"/>
  <c r="M420" i="4"/>
  <c r="M415" i="4"/>
  <c r="M413" i="4"/>
  <c r="M412" i="4"/>
  <c r="M403" i="4"/>
  <c r="M401" i="4"/>
  <c r="M400" i="4"/>
  <c r="M397" i="4"/>
  <c r="M395" i="4"/>
  <c r="M386" i="4"/>
  <c r="M381" i="4"/>
  <c r="M376" i="4"/>
  <c r="M375" i="4"/>
  <c r="M373" i="4"/>
  <c r="M370" i="4"/>
  <c r="M368" i="4"/>
  <c r="M361" i="4"/>
  <c r="M354" i="4"/>
  <c r="M349" i="4"/>
  <c r="M344" i="4"/>
  <c r="M337" i="4"/>
  <c r="M333" i="4"/>
  <c r="M330" i="4"/>
  <c r="M329" i="4"/>
  <c r="M328" i="4"/>
  <c r="M320" i="4"/>
  <c r="M312" i="4"/>
  <c r="M309" i="4"/>
  <c r="M308" i="4"/>
  <c r="M300" i="4"/>
  <c r="M287" i="4"/>
  <c r="M279" i="4"/>
  <c r="M278" i="4"/>
  <c r="M277" i="4"/>
  <c r="M276" i="4"/>
  <c r="M273" i="4"/>
  <c r="M261" i="4"/>
  <c r="M256" i="4"/>
  <c r="M252" i="4"/>
  <c r="M243" i="4"/>
  <c r="M240" i="4"/>
  <c r="M239" i="4"/>
  <c r="M235" i="4"/>
  <c r="M230" i="4"/>
  <c r="M224" i="4"/>
  <c r="M217" i="4"/>
  <c r="M202" i="4"/>
  <c r="M188" i="4"/>
  <c r="M183" i="4"/>
  <c r="M180" i="4"/>
  <c r="M175" i="4"/>
  <c r="M174" i="4"/>
  <c r="M167" i="4"/>
  <c r="M165" i="4"/>
  <c r="M163" i="4"/>
  <c r="M152" i="4"/>
  <c r="M149" i="4"/>
  <c r="M142" i="4"/>
  <c r="M141" i="4"/>
  <c r="M134" i="4"/>
  <c r="M118" i="4"/>
  <c r="M115" i="4"/>
  <c r="M113" i="4"/>
  <c r="M100" i="4"/>
  <c r="M97" i="4"/>
  <c r="M96" i="4"/>
  <c r="M93" i="4"/>
  <c r="M89" i="4"/>
  <c r="M86" i="4"/>
  <c r="M73" i="4"/>
  <c r="M63" i="4"/>
  <c r="M61" i="4"/>
  <c r="M57" i="4"/>
  <c r="M48" i="4"/>
  <c r="M47" i="4"/>
  <c r="M45" i="4"/>
  <c r="M44" i="4"/>
  <c r="M42" i="4"/>
  <c r="M39" i="4"/>
  <c r="M38" i="4"/>
  <c r="M37" i="4"/>
  <c r="M34" i="4"/>
  <c r="M24" i="4"/>
  <c r="M22" i="4"/>
  <c r="M18" i="4"/>
  <c r="M17" i="4"/>
  <c r="M6" i="4"/>
  <c r="M3" i="4"/>
  <c r="L294" i="10"/>
  <c r="L222" i="10"/>
  <c r="L78" i="10"/>
  <c r="L332" i="10"/>
  <c r="L188" i="10"/>
  <c r="E8" i="10"/>
  <c r="L296" i="10"/>
  <c r="L224" i="10"/>
  <c r="L311" i="10"/>
  <c r="L275" i="10"/>
  <c r="L239" i="10"/>
  <c r="L203" i="10"/>
  <c r="L167" i="10"/>
  <c r="L131" i="10"/>
  <c r="L95" i="10"/>
  <c r="L59" i="10"/>
  <c r="L23" i="10"/>
  <c r="L310" i="10"/>
  <c r="L274" i="10"/>
  <c r="L238" i="10"/>
  <c r="L202" i="10"/>
  <c r="L166" i="10"/>
  <c r="L130" i="10"/>
  <c r="L94" i="10"/>
  <c r="L58" i="10"/>
  <c r="L22" i="10"/>
  <c r="L309" i="10"/>
  <c r="L273" i="10"/>
  <c r="L237" i="10"/>
  <c r="L201" i="10"/>
  <c r="L165" i="10"/>
  <c r="L129" i="10"/>
  <c r="L93" i="10"/>
  <c r="L57" i="10"/>
  <c r="L21" i="10"/>
  <c r="L308" i="10"/>
  <c r="L272" i="10"/>
  <c r="L236" i="10"/>
  <c r="L200" i="10"/>
  <c r="L164" i="10"/>
  <c r="L128" i="10"/>
  <c r="L92" i="10"/>
  <c r="L56" i="10"/>
  <c r="L20" i="10"/>
  <c r="L307" i="10"/>
  <c r="L271" i="10"/>
  <c r="L235" i="10"/>
  <c r="L199" i="10"/>
  <c r="L163" i="10"/>
  <c r="L127" i="10"/>
  <c r="L91" i="10"/>
  <c r="L55" i="10"/>
  <c r="L19" i="10"/>
  <c r="L306" i="10"/>
  <c r="L270" i="10"/>
  <c r="L234" i="10"/>
  <c r="L198" i="10"/>
  <c r="L162" i="10"/>
  <c r="L126" i="10"/>
  <c r="L90" i="10"/>
  <c r="L54" i="10"/>
  <c r="L18" i="10"/>
  <c r="L304" i="10"/>
  <c r="L268" i="10"/>
  <c r="L232" i="10"/>
  <c r="L196" i="10"/>
  <c r="L160" i="10"/>
  <c r="L124" i="10"/>
  <c r="L88" i="10"/>
  <c r="L52" i="10"/>
  <c r="L16" i="10"/>
  <c r="L267" i="10"/>
  <c r="L159" i="10"/>
  <c r="L123" i="10"/>
  <c r="L87" i="10"/>
  <c r="L330" i="10"/>
  <c r="L260" i="10"/>
  <c r="L338" i="10"/>
  <c r="L302" i="10"/>
  <c r="L266" i="10"/>
  <c r="L230" i="10"/>
  <c r="L194" i="10"/>
  <c r="L158" i="10"/>
  <c r="L122" i="10"/>
  <c r="L86" i="10"/>
  <c r="L50" i="10"/>
  <c r="L337" i="10"/>
  <c r="L301" i="10"/>
  <c r="E2" i="10"/>
  <c r="L329" i="10"/>
  <c r="L320" i="10"/>
  <c r="L284" i="10"/>
  <c r="L248" i="10"/>
  <c r="L212" i="10"/>
  <c r="L176" i="10"/>
  <c r="L140" i="10"/>
  <c r="L104" i="10"/>
  <c r="L68" i="10"/>
  <c r="L32" i="10"/>
  <c r="L319" i="10"/>
  <c r="L283" i="10"/>
  <c r="L247" i="10"/>
  <c r="L211" i="10"/>
  <c r="L175" i="10"/>
  <c r="L139" i="10"/>
  <c r="L103" i="10"/>
  <c r="L67" i="10"/>
  <c r="L31" i="10"/>
  <c r="L318" i="10"/>
  <c r="L282" i="10"/>
  <c r="L246" i="10"/>
  <c r="L210" i="10"/>
  <c r="L174" i="10"/>
  <c r="L138" i="10"/>
  <c r="L102" i="10"/>
  <c r="L66" i="10"/>
  <c r="L30" i="10"/>
  <c r="L317" i="10"/>
  <c r="L281" i="10"/>
  <c r="L245" i="10"/>
  <c r="L209" i="10"/>
  <c r="L173" i="10"/>
  <c r="L137" i="10"/>
  <c r="L101" i="10"/>
  <c r="L65" i="10"/>
  <c r="L29" i="10"/>
  <c r="L316" i="10"/>
  <c r="L280" i="10"/>
  <c r="L244" i="10"/>
  <c r="L208" i="10"/>
  <c r="L172" i="10"/>
  <c r="L136" i="10"/>
  <c r="L100" i="10"/>
  <c r="L64" i="10"/>
  <c r="L28" i="10"/>
  <c r="L315" i="10"/>
  <c r="L279" i="10"/>
  <c r="L243" i="10"/>
  <c r="L207" i="10"/>
  <c r="L171" i="10"/>
  <c r="L135" i="10"/>
  <c r="L99" i="10"/>
  <c r="L63" i="10"/>
  <c r="L27" i="10"/>
  <c r="L313" i="10"/>
  <c r="L277" i="10"/>
  <c r="L241" i="10"/>
  <c r="L205" i="10"/>
  <c r="L169" i="10"/>
  <c r="L133" i="10"/>
  <c r="L97" i="10"/>
  <c r="L61" i="10"/>
  <c r="L25" i="10"/>
  <c r="L312" i="10"/>
  <c r="L132" i="10"/>
  <c r="L303" i="10"/>
  <c r="L231" i="10"/>
  <c r="L195" i="10"/>
  <c r="L51" i="10"/>
  <c r="L15" i="10"/>
  <c r="L305" i="10"/>
  <c r="L269" i="10"/>
  <c r="L233" i="10"/>
  <c r="L197" i="10"/>
  <c r="L265" i="10"/>
  <c r="L229" i="10"/>
  <c r="L193" i="10"/>
  <c r="L157" i="10"/>
  <c r="L121" i="10"/>
  <c r="L85" i="10"/>
  <c r="L49" i="10"/>
  <c r="L336" i="10"/>
  <c r="L300" i="10"/>
  <c r="L264" i="10"/>
  <c r="L228" i="10"/>
  <c r="L192" i="10"/>
  <c r="L156" i="10"/>
  <c r="L120" i="10"/>
  <c r="L84" i="10"/>
  <c r="L48" i="10"/>
  <c r="L335" i="10"/>
  <c r="L299" i="10"/>
  <c r="L263" i="10"/>
  <c r="L227" i="10"/>
  <c r="L191" i="10"/>
  <c r="L155" i="10"/>
  <c r="L119" i="10"/>
  <c r="L83" i="10"/>
  <c r="L47" i="10"/>
  <c r="L334" i="10"/>
  <c r="L298" i="10"/>
  <c r="L262" i="10"/>
  <c r="L226" i="10"/>
  <c r="L190" i="10"/>
  <c r="L154" i="10"/>
  <c r="L118" i="10"/>
  <c r="L82" i="10"/>
  <c r="L46" i="10"/>
  <c r="L333" i="10"/>
  <c r="L297" i="10"/>
  <c r="L261" i="10"/>
  <c r="L225" i="10"/>
  <c r="L189" i="10"/>
  <c r="L153" i="10"/>
  <c r="L117" i="10"/>
  <c r="L81" i="10"/>
  <c r="L45" i="10"/>
  <c r="L331" i="10"/>
  <c r="L295" i="10"/>
  <c r="L259" i="10"/>
  <c r="L223" i="10"/>
  <c r="L187" i="10"/>
  <c r="L151" i="10"/>
  <c r="L115" i="10"/>
  <c r="L79" i="10"/>
  <c r="L43" i="10"/>
  <c r="L258" i="10"/>
  <c r="L186" i="10"/>
  <c r="L150" i="10"/>
  <c r="L114" i="10"/>
  <c r="L42" i="10"/>
  <c r="L321" i="10"/>
  <c r="L285" i="10"/>
  <c r="L177" i="10"/>
  <c r="L141" i="10"/>
  <c r="L323" i="10"/>
  <c r="L287" i="10"/>
  <c r="L251" i="10"/>
  <c r="L215" i="10"/>
  <c r="L179" i="10"/>
  <c r="L293" i="10"/>
  <c r="L257" i="10"/>
  <c r="L221" i="10"/>
  <c r="L185" i="10"/>
  <c r="L149" i="10"/>
  <c r="L113" i="10"/>
  <c r="L77" i="10"/>
  <c r="L41" i="10"/>
  <c r="L328" i="10"/>
  <c r="L292" i="10"/>
  <c r="L256" i="10"/>
  <c r="L220" i="10"/>
  <c r="L184" i="10"/>
  <c r="L148" i="10"/>
  <c r="L112" i="10"/>
  <c r="L76" i="10"/>
  <c r="L40" i="10"/>
  <c r="L327" i="10"/>
  <c r="L291" i="10"/>
  <c r="L255" i="10"/>
  <c r="L219" i="10"/>
  <c r="L183" i="10"/>
  <c r="L147" i="10"/>
  <c r="L111" i="10"/>
  <c r="L75" i="10"/>
  <c r="L39" i="10"/>
  <c r="L326" i="10"/>
  <c r="L290" i="10"/>
  <c r="L254" i="10"/>
  <c r="L218" i="10"/>
  <c r="L182" i="10"/>
  <c r="L146" i="10"/>
  <c r="L110" i="10"/>
  <c r="L74" i="10"/>
  <c r="L38" i="10"/>
  <c r="L325" i="10"/>
  <c r="L289" i="10"/>
  <c r="L253" i="10"/>
  <c r="L217" i="10"/>
  <c r="L181" i="10"/>
  <c r="L145" i="10"/>
  <c r="L109" i="10"/>
  <c r="L73" i="10"/>
  <c r="L37" i="10"/>
  <c r="L324" i="10"/>
  <c r="L288" i="10"/>
  <c r="L252" i="10"/>
  <c r="L216" i="10"/>
  <c r="L180" i="10"/>
  <c r="L144" i="10"/>
  <c r="L108" i="10"/>
  <c r="L72" i="10"/>
  <c r="L36" i="10"/>
  <c r="L322" i="10"/>
  <c r="L286" i="10"/>
  <c r="L250" i="10"/>
  <c r="L214" i="10"/>
  <c r="L178" i="10"/>
  <c r="L142" i="10"/>
  <c r="L106" i="10"/>
  <c r="L70" i="10"/>
  <c r="L34" i="10"/>
  <c r="L249" i="10"/>
  <c r="L213" i="10"/>
  <c r="L105" i="10"/>
  <c r="L69" i="10"/>
  <c r="L33" i="10"/>
  <c r="L276" i="10"/>
  <c r="L240" i="10"/>
  <c r="L204" i="10"/>
  <c r="L168" i="10"/>
  <c r="L96" i="10"/>
  <c r="L60" i="10"/>
  <c r="L24" i="10"/>
  <c r="L314" i="10"/>
  <c r="L278" i="10"/>
  <c r="L242" i="10"/>
  <c r="L206" i="10"/>
  <c r="L143" i="10"/>
  <c r="L125" i="10"/>
  <c r="L107" i="10"/>
  <c r="L71" i="10"/>
  <c r="L53" i="10"/>
  <c r="L35" i="10"/>
  <c r="L161" i="10"/>
  <c r="L89" i="10"/>
  <c r="L152" i="10"/>
  <c r="L116" i="10"/>
  <c r="L80" i="10"/>
  <c r="L44" i="10"/>
  <c r="L170" i="10"/>
  <c r="L134" i="10"/>
  <c r="L98" i="10"/>
  <c r="L62" i="10"/>
  <c r="L26" i="10"/>
  <c r="L17" i="10"/>
  <c r="E9" i="10"/>
  <c r="E5" i="10"/>
  <c r="F10" i="10"/>
  <c r="F6" i="10"/>
  <c r="E3" i="10"/>
  <c r="E7" i="10"/>
  <c r="E4" i="10"/>
  <c r="L30" i="3"/>
  <c r="I170" i="3"/>
  <c r="I18" i="3"/>
  <c r="I990" i="3"/>
  <c r="I970" i="3"/>
  <c r="I934" i="3"/>
  <c r="I914" i="3"/>
  <c r="I838" i="3"/>
  <c r="I818" i="3"/>
  <c r="I802" i="3"/>
  <c r="I762" i="3"/>
  <c r="I662" i="3"/>
  <c r="I398" i="3"/>
  <c r="K2034" i="3"/>
  <c r="L1474" i="3"/>
  <c r="L914" i="3"/>
  <c r="L834" i="3"/>
  <c r="K786" i="3"/>
  <c r="K642" i="3"/>
  <c r="K486" i="3"/>
  <c r="K450" i="3"/>
  <c r="I1042" i="3"/>
  <c r="I1026" i="3"/>
  <c r="I1002" i="3"/>
  <c r="I966" i="3"/>
  <c r="I930" i="3"/>
  <c r="I910" i="3"/>
  <c r="I890" i="3"/>
  <c r="I854" i="3"/>
  <c r="I834" i="3"/>
  <c r="I814" i="3"/>
  <c r="I758" i="3"/>
  <c r="I742" i="3"/>
  <c r="I682" i="3"/>
  <c r="I654" i="3"/>
  <c r="I626" i="3"/>
  <c r="I598" i="3"/>
  <c r="I514" i="3"/>
  <c r="I486" i="3"/>
  <c r="I426" i="3"/>
  <c r="I274" i="3"/>
  <c r="I126" i="3"/>
  <c r="K1970" i="3"/>
  <c r="L1042" i="3"/>
  <c r="L970" i="3"/>
  <c r="L890" i="3"/>
  <c r="L818" i="3"/>
  <c r="K742" i="3"/>
  <c r="K706" i="3"/>
  <c r="K670" i="3"/>
  <c r="K626" i="3"/>
  <c r="K554" i="3"/>
  <c r="L514" i="3"/>
  <c r="K478" i="3"/>
  <c r="L442" i="3"/>
  <c r="K398" i="3"/>
  <c r="K274" i="3"/>
  <c r="K231" i="3"/>
  <c r="I231" i="3"/>
  <c r="I1038" i="3"/>
  <c r="I982" i="3"/>
  <c r="I942" i="3"/>
  <c r="I926" i="3"/>
  <c r="I902" i="3"/>
  <c r="I886" i="3"/>
  <c r="I870" i="3"/>
  <c r="I846" i="3"/>
  <c r="I830" i="3"/>
  <c r="I810" i="3"/>
  <c r="I790" i="3"/>
  <c r="I734" i="3"/>
  <c r="I706" i="3"/>
  <c r="I646" i="3"/>
  <c r="I618" i="3"/>
  <c r="I534" i="3"/>
  <c r="I506" i="3"/>
  <c r="I478" i="3"/>
  <c r="I450" i="3"/>
  <c r="I418" i="3"/>
  <c r="I266" i="3"/>
  <c r="I190" i="3"/>
  <c r="L1842" i="3"/>
  <c r="L1026" i="3"/>
  <c r="K810" i="3"/>
  <c r="L770" i="3"/>
  <c r="K734" i="3"/>
  <c r="L698" i="3"/>
  <c r="K654" i="3"/>
  <c r="K618" i="3"/>
  <c r="K582" i="3"/>
  <c r="L506" i="3"/>
  <c r="L426" i="3"/>
  <c r="L2098" i="3"/>
  <c r="K2098" i="3"/>
  <c r="K1998" i="3"/>
  <c r="L1998" i="3"/>
  <c r="L1874" i="3"/>
  <c r="K1874" i="3"/>
  <c r="K1858" i="3"/>
  <c r="L1858" i="3"/>
  <c r="L1746" i="3"/>
  <c r="K1746" i="3"/>
  <c r="K1714" i="3"/>
  <c r="L1714" i="3"/>
  <c r="K1602" i="3"/>
  <c r="L1602" i="3"/>
  <c r="K1034" i="3"/>
  <c r="L1034" i="3"/>
  <c r="I1034" i="3"/>
  <c r="K1022" i="3"/>
  <c r="I1022" i="3"/>
  <c r="K1018" i="3"/>
  <c r="L1018" i="3"/>
  <c r="K1010" i="3"/>
  <c r="L1010" i="3"/>
  <c r="K1006" i="3"/>
  <c r="I1006" i="3"/>
  <c r="K994" i="3"/>
  <c r="L994" i="3"/>
  <c r="I994" i="3"/>
  <c r="K986" i="3"/>
  <c r="L986" i="3"/>
  <c r="K978" i="3"/>
  <c r="I978" i="3"/>
  <c r="K962" i="3"/>
  <c r="L962" i="3"/>
  <c r="K954" i="3"/>
  <c r="L954" i="3"/>
  <c r="K950" i="3"/>
  <c r="I950" i="3"/>
  <c r="K946" i="3"/>
  <c r="L946" i="3"/>
  <c r="K938" i="3"/>
  <c r="L938" i="3"/>
  <c r="K922" i="3"/>
  <c r="L922" i="3"/>
  <c r="I922" i="3"/>
  <c r="K906" i="3"/>
  <c r="L906" i="3"/>
  <c r="I906" i="3"/>
  <c r="K898" i="3"/>
  <c r="L898" i="3"/>
  <c r="K894" i="3"/>
  <c r="I894" i="3"/>
  <c r="K882" i="3"/>
  <c r="L882" i="3"/>
  <c r="K878" i="3"/>
  <c r="I878" i="3"/>
  <c r="K874" i="3"/>
  <c r="L874" i="3"/>
  <c r="K866" i="3"/>
  <c r="I866" i="3"/>
  <c r="K858" i="3"/>
  <c r="L858" i="3"/>
  <c r="K850" i="3"/>
  <c r="I850" i="3"/>
  <c r="K842" i="3"/>
  <c r="L842" i="3"/>
  <c r="K826" i="3"/>
  <c r="L826" i="3"/>
  <c r="K822" i="3"/>
  <c r="I822" i="3"/>
  <c r="L806" i="3"/>
  <c r="K806" i="3"/>
  <c r="L798" i="3"/>
  <c r="K798" i="3"/>
  <c r="K794" i="3"/>
  <c r="L794" i="3"/>
  <c r="I794" i="3"/>
  <c r="L782" i="3"/>
  <c r="K782" i="3"/>
  <c r="K778" i="3"/>
  <c r="I778" i="3"/>
  <c r="L774" i="3"/>
  <c r="K774" i="3"/>
  <c r="L766" i="3"/>
  <c r="K766" i="3"/>
  <c r="I766" i="3"/>
  <c r="L754" i="3"/>
  <c r="K754" i="3"/>
  <c r="L750" i="3"/>
  <c r="I750" i="3"/>
  <c r="L746" i="3"/>
  <c r="K746" i="3"/>
  <c r="K738" i="3"/>
  <c r="L738" i="3"/>
  <c r="I738" i="3"/>
  <c r="K730" i="3"/>
  <c r="L730" i="3"/>
  <c r="I730" i="3"/>
  <c r="L722" i="3"/>
  <c r="I722" i="3"/>
  <c r="L718" i="3"/>
  <c r="K718" i="3"/>
  <c r="L714" i="3"/>
  <c r="I714" i="3"/>
  <c r="L710" i="3"/>
  <c r="K710" i="3"/>
  <c r="L702" i="3"/>
  <c r="K702" i="3"/>
  <c r="I702" i="3"/>
  <c r="L694" i="3"/>
  <c r="I694" i="3"/>
  <c r="L690" i="3"/>
  <c r="K690" i="3"/>
  <c r="L686" i="3"/>
  <c r="K686" i="3"/>
  <c r="I686" i="3"/>
  <c r="L678" i="3"/>
  <c r="K678" i="3"/>
  <c r="K674" i="3"/>
  <c r="I674" i="3"/>
  <c r="K666" i="3"/>
  <c r="L666" i="3"/>
  <c r="I666" i="3"/>
  <c r="L658" i="3"/>
  <c r="K658" i="3"/>
  <c r="I658" i="3"/>
  <c r="K650" i="3"/>
  <c r="I650" i="3"/>
  <c r="L650" i="3"/>
  <c r="L638" i="3"/>
  <c r="K638" i="3"/>
  <c r="I638" i="3"/>
  <c r="K634" i="3"/>
  <c r="L634" i="3"/>
  <c r="L630" i="3"/>
  <c r="I630" i="3"/>
  <c r="L622" i="3"/>
  <c r="K622" i="3"/>
  <c r="I622" i="3"/>
  <c r="L614" i="3"/>
  <c r="K614" i="3"/>
  <c r="K610" i="3"/>
  <c r="I610" i="3"/>
  <c r="L606" i="3"/>
  <c r="K606" i="3"/>
  <c r="K602" i="3"/>
  <c r="I602" i="3"/>
  <c r="L594" i="3"/>
  <c r="I594" i="3"/>
  <c r="K594" i="3"/>
  <c r="L590" i="3"/>
  <c r="K590" i="3"/>
  <c r="K586" i="3"/>
  <c r="I586" i="3"/>
  <c r="L578" i="3"/>
  <c r="K578" i="3"/>
  <c r="L574" i="3"/>
  <c r="I574" i="3"/>
  <c r="K570" i="3"/>
  <c r="L570" i="3"/>
  <c r="L566" i="3"/>
  <c r="I566" i="3"/>
  <c r="L562" i="3"/>
  <c r="K562" i="3"/>
  <c r="L558" i="3"/>
  <c r="I558" i="3"/>
  <c r="L550" i="3"/>
  <c r="K550" i="3"/>
  <c r="L546" i="3"/>
  <c r="I546" i="3"/>
  <c r="L542" i="3"/>
  <c r="K542" i="3"/>
  <c r="K538" i="3"/>
  <c r="L538" i="3"/>
  <c r="I538" i="3"/>
  <c r="L530" i="3"/>
  <c r="I530" i="3"/>
  <c r="L526" i="3"/>
  <c r="K526" i="3"/>
  <c r="K522" i="3"/>
  <c r="I522" i="3"/>
  <c r="L518" i="3"/>
  <c r="K518" i="3"/>
  <c r="L510" i="3"/>
  <c r="K510" i="3"/>
  <c r="I510" i="3"/>
  <c r="L502" i="3"/>
  <c r="I502" i="3"/>
  <c r="L498" i="3"/>
  <c r="K498" i="3"/>
  <c r="L494" i="3"/>
  <c r="I494" i="3"/>
  <c r="L490" i="3"/>
  <c r="K490" i="3"/>
  <c r="K482" i="3"/>
  <c r="I482" i="3"/>
  <c r="L482" i="3"/>
  <c r="K474" i="3"/>
  <c r="L474" i="3"/>
  <c r="I474" i="3"/>
  <c r="L466" i="3"/>
  <c r="I466" i="3"/>
  <c r="L462" i="3"/>
  <c r="K462" i="3"/>
  <c r="L458" i="3"/>
  <c r="I458" i="3"/>
  <c r="L454" i="3"/>
  <c r="K454" i="3"/>
  <c r="L446" i="3"/>
  <c r="K446" i="3"/>
  <c r="I446" i="3"/>
  <c r="L438" i="3"/>
  <c r="I438" i="3"/>
  <c r="L434" i="3"/>
  <c r="K434" i="3"/>
  <c r="L430" i="3"/>
  <c r="K430" i="3"/>
  <c r="I430" i="3"/>
  <c r="L422" i="3"/>
  <c r="K422" i="3"/>
  <c r="I422" i="3"/>
  <c r="L414" i="3"/>
  <c r="I414" i="3"/>
  <c r="K410" i="3"/>
  <c r="L410" i="3"/>
  <c r="L406" i="3"/>
  <c r="I406" i="3"/>
  <c r="L402" i="3"/>
  <c r="I402" i="3"/>
  <c r="K402" i="3"/>
  <c r="K394" i="3"/>
  <c r="L394" i="3"/>
  <c r="I394" i="3"/>
  <c r="L390" i="3"/>
  <c r="I390" i="3"/>
  <c r="I386" i="3"/>
  <c r="L386" i="3"/>
  <c r="L382" i="3"/>
  <c r="K382" i="3"/>
  <c r="L366" i="3"/>
  <c r="K366" i="3"/>
  <c r="I366" i="3"/>
  <c r="L362" i="3"/>
  <c r="I362" i="3"/>
  <c r="L358" i="3"/>
  <c r="K358" i="3"/>
  <c r="I358" i="3"/>
  <c r="L354" i="3"/>
  <c r="K354" i="3"/>
  <c r="L350" i="3"/>
  <c r="I350" i="3"/>
  <c r="L338" i="3"/>
  <c r="K338" i="3"/>
  <c r="I338" i="3"/>
  <c r="L334" i="3"/>
  <c r="I334" i="3"/>
  <c r="L330" i="3"/>
  <c r="K330" i="3"/>
  <c r="L326" i="3"/>
  <c r="I326" i="3"/>
  <c r="K326" i="3"/>
  <c r="L322" i="3"/>
  <c r="I322" i="3"/>
  <c r="L318" i="3"/>
  <c r="I318" i="3"/>
  <c r="L306" i="3"/>
  <c r="I306" i="3"/>
  <c r="K306" i="3"/>
  <c r="L302" i="3"/>
  <c r="K302" i="3"/>
  <c r="L298" i="3"/>
  <c r="I298" i="3"/>
  <c r="L294" i="3"/>
  <c r="I294" i="3"/>
  <c r="L290" i="3"/>
  <c r="I290" i="3"/>
  <c r="L286" i="3"/>
  <c r="K286" i="3"/>
  <c r="L270" i="3"/>
  <c r="I270" i="3"/>
  <c r="L262" i="3"/>
  <c r="K262" i="3"/>
  <c r="I262" i="3"/>
  <c r="L258" i="3"/>
  <c r="K258" i="3"/>
  <c r="L254" i="3"/>
  <c r="I254" i="3"/>
  <c r="L242" i="3"/>
  <c r="I242" i="3"/>
  <c r="L238" i="3"/>
  <c r="K238" i="3"/>
  <c r="L234" i="3"/>
  <c r="K234" i="3"/>
  <c r="I234" i="3"/>
  <c r="L230" i="3"/>
  <c r="K230" i="3"/>
  <c r="L226" i="3"/>
  <c r="I226" i="3"/>
  <c r="L222" i="3"/>
  <c r="K222" i="3"/>
  <c r="I222" i="3"/>
  <c r="L210" i="3"/>
  <c r="K210" i="3"/>
  <c r="L206" i="3"/>
  <c r="I206" i="3"/>
  <c r="L202" i="3"/>
  <c r="K202" i="3"/>
  <c r="I202" i="3"/>
  <c r="L198" i="3"/>
  <c r="K198" i="3"/>
  <c r="L194" i="3"/>
  <c r="I194" i="3"/>
  <c r="L178" i="3"/>
  <c r="I178" i="3"/>
  <c r="K178" i="3"/>
  <c r="L174" i="3"/>
  <c r="I174" i="3"/>
  <c r="K158" i="3"/>
  <c r="I158" i="3"/>
  <c r="K146" i="3"/>
  <c r="L146" i="3"/>
  <c r="I146" i="3"/>
  <c r="K134" i="3"/>
  <c r="I134" i="3"/>
  <c r="L134" i="3"/>
  <c r="K130" i="3"/>
  <c r="I130" i="3"/>
  <c r="K110" i="3"/>
  <c r="L110" i="3"/>
  <c r="I110" i="3"/>
  <c r="K106" i="3"/>
  <c r="L106" i="3"/>
  <c r="I106" i="3"/>
  <c r="K102" i="3"/>
  <c r="I102" i="3"/>
  <c r="K98" i="3"/>
  <c r="L98" i="3"/>
  <c r="K94" i="3"/>
  <c r="I94" i="3"/>
  <c r="K82" i="3"/>
  <c r="I82" i="3"/>
  <c r="K78" i="3"/>
  <c r="I78" i="3"/>
  <c r="K74" i="3"/>
  <c r="L74" i="3"/>
  <c r="K70" i="3"/>
  <c r="L70" i="3"/>
  <c r="I70" i="3"/>
  <c r="K66" i="3"/>
  <c r="I66" i="3"/>
  <c r="K50" i="3"/>
  <c r="I50" i="3"/>
  <c r="K46" i="3"/>
  <c r="L46" i="3"/>
  <c r="K42" i="3"/>
  <c r="L42" i="3"/>
  <c r="I42" i="3"/>
  <c r="K6" i="3"/>
  <c r="I6" i="3"/>
  <c r="I1030" i="3"/>
  <c r="I1014" i="3"/>
  <c r="I998" i="3"/>
  <c r="I974" i="3"/>
  <c r="I958" i="3"/>
  <c r="I938" i="3"/>
  <c r="I918" i="3"/>
  <c r="I882" i="3"/>
  <c r="I862" i="3"/>
  <c r="I842" i="3"/>
  <c r="I826" i="3"/>
  <c r="I806" i="3"/>
  <c r="I786" i="3"/>
  <c r="I770" i="3"/>
  <c r="I746" i="3"/>
  <c r="I726" i="3"/>
  <c r="I698" i="3"/>
  <c r="I670" i="3"/>
  <c r="I642" i="3"/>
  <c r="I614" i="3"/>
  <c r="I582" i="3"/>
  <c r="I554" i="3"/>
  <c r="I526" i="3"/>
  <c r="I498" i="3"/>
  <c r="I470" i="3"/>
  <c r="I442" i="3"/>
  <c r="I410" i="3"/>
  <c r="I370" i="3"/>
  <c r="I330" i="3"/>
  <c r="I258" i="3"/>
  <c r="I30" i="3"/>
  <c r="L1730" i="3"/>
  <c r="L1002" i="3"/>
  <c r="L930" i="3"/>
  <c r="L850" i="3"/>
  <c r="K802" i="3"/>
  <c r="L762" i="3"/>
  <c r="K722" i="3"/>
  <c r="L682" i="3"/>
  <c r="K646" i="3"/>
  <c r="L610" i="3"/>
  <c r="K574" i="3"/>
  <c r="K530" i="3"/>
  <c r="K494" i="3"/>
  <c r="K458" i="3"/>
  <c r="L418" i="3"/>
  <c r="K386" i="3"/>
  <c r="K322" i="3"/>
  <c r="L231" i="3"/>
  <c r="K174" i="3"/>
  <c r="L66" i="3"/>
  <c r="K2156" i="3"/>
  <c r="L2156" i="3"/>
  <c r="I2156" i="3"/>
  <c r="I2148" i="3"/>
  <c r="K2148" i="3"/>
  <c r="L2148" i="3"/>
  <c r="L2140" i="3"/>
  <c r="K2140" i="3"/>
  <c r="I2140" i="3"/>
  <c r="I2132" i="3"/>
  <c r="K2132" i="3"/>
  <c r="L2132" i="3"/>
  <c r="I2124" i="3"/>
  <c r="K2124" i="3"/>
  <c r="L2124" i="3"/>
  <c r="I2116" i="3"/>
  <c r="K2116" i="3"/>
  <c r="L2116" i="3"/>
  <c r="K2108" i="3"/>
  <c r="L2108" i="3"/>
  <c r="I2108" i="3"/>
  <c r="I2100" i="3"/>
  <c r="K2100" i="3"/>
  <c r="L2100" i="3"/>
  <c r="K2092" i="3"/>
  <c r="L2092" i="3"/>
  <c r="I2092" i="3"/>
  <c r="I2084" i="3"/>
  <c r="K2084" i="3"/>
  <c r="L2084" i="3"/>
  <c r="L2076" i="3"/>
  <c r="K2076" i="3"/>
  <c r="I2076" i="3"/>
  <c r="I2068" i="3"/>
  <c r="K2068" i="3"/>
  <c r="L2068" i="3"/>
  <c r="I2060" i="3"/>
  <c r="K2060" i="3"/>
  <c r="L2060" i="3"/>
  <c r="I2052" i="3"/>
  <c r="K2052" i="3"/>
  <c r="L2052" i="3"/>
  <c r="K2044" i="3"/>
  <c r="L2044" i="3"/>
  <c r="I2044" i="3"/>
  <c r="I2036" i="3"/>
  <c r="K2036" i="3"/>
  <c r="L2036" i="3"/>
  <c r="K2028" i="3"/>
  <c r="L2028" i="3"/>
  <c r="I2028" i="3"/>
  <c r="I2020" i="3"/>
  <c r="K2020" i="3"/>
  <c r="L2020" i="3"/>
  <c r="L2012" i="3"/>
  <c r="K2012" i="3"/>
  <c r="I2012" i="3"/>
  <c r="I2004" i="3"/>
  <c r="K2004" i="3"/>
  <c r="L2004" i="3"/>
  <c r="K1996" i="3"/>
  <c r="L1996" i="3"/>
  <c r="I1996" i="3"/>
  <c r="L1988" i="3"/>
  <c r="I1988" i="3"/>
  <c r="K1988" i="3"/>
  <c r="K1980" i="3"/>
  <c r="L1980" i="3"/>
  <c r="I1980" i="3"/>
  <c r="I1972" i="3"/>
  <c r="K1972" i="3"/>
  <c r="L1972" i="3"/>
  <c r="K1964" i="3"/>
  <c r="L1964" i="3"/>
  <c r="I1964" i="3"/>
  <c r="L1952" i="3"/>
  <c r="I1952" i="3"/>
  <c r="K1952" i="3"/>
  <c r="L1944" i="3"/>
  <c r="K1944" i="3"/>
  <c r="I1944" i="3"/>
  <c r="K1932" i="3"/>
  <c r="L1932" i="3"/>
  <c r="I1932" i="3"/>
  <c r="K1924" i="3"/>
  <c r="L1924" i="3"/>
  <c r="I1924" i="3"/>
  <c r="L1912" i="3"/>
  <c r="I1912" i="3"/>
  <c r="K1912" i="3"/>
  <c r="L1904" i="3"/>
  <c r="K1904" i="3"/>
  <c r="I1904" i="3"/>
  <c r="L1896" i="3"/>
  <c r="K1896" i="3"/>
  <c r="K1884" i="3"/>
  <c r="L1884" i="3"/>
  <c r="I1884" i="3"/>
  <c r="L1872" i="3"/>
  <c r="K1872" i="3"/>
  <c r="I1872" i="3"/>
  <c r="K1868" i="3"/>
  <c r="L1868" i="3"/>
  <c r="I1868" i="3"/>
  <c r="L1856" i="3"/>
  <c r="K1856" i="3"/>
  <c r="I1856" i="3"/>
  <c r="L1800" i="3"/>
  <c r="K1800" i="3"/>
  <c r="K2159" i="3"/>
  <c r="I2159" i="3"/>
  <c r="L2159" i="3"/>
  <c r="K2155" i="3"/>
  <c r="L2155" i="3"/>
  <c r="I2155" i="3"/>
  <c r="K2151" i="3"/>
  <c r="L2151" i="3"/>
  <c r="I2151" i="3"/>
  <c r="K2147" i="3"/>
  <c r="L2147" i="3"/>
  <c r="I2147" i="3"/>
  <c r="K2143" i="3"/>
  <c r="I2143" i="3"/>
  <c r="L2143" i="3"/>
  <c r="K2139" i="3"/>
  <c r="L2139" i="3"/>
  <c r="I2139" i="3"/>
  <c r="K2135" i="3"/>
  <c r="L2135" i="3"/>
  <c r="I2135" i="3"/>
  <c r="K2131" i="3"/>
  <c r="L2131" i="3"/>
  <c r="K2127" i="3"/>
  <c r="I2127" i="3"/>
  <c r="L2127" i="3"/>
  <c r="K2123" i="3"/>
  <c r="L2123" i="3"/>
  <c r="I2123" i="3"/>
  <c r="K2119" i="3"/>
  <c r="L2119" i="3"/>
  <c r="I2119" i="3"/>
  <c r="K2115" i="3"/>
  <c r="L2115" i="3"/>
  <c r="I2115" i="3"/>
  <c r="K2111" i="3"/>
  <c r="I2111" i="3"/>
  <c r="L2111" i="3"/>
  <c r="K2107" i="3"/>
  <c r="L2107" i="3"/>
  <c r="I2107" i="3"/>
  <c r="K2103" i="3"/>
  <c r="I2103" i="3"/>
  <c r="L2103" i="3"/>
  <c r="K2099" i="3"/>
  <c r="L2099" i="3"/>
  <c r="K2095" i="3"/>
  <c r="I2095" i="3"/>
  <c r="L2095" i="3"/>
  <c r="K2091" i="3"/>
  <c r="L2091" i="3"/>
  <c r="I2091" i="3"/>
  <c r="K2087" i="3"/>
  <c r="L2087" i="3"/>
  <c r="I2087" i="3"/>
  <c r="K2083" i="3"/>
  <c r="L2083" i="3"/>
  <c r="I2083" i="3"/>
  <c r="K2079" i="3"/>
  <c r="I2079" i="3"/>
  <c r="L2079" i="3"/>
  <c r="K2075" i="3"/>
  <c r="L2075" i="3"/>
  <c r="I2075" i="3"/>
  <c r="K2071" i="3"/>
  <c r="L2071" i="3"/>
  <c r="I2071" i="3"/>
  <c r="K2067" i="3"/>
  <c r="L2067" i="3"/>
  <c r="K2063" i="3"/>
  <c r="I2063" i="3"/>
  <c r="L2063" i="3"/>
  <c r="K2059" i="3"/>
  <c r="L2059" i="3"/>
  <c r="I2059" i="3"/>
  <c r="K2055" i="3"/>
  <c r="L2055" i="3"/>
  <c r="I2055" i="3"/>
  <c r="K2051" i="3"/>
  <c r="L2051" i="3"/>
  <c r="I2051" i="3"/>
  <c r="K2047" i="3"/>
  <c r="I2047" i="3"/>
  <c r="L2047" i="3"/>
  <c r="K2043" i="3"/>
  <c r="L2043" i="3"/>
  <c r="I2043" i="3"/>
  <c r="K2039" i="3"/>
  <c r="I2039" i="3"/>
  <c r="L2039" i="3"/>
  <c r="K2035" i="3"/>
  <c r="L2035" i="3"/>
  <c r="K2031" i="3"/>
  <c r="I2031" i="3"/>
  <c r="L2031" i="3"/>
  <c r="K2027" i="3"/>
  <c r="L2027" i="3"/>
  <c r="I2027" i="3"/>
  <c r="K2023" i="3"/>
  <c r="L2023" i="3"/>
  <c r="I2023" i="3"/>
  <c r="K2019" i="3"/>
  <c r="L2019" i="3"/>
  <c r="I2019" i="3"/>
  <c r="K2015" i="3"/>
  <c r="I2015" i="3"/>
  <c r="L2015" i="3"/>
  <c r="K2011" i="3"/>
  <c r="L2011" i="3"/>
  <c r="I2011" i="3"/>
  <c r="K2007" i="3"/>
  <c r="L2007" i="3"/>
  <c r="I2007" i="3"/>
  <c r="K2003" i="3"/>
  <c r="L2003" i="3"/>
  <c r="K1999" i="3"/>
  <c r="L1999" i="3"/>
  <c r="I1999" i="3"/>
  <c r="K1995" i="3"/>
  <c r="L1995" i="3"/>
  <c r="I1995" i="3"/>
  <c r="K1991" i="3"/>
  <c r="L1991" i="3"/>
  <c r="I1991" i="3"/>
  <c r="K1987" i="3"/>
  <c r="L1987" i="3"/>
  <c r="I1987" i="3"/>
  <c r="K1983" i="3"/>
  <c r="I1983" i="3"/>
  <c r="L1983" i="3"/>
  <c r="K1979" i="3"/>
  <c r="L1979" i="3"/>
  <c r="I1979" i="3"/>
  <c r="K1975" i="3"/>
  <c r="L1975" i="3"/>
  <c r="I1975" i="3"/>
  <c r="K1971" i="3"/>
  <c r="L1971" i="3"/>
  <c r="K1967" i="3"/>
  <c r="L1967" i="3"/>
  <c r="I1967" i="3"/>
  <c r="K1963" i="3"/>
  <c r="L1963" i="3"/>
  <c r="I1963" i="3"/>
  <c r="K1959" i="3"/>
  <c r="L1959" i="3"/>
  <c r="I1959" i="3"/>
  <c r="K1955" i="3"/>
  <c r="L1955" i="3"/>
  <c r="I1955" i="3"/>
  <c r="K1951" i="3"/>
  <c r="I1951" i="3"/>
  <c r="L1951" i="3"/>
  <c r="K1947" i="3"/>
  <c r="L1947" i="3"/>
  <c r="I1947" i="3"/>
  <c r="K1943" i="3"/>
  <c r="L1943" i="3"/>
  <c r="I1943" i="3"/>
  <c r="K1939" i="3"/>
  <c r="L1939" i="3"/>
  <c r="K1935" i="3"/>
  <c r="L1935" i="3"/>
  <c r="I1935" i="3"/>
  <c r="K1931" i="3"/>
  <c r="L1931" i="3"/>
  <c r="I1931" i="3"/>
  <c r="K1927" i="3"/>
  <c r="L1927" i="3"/>
  <c r="I1927" i="3"/>
  <c r="K1923" i="3"/>
  <c r="L1923" i="3"/>
  <c r="I1923" i="3"/>
  <c r="K1919" i="3"/>
  <c r="L1919" i="3"/>
  <c r="I1919" i="3"/>
  <c r="K1915" i="3"/>
  <c r="L1915" i="3"/>
  <c r="I1915" i="3"/>
  <c r="K1911" i="3"/>
  <c r="L1911" i="3"/>
  <c r="I1911" i="3"/>
  <c r="K1907" i="3"/>
  <c r="L1907" i="3"/>
  <c r="K1903" i="3"/>
  <c r="L1903" i="3"/>
  <c r="I1903" i="3"/>
  <c r="K1899" i="3"/>
  <c r="L1899" i="3"/>
  <c r="I1899" i="3"/>
  <c r="K1895" i="3"/>
  <c r="L1895" i="3"/>
  <c r="I1895" i="3"/>
  <c r="K1891" i="3"/>
  <c r="L1891" i="3"/>
  <c r="I1891" i="3"/>
  <c r="K1887" i="3"/>
  <c r="L1887" i="3"/>
  <c r="I1887" i="3"/>
  <c r="K1883" i="3"/>
  <c r="L1883" i="3"/>
  <c r="I1883" i="3"/>
  <c r="K1879" i="3"/>
  <c r="L1879" i="3"/>
  <c r="I1879" i="3"/>
  <c r="K1875" i="3"/>
  <c r="L1875" i="3"/>
  <c r="K1871" i="3"/>
  <c r="L1871" i="3"/>
  <c r="I1871" i="3"/>
  <c r="K1867" i="3"/>
  <c r="L1867" i="3"/>
  <c r="I1867" i="3"/>
  <c r="K1863" i="3"/>
  <c r="L1863" i="3"/>
  <c r="I1863" i="3"/>
  <c r="K1859" i="3"/>
  <c r="L1859" i="3"/>
  <c r="I1859" i="3"/>
  <c r="K1855" i="3"/>
  <c r="L1855" i="3"/>
  <c r="I1855" i="3"/>
  <c r="K1851" i="3"/>
  <c r="L1851" i="3"/>
  <c r="I1851" i="3"/>
  <c r="K1847" i="3"/>
  <c r="L1847" i="3"/>
  <c r="I1847" i="3"/>
  <c r="K1843" i="3"/>
  <c r="L1843" i="3"/>
  <c r="K1839" i="3"/>
  <c r="L1839" i="3"/>
  <c r="I1839" i="3"/>
  <c r="K1835" i="3"/>
  <c r="L1835" i="3"/>
  <c r="I1835" i="3"/>
  <c r="K1831" i="3"/>
  <c r="L1831" i="3"/>
  <c r="I1831" i="3"/>
  <c r="K1827" i="3"/>
  <c r="L1827" i="3"/>
  <c r="I1827" i="3"/>
  <c r="K1823" i="3"/>
  <c r="L1823" i="3"/>
  <c r="I1823" i="3"/>
  <c r="K1819" i="3"/>
  <c r="L1819" i="3"/>
  <c r="I1819" i="3"/>
  <c r="K1815" i="3"/>
  <c r="L1815" i="3"/>
  <c r="I1815" i="3"/>
  <c r="K1811" i="3"/>
  <c r="L1811" i="3"/>
  <c r="K1807" i="3"/>
  <c r="L1807" i="3"/>
  <c r="I1807" i="3"/>
  <c r="K1803" i="3"/>
  <c r="L1803" i="3"/>
  <c r="I1803" i="3"/>
  <c r="K1799" i="3"/>
  <c r="L1799" i="3"/>
  <c r="I1799" i="3"/>
  <c r="K1795" i="3"/>
  <c r="L1795" i="3"/>
  <c r="I1795" i="3"/>
  <c r="K1791" i="3"/>
  <c r="L1791" i="3"/>
  <c r="I1791" i="3"/>
  <c r="K1787" i="3"/>
  <c r="L1787" i="3"/>
  <c r="I1787" i="3"/>
  <c r="K1783" i="3"/>
  <c r="L1783" i="3"/>
  <c r="I1783" i="3"/>
  <c r="K1779" i="3"/>
  <c r="L1779" i="3"/>
  <c r="K1775" i="3"/>
  <c r="L1775" i="3"/>
  <c r="I1775" i="3"/>
  <c r="K1771" i="3"/>
  <c r="L1771" i="3"/>
  <c r="I1771" i="3"/>
  <c r="K1767" i="3"/>
  <c r="L1767" i="3"/>
  <c r="I1767" i="3"/>
  <c r="K1763" i="3"/>
  <c r="L1763" i="3"/>
  <c r="I1763" i="3"/>
  <c r="K1759" i="3"/>
  <c r="L1759" i="3"/>
  <c r="I1759" i="3"/>
  <c r="K1755" i="3"/>
  <c r="L1755" i="3"/>
  <c r="I1755" i="3"/>
  <c r="K1751" i="3"/>
  <c r="L1751" i="3"/>
  <c r="I1751" i="3"/>
  <c r="K1747" i="3"/>
  <c r="L1747" i="3"/>
  <c r="K1743" i="3"/>
  <c r="L1743" i="3"/>
  <c r="I1743" i="3"/>
  <c r="K1739" i="3"/>
  <c r="L1739" i="3"/>
  <c r="I1739" i="3"/>
  <c r="K1735" i="3"/>
  <c r="L1735" i="3"/>
  <c r="I1735" i="3"/>
  <c r="K1731" i="3"/>
  <c r="L1731" i="3"/>
  <c r="I1731" i="3"/>
  <c r="K1727" i="3"/>
  <c r="L1727" i="3"/>
  <c r="I1727" i="3"/>
  <c r="K1723" i="3"/>
  <c r="L1723" i="3"/>
  <c r="I1723" i="3"/>
  <c r="K1719" i="3"/>
  <c r="L1719" i="3"/>
  <c r="I1719" i="3"/>
  <c r="K1715" i="3"/>
  <c r="L1715" i="3"/>
  <c r="K1711" i="3"/>
  <c r="L1711" i="3"/>
  <c r="I1711" i="3"/>
  <c r="K1707" i="3"/>
  <c r="L1707" i="3"/>
  <c r="I1707" i="3"/>
  <c r="K1703" i="3"/>
  <c r="L1703" i="3"/>
  <c r="I1703" i="3"/>
  <c r="K1699" i="3"/>
  <c r="L1699" i="3"/>
  <c r="I1699" i="3"/>
  <c r="K1695" i="3"/>
  <c r="L1695" i="3"/>
  <c r="I1695" i="3"/>
  <c r="K1691" i="3"/>
  <c r="L1691" i="3"/>
  <c r="I1691" i="3"/>
  <c r="K1687" i="3"/>
  <c r="L1687" i="3"/>
  <c r="I1687" i="3"/>
  <c r="K1683" i="3"/>
  <c r="L1683" i="3"/>
  <c r="K1679" i="3"/>
  <c r="L1679" i="3"/>
  <c r="I1679" i="3"/>
  <c r="K1675" i="3"/>
  <c r="L1675" i="3"/>
  <c r="I1675" i="3"/>
  <c r="K1671" i="3"/>
  <c r="L1671" i="3"/>
  <c r="I1671" i="3"/>
  <c r="K1667" i="3"/>
  <c r="L1667" i="3"/>
  <c r="I1667" i="3"/>
  <c r="K1663" i="3"/>
  <c r="I1663" i="3"/>
  <c r="L1663" i="3"/>
  <c r="L1659" i="3"/>
  <c r="I1659" i="3"/>
  <c r="K1659" i="3"/>
  <c r="K1655" i="3"/>
  <c r="L1655" i="3"/>
  <c r="I1655" i="3"/>
  <c r="L1651" i="3"/>
  <c r="K1651" i="3"/>
  <c r="K1647" i="3"/>
  <c r="L1647" i="3"/>
  <c r="I1647" i="3"/>
  <c r="L1643" i="3"/>
  <c r="K1643" i="3"/>
  <c r="I1643" i="3"/>
  <c r="L1639" i="3"/>
  <c r="K1639" i="3"/>
  <c r="I1639" i="3"/>
  <c r="L1635" i="3"/>
  <c r="K1635" i="3"/>
  <c r="I1635" i="3"/>
  <c r="I1631" i="3"/>
  <c r="K1631" i="3"/>
  <c r="L1631" i="3"/>
  <c r="L1627" i="3"/>
  <c r="K1627" i="3"/>
  <c r="I1627" i="3"/>
  <c r="K1623" i="3"/>
  <c r="L1623" i="3"/>
  <c r="I1623" i="3"/>
  <c r="L1619" i="3"/>
  <c r="K1619" i="3"/>
  <c r="K1615" i="3"/>
  <c r="L1615" i="3"/>
  <c r="I1615" i="3"/>
  <c r="L1611" i="3"/>
  <c r="K1611" i="3"/>
  <c r="I1611" i="3"/>
  <c r="L1607" i="3"/>
  <c r="K1607" i="3"/>
  <c r="I1607" i="3"/>
  <c r="L1603" i="3"/>
  <c r="K1603" i="3"/>
  <c r="I1603" i="3"/>
  <c r="K1599" i="3"/>
  <c r="I1599" i="3"/>
  <c r="L1599" i="3"/>
  <c r="L1595" i="3"/>
  <c r="I1595" i="3"/>
  <c r="K1595" i="3"/>
  <c r="K1591" i="3"/>
  <c r="L1591" i="3"/>
  <c r="I1591" i="3"/>
  <c r="L1587" i="3"/>
  <c r="K1587" i="3"/>
  <c r="K1583" i="3"/>
  <c r="L1583" i="3"/>
  <c r="I1583" i="3"/>
  <c r="L1579" i="3"/>
  <c r="K1579" i="3"/>
  <c r="I1579" i="3"/>
  <c r="L1575" i="3"/>
  <c r="K1575" i="3"/>
  <c r="I1575" i="3"/>
  <c r="L1571" i="3"/>
  <c r="K1571" i="3"/>
  <c r="I1571" i="3"/>
  <c r="I1567" i="3"/>
  <c r="K1567" i="3"/>
  <c r="L1567" i="3"/>
  <c r="L1563" i="3"/>
  <c r="K1563" i="3"/>
  <c r="I1563" i="3"/>
  <c r="K1559" i="3"/>
  <c r="I1559" i="3"/>
  <c r="L1559" i="3"/>
  <c r="L1555" i="3"/>
  <c r="K1555" i="3"/>
  <c r="K1551" i="3"/>
  <c r="L1551" i="3"/>
  <c r="I1551" i="3"/>
  <c r="L1547" i="3"/>
  <c r="K1547" i="3"/>
  <c r="I1547" i="3"/>
  <c r="L1543" i="3"/>
  <c r="K1543" i="3"/>
  <c r="I1543" i="3"/>
  <c r="L1539" i="3"/>
  <c r="I1539" i="3"/>
  <c r="K1539" i="3"/>
  <c r="K1535" i="3"/>
  <c r="I1535" i="3"/>
  <c r="L1535" i="3"/>
  <c r="L1531" i="3"/>
  <c r="I1531" i="3"/>
  <c r="K1531" i="3"/>
  <c r="K1527" i="3"/>
  <c r="L1527" i="3"/>
  <c r="I1527" i="3"/>
  <c r="L1523" i="3"/>
  <c r="K1523" i="3"/>
  <c r="I1523" i="3"/>
  <c r="K1519" i="3"/>
  <c r="L1519" i="3"/>
  <c r="I1519" i="3"/>
  <c r="L1515" i="3"/>
  <c r="K1515" i="3"/>
  <c r="I1515" i="3"/>
  <c r="L1511" i="3"/>
  <c r="K1511" i="3"/>
  <c r="I1511" i="3"/>
  <c r="L1507" i="3"/>
  <c r="K1507" i="3"/>
  <c r="I1507" i="3"/>
  <c r="I1503" i="3"/>
  <c r="L1503" i="3"/>
  <c r="K1503" i="3"/>
  <c r="L1499" i="3"/>
  <c r="K1499" i="3"/>
  <c r="I1499" i="3"/>
  <c r="K1495" i="3"/>
  <c r="L1495" i="3"/>
  <c r="I1495" i="3"/>
  <c r="L1491" i="3"/>
  <c r="K1491" i="3"/>
  <c r="I1491" i="3"/>
  <c r="K1487" i="3"/>
  <c r="L1487" i="3"/>
  <c r="I1487" i="3"/>
  <c r="L1483" i="3"/>
  <c r="K1483" i="3"/>
  <c r="I1483" i="3"/>
  <c r="L1479" i="3"/>
  <c r="K1479" i="3"/>
  <c r="I1479" i="3"/>
  <c r="L1475" i="3"/>
  <c r="K1475" i="3"/>
  <c r="I1475" i="3"/>
  <c r="K1471" i="3"/>
  <c r="I1471" i="3"/>
  <c r="L1471" i="3"/>
  <c r="L1467" i="3"/>
  <c r="I1467" i="3"/>
  <c r="K1467" i="3"/>
  <c r="K1463" i="3"/>
  <c r="L1463" i="3"/>
  <c r="I1463" i="3"/>
  <c r="L1459" i="3"/>
  <c r="K1459" i="3"/>
  <c r="I1459" i="3"/>
  <c r="K1455" i="3"/>
  <c r="L1455" i="3"/>
  <c r="I1455" i="3"/>
  <c r="L1451" i="3"/>
  <c r="K1451" i="3"/>
  <c r="I1451" i="3"/>
  <c r="L1447" i="3"/>
  <c r="K1447" i="3"/>
  <c r="I1447" i="3"/>
  <c r="L1443" i="3"/>
  <c r="K1443" i="3"/>
  <c r="I1443" i="3"/>
  <c r="I1439" i="3"/>
  <c r="K1439" i="3"/>
  <c r="L1439" i="3"/>
  <c r="L1435" i="3"/>
  <c r="K1435" i="3"/>
  <c r="I1435" i="3"/>
  <c r="K1431" i="3"/>
  <c r="I1431" i="3"/>
  <c r="L1431" i="3"/>
  <c r="L1427" i="3"/>
  <c r="K1427" i="3"/>
  <c r="I1427" i="3"/>
  <c r="K1423" i="3"/>
  <c r="L1423" i="3"/>
  <c r="I1423" i="3"/>
  <c r="L1419" i="3"/>
  <c r="K1419" i="3"/>
  <c r="I1419" i="3"/>
  <c r="L1415" i="3"/>
  <c r="K1415" i="3"/>
  <c r="I1415" i="3"/>
  <c r="L1411" i="3"/>
  <c r="I1411" i="3"/>
  <c r="K1411" i="3"/>
  <c r="K1407" i="3"/>
  <c r="I1407" i="3"/>
  <c r="L1407" i="3"/>
  <c r="L1403" i="3"/>
  <c r="I1403" i="3"/>
  <c r="K1403" i="3"/>
  <c r="K1399" i="3"/>
  <c r="L1399" i="3"/>
  <c r="I1399" i="3"/>
  <c r="L1395" i="3"/>
  <c r="K1395" i="3"/>
  <c r="I1395" i="3"/>
  <c r="K1391" i="3"/>
  <c r="L1391" i="3"/>
  <c r="I1391" i="3"/>
  <c r="L1387" i="3"/>
  <c r="K1387" i="3"/>
  <c r="I1387" i="3"/>
  <c r="L1383" i="3"/>
  <c r="K1383" i="3"/>
  <c r="I1383" i="3"/>
  <c r="L1379" i="3"/>
  <c r="K1379" i="3"/>
  <c r="I1379" i="3"/>
  <c r="I1375" i="3"/>
  <c r="K1375" i="3"/>
  <c r="L1375" i="3"/>
  <c r="L1371" i="3"/>
  <c r="K1371" i="3"/>
  <c r="I1371" i="3"/>
  <c r="K1367" i="3"/>
  <c r="L1367" i="3"/>
  <c r="I1367" i="3"/>
  <c r="L1363" i="3"/>
  <c r="K1363" i="3"/>
  <c r="I1363" i="3"/>
  <c r="K1359" i="3"/>
  <c r="L1359" i="3"/>
  <c r="I1359" i="3"/>
  <c r="L1355" i="3"/>
  <c r="K1355" i="3"/>
  <c r="I1355" i="3"/>
  <c r="I2035" i="3"/>
  <c r="I1907" i="3"/>
  <c r="I1779" i="3"/>
  <c r="I1651" i="3"/>
  <c r="K2160" i="3"/>
  <c r="L2160" i="3"/>
  <c r="I2160" i="3"/>
  <c r="K2152" i="3"/>
  <c r="L2152" i="3"/>
  <c r="K2144" i="3"/>
  <c r="L2144" i="3"/>
  <c r="I2144" i="3"/>
  <c r="K2136" i="3"/>
  <c r="L2136" i="3"/>
  <c r="I2136" i="3"/>
  <c r="K2128" i="3"/>
  <c r="L2128" i="3"/>
  <c r="I2128" i="3"/>
  <c r="K2120" i="3"/>
  <c r="L2120" i="3"/>
  <c r="K2112" i="3"/>
  <c r="L2112" i="3"/>
  <c r="I2112" i="3"/>
  <c r="K2104" i="3"/>
  <c r="L2104" i="3"/>
  <c r="I2104" i="3"/>
  <c r="K2096" i="3"/>
  <c r="L2096" i="3"/>
  <c r="I2096" i="3"/>
  <c r="K2088" i="3"/>
  <c r="L2088" i="3"/>
  <c r="K2080" i="3"/>
  <c r="L2080" i="3"/>
  <c r="I2080" i="3"/>
  <c r="K2072" i="3"/>
  <c r="L2072" i="3"/>
  <c r="I2072" i="3"/>
  <c r="K2064" i="3"/>
  <c r="L2064" i="3"/>
  <c r="I2064" i="3"/>
  <c r="K2056" i="3"/>
  <c r="L2056" i="3"/>
  <c r="K2048" i="3"/>
  <c r="L2048" i="3"/>
  <c r="I2048" i="3"/>
  <c r="K2040" i="3"/>
  <c r="L2040" i="3"/>
  <c r="I2040" i="3"/>
  <c r="K2032" i="3"/>
  <c r="L2032" i="3"/>
  <c r="I2032" i="3"/>
  <c r="K2024" i="3"/>
  <c r="L2024" i="3"/>
  <c r="K2016" i="3"/>
  <c r="L2016" i="3"/>
  <c r="I2016" i="3"/>
  <c r="K2008" i="3"/>
  <c r="L2008" i="3"/>
  <c r="I2008" i="3"/>
  <c r="L2000" i="3"/>
  <c r="K2000" i="3"/>
  <c r="I2000" i="3"/>
  <c r="L1992" i="3"/>
  <c r="K1992" i="3"/>
  <c r="L1984" i="3"/>
  <c r="I1984" i="3"/>
  <c r="K1984" i="3"/>
  <c r="L1976" i="3"/>
  <c r="K1976" i="3"/>
  <c r="I1976" i="3"/>
  <c r="L1968" i="3"/>
  <c r="K1968" i="3"/>
  <c r="I1968" i="3"/>
  <c r="L1960" i="3"/>
  <c r="K1960" i="3"/>
  <c r="K1948" i="3"/>
  <c r="L1948" i="3"/>
  <c r="I1948" i="3"/>
  <c r="I1940" i="3"/>
  <c r="K1940" i="3"/>
  <c r="L1940" i="3"/>
  <c r="L1928" i="3"/>
  <c r="K1928" i="3"/>
  <c r="L1920" i="3"/>
  <c r="K1920" i="3"/>
  <c r="I1920" i="3"/>
  <c r="K1908" i="3"/>
  <c r="L1908" i="3"/>
  <c r="I1908" i="3"/>
  <c r="K1900" i="3"/>
  <c r="L1900" i="3"/>
  <c r="I1900" i="3"/>
  <c r="L1888" i="3"/>
  <c r="K1888" i="3"/>
  <c r="I1888" i="3"/>
  <c r="K1876" i="3"/>
  <c r="L1876" i="3"/>
  <c r="I1876" i="3"/>
  <c r="L1864" i="3"/>
  <c r="K1864" i="3"/>
  <c r="K1852" i="3"/>
  <c r="L1852" i="3"/>
  <c r="I1852" i="3"/>
  <c r="K1796" i="3"/>
  <c r="L1796" i="3"/>
  <c r="I1796" i="3"/>
  <c r="I2152" i="3"/>
  <c r="I2067" i="3"/>
  <c r="I2024" i="3"/>
  <c r="I1939" i="3"/>
  <c r="I1896" i="3"/>
  <c r="I1811" i="3"/>
  <c r="I1683" i="3"/>
  <c r="I1555" i="3"/>
  <c r="L2" i="3"/>
  <c r="I2" i="3"/>
  <c r="K2" i="3"/>
  <c r="K2157" i="3"/>
  <c r="I2157" i="3"/>
  <c r="L2157" i="3"/>
  <c r="K2153" i="3"/>
  <c r="I2153" i="3"/>
  <c r="L2153" i="3"/>
  <c r="K2149" i="3"/>
  <c r="I2149" i="3"/>
  <c r="L2149" i="3"/>
  <c r="K2145" i="3"/>
  <c r="I2145" i="3"/>
  <c r="L2145" i="3"/>
  <c r="K2141" i="3"/>
  <c r="I2141" i="3"/>
  <c r="L2141" i="3"/>
  <c r="K2137" i="3"/>
  <c r="I2137" i="3"/>
  <c r="L2137" i="3"/>
  <c r="K2133" i="3"/>
  <c r="I2133" i="3"/>
  <c r="L2133" i="3"/>
  <c r="K2129" i="3"/>
  <c r="I2129" i="3"/>
  <c r="L2129" i="3"/>
  <c r="K2125" i="3"/>
  <c r="I2125" i="3"/>
  <c r="L2125" i="3"/>
  <c r="K2121" i="3"/>
  <c r="I2121" i="3"/>
  <c r="L2121" i="3"/>
  <c r="K2117" i="3"/>
  <c r="I2117" i="3"/>
  <c r="L2117" i="3"/>
  <c r="K2113" i="3"/>
  <c r="I2113" i="3"/>
  <c r="L2113" i="3"/>
  <c r="K2109" i="3"/>
  <c r="I2109" i="3"/>
  <c r="L2109" i="3"/>
  <c r="K2105" i="3"/>
  <c r="I2105" i="3"/>
  <c r="L2105" i="3"/>
  <c r="K2101" i="3"/>
  <c r="I2101" i="3"/>
  <c r="L2101" i="3"/>
  <c r="K2097" i="3"/>
  <c r="I2097" i="3"/>
  <c r="L2097" i="3"/>
  <c r="K2093" i="3"/>
  <c r="I2093" i="3"/>
  <c r="L2093" i="3"/>
  <c r="K2089" i="3"/>
  <c r="I2089" i="3"/>
  <c r="L2089" i="3"/>
  <c r="K2085" i="3"/>
  <c r="I2085" i="3"/>
  <c r="L2085" i="3"/>
  <c r="K2081" i="3"/>
  <c r="I2081" i="3"/>
  <c r="L2081" i="3"/>
  <c r="K2077" i="3"/>
  <c r="I2077" i="3"/>
  <c r="L2077" i="3"/>
  <c r="K2073" i="3"/>
  <c r="I2073" i="3"/>
  <c r="L2073" i="3"/>
  <c r="K2069" i="3"/>
  <c r="I2069" i="3"/>
  <c r="L2069" i="3"/>
  <c r="K2065" i="3"/>
  <c r="I2065" i="3"/>
  <c r="L2065" i="3"/>
  <c r="K2061" i="3"/>
  <c r="I2061" i="3"/>
  <c r="L2061" i="3"/>
  <c r="K2057" i="3"/>
  <c r="I2057" i="3"/>
  <c r="L2057" i="3"/>
  <c r="K2053" i="3"/>
  <c r="I2053" i="3"/>
  <c r="L2053" i="3"/>
  <c r="K2049" i="3"/>
  <c r="I2049" i="3"/>
  <c r="L2049" i="3"/>
  <c r="K2045" i="3"/>
  <c r="I2045" i="3"/>
  <c r="L2045" i="3"/>
  <c r="K2041" i="3"/>
  <c r="I2041" i="3"/>
  <c r="L2041" i="3"/>
  <c r="K2037" i="3"/>
  <c r="I2037" i="3"/>
  <c r="L2037" i="3"/>
  <c r="K2033" i="3"/>
  <c r="I2033" i="3"/>
  <c r="L2033" i="3"/>
  <c r="K2029" i="3"/>
  <c r="I2029" i="3"/>
  <c r="L2029" i="3"/>
  <c r="K2025" i="3"/>
  <c r="I2025" i="3"/>
  <c r="L2025" i="3"/>
  <c r="K2021" i="3"/>
  <c r="I2021" i="3"/>
  <c r="L2021" i="3"/>
  <c r="K2017" i="3"/>
  <c r="I2017" i="3"/>
  <c r="L2017" i="3"/>
  <c r="K2013" i="3"/>
  <c r="I2013" i="3"/>
  <c r="L2013" i="3"/>
  <c r="K2009" i="3"/>
  <c r="I2009" i="3"/>
  <c r="L2009" i="3"/>
  <c r="K2005" i="3"/>
  <c r="I2005" i="3"/>
  <c r="L2005" i="3"/>
  <c r="K2001" i="3"/>
  <c r="I2001" i="3"/>
  <c r="L2001" i="3"/>
  <c r="K1997" i="3"/>
  <c r="I1997" i="3"/>
  <c r="L1997" i="3"/>
  <c r="K1993" i="3"/>
  <c r="I1993" i="3"/>
  <c r="L1993" i="3"/>
  <c r="K1989" i="3"/>
  <c r="I1989" i="3"/>
  <c r="L1989" i="3"/>
  <c r="K1985" i="3"/>
  <c r="I1985" i="3"/>
  <c r="L1985" i="3"/>
  <c r="K1981" i="3"/>
  <c r="I1981" i="3"/>
  <c r="L1981" i="3"/>
  <c r="K1977" i="3"/>
  <c r="I1977" i="3"/>
  <c r="L1977" i="3"/>
  <c r="K1973" i="3"/>
  <c r="I1973" i="3"/>
  <c r="L1973" i="3"/>
  <c r="K1969" i="3"/>
  <c r="I1969" i="3"/>
  <c r="L1969" i="3"/>
  <c r="K1965" i="3"/>
  <c r="I1965" i="3"/>
  <c r="L1965" i="3"/>
  <c r="K1961" i="3"/>
  <c r="I1961" i="3"/>
  <c r="L1961" i="3"/>
  <c r="K1957" i="3"/>
  <c r="I1957" i="3"/>
  <c r="L1957" i="3"/>
  <c r="K1953" i="3"/>
  <c r="I1953" i="3"/>
  <c r="L1953" i="3"/>
  <c r="K1949" i="3"/>
  <c r="I1949" i="3"/>
  <c r="L1949" i="3"/>
  <c r="K1945" i="3"/>
  <c r="I1945" i="3"/>
  <c r="L1945" i="3"/>
  <c r="K1941" i="3"/>
  <c r="I1941" i="3"/>
  <c r="L1941" i="3"/>
  <c r="K1937" i="3"/>
  <c r="I1937" i="3"/>
  <c r="L1937" i="3"/>
  <c r="K1933" i="3"/>
  <c r="I1933" i="3"/>
  <c r="L1933" i="3"/>
  <c r="K1929" i="3"/>
  <c r="I1929" i="3"/>
  <c r="L1929" i="3"/>
  <c r="K1925" i="3"/>
  <c r="I1925" i="3"/>
  <c r="L1925" i="3"/>
  <c r="K1921" i="3"/>
  <c r="I1921" i="3"/>
  <c r="L1921" i="3"/>
  <c r="K1917" i="3"/>
  <c r="I1917" i="3"/>
  <c r="L1917" i="3"/>
  <c r="K1913" i="3"/>
  <c r="I1913" i="3"/>
  <c r="L1913" i="3"/>
  <c r="K1909" i="3"/>
  <c r="I1909" i="3"/>
  <c r="L1909" i="3"/>
  <c r="K1905" i="3"/>
  <c r="I1905" i="3"/>
  <c r="L1905" i="3"/>
  <c r="K1901" i="3"/>
  <c r="I1901" i="3"/>
  <c r="L1901" i="3"/>
  <c r="K1897" i="3"/>
  <c r="I1897" i="3"/>
  <c r="L1897" i="3"/>
  <c r="K1893" i="3"/>
  <c r="I1893" i="3"/>
  <c r="L1893" i="3"/>
  <c r="K1889" i="3"/>
  <c r="I1889" i="3"/>
  <c r="L1889" i="3"/>
  <c r="K1885" i="3"/>
  <c r="I1885" i="3"/>
  <c r="L1885" i="3"/>
  <c r="K1881" i="3"/>
  <c r="I1881" i="3"/>
  <c r="L1881" i="3"/>
  <c r="K1877" i="3"/>
  <c r="I1877" i="3"/>
  <c r="L1877" i="3"/>
  <c r="K1873" i="3"/>
  <c r="I1873" i="3"/>
  <c r="L1873" i="3"/>
  <c r="K1869" i="3"/>
  <c r="I1869" i="3"/>
  <c r="L1869" i="3"/>
  <c r="K1865" i="3"/>
  <c r="I1865" i="3"/>
  <c r="L1865" i="3"/>
  <c r="K1861" i="3"/>
  <c r="I1861" i="3"/>
  <c r="L1861" i="3"/>
  <c r="K1857" i="3"/>
  <c r="I1857" i="3"/>
  <c r="L1857" i="3"/>
  <c r="K1853" i="3"/>
  <c r="I1853" i="3"/>
  <c r="L1853" i="3"/>
  <c r="K1849" i="3"/>
  <c r="I1849" i="3"/>
  <c r="L1849" i="3"/>
  <c r="K1845" i="3"/>
  <c r="I1845" i="3"/>
  <c r="L1845" i="3"/>
  <c r="K1841" i="3"/>
  <c r="I1841" i="3"/>
  <c r="L1841" i="3"/>
  <c r="K1837" i="3"/>
  <c r="I1837" i="3"/>
  <c r="L1837" i="3"/>
  <c r="K1833" i="3"/>
  <c r="I1833" i="3"/>
  <c r="L1833" i="3"/>
  <c r="K1829" i="3"/>
  <c r="I1829" i="3"/>
  <c r="L1829" i="3"/>
  <c r="K1825" i="3"/>
  <c r="I1825" i="3"/>
  <c r="L1825" i="3"/>
  <c r="K1821" i="3"/>
  <c r="I1821" i="3"/>
  <c r="L1821" i="3"/>
  <c r="K1817" i="3"/>
  <c r="I1817" i="3"/>
  <c r="L1817" i="3"/>
  <c r="K1813" i="3"/>
  <c r="I1813" i="3"/>
  <c r="L1813" i="3"/>
  <c r="K1809" i="3"/>
  <c r="I1809" i="3"/>
  <c r="L1809" i="3"/>
  <c r="K1805" i="3"/>
  <c r="I1805" i="3"/>
  <c r="L1805" i="3"/>
  <c r="K1801" i="3"/>
  <c r="I1801" i="3"/>
  <c r="L1801" i="3"/>
  <c r="K1797" i="3"/>
  <c r="I1797" i="3"/>
  <c r="L1797" i="3"/>
  <c r="K1793" i="3"/>
  <c r="I1793" i="3"/>
  <c r="L1793" i="3"/>
  <c r="K1789" i="3"/>
  <c r="I1789" i="3"/>
  <c r="L1789" i="3"/>
  <c r="K1785" i="3"/>
  <c r="I1785" i="3"/>
  <c r="L1785" i="3"/>
  <c r="K1781" i="3"/>
  <c r="I1781" i="3"/>
  <c r="L1781" i="3"/>
  <c r="K1777" i="3"/>
  <c r="I1777" i="3"/>
  <c r="L1777" i="3"/>
  <c r="K1773" i="3"/>
  <c r="I1773" i="3"/>
  <c r="L1773" i="3"/>
  <c r="K1769" i="3"/>
  <c r="I1769" i="3"/>
  <c r="L1769" i="3"/>
  <c r="K1765" i="3"/>
  <c r="I1765" i="3"/>
  <c r="L1765" i="3"/>
  <c r="K1761" i="3"/>
  <c r="I1761" i="3"/>
  <c r="L1761" i="3"/>
  <c r="K1757" i="3"/>
  <c r="I1757" i="3"/>
  <c r="L1757" i="3"/>
  <c r="K1753" i="3"/>
  <c r="I1753" i="3"/>
  <c r="L1753" i="3"/>
  <c r="K1749" i="3"/>
  <c r="I1749" i="3"/>
  <c r="L1749" i="3"/>
  <c r="K1745" i="3"/>
  <c r="I1745" i="3"/>
  <c r="L1745" i="3"/>
  <c r="K1741" i="3"/>
  <c r="I1741" i="3"/>
  <c r="L1741" i="3"/>
  <c r="K1737" i="3"/>
  <c r="I1737" i="3"/>
  <c r="L1737" i="3"/>
  <c r="K1733" i="3"/>
  <c r="I1733" i="3"/>
  <c r="L1733" i="3"/>
  <c r="K1729" i="3"/>
  <c r="I1729" i="3"/>
  <c r="L1729" i="3"/>
  <c r="K1725" i="3"/>
  <c r="I1725" i="3"/>
  <c r="L1725" i="3"/>
  <c r="K1721" i="3"/>
  <c r="I1721" i="3"/>
  <c r="L1721" i="3"/>
  <c r="K1717" i="3"/>
  <c r="I1717" i="3"/>
  <c r="L1717" i="3"/>
  <c r="K1713" i="3"/>
  <c r="I1713" i="3"/>
  <c r="L1713" i="3"/>
  <c r="K1709" i="3"/>
  <c r="I1709" i="3"/>
  <c r="L1709" i="3"/>
  <c r="K1705" i="3"/>
  <c r="I1705" i="3"/>
  <c r="L1705" i="3"/>
  <c r="K1701" i="3"/>
  <c r="I1701" i="3"/>
  <c r="L1701" i="3"/>
  <c r="K1697" i="3"/>
  <c r="I1697" i="3"/>
  <c r="L1697" i="3"/>
  <c r="K1693" i="3"/>
  <c r="I1693" i="3"/>
  <c r="L1693" i="3"/>
  <c r="K1689" i="3"/>
  <c r="I1689" i="3"/>
  <c r="L1689" i="3"/>
  <c r="K1685" i="3"/>
  <c r="I1685" i="3"/>
  <c r="L1685" i="3"/>
  <c r="K1681" i="3"/>
  <c r="I1681" i="3"/>
  <c r="L1681" i="3"/>
  <c r="K1677" i="3"/>
  <c r="I1677" i="3"/>
  <c r="L1677" i="3"/>
  <c r="K1673" i="3"/>
  <c r="I1673" i="3"/>
  <c r="L1673" i="3"/>
  <c r="K1669" i="3"/>
  <c r="I1669" i="3"/>
  <c r="L1669" i="3"/>
  <c r="K1665" i="3"/>
  <c r="I1665" i="3"/>
  <c r="L1665" i="3"/>
  <c r="I1661" i="3"/>
  <c r="K1661" i="3"/>
  <c r="L1661" i="3"/>
  <c r="K1657" i="3"/>
  <c r="I1657" i="3"/>
  <c r="L1657" i="3"/>
  <c r="I1653" i="3"/>
  <c r="L1653" i="3"/>
  <c r="K1653" i="3"/>
  <c r="K1649" i="3"/>
  <c r="I1649" i="3"/>
  <c r="L1649" i="3"/>
  <c r="I1645" i="3"/>
  <c r="K1645" i="3"/>
  <c r="L1645" i="3"/>
  <c r="K1641" i="3"/>
  <c r="I1641" i="3"/>
  <c r="L1641" i="3"/>
  <c r="I1637" i="3"/>
  <c r="K1637" i="3"/>
  <c r="L1637" i="3"/>
  <c r="K1633" i="3"/>
  <c r="I1633" i="3"/>
  <c r="L1633" i="3"/>
  <c r="I1629" i="3"/>
  <c r="K1629" i="3"/>
  <c r="L1629" i="3"/>
  <c r="K1625" i="3"/>
  <c r="I1625" i="3"/>
  <c r="L1625" i="3"/>
  <c r="I1621" i="3"/>
  <c r="L1621" i="3"/>
  <c r="K1621" i="3"/>
  <c r="K1617" i="3"/>
  <c r="I1617" i="3"/>
  <c r="L1617" i="3"/>
  <c r="I1613" i="3"/>
  <c r="K1613" i="3"/>
  <c r="L1613" i="3"/>
  <c r="K1609" i="3"/>
  <c r="I1609" i="3"/>
  <c r="L1609" i="3"/>
  <c r="I1605" i="3"/>
  <c r="K1605" i="3"/>
  <c r="L1605" i="3"/>
  <c r="K1601" i="3"/>
  <c r="I1601" i="3"/>
  <c r="L1601" i="3"/>
  <c r="I1597" i="3"/>
  <c r="K1597" i="3"/>
  <c r="L1597" i="3"/>
  <c r="K1593" i="3"/>
  <c r="I1593" i="3"/>
  <c r="L1593" i="3"/>
  <c r="I1589" i="3"/>
  <c r="L1589" i="3"/>
  <c r="K1589" i="3"/>
  <c r="K1585" i="3"/>
  <c r="I1585" i="3"/>
  <c r="L1585" i="3"/>
  <c r="I1581" i="3"/>
  <c r="K1581" i="3"/>
  <c r="L1581" i="3"/>
  <c r="K1577" i="3"/>
  <c r="I1577" i="3"/>
  <c r="L1577" i="3"/>
  <c r="I1573" i="3"/>
  <c r="K1573" i="3"/>
  <c r="L1573" i="3"/>
  <c r="K1569" i="3"/>
  <c r="I1569" i="3"/>
  <c r="L1569" i="3"/>
  <c r="I1565" i="3"/>
  <c r="K1565" i="3"/>
  <c r="L1565" i="3"/>
  <c r="K1561" i="3"/>
  <c r="I1561" i="3"/>
  <c r="L1561" i="3"/>
  <c r="I1557" i="3"/>
  <c r="L1557" i="3"/>
  <c r="K1557" i="3"/>
  <c r="K1553" i="3"/>
  <c r="I1553" i="3"/>
  <c r="L1553" i="3"/>
  <c r="I1549" i="3"/>
  <c r="K1549" i="3"/>
  <c r="L1549" i="3"/>
  <c r="K1545" i="3"/>
  <c r="I1545" i="3"/>
  <c r="L1545" i="3"/>
  <c r="I1541" i="3"/>
  <c r="K1541" i="3"/>
  <c r="L1541" i="3"/>
  <c r="K1537" i="3"/>
  <c r="I1537" i="3"/>
  <c r="L1537" i="3"/>
  <c r="I1533" i="3"/>
  <c r="K1533" i="3"/>
  <c r="L1533" i="3"/>
  <c r="K1529" i="3"/>
  <c r="I1529" i="3"/>
  <c r="L1529" i="3"/>
  <c r="I1525" i="3"/>
  <c r="L1525" i="3"/>
  <c r="K1525" i="3"/>
  <c r="K1521" i="3"/>
  <c r="I1521" i="3"/>
  <c r="L1521" i="3"/>
  <c r="I1517" i="3"/>
  <c r="K1517" i="3"/>
  <c r="L1517" i="3"/>
  <c r="K1513" i="3"/>
  <c r="I1513" i="3"/>
  <c r="L1513" i="3"/>
  <c r="I1509" i="3"/>
  <c r="K1509" i="3"/>
  <c r="L1509" i="3"/>
  <c r="K1505" i="3"/>
  <c r="I1505" i="3"/>
  <c r="L1505" i="3"/>
  <c r="I1501" i="3"/>
  <c r="K1501" i="3"/>
  <c r="L1501" i="3"/>
  <c r="K1497" i="3"/>
  <c r="I1497" i="3"/>
  <c r="L1497" i="3"/>
  <c r="I1493" i="3"/>
  <c r="L1493" i="3"/>
  <c r="K1493" i="3"/>
  <c r="K1489" i="3"/>
  <c r="I1489" i="3"/>
  <c r="L1489" i="3"/>
  <c r="I1485" i="3"/>
  <c r="K1485" i="3"/>
  <c r="L1485" i="3"/>
  <c r="K1481" i="3"/>
  <c r="I1481" i="3"/>
  <c r="L1481" i="3"/>
  <c r="I1477" i="3"/>
  <c r="K1477" i="3"/>
  <c r="L1477" i="3"/>
  <c r="K1473" i="3"/>
  <c r="I1473" i="3"/>
  <c r="L1473" i="3"/>
  <c r="I1469" i="3"/>
  <c r="K1469" i="3"/>
  <c r="L1469" i="3"/>
  <c r="K1465" i="3"/>
  <c r="I1465" i="3"/>
  <c r="L1465" i="3"/>
  <c r="I1461" i="3"/>
  <c r="L1461" i="3"/>
  <c r="K1461" i="3"/>
  <c r="K1457" i="3"/>
  <c r="I1457" i="3"/>
  <c r="L1457" i="3"/>
  <c r="I1453" i="3"/>
  <c r="K1453" i="3"/>
  <c r="L1453" i="3"/>
  <c r="K1449" i="3"/>
  <c r="I1449" i="3"/>
  <c r="L1449" i="3"/>
  <c r="I1445" i="3"/>
  <c r="K1445" i="3"/>
  <c r="L1445" i="3"/>
  <c r="K1441" i="3"/>
  <c r="I1441" i="3"/>
  <c r="L1441" i="3"/>
  <c r="I1437" i="3"/>
  <c r="K1437" i="3"/>
  <c r="L1437" i="3"/>
  <c r="K1433" i="3"/>
  <c r="I1433" i="3"/>
  <c r="L1433" i="3"/>
  <c r="I1429" i="3"/>
  <c r="L1429" i="3"/>
  <c r="K1429" i="3"/>
  <c r="K1425" i="3"/>
  <c r="I1425" i="3"/>
  <c r="L1425" i="3"/>
  <c r="I1421" i="3"/>
  <c r="K1421" i="3"/>
  <c r="L1421" i="3"/>
  <c r="K1417" i="3"/>
  <c r="I1417" i="3"/>
  <c r="L1417" i="3"/>
  <c r="I1413" i="3"/>
  <c r="K1413" i="3"/>
  <c r="L1413" i="3"/>
  <c r="K1409" i="3"/>
  <c r="I1409" i="3"/>
  <c r="L1409" i="3"/>
  <c r="I1405" i="3"/>
  <c r="K1405" i="3"/>
  <c r="L1405" i="3"/>
  <c r="K1401" i="3"/>
  <c r="I1401" i="3"/>
  <c r="L1401" i="3"/>
  <c r="I1397" i="3"/>
  <c r="L1397" i="3"/>
  <c r="K1397" i="3"/>
  <c r="K1393" i="3"/>
  <c r="I1393" i="3"/>
  <c r="L1393" i="3"/>
  <c r="I1389" i="3"/>
  <c r="K1389" i="3"/>
  <c r="L1389" i="3"/>
  <c r="K1385" i="3"/>
  <c r="I1385" i="3"/>
  <c r="L1385" i="3"/>
  <c r="I1381" i="3"/>
  <c r="K1381" i="3"/>
  <c r="L1381" i="3"/>
  <c r="K1377" i="3"/>
  <c r="I1377" i="3"/>
  <c r="L1377" i="3"/>
  <c r="I1373" i="3"/>
  <c r="K1373" i="3"/>
  <c r="L1373" i="3"/>
  <c r="K1369" i="3"/>
  <c r="I1369" i="3"/>
  <c r="L1369" i="3"/>
  <c r="I1365" i="3"/>
  <c r="L1365" i="3"/>
  <c r="K1365" i="3"/>
  <c r="K1361" i="3"/>
  <c r="I1361" i="3"/>
  <c r="L1361" i="3"/>
  <c r="I1357" i="3"/>
  <c r="K1357" i="3"/>
  <c r="L1357" i="3"/>
  <c r="K1353" i="3"/>
  <c r="I1353" i="3"/>
  <c r="L1353" i="3"/>
  <c r="I2099" i="3"/>
  <c r="I2056" i="3"/>
  <c r="I1971" i="3"/>
  <c r="I1928" i="3"/>
  <c r="I1843" i="3"/>
  <c r="I1800" i="3"/>
  <c r="I1715" i="3"/>
  <c r="I1587" i="3"/>
  <c r="L1956" i="3"/>
  <c r="I1956" i="3"/>
  <c r="K1956" i="3"/>
  <c r="L1936" i="3"/>
  <c r="K1936" i="3"/>
  <c r="I1936" i="3"/>
  <c r="K1916" i="3"/>
  <c r="L1916" i="3"/>
  <c r="I1916" i="3"/>
  <c r="K1892" i="3"/>
  <c r="L1892" i="3"/>
  <c r="I1892" i="3"/>
  <c r="L1880" i="3"/>
  <c r="K1880" i="3"/>
  <c r="I1880" i="3"/>
  <c r="K1860" i="3"/>
  <c r="L1860" i="3"/>
  <c r="I1860" i="3"/>
  <c r="L1848" i="3"/>
  <c r="K1848" i="3"/>
  <c r="I1848" i="3"/>
  <c r="K1844" i="3"/>
  <c r="L1844" i="3"/>
  <c r="I1844" i="3"/>
  <c r="L1840" i="3"/>
  <c r="K1840" i="3"/>
  <c r="I1840" i="3"/>
  <c r="K1836" i="3"/>
  <c r="L1836" i="3"/>
  <c r="I1836" i="3"/>
  <c r="L1832" i="3"/>
  <c r="K1832" i="3"/>
  <c r="K1828" i="3"/>
  <c r="L1828" i="3"/>
  <c r="I1828" i="3"/>
  <c r="L1824" i="3"/>
  <c r="K1824" i="3"/>
  <c r="I1824" i="3"/>
  <c r="K1820" i="3"/>
  <c r="L1820" i="3"/>
  <c r="I1820" i="3"/>
  <c r="L1816" i="3"/>
  <c r="K1816" i="3"/>
  <c r="I1816" i="3"/>
  <c r="K1812" i="3"/>
  <c r="L1812" i="3"/>
  <c r="I1812" i="3"/>
  <c r="L1808" i="3"/>
  <c r="K1808" i="3"/>
  <c r="I1808" i="3"/>
  <c r="K1804" i="3"/>
  <c r="L1804" i="3"/>
  <c r="I1804" i="3"/>
  <c r="L1792" i="3"/>
  <c r="K1792" i="3"/>
  <c r="I1792" i="3"/>
  <c r="K1788" i="3"/>
  <c r="L1788" i="3"/>
  <c r="I1788" i="3"/>
  <c r="L1784" i="3"/>
  <c r="I1784" i="3"/>
  <c r="K1784" i="3"/>
  <c r="K1780" i="3"/>
  <c r="L1780" i="3"/>
  <c r="I1780" i="3"/>
  <c r="L1776" i="3"/>
  <c r="K1776" i="3"/>
  <c r="I1776" i="3"/>
  <c r="K1772" i="3"/>
  <c r="L1772" i="3"/>
  <c r="I1772" i="3"/>
  <c r="L1768" i="3"/>
  <c r="K1768" i="3"/>
  <c r="K1764" i="3"/>
  <c r="L1764" i="3"/>
  <c r="I1764" i="3"/>
  <c r="L1760" i="3"/>
  <c r="K1760" i="3"/>
  <c r="I1760" i="3"/>
  <c r="K1756" i="3"/>
  <c r="L1756" i="3"/>
  <c r="I1756" i="3"/>
  <c r="L1752" i="3"/>
  <c r="K1752" i="3"/>
  <c r="I1752" i="3"/>
  <c r="K1748" i="3"/>
  <c r="L1748" i="3"/>
  <c r="I1748" i="3"/>
  <c r="L1744" i="3"/>
  <c r="K1744" i="3"/>
  <c r="I1744" i="3"/>
  <c r="K1740" i="3"/>
  <c r="L1740" i="3"/>
  <c r="I1740" i="3"/>
  <c r="L1736" i="3"/>
  <c r="K1736" i="3"/>
  <c r="K1732" i="3"/>
  <c r="L1732" i="3"/>
  <c r="I1732" i="3"/>
  <c r="L1728" i="3"/>
  <c r="K1728" i="3"/>
  <c r="I1728" i="3"/>
  <c r="K1724" i="3"/>
  <c r="L1724" i="3"/>
  <c r="I1724" i="3"/>
  <c r="L1720" i="3"/>
  <c r="K1720" i="3"/>
  <c r="I1720" i="3"/>
  <c r="K1716" i="3"/>
  <c r="L1716" i="3"/>
  <c r="I1716" i="3"/>
  <c r="L1712" i="3"/>
  <c r="K1712" i="3"/>
  <c r="I1712" i="3"/>
  <c r="K1708" i="3"/>
  <c r="L1708" i="3"/>
  <c r="I1708" i="3"/>
  <c r="L1704" i="3"/>
  <c r="K1704" i="3"/>
  <c r="K1700" i="3"/>
  <c r="L1700" i="3"/>
  <c r="I1700" i="3"/>
  <c r="L1696" i="3"/>
  <c r="K1696" i="3"/>
  <c r="I1696" i="3"/>
  <c r="K1692" i="3"/>
  <c r="L1692" i="3"/>
  <c r="I1692" i="3"/>
  <c r="L1688" i="3"/>
  <c r="K1688" i="3"/>
  <c r="I1688" i="3"/>
  <c r="K1684" i="3"/>
  <c r="L1684" i="3"/>
  <c r="I1684" i="3"/>
  <c r="L1680" i="3"/>
  <c r="K1680" i="3"/>
  <c r="I1680" i="3"/>
  <c r="K1676" i="3"/>
  <c r="L1676" i="3"/>
  <c r="I1676" i="3"/>
  <c r="L1672" i="3"/>
  <c r="K1672" i="3"/>
  <c r="K1668" i="3"/>
  <c r="L1668" i="3"/>
  <c r="I1668" i="3"/>
  <c r="K1664" i="3"/>
  <c r="L1664" i="3"/>
  <c r="I1664" i="3"/>
  <c r="K1660" i="3"/>
  <c r="L1660" i="3"/>
  <c r="I1660" i="3"/>
  <c r="K1656" i="3"/>
  <c r="L1656" i="3"/>
  <c r="I1656" i="3"/>
  <c r="K1652" i="3"/>
  <c r="I1652" i="3"/>
  <c r="L1652" i="3"/>
  <c r="K1648" i="3"/>
  <c r="L1648" i="3"/>
  <c r="I1648" i="3"/>
  <c r="K1644" i="3"/>
  <c r="L1644" i="3"/>
  <c r="I1644" i="3"/>
  <c r="K1640" i="3"/>
  <c r="L1640" i="3"/>
  <c r="K1636" i="3"/>
  <c r="L1636" i="3"/>
  <c r="I1636" i="3"/>
  <c r="K1632" i="3"/>
  <c r="L1632" i="3"/>
  <c r="I1632" i="3"/>
  <c r="K1628" i="3"/>
  <c r="L1628" i="3"/>
  <c r="I1628" i="3"/>
  <c r="K1624" i="3"/>
  <c r="L1624" i="3"/>
  <c r="I1624" i="3"/>
  <c r="K1620" i="3"/>
  <c r="L1620" i="3"/>
  <c r="I1620" i="3"/>
  <c r="K1616" i="3"/>
  <c r="I1616" i="3"/>
  <c r="L1616" i="3"/>
  <c r="K1612" i="3"/>
  <c r="L1612" i="3"/>
  <c r="I1612" i="3"/>
  <c r="K1608" i="3"/>
  <c r="L1608" i="3"/>
  <c r="K1604" i="3"/>
  <c r="L1604" i="3"/>
  <c r="I1604" i="3"/>
  <c r="K1600" i="3"/>
  <c r="L1600" i="3"/>
  <c r="I1600" i="3"/>
  <c r="K1596" i="3"/>
  <c r="L1596" i="3"/>
  <c r="I1596" i="3"/>
  <c r="K1592" i="3"/>
  <c r="L1592" i="3"/>
  <c r="I1592" i="3"/>
  <c r="K1588" i="3"/>
  <c r="I1588" i="3"/>
  <c r="L1588" i="3"/>
  <c r="K1584" i="3"/>
  <c r="L1584" i="3"/>
  <c r="I1584" i="3"/>
  <c r="K1580" i="3"/>
  <c r="L1580" i="3"/>
  <c r="I1580" i="3"/>
  <c r="K1576" i="3"/>
  <c r="L1576" i="3"/>
  <c r="K1572" i="3"/>
  <c r="L1572" i="3"/>
  <c r="I1572" i="3"/>
  <c r="K1568" i="3"/>
  <c r="L1568" i="3"/>
  <c r="I1568" i="3"/>
  <c r="K1564" i="3"/>
  <c r="L1564" i="3"/>
  <c r="I1564" i="3"/>
  <c r="K1560" i="3"/>
  <c r="L1560" i="3"/>
  <c r="I1560" i="3"/>
  <c r="K1556" i="3"/>
  <c r="L1556" i="3"/>
  <c r="I1556" i="3"/>
  <c r="K1552" i="3"/>
  <c r="I1552" i="3"/>
  <c r="L1552" i="3"/>
  <c r="K1548" i="3"/>
  <c r="L1548" i="3"/>
  <c r="I1548" i="3"/>
  <c r="K1544" i="3"/>
  <c r="L1544" i="3"/>
  <c r="K1540" i="3"/>
  <c r="L1540" i="3"/>
  <c r="I1540" i="3"/>
  <c r="K1536" i="3"/>
  <c r="L1536" i="3"/>
  <c r="I1536" i="3"/>
  <c r="K1532" i="3"/>
  <c r="L1532" i="3"/>
  <c r="I1532" i="3"/>
  <c r="K1528" i="3"/>
  <c r="L1528" i="3"/>
  <c r="I1528" i="3"/>
  <c r="K1524" i="3"/>
  <c r="I1524" i="3"/>
  <c r="L1524" i="3"/>
  <c r="K1520" i="3"/>
  <c r="L1520" i="3"/>
  <c r="I1520" i="3"/>
  <c r="K1516" i="3"/>
  <c r="L1516" i="3"/>
  <c r="I1516" i="3"/>
  <c r="K1512" i="3"/>
  <c r="L1512" i="3"/>
  <c r="I1512" i="3"/>
  <c r="K1508" i="3"/>
  <c r="L1508" i="3"/>
  <c r="I1508" i="3"/>
  <c r="K1504" i="3"/>
  <c r="L1504" i="3"/>
  <c r="I1504" i="3"/>
  <c r="K1500" i="3"/>
  <c r="L1500" i="3"/>
  <c r="I1500" i="3"/>
  <c r="K1496" i="3"/>
  <c r="I1496" i="3"/>
  <c r="L1496" i="3"/>
  <c r="K1492" i="3"/>
  <c r="L1492" i="3"/>
  <c r="I1492" i="3"/>
  <c r="K1488" i="3"/>
  <c r="I1488" i="3"/>
  <c r="L1488" i="3"/>
  <c r="K1484" i="3"/>
  <c r="L1484" i="3"/>
  <c r="I1484" i="3"/>
  <c r="K1480" i="3"/>
  <c r="L1480" i="3"/>
  <c r="I1480" i="3"/>
  <c r="K1476" i="3"/>
  <c r="L1476" i="3"/>
  <c r="I1476" i="3"/>
  <c r="K1472" i="3"/>
  <c r="L1472" i="3"/>
  <c r="I1472" i="3"/>
  <c r="K1468" i="3"/>
  <c r="L1468" i="3"/>
  <c r="I1468" i="3"/>
  <c r="K1464" i="3"/>
  <c r="L1464" i="3"/>
  <c r="I1464" i="3"/>
  <c r="K1460" i="3"/>
  <c r="I1460" i="3"/>
  <c r="L1460" i="3"/>
  <c r="K1456" i="3"/>
  <c r="L1456" i="3"/>
  <c r="I1456" i="3"/>
  <c r="K1452" i="3"/>
  <c r="L1452" i="3"/>
  <c r="I1452" i="3"/>
  <c r="K1448" i="3"/>
  <c r="L1448" i="3"/>
  <c r="I1448" i="3"/>
  <c r="K1444" i="3"/>
  <c r="L1444" i="3"/>
  <c r="I1444" i="3"/>
  <c r="K1440" i="3"/>
  <c r="L1440" i="3"/>
  <c r="I1440" i="3"/>
  <c r="K1436" i="3"/>
  <c r="L1436" i="3"/>
  <c r="I1436" i="3"/>
  <c r="K1432" i="3"/>
  <c r="L1432" i="3"/>
  <c r="I1432" i="3"/>
  <c r="K1428" i="3"/>
  <c r="L1428" i="3"/>
  <c r="I1428" i="3"/>
  <c r="K1424" i="3"/>
  <c r="I1424" i="3"/>
  <c r="L1424" i="3"/>
  <c r="K1420" i="3"/>
  <c r="L1420" i="3"/>
  <c r="I1420" i="3"/>
  <c r="K1416" i="3"/>
  <c r="L1416" i="3"/>
  <c r="I1416" i="3"/>
  <c r="K1412" i="3"/>
  <c r="L1412" i="3"/>
  <c r="I1412" i="3"/>
  <c r="K1408" i="3"/>
  <c r="L1408" i="3"/>
  <c r="I1408" i="3"/>
  <c r="K1404" i="3"/>
  <c r="L1404" i="3"/>
  <c r="I1404" i="3"/>
  <c r="K1400" i="3"/>
  <c r="L1400" i="3"/>
  <c r="I1400" i="3"/>
  <c r="K1396" i="3"/>
  <c r="I1396" i="3"/>
  <c r="L1396" i="3"/>
  <c r="K1392" i="3"/>
  <c r="L1392" i="3"/>
  <c r="I1392" i="3"/>
  <c r="K1388" i="3"/>
  <c r="L1388" i="3"/>
  <c r="I1388" i="3"/>
  <c r="K1384" i="3"/>
  <c r="L1384" i="3"/>
  <c r="I1384" i="3"/>
  <c r="K1380" i="3"/>
  <c r="L1380" i="3"/>
  <c r="I1380" i="3"/>
  <c r="K1376" i="3"/>
  <c r="L1376" i="3"/>
  <c r="I1376" i="3"/>
  <c r="K1372" i="3"/>
  <c r="L1372" i="3"/>
  <c r="I1372" i="3"/>
  <c r="K1368" i="3"/>
  <c r="L1368" i="3"/>
  <c r="I1368" i="3"/>
  <c r="K1364" i="3"/>
  <c r="L1364" i="3"/>
  <c r="I1364" i="3"/>
  <c r="K1360" i="3"/>
  <c r="I1360" i="3"/>
  <c r="L1360" i="3"/>
  <c r="K1356" i="3"/>
  <c r="L1356" i="3"/>
  <c r="I1356" i="3"/>
  <c r="K1352" i="3"/>
  <c r="L1352" i="3"/>
  <c r="I1352" i="3"/>
  <c r="K1348" i="3"/>
  <c r="L1348" i="3"/>
  <c r="I1348" i="3"/>
  <c r="K1344" i="3"/>
  <c r="L1344" i="3"/>
  <c r="I1344" i="3"/>
  <c r="K1340" i="3"/>
  <c r="L1340" i="3"/>
  <c r="I1340" i="3"/>
  <c r="K1336" i="3"/>
  <c r="L1336" i="3"/>
  <c r="I1336" i="3"/>
  <c r="K1332" i="3"/>
  <c r="I1332" i="3"/>
  <c r="L1332" i="3"/>
  <c r="K1328" i="3"/>
  <c r="L1328" i="3"/>
  <c r="I1328" i="3"/>
  <c r="K1324" i="3"/>
  <c r="L1324" i="3"/>
  <c r="I1324" i="3"/>
  <c r="K1320" i="3"/>
  <c r="L1320" i="3"/>
  <c r="I1320" i="3"/>
  <c r="K1316" i="3"/>
  <c r="L1316" i="3"/>
  <c r="I1316" i="3"/>
  <c r="K1312" i="3"/>
  <c r="L1312" i="3"/>
  <c r="I1312" i="3"/>
  <c r="K1308" i="3"/>
  <c r="L1308" i="3"/>
  <c r="I1308" i="3"/>
  <c r="K1304" i="3"/>
  <c r="L1304" i="3"/>
  <c r="I1304" i="3"/>
  <c r="K1300" i="3"/>
  <c r="L1300" i="3"/>
  <c r="I1300" i="3"/>
  <c r="K1296" i="3"/>
  <c r="I1296" i="3"/>
  <c r="L1296" i="3"/>
  <c r="K1292" i="3"/>
  <c r="L1292" i="3"/>
  <c r="I1292" i="3"/>
  <c r="K1288" i="3"/>
  <c r="L1288" i="3"/>
  <c r="I1288" i="3"/>
  <c r="K1284" i="3"/>
  <c r="L1284" i="3"/>
  <c r="I1284" i="3"/>
  <c r="K1280" i="3"/>
  <c r="L1280" i="3"/>
  <c r="I1280" i="3"/>
  <c r="K1276" i="3"/>
  <c r="L1276" i="3"/>
  <c r="I1276" i="3"/>
  <c r="K1272" i="3"/>
  <c r="L1272" i="3"/>
  <c r="I1272" i="3"/>
  <c r="K1268" i="3"/>
  <c r="I1268" i="3"/>
  <c r="L1268" i="3"/>
  <c r="K1264" i="3"/>
  <c r="L1264" i="3"/>
  <c r="I1264" i="3"/>
  <c r="K1260" i="3"/>
  <c r="L1260" i="3"/>
  <c r="I1260" i="3"/>
  <c r="K1256" i="3"/>
  <c r="L1256" i="3"/>
  <c r="I1256" i="3"/>
  <c r="K1252" i="3"/>
  <c r="L1252" i="3"/>
  <c r="I1252" i="3"/>
  <c r="K1248" i="3"/>
  <c r="L1248" i="3"/>
  <c r="I1248" i="3"/>
  <c r="K1244" i="3"/>
  <c r="L1244" i="3"/>
  <c r="I1244" i="3"/>
  <c r="K1240" i="3"/>
  <c r="L1240" i="3"/>
  <c r="I1240" i="3"/>
  <c r="K1236" i="3"/>
  <c r="L1236" i="3"/>
  <c r="I1236" i="3"/>
  <c r="K1232" i="3"/>
  <c r="I1232" i="3"/>
  <c r="L1232" i="3"/>
  <c r="K1228" i="3"/>
  <c r="L1228" i="3"/>
  <c r="I1228" i="3"/>
  <c r="K1224" i="3"/>
  <c r="L1224" i="3"/>
  <c r="I1224" i="3"/>
  <c r="K1220" i="3"/>
  <c r="L1220" i="3"/>
  <c r="I1220" i="3"/>
  <c r="K1216" i="3"/>
  <c r="L1216" i="3"/>
  <c r="I1216" i="3"/>
  <c r="K1212" i="3"/>
  <c r="L1212" i="3"/>
  <c r="I1212" i="3"/>
  <c r="K1208" i="3"/>
  <c r="L1208" i="3"/>
  <c r="I1208" i="3"/>
  <c r="K1204" i="3"/>
  <c r="I1204" i="3"/>
  <c r="L1204" i="3"/>
  <c r="K1200" i="3"/>
  <c r="L1200" i="3"/>
  <c r="I1200" i="3"/>
  <c r="K1196" i="3"/>
  <c r="L1196" i="3"/>
  <c r="I1196" i="3"/>
  <c r="K1192" i="3"/>
  <c r="L1192" i="3"/>
  <c r="I1192" i="3"/>
  <c r="K1188" i="3"/>
  <c r="L1188" i="3"/>
  <c r="I1188" i="3"/>
  <c r="K1184" i="3"/>
  <c r="L1184" i="3"/>
  <c r="I1184" i="3"/>
  <c r="K1180" i="3"/>
  <c r="L1180" i="3"/>
  <c r="I1180" i="3"/>
  <c r="K1176" i="3"/>
  <c r="L1176" i="3"/>
  <c r="I1176" i="3"/>
  <c r="K1172" i="3"/>
  <c r="L1172" i="3"/>
  <c r="I1172" i="3"/>
  <c r="K1168" i="3"/>
  <c r="I1168" i="3"/>
  <c r="L1168" i="3"/>
  <c r="K1164" i="3"/>
  <c r="L1164" i="3"/>
  <c r="I1164" i="3"/>
  <c r="K1160" i="3"/>
  <c r="L1160" i="3"/>
  <c r="I1160" i="3"/>
  <c r="K1156" i="3"/>
  <c r="L1156" i="3"/>
  <c r="I1156" i="3"/>
  <c r="K1152" i="3"/>
  <c r="L1152" i="3"/>
  <c r="I1152" i="3"/>
  <c r="K1148" i="3"/>
  <c r="L1148" i="3"/>
  <c r="I1148" i="3"/>
  <c r="K1144" i="3"/>
  <c r="L1144" i="3"/>
  <c r="I1144" i="3"/>
  <c r="K1140" i="3"/>
  <c r="L1140" i="3"/>
  <c r="I1140" i="3"/>
  <c r="K1136" i="3"/>
  <c r="L1136" i="3"/>
  <c r="I1136" i="3"/>
  <c r="K1132" i="3"/>
  <c r="L1132" i="3"/>
  <c r="I1132" i="3"/>
  <c r="K1128" i="3"/>
  <c r="L1128" i="3"/>
  <c r="I1128" i="3"/>
  <c r="K1124" i="3"/>
  <c r="I1124" i="3"/>
  <c r="L1124" i="3"/>
  <c r="K1120" i="3"/>
  <c r="L1120" i="3"/>
  <c r="I1120" i="3"/>
  <c r="K1116" i="3"/>
  <c r="L1116" i="3"/>
  <c r="I1116" i="3"/>
  <c r="K1112" i="3"/>
  <c r="L1112" i="3"/>
  <c r="I1112" i="3"/>
  <c r="K1108" i="3"/>
  <c r="L1108" i="3"/>
  <c r="I1108" i="3"/>
  <c r="K1104" i="3"/>
  <c r="L1104" i="3"/>
  <c r="I1104" i="3"/>
  <c r="K1100" i="3"/>
  <c r="L1100" i="3"/>
  <c r="I1100" i="3"/>
  <c r="K1096" i="3"/>
  <c r="L1096" i="3"/>
  <c r="I1096" i="3"/>
  <c r="K1092" i="3"/>
  <c r="L1092" i="3"/>
  <c r="I1092" i="3"/>
  <c r="K1088" i="3"/>
  <c r="L1088" i="3"/>
  <c r="I1088" i="3"/>
  <c r="K1084" i="3"/>
  <c r="L1084" i="3"/>
  <c r="I1084" i="3"/>
  <c r="K1080" i="3"/>
  <c r="L1080" i="3"/>
  <c r="I1080" i="3"/>
  <c r="K1076" i="3"/>
  <c r="L1076" i="3"/>
  <c r="I1076" i="3"/>
  <c r="K1072" i="3"/>
  <c r="L1072" i="3"/>
  <c r="I1072" i="3"/>
  <c r="K1068" i="3"/>
  <c r="L1068" i="3"/>
  <c r="I1068" i="3"/>
  <c r="K1064" i="3"/>
  <c r="L1064" i="3"/>
  <c r="I1064" i="3"/>
  <c r="K1060" i="3"/>
  <c r="L1060" i="3"/>
  <c r="I1060" i="3"/>
  <c r="K1056" i="3"/>
  <c r="L1056" i="3"/>
  <c r="I1056" i="3"/>
  <c r="K1052" i="3"/>
  <c r="L1052" i="3"/>
  <c r="I1052" i="3"/>
  <c r="K1048" i="3"/>
  <c r="L1048" i="3"/>
  <c r="I1048" i="3"/>
  <c r="K1044" i="3"/>
  <c r="L1044" i="3"/>
  <c r="I1044" i="3"/>
  <c r="K1040" i="3"/>
  <c r="L1040" i="3"/>
  <c r="I1040" i="3"/>
  <c r="K1036" i="3"/>
  <c r="L1036" i="3"/>
  <c r="I1036" i="3"/>
  <c r="K1032" i="3"/>
  <c r="L1032" i="3"/>
  <c r="I1032" i="3"/>
  <c r="K1028" i="3"/>
  <c r="L1028" i="3"/>
  <c r="I1028" i="3"/>
  <c r="K1024" i="3"/>
  <c r="I1024" i="3"/>
  <c r="L1024" i="3"/>
  <c r="K1020" i="3"/>
  <c r="L1020" i="3"/>
  <c r="I1020" i="3"/>
  <c r="K1016" i="3"/>
  <c r="L1016" i="3"/>
  <c r="I1016" i="3"/>
  <c r="K1012" i="3"/>
  <c r="L1012" i="3"/>
  <c r="I1012" i="3"/>
  <c r="K1008" i="3"/>
  <c r="L1008" i="3"/>
  <c r="I1008" i="3"/>
  <c r="K1004" i="3"/>
  <c r="L1004" i="3"/>
  <c r="I1004" i="3"/>
  <c r="K1000" i="3"/>
  <c r="L1000" i="3"/>
  <c r="I1000" i="3"/>
  <c r="K996" i="3"/>
  <c r="L996" i="3"/>
  <c r="I996" i="3"/>
  <c r="K992" i="3"/>
  <c r="I992" i="3"/>
  <c r="L992" i="3"/>
  <c r="K988" i="3"/>
  <c r="L988" i="3"/>
  <c r="I988" i="3"/>
  <c r="K984" i="3"/>
  <c r="L984" i="3"/>
  <c r="I984" i="3"/>
  <c r="K980" i="3"/>
  <c r="L980" i="3"/>
  <c r="I980" i="3"/>
  <c r="K976" i="3"/>
  <c r="L976" i="3"/>
  <c r="I976" i="3"/>
  <c r="K972" i="3"/>
  <c r="L972" i="3"/>
  <c r="I972" i="3"/>
  <c r="K968" i="3"/>
  <c r="L968" i="3"/>
  <c r="I968" i="3"/>
  <c r="K964" i="3"/>
  <c r="L964" i="3"/>
  <c r="I964" i="3"/>
  <c r="K960" i="3"/>
  <c r="I960" i="3"/>
  <c r="L960" i="3"/>
  <c r="K956" i="3"/>
  <c r="L956" i="3"/>
  <c r="I956" i="3"/>
  <c r="K952" i="3"/>
  <c r="L952" i="3"/>
  <c r="I952" i="3"/>
  <c r="K948" i="3"/>
  <c r="L948" i="3"/>
  <c r="I948" i="3"/>
  <c r="K944" i="3"/>
  <c r="L944" i="3"/>
  <c r="I944" i="3"/>
  <c r="K940" i="3"/>
  <c r="L940" i="3"/>
  <c r="I940" i="3"/>
  <c r="K936" i="3"/>
  <c r="L936" i="3"/>
  <c r="I936" i="3"/>
  <c r="K932" i="3"/>
  <c r="L932" i="3"/>
  <c r="I932" i="3"/>
  <c r="K928" i="3"/>
  <c r="I928" i="3"/>
  <c r="L928" i="3"/>
  <c r="K924" i="3"/>
  <c r="L924" i="3"/>
  <c r="I924" i="3"/>
  <c r="K920" i="3"/>
  <c r="L920" i="3"/>
  <c r="I920" i="3"/>
  <c r="K916" i="3"/>
  <c r="L916" i="3"/>
  <c r="I916" i="3"/>
  <c r="K912" i="3"/>
  <c r="L912" i="3"/>
  <c r="I912" i="3"/>
  <c r="K908" i="3"/>
  <c r="L908" i="3"/>
  <c r="I908" i="3"/>
  <c r="K904" i="3"/>
  <c r="L904" i="3"/>
  <c r="I904" i="3"/>
  <c r="K900" i="3"/>
  <c r="L900" i="3"/>
  <c r="I900" i="3"/>
  <c r="K896" i="3"/>
  <c r="I896" i="3"/>
  <c r="L896" i="3"/>
  <c r="K892" i="3"/>
  <c r="L892" i="3"/>
  <c r="I892" i="3"/>
  <c r="K888" i="3"/>
  <c r="L888" i="3"/>
  <c r="I888" i="3"/>
  <c r="K884" i="3"/>
  <c r="L884" i="3"/>
  <c r="I884" i="3"/>
  <c r="K880" i="3"/>
  <c r="L880" i="3"/>
  <c r="I880" i="3"/>
  <c r="K876" i="3"/>
  <c r="L876" i="3"/>
  <c r="I876" i="3"/>
  <c r="K872" i="3"/>
  <c r="L872" i="3"/>
  <c r="I872" i="3"/>
  <c r="K868" i="3"/>
  <c r="L868" i="3"/>
  <c r="I868" i="3"/>
  <c r="K864" i="3"/>
  <c r="I864" i="3"/>
  <c r="L864" i="3"/>
  <c r="K860" i="3"/>
  <c r="L860" i="3"/>
  <c r="I860" i="3"/>
  <c r="K856" i="3"/>
  <c r="L856" i="3"/>
  <c r="I856" i="3"/>
  <c r="K852" i="3"/>
  <c r="L852" i="3"/>
  <c r="I852" i="3"/>
  <c r="K848" i="3"/>
  <c r="L848" i="3"/>
  <c r="I848" i="3"/>
  <c r="K844" i="3"/>
  <c r="L844" i="3"/>
  <c r="I844" i="3"/>
  <c r="K840" i="3"/>
  <c r="L840" i="3"/>
  <c r="I840" i="3"/>
  <c r="K836" i="3"/>
  <c r="L836" i="3"/>
  <c r="I836" i="3"/>
  <c r="K832" i="3"/>
  <c r="I832" i="3"/>
  <c r="L832" i="3"/>
  <c r="K828" i="3"/>
  <c r="L828" i="3"/>
  <c r="I828" i="3"/>
  <c r="K824" i="3"/>
  <c r="L824" i="3"/>
  <c r="I824" i="3"/>
  <c r="K820" i="3"/>
  <c r="L820" i="3"/>
  <c r="I820" i="3"/>
  <c r="K816" i="3"/>
  <c r="L816" i="3"/>
  <c r="I816" i="3"/>
  <c r="K812" i="3"/>
  <c r="L812" i="3"/>
  <c r="I812" i="3"/>
  <c r="K808" i="3"/>
  <c r="L808" i="3"/>
  <c r="I808" i="3"/>
  <c r="K804" i="3"/>
  <c r="L804" i="3"/>
  <c r="I804" i="3"/>
  <c r="L800" i="3"/>
  <c r="K800" i="3"/>
  <c r="I800" i="3"/>
  <c r="K796" i="3"/>
  <c r="L796" i="3"/>
  <c r="I796" i="3"/>
  <c r="L792" i="3"/>
  <c r="K792" i="3"/>
  <c r="I792" i="3"/>
  <c r="K788" i="3"/>
  <c r="L788" i="3"/>
  <c r="I788" i="3"/>
  <c r="K784" i="3"/>
  <c r="L784" i="3"/>
  <c r="I784" i="3"/>
  <c r="K780" i="3"/>
  <c r="L780" i="3"/>
  <c r="I780" i="3"/>
  <c r="K776" i="3"/>
  <c r="L776" i="3"/>
  <c r="I776" i="3"/>
  <c r="K772" i="3"/>
  <c r="L772" i="3"/>
  <c r="I772" i="3"/>
  <c r="L768" i="3"/>
  <c r="K768" i="3"/>
  <c r="I768" i="3"/>
  <c r="K764" i="3"/>
  <c r="L764" i="3"/>
  <c r="I764" i="3"/>
  <c r="K760" i="3"/>
  <c r="L760" i="3"/>
  <c r="I760" i="3"/>
  <c r="K756" i="3"/>
  <c r="L756" i="3"/>
  <c r="I756" i="3"/>
  <c r="K752" i="3"/>
  <c r="L752" i="3"/>
  <c r="I752" i="3"/>
  <c r="K748" i="3"/>
  <c r="L748" i="3"/>
  <c r="I748" i="3"/>
  <c r="K744" i="3"/>
  <c r="L744" i="3"/>
  <c r="I744" i="3"/>
  <c r="K740" i="3"/>
  <c r="L740" i="3"/>
  <c r="I740" i="3"/>
  <c r="L736" i="3"/>
  <c r="K736" i="3"/>
  <c r="I736" i="3"/>
  <c r="K732" i="3"/>
  <c r="L732" i="3"/>
  <c r="I732" i="3"/>
  <c r="K728" i="3"/>
  <c r="L728" i="3"/>
  <c r="I728" i="3"/>
  <c r="K724" i="3"/>
  <c r="L724" i="3"/>
  <c r="I724" i="3"/>
  <c r="K720" i="3"/>
  <c r="L720" i="3"/>
  <c r="I720" i="3"/>
  <c r="K716" i="3"/>
  <c r="L716" i="3"/>
  <c r="I716" i="3"/>
  <c r="K712" i="3"/>
  <c r="L712" i="3"/>
  <c r="I712" i="3"/>
  <c r="K708" i="3"/>
  <c r="L708" i="3"/>
  <c r="I708" i="3"/>
  <c r="L704" i="3"/>
  <c r="K704" i="3"/>
  <c r="I704" i="3"/>
  <c r="K700" i="3"/>
  <c r="I700" i="3"/>
  <c r="L700" i="3"/>
  <c r="K696" i="3"/>
  <c r="L696" i="3"/>
  <c r="I696" i="3"/>
  <c r="K692" i="3"/>
  <c r="I692" i="3"/>
  <c r="L692" i="3"/>
  <c r="L688" i="3"/>
  <c r="K688" i="3"/>
  <c r="I688" i="3"/>
  <c r="K684" i="3"/>
  <c r="L684" i="3"/>
  <c r="I684" i="3"/>
  <c r="K680" i="3"/>
  <c r="L680" i="3"/>
  <c r="I680" i="3"/>
  <c r="K676" i="3"/>
  <c r="L676" i="3"/>
  <c r="I676" i="3"/>
  <c r="L672" i="3"/>
  <c r="K672" i="3"/>
  <c r="I672" i="3"/>
  <c r="K668" i="3"/>
  <c r="L668" i="3"/>
  <c r="I668" i="3"/>
  <c r="L664" i="3"/>
  <c r="K664" i="3"/>
  <c r="I664" i="3"/>
  <c r="K660" i="3"/>
  <c r="L660" i="3"/>
  <c r="I660" i="3"/>
  <c r="K656" i="3"/>
  <c r="L656" i="3"/>
  <c r="I656" i="3"/>
  <c r="K652" i="3"/>
  <c r="L652" i="3"/>
  <c r="I652" i="3"/>
  <c r="K648" i="3"/>
  <c r="L648" i="3"/>
  <c r="I648" i="3"/>
  <c r="K644" i="3"/>
  <c r="L644" i="3"/>
  <c r="I644" i="3"/>
  <c r="L640" i="3"/>
  <c r="K640" i="3"/>
  <c r="I640" i="3"/>
  <c r="K636" i="3"/>
  <c r="L636" i="3"/>
  <c r="I636" i="3"/>
  <c r="K632" i="3"/>
  <c r="L632" i="3"/>
  <c r="I632" i="3"/>
  <c r="K628" i="3"/>
  <c r="L628" i="3"/>
  <c r="I628" i="3"/>
  <c r="K624" i="3"/>
  <c r="L624" i="3"/>
  <c r="I624" i="3"/>
  <c r="K620" i="3"/>
  <c r="L620" i="3"/>
  <c r="I620" i="3"/>
  <c r="K616" i="3"/>
  <c r="L616" i="3"/>
  <c r="I616" i="3"/>
  <c r="K612" i="3"/>
  <c r="L612" i="3"/>
  <c r="I612" i="3"/>
  <c r="L608" i="3"/>
  <c r="K608" i="3"/>
  <c r="I608" i="3"/>
  <c r="K604" i="3"/>
  <c r="L604" i="3"/>
  <c r="I604" i="3"/>
  <c r="K600" i="3"/>
  <c r="L600" i="3"/>
  <c r="I600" i="3"/>
  <c r="K596" i="3"/>
  <c r="L596" i="3"/>
  <c r="I596" i="3"/>
  <c r="K592" i="3"/>
  <c r="I592" i="3"/>
  <c r="L592" i="3"/>
  <c r="K588" i="3"/>
  <c r="L588" i="3"/>
  <c r="I588" i="3"/>
  <c r="K584" i="3"/>
  <c r="L584" i="3"/>
  <c r="I584" i="3"/>
  <c r="K580" i="3"/>
  <c r="L580" i="3"/>
  <c r="I580" i="3"/>
  <c r="L576" i="3"/>
  <c r="K576" i="3"/>
  <c r="I576" i="3"/>
  <c r="K572" i="3"/>
  <c r="L572" i="3"/>
  <c r="I572" i="3"/>
  <c r="K568" i="3"/>
  <c r="L568" i="3"/>
  <c r="I568" i="3"/>
  <c r="K564" i="3"/>
  <c r="I564" i="3"/>
  <c r="L564" i="3"/>
  <c r="L560" i="3"/>
  <c r="K560" i="3"/>
  <c r="I560" i="3"/>
  <c r="K556" i="3"/>
  <c r="L556" i="3"/>
  <c r="I556" i="3"/>
  <c r="K552" i="3"/>
  <c r="L552" i="3"/>
  <c r="I552" i="3"/>
  <c r="K548" i="3"/>
  <c r="L548" i="3"/>
  <c r="I548" i="3"/>
  <c r="L544" i="3"/>
  <c r="K544" i="3"/>
  <c r="I544" i="3"/>
  <c r="K540" i="3"/>
  <c r="L540" i="3"/>
  <c r="I540" i="3"/>
  <c r="L536" i="3"/>
  <c r="K536" i="3"/>
  <c r="I536" i="3"/>
  <c r="K532" i="3"/>
  <c r="L532" i="3"/>
  <c r="I532" i="3"/>
  <c r="K528" i="3"/>
  <c r="L528" i="3"/>
  <c r="I528" i="3"/>
  <c r="K524" i="3"/>
  <c r="L524" i="3"/>
  <c r="I524" i="3"/>
  <c r="K520" i="3"/>
  <c r="L520" i="3"/>
  <c r="I520" i="3"/>
  <c r="K516" i="3"/>
  <c r="L516" i="3"/>
  <c r="I516" i="3"/>
  <c r="L512" i="3"/>
  <c r="I512" i="3"/>
  <c r="K512" i="3"/>
  <c r="K508" i="3"/>
  <c r="L508" i="3"/>
  <c r="I508" i="3"/>
  <c r="L504" i="3"/>
  <c r="K504" i="3"/>
  <c r="I504" i="3"/>
  <c r="K500" i="3"/>
  <c r="L500" i="3"/>
  <c r="I500" i="3"/>
  <c r="K496" i="3"/>
  <c r="I496" i="3"/>
  <c r="L496" i="3"/>
  <c r="K492" i="3"/>
  <c r="L492" i="3"/>
  <c r="I492" i="3"/>
  <c r="K488" i="3"/>
  <c r="L488" i="3"/>
  <c r="I488" i="3"/>
  <c r="K484" i="3"/>
  <c r="L484" i="3"/>
  <c r="I484" i="3"/>
  <c r="L480" i="3"/>
  <c r="K480" i="3"/>
  <c r="I480" i="3"/>
  <c r="K476" i="3"/>
  <c r="L476" i="3"/>
  <c r="I476" i="3"/>
  <c r="L472" i="3"/>
  <c r="K472" i="3"/>
  <c r="I472" i="3"/>
  <c r="K468" i="3"/>
  <c r="L468" i="3"/>
  <c r="I468" i="3"/>
  <c r="K464" i="3"/>
  <c r="L464" i="3"/>
  <c r="I464" i="3"/>
  <c r="K460" i="3"/>
  <c r="L460" i="3"/>
  <c r="I460" i="3"/>
  <c r="K456" i="3"/>
  <c r="L456" i="3"/>
  <c r="I456" i="3"/>
  <c r="K452" i="3"/>
  <c r="L452" i="3"/>
  <c r="I452" i="3"/>
  <c r="L448" i="3"/>
  <c r="K448" i="3"/>
  <c r="I448" i="3"/>
  <c r="K444" i="3"/>
  <c r="L444" i="3"/>
  <c r="I444" i="3"/>
  <c r="K440" i="3"/>
  <c r="L440" i="3"/>
  <c r="I440" i="3"/>
  <c r="K436" i="3"/>
  <c r="L436" i="3"/>
  <c r="I436" i="3"/>
  <c r="K432" i="3"/>
  <c r="L432" i="3"/>
  <c r="I432" i="3"/>
  <c r="K428" i="3"/>
  <c r="L428" i="3"/>
  <c r="I428" i="3"/>
  <c r="K424" i="3"/>
  <c r="L424" i="3"/>
  <c r="I424" i="3"/>
  <c r="K420" i="3"/>
  <c r="L420" i="3"/>
  <c r="I420" i="3"/>
  <c r="L416" i="3"/>
  <c r="I416" i="3"/>
  <c r="K416" i="3"/>
  <c r="K412" i="3"/>
  <c r="L412" i="3"/>
  <c r="I412" i="3"/>
  <c r="K408" i="3"/>
  <c r="L408" i="3"/>
  <c r="I408" i="3"/>
  <c r="K404" i="3"/>
  <c r="L404" i="3"/>
  <c r="I404" i="3"/>
  <c r="K400" i="3"/>
  <c r="L400" i="3"/>
  <c r="I400" i="3"/>
  <c r="K396" i="3"/>
  <c r="L396" i="3"/>
  <c r="I396" i="3"/>
  <c r="K392" i="3"/>
  <c r="L392" i="3"/>
  <c r="I392" i="3"/>
  <c r="K388" i="3"/>
  <c r="L388" i="3"/>
  <c r="I388" i="3"/>
  <c r="L384" i="3"/>
  <c r="K384" i="3"/>
  <c r="I384" i="3"/>
  <c r="L380" i="3"/>
  <c r="K380" i="3"/>
  <c r="I380" i="3"/>
  <c r="L376" i="3"/>
  <c r="K376" i="3"/>
  <c r="I376" i="3"/>
  <c r="L372" i="3"/>
  <c r="K372" i="3"/>
  <c r="I372" i="3"/>
  <c r="L368" i="3"/>
  <c r="I368" i="3"/>
  <c r="K368" i="3"/>
  <c r="L364" i="3"/>
  <c r="K364" i="3"/>
  <c r="I364" i="3"/>
  <c r="L360" i="3"/>
  <c r="K360" i="3"/>
  <c r="I360" i="3"/>
  <c r="L356" i="3"/>
  <c r="K356" i="3"/>
  <c r="I356" i="3"/>
  <c r="L352" i="3"/>
  <c r="K352" i="3"/>
  <c r="I352" i="3"/>
  <c r="L348" i="3"/>
  <c r="K348" i="3"/>
  <c r="I348" i="3"/>
  <c r="L344" i="3"/>
  <c r="K344" i="3"/>
  <c r="I344" i="3"/>
  <c r="L340" i="3"/>
  <c r="K340" i="3"/>
  <c r="I340" i="3"/>
  <c r="L336" i="3"/>
  <c r="K336" i="3"/>
  <c r="I336" i="3"/>
  <c r="L332" i="3"/>
  <c r="K332" i="3"/>
  <c r="I332" i="3"/>
  <c r="L328" i="3"/>
  <c r="K328" i="3"/>
  <c r="I328" i="3"/>
  <c r="L324" i="3"/>
  <c r="K324" i="3"/>
  <c r="I324" i="3"/>
  <c r="L320" i="3"/>
  <c r="K320" i="3"/>
  <c r="I320" i="3"/>
  <c r="L316" i="3"/>
  <c r="K316" i="3"/>
  <c r="I316" i="3"/>
  <c r="L312" i="3"/>
  <c r="K312" i="3"/>
  <c r="I312" i="3"/>
  <c r="L308" i="3"/>
  <c r="K308" i="3"/>
  <c r="I308" i="3"/>
  <c r="L304" i="3"/>
  <c r="K304" i="3"/>
  <c r="I304" i="3"/>
  <c r="L300" i="3"/>
  <c r="K300" i="3"/>
  <c r="I300" i="3"/>
  <c r="L296" i="3"/>
  <c r="K296" i="3"/>
  <c r="I296" i="3"/>
  <c r="L292" i="3"/>
  <c r="K292" i="3"/>
  <c r="I292" i="3"/>
  <c r="L288" i="3"/>
  <c r="K288" i="3"/>
  <c r="I288" i="3"/>
  <c r="L284" i="3"/>
  <c r="K284" i="3"/>
  <c r="I284" i="3"/>
  <c r="L280" i="3"/>
  <c r="K280" i="3"/>
  <c r="I280" i="3"/>
  <c r="L276" i="3"/>
  <c r="K276" i="3"/>
  <c r="I276" i="3"/>
  <c r="L272" i="3"/>
  <c r="K272" i="3"/>
  <c r="I272" i="3"/>
  <c r="L268" i="3"/>
  <c r="K268" i="3"/>
  <c r="I268" i="3"/>
  <c r="L264" i="3"/>
  <c r="K264" i="3"/>
  <c r="I264" i="3"/>
  <c r="L260" i="3"/>
  <c r="K260" i="3"/>
  <c r="I260" i="3"/>
  <c r="L256" i="3"/>
  <c r="K256" i="3"/>
  <c r="I256" i="3"/>
  <c r="L252" i="3"/>
  <c r="K252" i="3"/>
  <c r="I252" i="3"/>
  <c r="L248" i="3"/>
  <c r="K248" i="3"/>
  <c r="I248" i="3"/>
  <c r="L244" i="3"/>
  <c r="K244" i="3"/>
  <c r="I244" i="3"/>
  <c r="L240" i="3"/>
  <c r="K240" i="3"/>
  <c r="I240" i="3"/>
  <c r="L236" i="3"/>
  <c r="K236" i="3"/>
  <c r="I236" i="3"/>
  <c r="L232" i="3"/>
  <c r="K232" i="3"/>
  <c r="I232" i="3"/>
  <c r="L228" i="3"/>
  <c r="K228" i="3"/>
  <c r="I228" i="3"/>
  <c r="L224" i="3"/>
  <c r="K224" i="3"/>
  <c r="I224" i="3"/>
  <c r="L220" i="3"/>
  <c r="K220" i="3"/>
  <c r="I220" i="3"/>
  <c r="L216" i="3"/>
  <c r="K216" i="3"/>
  <c r="I216" i="3"/>
  <c r="L212" i="3"/>
  <c r="K212" i="3"/>
  <c r="I212" i="3"/>
  <c r="L208" i="3"/>
  <c r="K208" i="3"/>
  <c r="I208" i="3"/>
  <c r="L204" i="3"/>
  <c r="K204" i="3"/>
  <c r="I204" i="3"/>
  <c r="L200" i="3"/>
  <c r="K200" i="3"/>
  <c r="I200" i="3"/>
  <c r="L196" i="3"/>
  <c r="K196" i="3"/>
  <c r="I196" i="3"/>
  <c r="L192" i="3"/>
  <c r="K192" i="3"/>
  <c r="I192" i="3"/>
  <c r="L188" i="3"/>
  <c r="K188" i="3"/>
  <c r="I188" i="3"/>
  <c r="L184" i="3"/>
  <c r="K184" i="3"/>
  <c r="I184" i="3"/>
  <c r="L180" i="3"/>
  <c r="K180" i="3"/>
  <c r="I180" i="3"/>
  <c r="L176" i="3"/>
  <c r="K176" i="3"/>
  <c r="I176" i="3"/>
  <c r="K172" i="3"/>
  <c r="L172" i="3"/>
  <c r="I172" i="3"/>
  <c r="K168" i="3"/>
  <c r="L168" i="3"/>
  <c r="I168" i="3"/>
  <c r="K164" i="3"/>
  <c r="L164" i="3"/>
  <c r="I164" i="3"/>
  <c r="K160" i="3"/>
  <c r="L160" i="3"/>
  <c r="I160" i="3"/>
  <c r="K156" i="3"/>
  <c r="L156" i="3"/>
  <c r="I156" i="3"/>
  <c r="K152" i="3"/>
  <c r="L152" i="3"/>
  <c r="I152" i="3"/>
  <c r="K148" i="3"/>
  <c r="L148" i="3"/>
  <c r="I148" i="3"/>
  <c r="K144" i="3"/>
  <c r="L144" i="3"/>
  <c r="I144" i="3"/>
  <c r="K140" i="3"/>
  <c r="L140" i="3"/>
  <c r="I140" i="3"/>
  <c r="K136" i="3"/>
  <c r="L136" i="3"/>
  <c r="I136" i="3"/>
  <c r="K132" i="3"/>
  <c r="L132" i="3"/>
  <c r="I132" i="3"/>
  <c r="K128" i="3"/>
  <c r="L128" i="3"/>
  <c r="I128" i="3"/>
  <c r="K124" i="3"/>
  <c r="L124" i="3"/>
  <c r="I124" i="3"/>
  <c r="K120" i="3"/>
  <c r="L120" i="3"/>
  <c r="I120" i="3"/>
  <c r="K116" i="3"/>
  <c r="L116" i="3"/>
  <c r="I116" i="3"/>
  <c r="K112" i="3"/>
  <c r="L112" i="3"/>
  <c r="I112" i="3"/>
  <c r="K108" i="3"/>
  <c r="L108" i="3"/>
  <c r="I108" i="3"/>
  <c r="K104" i="3"/>
  <c r="L104" i="3"/>
  <c r="I104" i="3"/>
  <c r="K100" i="3"/>
  <c r="L100" i="3"/>
  <c r="I100" i="3"/>
  <c r="K96" i="3"/>
  <c r="L96" i="3"/>
  <c r="I96" i="3"/>
  <c r="K92" i="3"/>
  <c r="L92" i="3"/>
  <c r="I92" i="3"/>
  <c r="K88" i="3"/>
  <c r="L88" i="3"/>
  <c r="I88" i="3"/>
  <c r="K84" i="3"/>
  <c r="L84" i="3"/>
  <c r="I84" i="3"/>
  <c r="K80" i="3"/>
  <c r="L80" i="3"/>
  <c r="I80" i="3"/>
  <c r="K76" i="3"/>
  <c r="L76" i="3"/>
  <c r="I76" i="3"/>
  <c r="K72" i="3"/>
  <c r="L72" i="3"/>
  <c r="I72" i="3"/>
  <c r="K68" i="3"/>
  <c r="L68" i="3"/>
  <c r="I68" i="3"/>
  <c r="K64" i="3"/>
  <c r="L64" i="3"/>
  <c r="I64" i="3"/>
  <c r="K60" i="3"/>
  <c r="L60" i="3"/>
  <c r="I60" i="3"/>
  <c r="K56" i="3"/>
  <c r="L56" i="3"/>
  <c r="I56" i="3"/>
  <c r="K52" i="3"/>
  <c r="L52" i="3"/>
  <c r="I52" i="3"/>
  <c r="K48" i="3"/>
  <c r="L48" i="3"/>
  <c r="I48" i="3"/>
  <c r="K44" i="3"/>
  <c r="L44" i="3"/>
  <c r="I44" i="3"/>
  <c r="K40" i="3"/>
  <c r="L40" i="3"/>
  <c r="I40" i="3"/>
  <c r="K36" i="3"/>
  <c r="L36" i="3"/>
  <c r="I36" i="3"/>
  <c r="K32" i="3"/>
  <c r="L32" i="3"/>
  <c r="I32" i="3"/>
  <c r="K28" i="3"/>
  <c r="L28" i="3"/>
  <c r="I28" i="3"/>
  <c r="K24" i="3"/>
  <c r="L24" i="3"/>
  <c r="I24" i="3"/>
  <c r="K20" i="3"/>
  <c r="L20" i="3"/>
  <c r="I20" i="3"/>
  <c r="K16" i="3"/>
  <c r="L16" i="3"/>
  <c r="I16" i="3"/>
  <c r="K12" i="3"/>
  <c r="L12" i="3"/>
  <c r="I12" i="3"/>
  <c r="K8" i="3"/>
  <c r="L8" i="3"/>
  <c r="I8" i="3"/>
  <c r="K4" i="3"/>
  <c r="L4" i="3"/>
  <c r="I4" i="3"/>
  <c r="I2131" i="3"/>
  <c r="I2088" i="3"/>
  <c r="I2003" i="3"/>
  <c r="I1960" i="3"/>
  <c r="I1875" i="3"/>
  <c r="I1832" i="3"/>
  <c r="I1747" i="3"/>
  <c r="I1704" i="3"/>
  <c r="I1619" i="3"/>
  <c r="I1576" i="3"/>
  <c r="L1351" i="3"/>
  <c r="K1351" i="3"/>
  <c r="K1343" i="3"/>
  <c r="I1343" i="3"/>
  <c r="L1343" i="3"/>
  <c r="L1339" i="3"/>
  <c r="I1339" i="3"/>
  <c r="K1339" i="3"/>
  <c r="K1335" i="3"/>
  <c r="L1335" i="3"/>
  <c r="L1331" i="3"/>
  <c r="K1331" i="3"/>
  <c r="K1327" i="3"/>
  <c r="L1327" i="3"/>
  <c r="I1327" i="3"/>
  <c r="L1323" i="3"/>
  <c r="K1323" i="3"/>
  <c r="I1323" i="3"/>
  <c r="L1315" i="3"/>
  <c r="K1315" i="3"/>
  <c r="I1311" i="3"/>
  <c r="K1311" i="3"/>
  <c r="L1311" i="3"/>
  <c r="L1307" i="3"/>
  <c r="K1307" i="3"/>
  <c r="I1307" i="3"/>
  <c r="K1303" i="3"/>
  <c r="L1303" i="3"/>
  <c r="L1299" i="3"/>
  <c r="K1299" i="3"/>
  <c r="K1295" i="3"/>
  <c r="L1295" i="3"/>
  <c r="I1295" i="3"/>
  <c r="L1291" i="3"/>
  <c r="K1291" i="3"/>
  <c r="I1291" i="3"/>
  <c r="L1287" i="3"/>
  <c r="K1287" i="3"/>
  <c r="L1283" i="3"/>
  <c r="K1283" i="3"/>
  <c r="K1279" i="3"/>
  <c r="I1279" i="3"/>
  <c r="L1279" i="3"/>
  <c r="L1275" i="3"/>
  <c r="I1275" i="3"/>
  <c r="K1275" i="3"/>
  <c r="K1271" i="3"/>
  <c r="L1271" i="3"/>
  <c r="L1267" i="3"/>
  <c r="K1267" i="3"/>
  <c r="K1263" i="3"/>
  <c r="L1263" i="3"/>
  <c r="I1263" i="3"/>
  <c r="L1259" i="3"/>
  <c r="K1259" i="3"/>
  <c r="I1259" i="3"/>
  <c r="L1255" i="3"/>
  <c r="K1255" i="3"/>
  <c r="L1251" i="3"/>
  <c r="K1251" i="3"/>
  <c r="I1247" i="3"/>
  <c r="K1247" i="3"/>
  <c r="L1247" i="3"/>
  <c r="L1243" i="3"/>
  <c r="K1243" i="3"/>
  <c r="I1243" i="3"/>
  <c r="K1239" i="3"/>
  <c r="L1239" i="3"/>
  <c r="L1235" i="3"/>
  <c r="K1235" i="3"/>
  <c r="K1231" i="3"/>
  <c r="L1231" i="3"/>
  <c r="I1231" i="3"/>
  <c r="L1227" i="3"/>
  <c r="K1227" i="3"/>
  <c r="I1227" i="3"/>
  <c r="L1223" i="3"/>
  <c r="K1223" i="3"/>
  <c r="L1219" i="3"/>
  <c r="K1219" i="3"/>
  <c r="K1215" i="3"/>
  <c r="I1215" i="3"/>
  <c r="L1215" i="3"/>
  <c r="L1211" i="3"/>
  <c r="I1211" i="3"/>
  <c r="K1211" i="3"/>
  <c r="K1207" i="3"/>
  <c r="L1207" i="3"/>
  <c r="L1203" i="3"/>
  <c r="K1203" i="3"/>
  <c r="K1199" i="3"/>
  <c r="L1199" i="3"/>
  <c r="I1199" i="3"/>
  <c r="L1195" i="3"/>
  <c r="K1195" i="3"/>
  <c r="I1195" i="3"/>
  <c r="L1191" i="3"/>
  <c r="K1191" i="3"/>
  <c r="L1187" i="3"/>
  <c r="K1187" i="3"/>
  <c r="I1183" i="3"/>
  <c r="K1183" i="3"/>
  <c r="L1183" i="3"/>
  <c r="L1179" i="3"/>
  <c r="K1179" i="3"/>
  <c r="I1179" i="3"/>
  <c r="K1175" i="3"/>
  <c r="L1175" i="3"/>
  <c r="L1171" i="3"/>
  <c r="K1171" i="3"/>
  <c r="K1167" i="3"/>
  <c r="L1167" i="3"/>
  <c r="I1167" i="3"/>
  <c r="L1163" i="3"/>
  <c r="K1163" i="3"/>
  <c r="I1163" i="3"/>
  <c r="L1159" i="3"/>
  <c r="K1159" i="3"/>
  <c r="L1155" i="3"/>
  <c r="K1155" i="3"/>
  <c r="K1151" i="3"/>
  <c r="I1151" i="3"/>
  <c r="L1151" i="3"/>
  <c r="L1147" i="3"/>
  <c r="K1147" i="3"/>
  <c r="I1147" i="3"/>
  <c r="L1143" i="3"/>
  <c r="K1143" i="3"/>
  <c r="L1139" i="3"/>
  <c r="K1139" i="3"/>
  <c r="K1135" i="3"/>
  <c r="L1135" i="3"/>
  <c r="I1135" i="3"/>
  <c r="L1131" i="3"/>
  <c r="K1131" i="3"/>
  <c r="I1131" i="3"/>
  <c r="K1127" i="3"/>
  <c r="L1127" i="3"/>
  <c r="L1123" i="3"/>
  <c r="K1123" i="3"/>
  <c r="K1119" i="3"/>
  <c r="I1119" i="3"/>
  <c r="L1119" i="3"/>
  <c r="L1115" i="3"/>
  <c r="K1115" i="3"/>
  <c r="I1115" i="3"/>
  <c r="L1111" i="3"/>
  <c r="K1111" i="3"/>
  <c r="L1107" i="3"/>
  <c r="K1107" i="3"/>
  <c r="K1103" i="3"/>
  <c r="L1103" i="3"/>
  <c r="I1103" i="3"/>
  <c r="L1099" i="3"/>
  <c r="I1099" i="3"/>
  <c r="K1099" i="3"/>
  <c r="K1095" i="3"/>
  <c r="L1095" i="3"/>
  <c r="L1091" i="3"/>
  <c r="K1091" i="3"/>
  <c r="K1087" i="3"/>
  <c r="L1087" i="3"/>
  <c r="I1087" i="3"/>
  <c r="L1083" i="3"/>
  <c r="K1083" i="3"/>
  <c r="I1083" i="3"/>
  <c r="L1079" i="3"/>
  <c r="K1079" i="3"/>
  <c r="L1075" i="3"/>
  <c r="K1075" i="3"/>
  <c r="I1071" i="3"/>
  <c r="K1071" i="3"/>
  <c r="L1067" i="3"/>
  <c r="K1067" i="3"/>
  <c r="I1067" i="3"/>
  <c r="L1063" i="3"/>
  <c r="K1063" i="3"/>
  <c r="L1059" i="3"/>
  <c r="K1059" i="3"/>
  <c r="K1055" i="3"/>
  <c r="L1055" i="3"/>
  <c r="I1055" i="3"/>
  <c r="L1051" i="3"/>
  <c r="K1051" i="3"/>
  <c r="I1051" i="3"/>
  <c r="L1047" i="3"/>
  <c r="K1047" i="3"/>
  <c r="I1047" i="3"/>
  <c r="L1043" i="3"/>
  <c r="K1043" i="3"/>
  <c r="L1039" i="3"/>
  <c r="I1039" i="3"/>
  <c r="K1039" i="3"/>
  <c r="L1035" i="3"/>
  <c r="K1035" i="3"/>
  <c r="I1035" i="3"/>
  <c r="K1031" i="3"/>
  <c r="L1031" i="3"/>
  <c r="L1027" i="3"/>
  <c r="K1027" i="3"/>
  <c r="K1023" i="3"/>
  <c r="I1023" i="3"/>
  <c r="L1023" i="3"/>
  <c r="L1019" i="3"/>
  <c r="K1019" i="3"/>
  <c r="I1019" i="3"/>
  <c r="K1015" i="3"/>
  <c r="L1015" i="3"/>
  <c r="L1011" i="3"/>
  <c r="K1011" i="3"/>
  <c r="L1007" i="3"/>
  <c r="K1007" i="3"/>
  <c r="I1007" i="3"/>
  <c r="L1003" i="3"/>
  <c r="I1003" i="3"/>
  <c r="K1003" i="3"/>
  <c r="L999" i="3"/>
  <c r="K999" i="3"/>
  <c r="L995" i="3"/>
  <c r="K995" i="3"/>
  <c r="K991" i="3"/>
  <c r="I991" i="3"/>
  <c r="L991" i="3"/>
  <c r="L987" i="3"/>
  <c r="K987" i="3"/>
  <c r="I987" i="3"/>
  <c r="K983" i="3"/>
  <c r="L983" i="3"/>
  <c r="L979" i="3"/>
  <c r="K979" i="3"/>
  <c r="L975" i="3"/>
  <c r="K975" i="3"/>
  <c r="I975" i="3"/>
  <c r="L971" i="3"/>
  <c r="I971" i="3"/>
  <c r="L967" i="3"/>
  <c r="K967" i="3"/>
  <c r="L963" i="3"/>
  <c r="K963" i="3"/>
  <c r="K959" i="3"/>
  <c r="I959" i="3"/>
  <c r="L959" i="3"/>
  <c r="L955" i="3"/>
  <c r="K955" i="3"/>
  <c r="I955" i="3"/>
  <c r="K951" i="3"/>
  <c r="L951" i="3"/>
  <c r="L947" i="3"/>
  <c r="K947" i="3"/>
  <c r="L943" i="3"/>
  <c r="K943" i="3"/>
  <c r="I943" i="3"/>
  <c r="L939" i="3"/>
  <c r="I939" i="3"/>
  <c r="K939" i="3"/>
  <c r="L935" i="3"/>
  <c r="K935" i="3"/>
  <c r="L931" i="3"/>
  <c r="K931" i="3"/>
  <c r="K927" i="3"/>
  <c r="I927" i="3"/>
  <c r="L927" i="3"/>
  <c r="L923" i="3"/>
  <c r="K923" i="3"/>
  <c r="I923" i="3"/>
  <c r="K919" i="3"/>
  <c r="L919" i="3"/>
  <c r="L915" i="3"/>
  <c r="K915" i="3"/>
  <c r="L911" i="3"/>
  <c r="K911" i="3"/>
  <c r="I911" i="3"/>
  <c r="L907" i="3"/>
  <c r="I907" i="3"/>
  <c r="L903" i="3"/>
  <c r="K903" i="3"/>
  <c r="L899" i="3"/>
  <c r="K899" i="3"/>
  <c r="K895" i="3"/>
  <c r="I895" i="3"/>
  <c r="L895" i="3"/>
  <c r="L891" i="3"/>
  <c r="K891" i="3"/>
  <c r="I891" i="3"/>
  <c r="K887" i="3"/>
  <c r="L887" i="3"/>
  <c r="L883" i="3"/>
  <c r="K883" i="3"/>
  <c r="L879" i="3"/>
  <c r="K879" i="3"/>
  <c r="I879" i="3"/>
  <c r="L875" i="3"/>
  <c r="I875" i="3"/>
  <c r="K875" i="3"/>
  <c r="L871" i="3"/>
  <c r="K871" i="3"/>
  <c r="L867" i="3"/>
  <c r="K867" i="3"/>
  <c r="K863" i="3"/>
  <c r="I863" i="3"/>
  <c r="L863" i="3"/>
  <c r="L859" i="3"/>
  <c r="K859" i="3"/>
  <c r="I859" i="3"/>
  <c r="K855" i="3"/>
  <c r="L855" i="3"/>
  <c r="L851" i="3"/>
  <c r="K851" i="3"/>
  <c r="L847" i="3"/>
  <c r="K847" i="3"/>
  <c r="I847" i="3"/>
  <c r="L843" i="3"/>
  <c r="I843" i="3"/>
  <c r="L839" i="3"/>
  <c r="K839" i="3"/>
  <c r="L835" i="3"/>
  <c r="K835" i="3"/>
  <c r="K831" i="3"/>
  <c r="I831" i="3"/>
  <c r="L831" i="3"/>
  <c r="L827" i="3"/>
  <c r="K827" i="3"/>
  <c r="I827" i="3"/>
  <c r="K823" i="3"/>
  <c r="L823" i="3"/>
  <c r="L819" i="3"/>
  <c r="K819" i="3"/>
  <c r="L815" i="3"/>
  <c r="K815" i="3"/>
  <c r="I815" i="3"/>
  <c r="L811" i="3"/>
  <c r="K811" i="3"/>
  <c r="I811" i="3"/>
  <c r="L807" i="3"/>
  <c r="K807" i="3"/>
  <c r="L803" i="3"/>
  <c r="K803" i="3"/>
  <c r="L799" i="3"/>
  <c r="K799" i="3"/>
  <c r="I799" i="3"/>
  <c r="L795" i="3"/>
  <c r="K795" i="3"/>
  <c r="I795" i="3"/>
  <c r="L791" i="3"/>
  <c r="K791" i="3"/>
  <c r="L787" i="3"/>
  <c r="K787" i="3"/>
  <c r="L783" i="3"/>
  <c r="K783" i="3"/>
  <c r="I783" i="3"/>
  <c r="L779" i="3"/>
  <c r="K779" i="3"/>
  <c r="I779" i="3"/>
  <c r="L775" i="3"/>
  <c r="K775" i="3"/>
  <c r="L771" i="3"/>
  <c r="K771" i="3"/>
  <c r="L767" i="3"/>
  <c r="K767" i="3"/>
  <c r="I767" i="3"/>
  <c r="L763" i="3"/>
  <c r="I763" i="3"/>
  <c r="K763" i="3"/>
  <c r="L759" i="3"/>
  <c r="K759" i="3"/>
  <c r="L755" i="3"/>
  <c r="K755" i="3"/>
  <c r="L751" i="3"/>
  <c r="K751" i="3"/>
  <c r="I751" i="3"/>
  <c r="L747" i="3"/>
  <c r="K747" i="3"/>
  <c r="I747" i="3"/>
  <c r="L743" i="3"/>
  <c r="K743" i="3"/>
  <c r="L739" i="3"/>
  <c r="K739" i="3"/>
  <c r="L735" i="3"/>
  <c r="K735" i="3"/>
  <c r="I735" i="3"/>
  <c r="L731" i="3"/>
  <c r="K731" i="3"/>
  <c r="I731" i="3"/>
  <c r="L727" i="3"/>
  <c r="K727" i="3"/>
  <c r="L723" i="3"/>
  <c r="K723" i="3"/>
  <c r="L719" i="3"/>
  <c r="K719" i="3"/>
  <c r="I719" i="3"/>
  <c r="L715" i="3"/>
  <c r="K715" i="3"/>
  <c r="I715" i="3"/>
  <c r="L711" i="3"/>
  <c r="K711" i="3"/>
  <c r="L707" i="3"/>
  <c r="K707" i="3"/>
  <c r="L703" i="3"/>
  <c r="K703" i="3"/>
  <c r="I703" i="3"/>
  <c r="L699" i="3"/>
  <c r="K699" i="3"/>
  <c r="I699" i="3"/>
  <c r="L695" i="3"/>
  <c r="K695" i="3"/>
  <c r="L691" i="3"/>
  <c r="K691" i="3"/>
  <c r="L687" i="3"/>
  <c r="K687" i="3"/>
  <c r="I687" i="3"/>
  <c r="L683" i="3"/>
  <c r="K683" i="3"/>
  <c r="I683" i="3"/>
  <c r="L679" i="3"/>
  <c r="K679" i="3"/>
  <c r="L675" i="3"/>
  <c r="K675" i="3"/>
  <c r="L671" i="3"/>
  <c r="K671" i="3"/>
  <c r="I671" i="3"/>
  <c r="L667" i="3"/>
  <c r="K667" i="3"/>
  <c r="I667" i="3"/>
  <c r="L663" i="3"/>
  <c r="K663" i="3"/>
  <c r="L659" i="3"/>
  <c r="K659" i="3"/>
  <c r="L655" i="3"/>
  <c r="K655" i="3"/>
  <c r="I655" i="3"/>
  <c r="L651" i="3"/>
  <c r="K651" i="3"/>
  <c r="I651" i="3"/>
  <c r="L647" i="3"/>
  <c r="K647" i="3"/>
  <c r="L643" i="3"/>
  <c r="K643" i="3"/>
  <c r="L639" i="3"/>
  <c r="K639" i="3"/>
  <c r="I639" i="3"/>
  <c r="L635" i="3"/>
  <c r="K635" i="3"/>
  <c r="I635" i="3"/>
  <c r="L631" i="3"/>
  <c r="K631" i="3"/>
  <c r="L627" i="3"/>
  <c r="K627" i="3"/>
  <c r="L623" i="3"/>
  <c r="K623" i="3"/>
  <c r="I623" i="3"/>
  <c r="L619" i="3"/>
  <c r="K619" i="3"/>
  <c r="I619" i="3"/>
  <c r="L615" i="3"/>
  <c r="K615" i="3"/>
  <c r="L611" i="3"/>
  <c r="K611" i="3"/>
  <c r="L607" i="3"/>
  <c r="K607" i="3"/>
  <c r="I607" i="3"/>
  <c r="L603" i="3"/>
  <c r="K603" i="3"/>
  <c r="I603" i="3"/>
  <c r="L599" i="3"/>
  <c r="K599" i="3"/>
  <c r="L595" i="3"/>
  <c r="K595" i="3"/>
  <c r="L591" i="3"/>
  <c r="K591" i="3"/>
  <c r="I591" i="3"/>
  <c r="L587" i="3"/>
  <c r="K587" i="3"/>
  <c r="I587" i="3"/>
  <c r="L583" i="3"/>
  <c r="K583" i="3"/>
  <c r="L579" i="3"/>
  <c r="K579" i="3"/>
  <c r="L575" i="3"/>
  <c r="K575" i="3"/>
  <c r="I575" i="3"/>
  <c r="L571" i="3"/>
  <c r="K571" i="3"/>
  <c r="I571" i="3"/>
  <c r="L567" i="3"/>
  <c r="K567" i="3"/>
  <c r="L563" i="3"/>
  <c r="K563" i="3"/>
  <c r="L559" i="3"/>
  <c r="K559" i="3"/>
  <c r="I559" i="3"/>
  <c r="L555" i="3"/>
  <c r="K555" i="3"/>
  <c r="I555" i="3"/>
  <c r="L551" i="3"/>
  <c r="K551" i="3"/>
  <c r="L547" i="3"/>
  <c r="K547" i="3"/>
  <c r="L543" i="3"/>
  <c r="K543" i="3"/>
  <c r="I543" i="3"/>
  <c r="L539" i="3"/>
  <c r="K539" i="3"/>
  <c r="I539" i="3"/>
  <c r="L535" i="3"/>
  <c r="K535" i="3"/>
  <c r="L531" i="3"/>
  <c r="K531" i="3"/>
  <c r="L527" i="3"/>
  <c r="K527" i="3"/>
  <c r="I527" i="3"/>
  <c r="L523" i="3"/>
  <c r="K523" i="3"/>
  <c r="I523" i="3"/>
  <c r="L519" i="3"/>
  <c r="K519" i="3"/>
  <c r="L515" i="3"/>
  <c r="K515" i="3"/>
  <c r="L511" i="3"/>
  <c r="K511" i="3"/>
  <c r="I511" i="3"/>
  <c r="L507" i="3"/>
  <c r="K507" i="3"/>
  <c r="I507" i="3"/>
  <c r="L503" i="3"/>
  <c r="K503" i="3"/>
  <c r="L499" i="3"/>
  <c r="K499" i="3"/>
  <c r="L495" i="3"/>
  <c r="K495" i="3"/>
  <c r="I495" i="3"/>
  <c r="L491" i="3"/>
  <c r="K491" i="3"/>
  <c r="I491" i="3"/>
  <c r="L487" i="3"/>
  <c r="K487" i="3"/>
  <c r="L483" i="3"/>
  <c r="K483" i="3"/>
  <c r="L479" i="3"/>
  <c r="K479" i="3"/>
  <c r="I479" i="3"/>
  <c r="L475" i="3"/>
  <c r="K475" i="3"/>
  <c r="I475" i="3"/>
  <c r="L471" i="3"/>
  <c r="K471" i="3"/>
  <c r="L467" i="3"/>
  <c r="K467" i="3"/>
  <c r="L463" i="3"/>
  <c r="K463" i="3"/>
  <c r="I463" i="3"/>
  <c r="L459" i="3"/>
  <c r="K459" i="3"/>
  <c r="I459" i="3"/>
  <c r="L455" i="3"/>
  <c r="K455" i="3"/>
  <c r="L451" i="3"/>
  <c r="K451" i="3"/>
  <c r="L447" i="3"/>
  <c r="K447" i="3"/>
  <c r="I447" i="3"/>
  <c r="L443" i="3"/>
  <c r="K443" i="3"/>
  <c r="I443" i="3"/>
  <c r="L439" i="3"/>
  <c r="K439" i="3"/>
  <c r="L435" i="3"/>
  <c r="K435" i="3"/>
  <c r="L431" i="3"/>
  <c r="K431" i="3"/>
  <c r="I431" i="3"/>
  <c r="L427" i="3"/>
  <c r="K427" i="3"/>
  <c r="I427" i="3"/>
  <c r="L423" i="3"/>
  <c r="K423" i="3"/>
  <c r="L419" i="3"/>
  <c r="K419" i="3"/>
  <c r="L415" i="3"/>
  <c r="I415" i="3"/>
  <c r="K415" i="3"/>
  <c r="L411" i="3"/>
  <c r="K411" i="3"/>
  <c r="I411" i="3"/>
  <c r="L407" i="3"/>
  <c r="K407" i="3"/>
  <c r="L403" i="3"/>
  <c r="K403" i="3"/>
  <c r="L399" i="3"/>
  <c r="K399" i="3"/>
  <c r="I399" i="3"/>
  <c r="L395" i="3"/>
  <c r="K395" i="3"/>
  <c r="I395" i="3"/>
  <c r="L391" i="3"/>
  <c r="K391" i="3"/>
  <c r="L387" i="3"/>
  <c r="K387" i="3"/>
  <c r="K383" i="3"/>
  <c r="I383" i="3"/>
  <c r="L383" i="3"/>
  <c r="L379" i="3"/>
  <c r="K379" i="3"/>
  <c r="I379" i="3"/>
  <c r="K375" i="3"/>
  <c r="L375" i="3"/>
  <c r="K371" i="3"/>
  <c r="L371" i="3"/>
  <c r="K367" i="3"/>
  <c r="L367" i="3"/>
  <c r="I367" i="3"/>
  <c r="L363" i="3"/>
  <c r="K363" i="3"/>
  <c r="I363" i="3"/>
  <c r="K359" i="3"/>
  <c r="L359" i="3"/>
  <c r="L355" i="3"/>
  <c r="K355" i="3"/>
  <c r="K351" i="3"/>
  <c r="L351" i="3"/>
  <c r="I351" i="3"/>
  <c r="K347" i="3"/>
  <c r="L347" i="3"/>
  <c r="I347" i="3"/>
  <c r="K343" i="3"/>
  <c r="L343" i="3"/>
  <c r="K339" i="3"/>
  <c r="L339" i="3"/>
  <c r="K335" i="3"/>
  <c r="L335" i="3"/>
  <c r="I335" i="3"/>
  <c r="L331" i="3"/>
  <c r="K331" i="3"/>
  <c r="I331" i="3"/>
  <c r="K327" i="3"/>
  <c r="L327" i="3"/>
  <c r="K323" i="3"/>
  <c r="L323" i="3"/>
  <c r="K319" i="3"/>
  <c r="L319" i="3"/>
  <c r="I319" i="3"/>
  <c r="K315" i="3"/>
  <c r="I315" i="3"/>
  <c r="L315" i="3"/>
  <c r="K311" i="3"/>
  <c r="L311" i="3"/>
  <c r="K307" i="3"/>
  <c r="L307" i="3"/>
  <c r="K303" i="3"/>
  <c r="L303" i="3"/>
  <c r="I303" i="3"/>
  <c r="L299" i="3"/>
  <c r="K299" i="3"/>
  <c r="I299" i="3"/>
  <c r="K295" i="3"/>
  <c r="L295" i="3"/>
  <c r="K291" i="3"/>
  <c r="L291" i="3"/>
  <c r="K287" i="3"/>
  <c r="I287" i="3"/>
  <c r="L287" i="3"/>
  <c r="L283" i="3"/>
  <c r="K283" i="3"/>
  <c r="I283" i="3"/>
  <c r="K279" i="3"/>
  <c r="L279" i="3"/>
  <c r="K275" i="3"/>
  <c r="L275" i="3"/>
  <c r="K271" i="3"/>
  <c r="L271" i="3"/>
  <c r="I271" i="3"/>
  <c r="L267" i="3"/>
  <c r="K267" i="3"/>
  <c r="I267" i="3"/>
  <c r="K263" i="3"/>
  <c r="L263" i="3"/>
  <c r="K259" i="3"/>
  <c r="L259" i="3"/>
  <c r="K255" i="3"/>
  <c r="L255" i="3"/>
  <c r="I255" i="3"/>
  <c r="L251" i="3"/>
  <c r="K251" i="3"/>
  <c r="I251" i="3"/>
  <c r="K247" i="3"/>
  <c r="L247" i="3"/>
  <c r="K243" i="3"/>
  <c r="L243" i="3"/>
  <c r="K239" i="3"/>
  <c r="L239" i="3"/>
  <c r="I239" i="3"/>
  <c r="L235" i="3"/>
  <c r="K235" i="3"/>
  <c r="I235" i="3"/>
  <c r="L227" i="3"/>
  <c r="K227" i="3"/>
  <c r="K223" i="3"/>
  <c r="L223" i="3"/>
  <c r="I223" i="3"/>
  <c r="K219" i="3"/>
  <c r="L219" i="3"/>
  <c r="I219" i="3"/>
  <c r="K215" i="3"/>
  <c r="L215" i="3"/>
  <c r="K211" i="3"/>
  <c r="L211" i="3"/>
  <c r="K207" i="3"/>
  <c r="L207" i="3"/>
  <c r="I207" i="3"/>
  <c r="L203" i="3"/>
  <c r="K203" i="3"/>
  <c r="I203" i="3"/>
  <c r="K199" i="3"/>
  <c r="L199" i="3"/>
  <c r="K195" i="3"/>
  <c r="L195" i="3"/>
  <c r="K191" i="3"/>
  <c r="L191" i="3"/>
  <c r="I191" i="3"/>
  <c r="K187" i="3"/>
  <c r="L187" i="3"/>
  <c r="I187" i="3"/>
  <c r="K183" i="3"/>
  <c r="L183" i="3"/>
  <c r="K179" i="3"/>
  <c r="L179" i="3"/>
  <c r="K175" i="3"/>
  <c r="L175" i="3"/>
  <c r="I175" i="3"/>
  <c r="L171" i="3"/>
  <c r="K171" i="3"/>
  <c r="I171" i="3"/>
  <c r="K167" i="3"/>
  <c r="L167" i="3"/>
  <c r="L163" i="3"/>
  <c r="K163" i="3"/>
  <c r="K159" i="3"/>
  <c r="L159" i="3"/>
  <c r="I159" i="3"/>
  <c r="K155" i="3"/>
  <c r="I155" i="3"/>
  <c r="L155" i="3"/>
  <c r="K151" i="3"/>
  <c r="L151" i="3"/>
  <c r="K147" i="3"/>
  <c r="L147" i="3"/>
  <c r="K143" i="3"/>
  <c r="L143" i="3"/>
  <c r="I143" i="3"/>
  <c r="L139" i="3"/>
  <c r="K139" i="3"/>
  <c r="I139" i="3"/>
  <c r="K135" i="3"/>
  <c r="L135" i="3"/>
  <c r="L131" i="3"/>
  <c r="K131" i="3"/>
  <c r="K127" i="3"/>
  <c r="L127" i="3"/>
  <c r="I127" i="3"/>
  <c r="L123" i="3"/>
  <c r="K123" i="3"/>
  <c r="I123" i="3"/>
  <c r="K119" i="3"/>
  <c r="L119" i="3"/>
  <c r="K115" i="3"/>
  <c r="L115" i="3"/>
  <c r="K111" i="3"/>
  <c r="L111" i="3"/>
  <c r="I111" i="3"/>
  <c r="L107" i="3"/>
  <c r="K107" i="3"/>
  <c r="I107" i="3"/>
  <c r="K103" i="3"/>
  <c r="L103" i="3"/>
  <c r="L99" i="3"/>
  <c r="K99" i="3"/>
  <c r="K95" i="3"/>
  <c r="L95" i="3"/>
  <c r="I95" i="3"/>
  <c r="K91" i="3"/>
  <c r="I91" i="3"/>
  <c r="L91" i="3"/>
  <c r="K87" i="3"/>
  <c r="L87" i="3"/>
  <c r="K83" i="3"/>
  <c r="L83" i="3"/>
  <c r="K79" i="3"/>
  <c r="L79" i="3"/>
  <c r="I79" i="3"/>
  <c r="L75" i="3"/>
  <c r="K75" i="3"/>
  <c r="I75" i="3"/>
  <c r="K71" i="3"/>
  <c r="L71" i="3"/>
  <c r="K67" i="3"/>
  <c r="L67" i="3"/>
  <c r="K63" i="3"/>
  <c r="L63" i="3"/>
  <c r="I63" i="3"/>
  <c r="K59" i="3"/>
  <c r="L59" i="3"/>
  <c r="I59" i="3"/>
  <c r="K55" i="3"/>
  <c r="L55" i="3"/>
  <c r="K51" i="3"/>
  <c r="L51" i="3"/>
  <c r="K47" i="3"/>
  <c r="L47" i="3"/>
  <c r="I47" i="3"/>
  <c r="L43" i="3"/>
  <c r="K43" i="3"/>
  <c r="I43" i="3"/>
  <c r="K39" i="3"/>
  <c r="L39" i="3"/>
  <c r="K35" i="3"/>
  <c r="L35" i="3"/>
  <c r="K31" i="3"/>
  <c r="L31" i="3"/>
  <c r="I31" i="3"/>
  <c r="K27" i="3"/>
  <c r="L27" i="3"/>
  <c r="I27" i="3"/>
  <c r="K23" i="3"/>
  <c r="L23" i="3"/>
  <c r="K19" i="3"/>
  <c r="L19" i="3"/>
  <c r="K15" i="3"/>
  <c r="L15" i="3"/>
  <c r="I15" i="3"/>
  <c r="L11" i="3"/>
  <c r="K11" i="3"/>
  <c r="I11" i="3"/>
  <c r="K7" i="3"/>
  <c r="L7" i="3"/>
  <c r="K3" i="3"/>
  <c r="L3" i="3"/>
  <c r="I2130" i="3"/>
  <c r="I2098" i="3"/>
  <c r="I2066" i="3"/>
  <c r="I2034" i="3"/>
  <c r="I2002" i="3"/>
  <c r="I1970" i="3"/>
  <c r="I1938" i="3"/>
  <c r="I1906" i="3"/>
  <c r="I1874" i="3"/>
  <c r="I1842" i="3"/>
  <c r="I1810" i="3"/>
  <c r="I1778" i="3"/>
  <c r="I1746" i="3"/>
  <c r="I1714" i="3"/>
  <c r="I1682" i="3"/>
  <c r="I1351" i="3"/>
  <c r="I1319" i="3"/>
  <c r="I1287" i="3"/>
  <c r="I1255" i="3"/>
  <c r="I1223" i="3"/>
  <c r="I1191" i="3"/>
  <c r="I1159" i="3"/>
  <c r="I1127" i="3"/>
  <c r="I1095" i="3"/>
  <c r="I1059" i="3"/>
  <c r="I1043" i="3"/>
  <c r="I1015" i="3"/>
  <c r="I979" i="3"/>
  <c r="I951" i="3"/>
  <c r="I915" i="3"/>
  <c r="I887" i="3"/>
  <c r="I851" i="3"/>
  <c r="I823" i="3"/>
  <c r="I787" i="3"/>
  <c r="I759" i="3"/>
  <c r="I723" i="3"/>
  <c r="I695" i="3"/>
  <c r="I659" i="3"/>
  <c r="I631" i="3"/>
  <c r="I595" i="3"/>
  <c r="I567" i="3"/>
  <c r="I531" i="3"/>
  <c r="I503" i="3"/>
  <c r="I467" i="3"/>
  <c r="I439" i="3"/>
  <c r="I403" i="3"/>
  <c r="I375" i="3"/>
  <c r="I339" i="3"/>
  <c r="I311" i="3"/>
  <c r="I275" i="3"/>
  <c r="I247" i="3"/>
  <c r="I211" i="3"/>
  <c r="I183" i="3"/>
  <c r="I147" i="3"/>
  <c r="I119" i="3"/>
  <c r="I83" i="3"/>
  <c r="I55" i="3"/>
  <c r="I19" i="3"/>
  <c r="K2146" i="3"/>
  <c r="K2082" i="3"/>
  <c r="K2018" i="3"/>
  <c r="L1994" i="3"/>
  <c r="L1986" i="3"/>
  <c r="L1966" i="3"/>
  <c r="K1938" i="3"/>
  <c r="L1826" i="3"/>
  <c r="L1810" i="3"/>
  <c r="L1698" i="3"/>
  <c r="L1682" i="3"/>
  <c r="K1319" i="3"/>
  <c r="L1071" i="3"/>
  <c r="K2158" i="3"/>
  <c r="L2158" i="3"/>
  <c r="L2154" i="3"/>
  <c r="I2154" i="3"/>
  <c r="K2150" i="3"/>
  <c r="I2150" i="3"/>
  <c r="K2142" i="3"/>
  <c r="L2142" i="3"/>
  <c r="L2138" i="3"/>
  <c r="I2138" i="3"/>
  <c r="K2134" i="3"/>
  <c r="I2134" i="3"/>
  <c r="K2126" i="3"/>
  <c r="L2126" i="3"/>
  <c r="L2122" i="3"/>
  <c r="I2122" i="3"/>
  <c r="K2118" i="3"/>
  <c r="I2118" i="3"/>
  <c r="K2110" i="3"/>
  <c r="L2110" i="3"/>
  <c r="L2106" i="3"/>
  <c r="I2106" i="3"/>
  <c r="K2102" i="3"/>
  <c r="I2102" i="3"/>
  <c r="K2094" i="3"/>
  <c r="L2094" i="3"/>
  <c r="L2090" i="3"/>
  <c r="I2090" i="3"/>
  <c r="K2086" i="3"/>
  <c r="I2086" i="3"/>
  <c r="K2078" i="3"/>
  <c r="L2078" i="3"/>
  <c r="L2074" i="3"/>
  <c r="I2074" i="3"/>
  <c r="K2070" i="3"/>
  <c r="I2070" i="3"/>
  <c r="K2062" i="3"/>
  <c r="L2062" i="3"/>
  <c r="L2058" i="3"/>
  <c r="I2058" i="3"/>
  <c r="K2054" i="3"/>
  <c r="I2054" i="3"/>
  <c r="K2046" i="3"/>
  <c r="L2046" i="3"/>
  <c r="L2042" i="3"/>
  <c r="I2042" i="3"/>
  <c r="K2038" i="3"/>
  <c r="I2038" i="3"/>
  <c r="K2030" i="3"/>
  <c r="L2030" i="3"/>
  <c r="L2026" i="3"/>
  <c r="I2026" i="3"/>
  <c r="K2022" i="3"/>
  <c r="I2022" i="3"/>
  <c r="K2014" i="3"/>
  <c r="L2014" i="3"/>
  <c r="L2010" i="3"/>
  <c r="I2010" i="3"/>
  <c r="K2006" i="3"/>
  <c r="I2006" i="3"/>
  <c r="K1990" i="3"/>
  <c r="I1990" i="3"/>
  <c r="L1990" i="3"/>
  <c r="K1982" i="3"/>
  <c r="L1982" i="3"/>
  <c r="K1978" i="3"/>
  <c r="I1978" i="3"/>
  <c r="L1978" i="3"/>
  <c r="K1974" i="3"/>
  <c r="L1974" i="3"/>
  <c r="I1974" i="3"/>
  <c r="I1962" i="3"/>
  <c r="K1962" i="3"/>
  <c r="K1958" i="3"/>
  <c r="I1958" i="3"/>
  <c r="K1954" i="3"/>
  <c r="L1954" i="3"/>
  <c r="K1950" i="3"/>
  <c r="L1950" i="3"/>
  <c r="K1946" i="3"/>
  <c r="I1946" i="3"/>
  <c r="L1946" i="3"/>
  <c r="K1942" i="3"/>
  <c r="L1942" i="3"/>
  <c r="I1942" i="3"/>
  <c r="K1934" i="3"/>
  <c r="L1934" i="3"/>
  <c r="K1930" i="3"/>
  <c r="I1930" i="3"/>
  <c r="L1930" i="3"/>
  <c r="K1926" i="3"/>
  <c r="L1926" i="3"/>
  <c r="I1926" i="3"/>
  <c r="K1918" i="3"/>
  <c r="L1918" i="3"/>
  <c r="K1914" i="3"/>
  <c r="I1914" i="3"/>
  <c r="L1914" i="3"/>
  <c r="K1910" i="3"/>
  <c r="L1910" i="3"/>
  <c r="I1910" i="3"/>
  <c r="K1902" i="3"/>
  <c r="L1902" i="3"/>
  <c r="K1898" i="3"/>
  <c r="I1898" i="3"/>
  <c r="L1898" i="3"/>
  <c r="K1894" i="3"/>
  <c r="L1894" i="3"/>
  <c r="I1894" i="3"/>
  <c r="K1886" i="3"/>
  <c r="L1886" i="3"/>
  <c r="K1882" i="3"/>
  <c r="I1882" i="3"/>
  <c r="L1882" i="3"/>
  <c r="K1878" i="3"/>
  <c r="L1878" i="3"/>
  <c r="I1878" i="3"/>
  <c r="K1870" i="3"/>
  <c r="L1870" i="3"/>
  <c r="K1866" i="3"/>
  <c r="I1866" i="3"/>
  <c r="L1866" i="3"/>
  <c r="K1862" i="3"/>
  <c r="L1862" i="3"/>
  <c r="I1862" i="3"/>
  <c r="K1854" i="3"/>
  <c r="L1854" i="3"/>
  <c r="K1850" i="3"/>
  <c r="I1850" i="3"/>
  <c r="L1850" i="3"/>
  <c r="K1846" i="3"/>
  <c r="L1846" i="3"/>
  <c r="I1846" i="3"/>
  <c r="K1838" i="3"/>
  <c r="L1838" i="3"/>
  <c r="K1834" i="3"/>
  <c r="I1834" i="3"/>
  <c r="L1834" i="3"/>
  <c r="K1830" i="3"/>
  <c r="L1830" i="3"/>
  <c r="I1830" i="3"/>
  <c r="K1822" i="3"/>
  <c r="L1822" i="3"/>
  <c r="K1818" i="3"/>
  <c r="I1818" i="3"/>
  <c r="L1818" i="3"/>
  <c r="K1814" i="3"/>
  <c r="L1814" i="3"/>
  <c r="I1814" i="3"/>
  <c r="K1806" i="3"/>
  <c r="L1806" i="3"/>
  <c r="K1802" i="3"/>
  <c r="I1802" i="3"/>
  <c r="L1802" i="3"/>
  <c r="K1798" i="3"/>
  <c r="L1798" i="3"/>
  <c r="I1798" i="3"/>
  <c r="K1790" i="3"/>
  <c r="L1790" i="3"/>
  <c r="K1786" i="3"/>
  <c r="I1786" i="3"/>
  <c r="L1786" i="3"/>
  <c r="K1782" i="3"/>
  <c r="L1782" i="3"/>
  <c r="I1782" i="3"/>
  <c r="K1774" i="3"/>
  <c r="L1774" i="3"/>
  <c r="K1770" i="3"/>
  <c r="I1770" i="3"/>
  <c r="L1770" i="3"/>
  <c r="K1766" i="3"/>
  <c r="L1766" i="3"/>
  <c r="I1766" i="3"/>
  <c r="K1758" i="3"/>
  <c r="L1758" i="3"/>
  <c r="K1754" i="3"/>
  <c r="I1754" i="3"/>
  <c r="L1754" i="3"/>
  <c r="K1750" i="3"/>
  <c r="L1750" i="3"/>
  <c r="I1750" i="3"/>
  <c r="K1742" i="3"/>
  <c r="L1742" i="3"/>
  <c r="K1738" i="3"/>
  <c r="I1738" i="3"/>
  <c r="L1738" i="3"/>
  <c r="K1734" i="3"/>
  <c r="L1734" i="3"/>
  <c r="I1734" i="3"/>
  <c r="K1726" i="3"/>
  <c r="L1726" i="3"/>
  <c r="K1722" i="3"/>
  <c r="I1722" i="3"/>
  <c r="L1722" i="3"/>
  <c r="K1718" i="3"/>
  <c r="L1718" i="3"/>
  <c r="I1718" i="3"/>
  <c r="K1710" i="3"/>
  <c r="L1710" i="3"/>
  <c r="K1706" i="3"/>
  <c r="I1706" i="3"/>
  <c r="L1706" i="3"/>
  <c r="K1702" i="3"/>
  <c r="L1702" i="3"/>
  <c r="I1702" i="3"/>
  <c r="K1694" i="3"/>
  <c r="L1694" i="3"/>
  <c r="K1690" i="3"/>
  <c r="I1690" i="3"/>
  <c r="L1690" i="3"/>
  <c r="K1686" i="3"/>
  <c r="L1686" i="3"/>
  <c r="I1686" i="3"/>
  <c r="K1678" i="3"/>
  <c r="L1678" i="3"/>
  <c r="K1674" i="3"/>
  <c r="I1674" i="3"/>
  <c r="L1674" i="3"/>
  <c r="K1670" i="3"/>
  <c r="L1670" i="3"/>
  <c r="I1670" i="3"/>
  <c r="K1662" i="3"/>
  <c r="L1662" i="3"/>
  <c r="K1658" i="3"/>
  <c r="L1658" i="3"/>
  <c r="I1658" i="3"/>
  <c r="K1654" i="3"/>
  <c r="L1654" i="3"/>
  <c r="I1654" i="3"/>
  <c r="K1650" i="3"/>
  <c r="L1650" i="3"/>
  <c r="K1646" i="3"/>
  <c r="L1646" i="3"/>
  <c r="K1642" i="3"/>
  <c r="I1642" i="3"/>
  <c r="L1642" i="3"/>
  <c r="K1638" i="3"/>
  <c r="L1638" i="3"/>
  <c r="I1638" i="3"/>
  <c r="K1634" i="3"/>
  <c r="L1634" i="3"/>
  <c r="K1630" i="3"/>
  <c r="L1630" i="3"/>
  <c r="K1626" i="3"/>
  <c r="L1626" i="3"/>
  <c r="I1626" i="3"/>
  <c r="K1622" i="3"/>
  <c r="L1622" i="3"/>
  <c r="I1622" i="3"/>
  <c r="K1618" i="3"/>
  <c r="L1618" i="3"/>
  <c r="K1614" i="3"/>
  <c r="L1614" i="3"/>
  <c r="K1610" i="3"/>
  <c r="I1610" i="3"/>
  <c r="K1606" i="3"/>
  <c r="L1606" i="3"/>
  <c r="I1606" i="3"/>
  <c r="K1598" i="3"/>
  <c r="L1598" i="3"/>
  <c r="K1594" i="3"/>
  <c r="L1594" i="3"/>
  <c r="I1594" i="3"/>
  <c r="K1590" i="3"/>
  <c r="L1590" i="3"/>
  <c r="I1590" i="3"/>
  <c r="K1586" i="3"/>
  <c r="L1586" i="3"/>
  <c r="K1582" i="3"/>
  <c r="L1582" i="3"/>
  <c r="K1578" i="3"/>
  <c r="I1578" i="3"/>
  <c r="L1578" i="3"/>
  <c r="K1574" i="3"/>
  <c r="L1574" i="3"/>
  <c r="I1574" i="3"/>
  <c r="K1570" i="3"/>
  <c r="L1570" i="3"/>
  <c r="K1566" i="3"/>
  <c r="L1566" i="3"/>
  <c r="K1562" i="3"/>
  <c r="L1562" i="3"/>
  <c r="I1562" i="3"/>
  <c r="K1558" i="3"/>
  <c r="L1558" i="3"/>
  <c r="I1558" i="3"/>
  <c r="K1554" i="3"/>
  <c r="L1554" i="3"/>
  <c r="K1550" i="3"/>
  <c r="L1550" i="3"/>
  <c r="K1546" i="3"/>
  <c r="I1546" i="3"/>
  <c r="K1542" i="3"/>
  <c r="L1542" i="3"/>
  <c r="I1542" i="3"/>
  <c r="K1538" i="3"/>
  <c r="L1538" i="3"/>
  <c r="K1534" i="3"/>
  <c r="L1534" i="3"/>
  <c r="K1530" i="3"/>
  <c r="L1530" i="3"/>
  <c r="I1530" i="3"/>
  <c r="K1526" i="3"/>
  <c r="L1526" i="3"/>
  <c r="I1526" i="3"/>
  <c r="K1522" i="3"/>
  <c r="L1522" i="3"/>
  <c r="K1518" i="3"/>
  <c r="L1518" i="3"/>
  <c r="K1514" i="3"/>
  <c r="I1514" i="3"/>
  <c r="L1514" i="3"/>
  <c r="K1510" i="3"/>
  <c r="L1510" i="3"/>
  <c r="I1510" i="3"/>
  <c r="K1506" i="3"/>
  <c r="L1506" i="3"/>
  <c r="K1502" i="3"/>
  <c r="L1502" i="3"/>
  <c r="K1498" i="3"/>
  <c r="L1498" i="3"/>
  <c r="I1498" i="3"/>
  <c r="K1494" i="3"/>
  <c r="L1494" i="3"/>
  <c r="I1494" i="3"/>
  <c r="K1490" i="3"/>
  <c r="L1490" i="3"/>
  <c r="K1486" i="3"/>
  <c r="L1486" i="3"/>
  <c r="K1482" i="3"/>
  <c r="I1482" i="3"/>
  <c r="K1478" i="3"/>
  <c r="L1478" i="3"/>
  <c r="I1478" i="3"/>
  <c r="K1470" i="3"/>
  <c r="L1470" i="3"/>
  <c r="K1466" i="3"/>
  <c r="L1466" i="3"/>
  <c r="I1466" i="3"/>
  <c r="K1462" i="3"/>
  <c r="L1462" i="3"/>
  <c r="I1462" i="3"/>
  <c r="K1458" i="3"/>
  <c r="L1458" i="3"/>
  <c r="K1454" i="3"/>
  <c r="L1454" i="3"/>
  <c r="K1450" i="3"/>
  <c r="I1450" i="3"/>
  <c r="L1450" i="3"/>
  <c r="K1446" i="3"/>
  <c r="L1446" i="3"/>
  <c r="I1446" i="3"/>
  <c r="K1442" i="3"/>
  <c r="L1442" i="3"/>
  <c r="K1438" i="3"/>
  <c r="L1438" i="3"/>
  <c r="K1434" i="3"/>
  <c r="L1434" i="3"/>
  <c r="I1434" i="3"/>
  <c r="K1430" i="3"/>
  <c r="L1430" i="3"/>
  <c r="I1430" i="3"/>
  <c r="K1426" i="3"/>
  <c r="L1426" i="3"/>
  <c r="K1422" i="3"/>
  <c r="L1422" i="3"/>
  <c r="K1418" i="3"/>
  <c r="I1418" i="3"/>
  <c r="L1418" i="3"/>
  <c r="K1414" i="3"/>
  <c r="L1414" i="3"/>
  <c r="I1414" i="3"/>
  <c r="K1410" i="3"/>
  <c r="L1410" i="3"/>
  <c r="K1406" i="3"/>
  <c r="L1406" i="3"/>
  <c r="K1402" i="3"/>
  <c r="L1402" i="3"/>
  <c r="I1402" i="3"/>
  <c r="K1398" i="3"/>
  <c r="L1398" i="3"/>
  <c r="I1398" i="3"/>
  <c r="K1394" i="3"/>
  <c r="L1394" i="3"/>
  <c r="K1390" i="3"/>
  <c r="L1390" i="3"/>
  <c r="K1386" i="3"/>
  <c r="I1386" i="3"/>
  <c r="L1386" i="3"/>
  <c r="K1382" i="3"/>
  <c r="L1382" i="3"/>
  <c r="I1382" i="3"/>
  <c r="K1378" i="3"/>
  <c r="L1378" i="3"/>
  <c r="K1374" i="3"/>
  <c r="L1374" i="3"/>
  <c r="K1370" i="3"/>
  <c r="L1370" i="3"/>
  <c r="I1370" i="3"/>
  <c r="K1366" i="3"/>
  <c r="L1366" i="3"/>
  <c r="I1366" i="3"/>
  <c r="K1362" i="3"/>
  <c r="L1362" i="3"/>
  <c r="K1358" i="3"/>
  <c r="L1358" i="3"/>
  <c r="K1354" i="3"/>
  <c r="I1354" i="3"/>
  <c r="K1350" i="3"/>
  <c r="L1350" i="3"/>
  <c r="I1350" i="3"/>
  <c r="K1346" i="3"/>
  <c r="L1346" i="3"/>
  <c r="K1342" i="3"/>
  <c r="L1342" i="3"/>
  <c r="K1338" i="3"/>
  <c r="L1338" i="3"/>
  <c r="I1338" i="3"/>
  <c r="K1334" i="3"/>
  <c r="L1334" i="3"/>
  <c r="I1334" i="3"/>
  <c r="K1330" i="3"/>
  <c r="L1330" i="3"/>
  <c r="K1326" i="3"/>
  <c r="L1326" i="3"/>
  <c r="K1322" i="3"/>
  <c r="I1322" i="3"/>
  <c r="L1322" i="3"/>
  <c r="K1318" i="3"/>
  <c r="L1318" i="3"/>
  <c r="I1318" i="3"/>
  <c r="K1314" i="3"/>
  <c r="L1314" i="3"/>
  <c r="K1310" i="3"/>
  <c r="L1310" i="3"/>
  <c r="K1306" i="3"/>
  <c r="L1306" i="3"/>
  <c r="I1306" i="3"/>
  <c r="K1302" i="3"/>
  <c r="L1302" i="3"/>
  <c r="I1302" i="3"/>
  <c r="K1298" i="3"/>
  <c r="L1298" i="3"/>
  <c r="K1294" i="3"/>
  <c r="L1294" i="3"/>
  <c r="K1290" i="3"/>
  <c r="I1290" i="3"/>
  <c r="K1286" i="3"/>
  <c r="L1286" i="3"/>
  <c r="I1286" i="3"/>
  <c r="K1282" i="3"/>
  <c r="L1282" i="3"/>
  <c r="K1278" i="3"/>
  <c r="L1278" i="3"/>
  <c r="K1274" i="3"/>
  <c r="L1274" i="3"/>
  <c r="I1274" i="3"/>
  <c r="K1270" i="3"/>
  <c r="L1270" i="3"/>
  <c r="I1270" i="3"/>
  <c r="K1266" i="3"/>
  <c r="L1266" i="3"/>
  <c r="K1262" i="3"/>
  <c r="L1262" i="3"/>
  <c r="K1258" i="3"/>
  <c r="I1258" i="3"/>
  <c r="L1258" i="3"/>
  <c r="K1254" i="3"/>
  <c r="L1254" i="3"/>
  <c r="I1254" i="3"/>
  <c r="K1250" i="3"/>
  <c r="L1250" i="3"/>
  <c r="K1246" i="3"/>
  <c r="L1246" i="3"/>
  <c r="K1242" i="3"/>
  <c r="L1242" i="3"/>
  <c r="I1242" i="3"/>
  <c r="K1238" i="3"/>
  <c r="L1238" i="3"/>
  <c r="I1238" i="3"/>
  <c r="K1234" i="3"/>
  <c r="L1234" i="3"/>
  <c r="K1230" i="3"/>
  <c r="L1230" i="3"/>
  <c r="K1226" i="3"/>
  <c r="I1226" i="3"/>
  <c r="L1226" i="3"/>
  <c r="K1222" i="3"/>
  <c r="L1222" i="3"/>
  <c r="I1222" i="3"/>
  <c r="K1218" i="3"/>
  <c r="L1218" i="3"/>
  <c r="K1214" i="3"/>
  <c r="L1214" i="3"/>
  <c r="K1210" i="3"/>
  <c r="L1210" i="3"/>
  <c r="I1210" i="3"/>
  <c r="K1206" i="3"/>
  <c r="L1206" i="3"/>
  <c r="I1206" i="3"/>
  <c r="K1202" i="3"/>
  <c r="L1202" i="3"/>
  <c r="K1198" i="3"/>
  <c r="L1198" i="3"/>
  <c r="K1194" i="3"/>
  <c r="I1194" i="3"/>
  <c r="L1194" i="3"/>
  <c r="K1190" i="3"/>
  <c r="L1190" i="3"/>
  <c r="I1190" i="3"/>
  <c r="K1186" i="3"/>
  <c r="L1186" i="3"/>
  <c r="K1182" i="3"/>
  <c r="L1182" i="3"/>
  <c r="K1178" i="3"/>
  <c r="L1178" i="3"/>
  <c r="I1178" i="3"/>
  <c r="K1174" i="3"/>
  <c r="L1174" i="3"/>
  <c r="I1174" i="3"/>
  <c r="K1170" i="3"/>
  <c r="L1170" i="3"/>
  <c r="K1166" i="3"/>
  <c r="L1166" i="3"/>
  <c r="K1162" i="3"/>
  <c r="I1162" i="3"/>
  <c r="L1162" i="3"/>
  <c r="K1158" i="3"/>
  <c r="L1158" i="3"/>
  <c r="I1158" i="3"/>
  <c r="K1154" i="3"/>
  <c r="L1154" i="3"/>
  <c r="K1150" i="3"/>
  <c r="L1150" i="3"/>
  <c r="K1146" i="3"/>
  <c r="I1146" i="3"/>
  <c r="L1146" i="3"/>
  <c r="K1142" i="3"/>
  <c r="L1142" i="3"/>
  <c r="I1142" i="3"/>
  <c r="K1138" i="3"/>
  <c r="L1138" i="3"/>
  <c r="K1134" i="3"/>
  <c r="L1134" i="3"/>
  <c r="K1130" i="3"/>
  <c r="L1130" i="3"/>
  <c r="I1130" i="3"/>
  <c r="K1126" i="3"/>
  <c r="L1126" i="3"/>
  <c r="I1126" i="3"/>
  <c r="K1122" i="3"/>
  <c r="L1122" i="3"/>
  <c r="K1118" i="3"/>
  <c r="L1118" i="3"/>
  <c r="K1114" i="3"/>
  <c r="I1114" i="3"/>
  <c r="L1114" i="3"/>
  <c r="K1110" i="3"/>
  <c r="L1110" i="3"/>
  <c r="I1110" i="3"/>
  <c r="K1106" i="3"/>
  <c r="L1106" i="3"/>
  <c r="K1102" i="3"/>
  <c r="L1102" i="3"/>
  <c r="K1098" i="3"/>
  <c r="L1098" i="3"/>
  <c r="I1098" i="3"/>
  <c r="K1094" i="3"/>
  <c r="L1094" i="3"/>
  <c r="I1094" i="3"/>
  <c r="K1090" i="3"/>
  <c r="L1090" i="3"/>
  <c r="K1086" i="3"/>
  <c r="L1086" i="3"/>
  <c r="K1082" i="3"/>
  <c r="L1082" i="3"/>
  <c r="I1082" i="3"/>
  <c r="K1078" i="3"/>
  <c r="L1078" i="3"/>
  <c r="I1078" i="3"/>
  <c r="K1074" i="3"/>
  <c r="L1074" i="3"/>
  <c r="K1070" i="3"/>
  <c r="L1070" i="3"/>
  <c r="K1066" i="3"/>
  <c r="L1066" i="3"/>
  <c r="I1066" i="3"/>
  <c r="K1062" i="3"/>
  <c r="L1062" i="3"/>
  <c r="I1062" i="3"/>
  <c r="K1058" i="3"/>
  <c r="L1058" i="3"/>
  <c r="I1058" i="3"/>
  <c r="K1054" i="3"/>
  <c r="L1054" i="3"/>
  <c r="K1050" i="3"/>
  <c r="L1050" i="3"/>
  <c r="I1050" i="3"/>
  <c r="K1046" i="3"/>
  <c r="L1046" i="3"/>
  <c r="I1046" i="3"/>
  <c r="I2158" i="3"/>
  <c r="I2126" i="3"/>
  <c r="I2094" i="3"/>
  <c r="I2062" i="3"/>
  <c r="I2030" i="3"/>
  <c r="I1998" i="3"/>
  <c r="I1966" i="3"/>
  <c r="I1934" i="3"/>
  <c r="I1902" i="3"/>
  <c r="I1870" i="3"/>
  <c r="I1838" i="3"/>
  <c r="I1806" i="3"/>
  <c r="I1774" i="3"/>
  <c r="I1742" i="3"/>
  <c r="I1710" i="3"/>
  <c r="I1678" i="3"/>
  <c r="I1646" i="3"/>
  <c r="I1614" i="3"/>
  <c r="I1582" i="3"/>
  <c r="I1550" i="3"/>
  <c r="I1518" i="3"/>
  <c r="I1486" i="3"/>
  <c r="I1454" i="3"/>
  <c r="I1422" i="3"/>
  <c r="I1390" i="3"/>
  <c r="I1358" i="3"/>
  <c r="I1347" i="3"/>
  <c r="I1326" i="3"/>
  <c r="I1315" i="3"/>
  <c r="I1294" i="3"/>
  <c r="I1283" i="3"/>
  <c r="I1262" i="3"/>
  <c r="I1251" i="3"/>
  <c r="I1230" i="3"/>
  <c r="I1219" i="3"/>
  <c r="I1198" i="3"/>
  <c r="I1187" i="3"/>
  <c r="I1166" i="3"/>
  <c r="I1155" i="3"/>
  <c r="I1134" i="3"/>
  <c r="I1123" i="3"/>
  <c r="I1102" i="3"/>
  <c r="I1091" i="3"/>
  <c r="I1070" i="3"/>
  <c r="I1054" i="3"/>
  <c r="I1031" i="3"/>
  <c r="I995" i="3"/>
  <c r="I967" i="3"/>
  <c r="I931" i="3"/>
  <c r="I903" i="3"/>
  <c r="I867" i="3"/>
  <c r="I839" i="3"/>
  <c r="I803" i="3"/>
  <c r="I775" i="3"/>
  <c r="I739" i="3"/>
  <c r="I711" i="3"/>
  <c r="I675" i="3"/>
  <c r="I647" i="3"/>
  <c r="I611" i="3"/>
  <c r="I583" i="3"/>
  <c r="I547" i="3"/>
  <c r="I519" i="3"/>
  <c r="I483" i="3"/>
  <c r="I455" i="3"/>
  <c r="I419" i="3"/>
  <c r="I391" i="3"/>
  <c r="I355" i="3"/>
  <c r="I327" i="3"/>
  <c r="I291" i="3"/>
  <c r="I263" i="3"/>
  <c r="I227" i="3"/>
  <c r="I199" i="3"/>
  <c r="I163" i="3"/>
  <c r="I135" i="3"/>
  <c r="I99" i="3"/>
  <c r="I71" i="3"/>
  <c r="I35" i="3"/>
  <c r="I7" i="3"/>
  <c r="K2138" i="3"/>
  <c r="K2130" i="3"/>
  <c r="L2102" i="3"/>
  <c r="K2074" i="3"/>
  <c r="K2066" i="3"/>
  <c r="L2038" i="3"/>
  <c r="K2010" i="3"/>
  <c r="K2002" i="3"/>
  <c r="K1994" i="3"/>
  <c r="L1922" i="3"/>
  <c r="L1906" i="3"/>
  <c r="L1794" i="3"/>
  <c r="L1778" i="3"/>
  <c r="L1666" i="3"/>
  <c r="L1610" i="3"/>
  <c r="L1354" i="3"/>
  <c r="K907" i="3"/>
  <c r="I1349" i="3"/>
  <c r="K1349" i="3"/>
  <c r="L1349" i="3"/>
  <c r="K1345" i="3"/>
  <c r="I1345" i="3"/>
  <c r="L1345" i="3"/>
  <c r="I1341" i="3"/>
  <c r="K1341" i="3"/>
  <c r="L1341" i="3"/>
  <c r="K1337" i="3"/>
  <c r="I1337" i="3"/>
  <c r="L1337" i="3"/>
  <c r="I1333" i="3"/>
  <c r="L1333" i="3"/>
  <c r="K1333" i="3"/>
  <c r="K1329" i="3"/>
  <c r="I1329" i="3"/>
  <c r="L1329" i="3"/>
  <c r="I1325" i="3"/>
  <c r="K1325" i="3"/>
  <c r="K1321" i="3"/>
  <c r="I1321" i="3"/>
  <c r="L1321" i="3"/>
  <c r="I1317" i="3"/>
  <c r="K1317" i="3"/>
  <c r="L1317" i="3"/>
  <c r="K1313" i="3"/>
  <c r="I1313" i="3"/>
  <c r="L1313" i="3"/>
  <c r="I1309" i="3"/>
  <c r="K1309" i="3"/>
  <c r="L1309" i="3"/>
  <c r="K1305" i="3"/>
  <c r="I1305" i="3"/>
  <c r="L1305" i="3"/>
  <c r="I1301" i="3"/>
  <c r="L1301" i="3"/>
  <c r="K1301" i="3"/>
  <c r="K1297" i="3"/>
  <c r="I1297" i="3"/>
  <c r="I1293" i="3"/>
  <c r="K1293" i="3"/>
  <c r="L1293" i="3"/>
  <c r="K1289" i="3"/>
  <c r="I1289" i="3"/>
  <c r="L1289" i="3"/>
  <c r="I1285" i="3"/>
  <c r="K1285" i="3"/>
  <c r="L1285" i="3"/>
  <c r="K1281" i="3"/>
  <c r="I1281" i="3"/>
  <c r="L1281" i="3"/>
  <c r="I1277" i="3"/>
  <c r="K1277" i="3"/>
  <c r="L1277" i="3"/>
  <c r="K1273" i="3"/>
  <c r="I1273" i="3"/>
  <c r="L1273" i="3"/>
  <c r="I1269" i="3"/>
  <c r="L1269" i="3"/>
  <c r="K1265" i="3"/>
  <c r="I1265" i="3"/>
  <c r="L1265" i="3"/>
  <c r="I1261" i="3"/>
  <c r="K1261" i="3"/>
  <c r="K1257" i="3"/>
  <c r="I1257" i="3"/>
  <c r="L1257" i="3"/>
  <c r="I1253" i="3"/>
  <c r="K1253" i="3"/>
  <c r="L1253" i="3"/>
  <c r="K1249" i="3"/>
  <c r="I1249" i="3"/>
  <c r="L1249" i="3"/>
  <c r="I1245" i="3"/>
  <c r="K1245" i="3"/>
  <c r="L1245" i="3"/>
  <c r="K1241" i="3"/>
  <c r="I1241" i="3"/>
  <c r="L1241" i="3"/>
  <c r="I1237" i="3"/>
  <c r="L1237" i="3"/>
  <c r="K1237" i="3"/>
  <c r="K1233" i="3"/>
  <c r="I1233" i="3"/>
  <c r="I1229" i="3"/>
  <c r="K1229" i="3"/>
  <c r="L1229" i="3"/>
  <c r="K1225" i="3"/>
  <c r="I1225" i="3"/>
  <c r="L1225" i="3"/>
  <c r="I1221" i="3"/>
  <c r="K1221" i="3"/>
  <c r="L1221" i="3"/>
  <c r="K1217" i="3"/>
  <c r="I1217" i="3"/>
  <c r="L1217" i="3"/>
  <c r="I1213" i="3"/>
  <c r="K1213" i="3"/>
  <c r="L1213" i="3"/>
  <c r="K1209" i="3"/>
  <c r="I1209" i="3"/>
  <c r="L1209" i="3"/>
  <c r="I1205" i="3"/>
  <c r="L1205" i="3"/>
  <c r="K1201" i="3"/>
  <c r="I1201" i="3"/>
  <c r="L1201" i="3"/>
  <c r="I1197" i="3"/>
  <c r="K1197" i="3"/>
  <c r="L1197" i="3"/>
  <c r="K1193" i="3"/>
  <c r="I1193" i="3"/>
  <c r="L1193" i="3"/>
  <c r="I1189" i="3"/>
  <c r="K1189" i="3"/>
  <c r="L1189" i="3"/>
  <c r="K1185" i="3"/>
  <c r="I1185" i="3"/>
  <c r="L1185" i="3"/>
  <c r="I1181" i="3"/>
  <c r="K1181" i="3"/>
  <c r="L1181" i="3"/>
  <c r="K1177" i="3"/>
  <c r="I1177" i="3"/>
  <c r="L1177" i="3"/>
  <c r="I1173" i="3"/>
  <c r="L1173" i="3"/>
  <c r="K1173" i="3"/>
  <c r="K1169" i="3"/>
  <c r="I1169" i="3"/>
  <c r="L1169" i="3"/>
  <c r="I1165" i="3"/>
  <c r="K1165" i="3"/>
  <c r="L1165" i="3"/>
  <c r="K1161" i="3"/>
  <c r="I1161" i="3"/>
  <c r="L1161" i="3"/>
  <c r="I1157" i="3"/>
  <c r="K1157" i="3"/>
  <c r="L1157" i="3"/>
  <c r="K1153" i="3"/>
  <c r="I1153" i="3"/>
  <c r="L1153" i="3"/>
  <c r="I1149" i="3"/>
  <c r="K1149" i="3"/>
  <c r="L1149" i="3"/>
  <c r="K1145" i="3"/>
  <c r="I1145" i="3"/>
  <c r="L1145" i="3"/>
  <c r="I1141" i="3"/>
  <c r="K1141" i="3"/>
  <c r="L1141" i="3"/>
  <c r="K1137" i="3"/>
  <c r="I1137" i="3"/>
  <c r="L1137" i="3"/>
  <c r="I1133" i="3"/>
  <c r="K1133" i="3"/>
  <c r="L1133" i="3"/>
  <c r="K1129" i="3"/>
  <c r="I1129" i="3"/>
  <c r="L1129" i="3"/>
  <c r="I1125" i="3"/>
  <c r="L1125" i="3"/>
  <c r="K1125" i="3"/>
  <c r="K1121" i="3"/>
  <c r="I1121" i="3"/>
  <c r="L1121" i="3"/>
  <c r="I1117" i="3"/>
  <c r="K1117" i="3"/>
  <c r="L1117" i="3"/>
  <c r="K1113" i="3"/>
  <c r="I1113" i="3"/>
  <c r="L1113" i="3"/>
  <c r="I1109" i="3"/>
  <c r="K1109" i="3"/>
  <c r="K1105" i="3"/>
  <c r="I1105" i="3"/>
  <c r="L1105" i="3"/>
  <c r="I1101" i="3"/>
  <c r="K1101" i="3"/>
  <c r="L1101" i="3"/>
  <c r="K1097" i="3"/>
  <c r="I1097" i="3"/>
  <c r="L1097" i="3"/>
  <c r="I1093" i="3"/>
  <c r="L1093" i="3"/>
  <c r="K1093" i="3"/>
  <c r="K1089" i="3"/>
  <c r="I1089" i="3"/>
  <c r="L1089" i="3"/>
  <c r="I1085" i="3"/>
  <c r="K1085" i="3"/>
  <c r="L1085" i="3"/>
  <c r="K1081" i="3"/>
  <c r="I1081" i="3"/>
  <c r="L1081" i="3"/>
  <c r="I1077" i="3"/>
  <c r="L1077" i="3"/>
  <c r="K1077" i="3"/>
  <c r="K1073" i="3"/>
  <c r="I1073" i="3"/>
  <c r="L1073" i="3"/>
  <c r="I1069" i="3"/>
  <c r="K1069" i="3"/>
  <c r="L1069" i="3"/>
  <c r="K1065" i="3"/>
  <c r="I1065" i="3"/>
  <c r="L1065" i="3"/>
  <c r="I1061" i="3"/>
  <c r="L1061" i="3"/>
  <c r="K1061" i="3"/>
  <c r="K1057" i="3"/>
  <c r="I1057" i="3"/>
  <c r="L1057" i="3"/>
  <c r="I1053" i="3"/>
  <c r="L1053" i="3"/>
  <c r="K1053" i="3"/>
  <c r="K1049" i="3"/>
  <c r="I1049" i="3"/>
  <c r="L1049" i="3"/>
  <c r="I1045" i="3"/>
  <c r="K1045" i="3"/>
  <c r="L1045" i="3"/>
  <c r="K1041" i="3"/>
  <c r="I1041" i="3"/>
  <c r="L1041" i="3"/>
  <c r="I1037" i="3"/>
  <c r="K1037" i="3"/>
  <c r="L1037" i="3"/>
  <c r="K1033" i="3"/>
  <c r="I1033" i="3"/>
  <c r="L1033" i="3"/>
  <c r="I1029" i="3"/>
  <c r="L1029" i="3"/>
  <c r="K1029" i="3"/>
  <c r="K1025" i="3"/>
  <c r="I1025" i="3"/>
  <c r="L1025" i="3"/>
  <c r="I1021" i="3"/>
  <c r="L1021" i="3"/>
  <c r="K1021" i="3"/>
  <c r="K1017" i="3"/>
  <c r="I1017" i="3"/>
  <c r="I1013" i="3"/>
  <c r="L1013" i="3"/>
  <c r="K1013" i="3"/>
  <c r="K1009" i="3"/>
  <c r="I1009" i="3"/>
  <c r="L1009" i="3"/>
  <c r="I1005" i="3"/>
  <c r="K1005" i="3"/>
  <c r="L1005" i="3"/>
  <c r="K1001" i="3"/>
  <c r="I1001" i="3"/>
  <c r="L1001" i="3"/>
  <c r="I997" i="3"/>
  <c r="K997" i="3"/>
  <c r="L997" i="3"/>
  <c r="K993" i="3"/>
  <c r="I993" i="3"/>
  <c r="L993" i="3"/>
  <c r="I989" i="3"/>
  <c r="L989" i="3"/>
  <c r="K989" i="3"/>
  <c r="K985" i="3"/>
  <c r="I985" i="3"/>
  <c r="L985" i="3"/>
  <c r="I981" i="3"/>
  <c r="L981" i="3"/>
  <c r="K981" i="3"/>
  <c r="K977" i="3"/>
  <c r="I977" i="3"/>
  <c r="L977" i="3"/>
  <c r="I973" i="3"/>
  <c r="K973" i="3"/>
  <c r="L973" i="3"/>
  <c r="K969" i="3"/>
  <c r="I969" i="3"/>
  <c r="L969" i="3"/>
  <c r="I965" i="3"/>
  <c r="K965" i="3"/>
  <c r="L965" i="3"/>
  <c r="K961" i="3"/>
  <c r="I961" i="3"/>
  <c r="L961" i="3"/>
  <c r="I957" i="3"/>
  <c r="L957" i="3"/>
  <c r="K957" i="3"/>
  <c r="K953" i="3"/>
  <c r="I953" i="3"/>
  <c r="I949" i="3"/>
  <c r="L949" i="3"/>
  <c r="K949" i="3"/>
  <c r="K945" i="3"/>
  <c r="I945" i="3"/>
  <c r="L945" i="3"/>
  <c r="I941" i="3"/>
  <c r="K941" i="3"/>
  <c r="L941" i="3"/>
  <c r="K937" i="3"/>
  <c r="I937" i="3"/>
  <c r="L937" i="3"/>
  <c r="I933" i="3"/>
  <c r="K933" i="3"/>
  <c r="L933" i="3"/>
  <c r="K929" i="3"/>
  <c r="I929" i="3"/>
  <c r="L929" i="3"/>
  <c r="I925" i="3"/>
  <c r="L925" i="3"/>
  <c r="K925" i="3"/>
  <c r="K921" i="3"/>
  <c r="I921" i="3"/>
  <c r="L921" i="3"/>
  <c r="I917" i="3"/>
  <c r="L917" i="3"/>
  <c r="K917" i="3"/>
  <c r="K913" i="3"/>
  <c r="I913" i="3"/>
  <c r="L913" i="3"/>
  <c r="I909" i="3"/>
  <c r="K909" i="3"/>
  <c r="L909" i="3"/>
  <c r="K905" i="3"/>
  <c r="I905" i="3"/>
  <c r="L905" i="3"/>
  <c r="I901" i="3"/>
  <c r="K901" i="3"/>
  <c r="L901" i="3"/>
  <c r="K897" i="3"/>
  <c r="I897" i="3"/>
  <c r="L897" i="3"/>
  <c r="I893" i="3"/>
  <c r="L893" i="3"/>
  <c r="K893" i="3"/>
  <c r="K889" i="3"/>
  <c r="I889" i="3"/>
  <c r="I885" i="3"/>
  <c r="L885" i="3"/>
  <c r="K885" i="3"/>
  <c r="K881" i="3"/>
  <c r="I881" i="3"/>
  <c r="L881" i="3"/>
  <c r="I877" i="3"/>
  <c r="K877" i="3"/>
  <c r="L877" i="3"/>
  <c r="K873" i="3"/>
  <c r="I873" i="3"/>
  <c r="L873" i="3"/>
  <c r="I869" i="3"/>
  <c r="K869" i="3"/>
  <c r="L869" i="3"/>
  <c r="K865" i="3"/>
  <c r="I865" i="3"/>
  <c r="L865" i="3"/>
  <c r="I861" i="3"/>
  <c r="L861" i="3"/>
  <c r="K861" i="3"/>
  <c r="K857" i="3"/>
  <c r="I857" i="3"/>
  <c r="L857" i="3"/>
  <c r="I853" i="3"/>
  <c r="L853" i="3"/>
  <c r="K853" i="3"/>
  <c r="K849" i="3"/>
  <c r="I849" i="3"/>
  <c r="L849" i="3"/>
  <c r="I845" i="3"/>
  <c r="K845" i="3"/>
  <c r="L845" i="3"/>
  <c r="K841" i="3"/>
  <c r="I841" i="3"/>
  <c r="L841" i="3"/>
  <c r="I837" i="3"/>
  <c r="K837" i="3"/>
  <c r="L837" i="3"/>
  <c r="K833" i="3"/>
  <c r="I833" i="3"/>
  <c r="L833" i="3"/>
  <c r="I829" i="3"/>
  <c r="L829" i="3"/>
  <c r="K829" i="3"/>
  <c r="K825" i="3"/>
  <c r="I825" i="3"/>
  <c r="I821" i="3"/>
  <c r="L821" i="3"/>
  <c r="K821" i="3"/>
  <c r="K817" i="3"/>
  <c r="I817" i="3"/>
  <c r="L817" i="3"/>
  <c r="I813" i="3"/>
  <c r="K813" i="3"/>
  <c r="L813" i="3"/>
  <c r="L809" i="3"/>
  <c r="K809" i="3"/>
  <c r="I809" i="3"/>
  <c r="L805" i="3"/>
  <c r="I805" i="3"/>
  <c r="K805" i="3"/>
  <c r="L801" i="3"/>
  <c r="K801" i="3"/>
  <c r="I801" i="3"/>
  <c r="L797" i="3"/>
  <c r="K797" i="3"/>
  <c r="I797" i="3"/>
  <c r="L793" i="3"/>
  <c r="K793" i="3"/>
  <c r="I793" i="3"/>
  <c r="L789" i="3"/>
  <c r="I789" i="3"/>
  <c r="K789" i="3"/>
  <c r="L785" i="3"/>
  <c r="K785" i="3"/>
  <c r="I785" i="3"/>
  <c r="L781" i="3"/>
  <c r="I781" i="3"/>
  <c r="K781" i="3"/>
  <c r="L777" i="3"/>
  <c r="K777" i="3"/>
  <c r="I777" i="3"/>
  <c r="L773" i="3"/>
  <c r="I773" i="3"/>
  <c r="K773" i="3"/>
  <c r="L769" i="3"/>
  <c r="K769" i="3"/>
  <c r="I769" i="3"/>
  <c r="L765" i="3"/>
  <c r="K765" i="3"/>
  <c r="I765" i="3"/>
  <c r="L761" i="3"/>
  <c r="K761" i="3"/>
  <c r="I761" i="3"/>
  <c r="L757" i="3"/>
  <c r="I757" i="3"/>
  <c r="K757" i="3"/>
  <c r="L753" i="3"/>
  <c r="K753" i="3"/>
  <c r="I753" i="3"/>
  <c r="L749" i="3"/>
  <c r="I749" i="3"/>
  <c r="K749" i="3"/>
  <c r="L745" i="3"/>
  <c r="K745" i="3"/>
  <c r="I745" i="3"/>
  <c r="L741" i="3"/>
  <c r="I741" i="3"/>
  <c r="K741" i="3"/>
  <c r="L737" i="3"/>
  <c r="K737" i="3"/>
  <c r="I737" i="3"/>
  <c r="L733" i="3"/>
  <c r="K733" i="3"/>
  <c r="I733" i="3"/>
  <c r="L729" i="3"/>
  <c r="K729" i="3"/>
  <c r="I729" i="3"/>
  <c r="L725" i="3"/>
  <c r="I725" i="3"/>
  <c r="K725" i="3"/>
  <c r="L721" i="3"/>
  <c r="K721" i="3"/>
  <c r="I721" i="3"/>
  <c r="L717" i="3"/>
  <c r="I717" i="3"/>
  <c r="K717" i="3"/>
  <c r="L713" i="3"/>
  <c r="K713" i="3"/>
  <c r="I713" i="3"/>
  <c r="L709" i="3"/>
  <c r="I709" i="3"/>
  <c r="K709" i="3"/>
  <c r="L705" i="3"/>
  <c r="K705" i="3"/>
  <c r="I705" i="3"/>
  <c r="L701" i="3"/>
  <c r="K701" i="3"/>
  <c r="I701" i="3"/>
  <c r="L697" i="3"/>
  <c r="K697" i="3"/>
  <c r="I697" i="3"/>
  <c r="L693" i="3"/>
  <c r="I693" i="3"/>
  <c r="K693" i="3"/>
  <c r="L689" i="3"/>
  <c r="K689" i="3"/>
  <c r="I689" i="3"/>
  <c r="L685" i="3"/>
  <c r="I685" i="3"/>
  <c r="K685" i="3"/>
  <c r="L681" i="3"/>
  <c r="K681" i="3"/>
  <c r="I681" i="3"/>
  <c r="L677" i="3"/>
  <c r="I677" i="3"/>
  <c r="K677" i="3"/>
  <c r="L673" i="3"/>
  <c r="K673" i="3"/>
  <c r="I673" i="3"/>
  <c r="L669" i="3"/>
  <c r="K669" i="3"/>
  <c r="I669" i="3"/>
  <c r="L665" i="3"/>
  <c r="K665" i="3"/>
  <c r="I665" i="3"/>
  <c r="L661" i="3"/>
  <c r="I661" i="3"/>
  <c r="K661" i="3"/>
  <c r="L657" i="3"/>
  <c r="K657" i="3"/>
  <c r="I657" i="3"/>
  <c r="L653" i="3"/>
  <c r="I653" i="3"/>
  <c r="K653" i="3"/>
  <c r="L649" i="3"/>
  <c r="K649" i="3"/>
  <c r="I649" i="3"/>
  <c r="L645" i="3"/>
  <c r="I645" i="3"/>
  <c r="K645" i="3"/>
  <c r="L641" i="3"/>
  <c r="K641" i="3"/>
  <c r="I641" i="3"/>
  <c r="L637" i="3"/>
  <c r="K637" i="3"/>
  <c r="I637" i="3"/>
  <c r="L633" i="3"/>
  <c r="K633" i="3"/>
  <c r="I633" i="3"/>
  <c r="L629" i="3"/>
  <c r="I629" i="3"/>
  <c r="K629" i="3"/>
  <c r="L625" i="3"/>
  <c r="K625" i="3"/>
  <c r="I625" i="3"/>
  <c r="L621" i="3"/>
  <c r="I621" i="3"/>
  <c r="K621" i="3"/>
  <c r="L617" i="3"/>
  <c r="K617" i="3"/>
  <c r="I617" i="3"/>
  <c r="L613" i="3"/>
  <c r="I613" i="3"/>
  <c r="K613" i="3"/>
  <c r="L609" i="3"/>
  <c r="K609" i="3"/>
  <c r="I609" i="3"/>
  <c r="L605" i="3"/>
  <c r="K605" i="3"/>
  <c r="I605" i="3"/>
  <c r="L601" i="3"/>
  <c r="K601" i="3"/>
  <c r="I601" i="3"/>
  <c r="L597" i="3"/>
  <c r="I597" i="3"/>
  <c r="K597" i="3"/>
  <c r="L593" i="3"/>
  <c r="K593" i="3"/>
  <c r="I593" i="3"/>
  <c r="L589" i="3"/>
  <c r="I589" i="3"/>
  <c r="K589" i="3"/>
  <c r="L585" i="3"/>
  <c r="K585" i="3"/>
  <c r="I585" i="3"/>
  <c r="L581" i="3"/>
  <c r="I581" i="3"/>
  <c r="K581" i="3"/>
  <c r="L577" i="3"/>
  <c r="K577" i="3"/>
  <c r="I577" i="3"/>
  <c r="L573" i="3"/>
  <c r="K573" i="3"/>
  <c r="I573" i="3"/>
  <c r="L569" i="3"/>
  <c r="K569" i="3"/>
  <c r="I569" i="3"/>
  <c r="L565" i="3"/>
  <c r="I565" i="3"/>
  <c r="K565" i="3"/>
  <c r="L561" i="3"/>
  <c r="K561" i="3"/>
  <c r="I561" i="3"/>
  <c r="L557" i="3"/>
  <c r="I557" i="3"/>
  <c r="K557" i="3"/>
  <c r="L553" i="3"/>
  <c r="K553" i="3"/>
  <c r="I553" i="3"/>
  <c r="L549" i="3"/>
  <c r="I549" i="3"/>
  <c r="K549" i="3"/>
  <c r="L545" i="3"/>
  <c r="K545" i="3"/>
  <c r="I545" i="3"/>
  <c r="L541" i="3"/>
  <c r="K541" i="3"/>
  <c r="I541" i="3"/>
  <c r="L537" i="3"/>
  <c r="K537" i="3"/>
  <c r="I537" i="3"/>
  <c r="L533" i="3"/>
  <c r="I533" i="3"/>
  <c r="K533" i="3"/>
  <c r="L529" i="3"/>
  <c r="K529" i="3"/>
  <c r="I529" i="3"/>
  <c r="L525" i="3"/>
  <c r="I525" i="3"/>
  <c r="K525" i="3"/>
  <c r="L521" i="3"/>
  <c r="K521" i="3"/>
  <c r="I521" i="3"/>
  <c r="L517" i="3"/>
  <c r="I517" i="3"/>
  <c r="K517" i="3"/>
  <c r="L513" i="3"/>
  <c r="K513" i="3"/>
  <c r="I513" i="3"/>
  <c r="L509" i="3"/>
  <c r="K509" i="3"/>
  <c r="I509" i="3"/>
  <c r="L505" i="3"/>
  <c r="K505" i="3"/>
  <c r="I505" i="3"/>
  <c r="L501" i="3"/>
  <c r="I501" i="3"/>
  <c r="K501" i="3"/>
  <c r="L497" i="3"/>
  <c r="K497" i="3"/>
  <c r="I497" i="3"/>
  <c r="L493" i="3"/>
  <c r="I493" i="3"/>
  <c r="K493" i="3"/>
  <c r="L489" i="3"/>
  <c r="K489" i="3"/>
  <c r="I489" i="3"/>
  <c r="L485" i="3"/>
  <c r="I485" i="3"/>
  <c r="K485" i="3"/>
  <c r="L481" i="3"/>
  <c r="K481" i="3"/>
  <c r="I481" i="3"/>
  <c r="L477" i="3"/>
  <c r="K477" i="3"/>
  <c r="I477" i="3"/>
  <c r="L473" i="3"/>
  <c r="K473" i="3"/>
  <c r="I473" i="3"/>
  <c r="L469" i="3"/>
  <c r="I469" i="3"/>
  <c r="K469" i="3"/>
  <c r="L465" i="3"/>
  <c r="K465" i="3"/>
  <c r="I465" i="3"/>
  <c r="L461" i="3"/>
  <c r="I461" i="3"/>
  <c r="K461" i="3"/>
  <c r="L457" i="3"/>
  <c r="K457" i="3"/>
  <c r="I457" i="3"/>
  <c r="L453" i="3"/>
  <c r="I453" i="3"/>
  <c r="K453" i="3"/>
  <c r="L449" i="3"/>
  <c r="K449" i="3"/>
  <c r="I449" i="3"/>
  <c r="L445" i="3"/>
  <c r="K445" i="3"/>
  <c r="I445" i="3"/>
  <c r="L441" i="3"/>
  <c r="K441" i="3"/>
  <c r="I441" i="3"/>
  <c r="L437" i="3"/>
  <c r="I437" i="3"/>
  <c r="K437" i="3"/>
  <c r="L433" i="3"/>
  <c r="K433" i="3"/>
  <c r="I433" i="3"/>
  <c r="L429" i="3"/>
  <c r="I429" i="3"/>
  <c r="K429" i="3"/>
  <c r="L425" i="3"/>
  <c r="K425" i="3"/>
  <c r="I425" i="3"/>
  <c r="L421" i="3"/>
  <c r="I421" i="3"/>
  <c r="K421" i="3"/>
  <c r="L417" i="3"/>
  <c r="K417" i="3"/>
  <c r="I417" i="3"/>
  <c r="L413" i="3"/>
  <c r="K413" i="3"/>
  <c r="I413" i="3"/>
  <c r="L409" i="3"/>
  <c r="K409" i="3"/>
  <c r="I409" i="3"/>
  <c r="L405" i="3"/>
  <c r="I405" i="3"/>
  <c r="K405" i="3"/>
  <c r="L401" i="3"/>
  <c r="K401" i="3"/>
  <c r="I401" i="3"/>
  <c r="L397" i="3"/>
  <c r="I397" i="3"/>
  <c r="K397" i="3"/>
  <c r="L393" i="3"/>
  <c r="K393" i="3"/>
  <c r="I393" i="3"/>
  <c r="L389" i="3"/>
  <c r="I389" i="3"/>
  <c r="K389" i="3"/>
  <c r="L385" i="3"/>
  <c r="K385" i="3"/>
  <c r="I385" i="3"/>
  <c r="L381" i="3"/>
  <c r="I381" i="3"/>
  <c r="K381" i="3"/>
  <c r="L377" i="3"/>
  <c r="I377" i="3"/>
  <c r="K377" i="3"/>
  <c r="I373" i="3"/>
  <c r="K373" i="3"/>
  <c r="L373" i="3"/>
  <c r="L369" i="3"/>
  <c r="I369" i="3"/>
  <c r="K369" i="3"/>
  <c r="L365" i="3"/>
  <c r="I365" i="3"/>
  <c r="K365" i="3"/>
  <c r="L361" i="3"/>
  <c r="K361" i="3"/>
  <c r="I361" i="3"/>
  <c r="K357" i="3"/>
  <c r="I357" i="3"/>
  <c r="L357" i="3"/>
  <c r="L353" i="3"/>
  <c r="K353" i="3"/>
  <c r="I353" i="3"/>
  <c r="L349" i="3"/>
  <c r="I349" i="3"/>
  <c r="K349" i="3"/>
  <c r="L345" i="3"/>
  <c r="I345" i="3"/>
  <c r="K345" i="3"/>
  <c r="L341" i="3"/>
  <c r="I341" i="3"/>
  <c r="K341" i="3"/>
  <c r="L337" i="3"/>
  <c r="K337" i="3"/>
  <c r="I337" i="3"/>
  <c r="K333" i="3"/>
  <c r="I333" i="3"/>
  <c r="L333" i="3"/>
  <c r="L329" i="3"/>
  <c r="I329" i="3"/>
  <c r="K329" i="3"/>
  <c r="K325" i="3"/>
  <c r="I325" i="3"/>
  <c r="L325" i="3"/>
  <c r="L321" i="3"/>
  <c r="K321" i="3"/>
  <c r="I321" i="3"/>
  <c r="L317" i="3"/>
  <c r="I317" i="3"/>
  <c r="K317" i="3"/>
  <c r="L313" i="3"/>
  <c r="K313" i="3"/>
  <c r="I313" i="3"/>
  <c r="K309" i="3"/>
  <c r="I309" i="3"/>
  <c r="L309" i="3"/>
  <c r="L305" i="3"/>
  <c r="I305" i="3"/>
  <c r="K305" i="3"/>
  <c r="I301" i="3"/>
  <c r="K301" i="3"/>
  <c r="L301" i="3"/>
  <c r="L297" i="3"/>
  <c r="I297" i="3"/>
  <c r="K297" i="3"/>
  <c r="K293" i="3"/>
  <c r="I293" i="3"/>
  <c r="L293" i="3"/>
  <c r="L289" i="3"/>
  <c r="K289" i="3"/>
  <c r="I289" i="3"/>
  <c r="L285" i="3"/>
  <c r="K285" i="3"/>
  <c r="I285" i="3"/>
  <c r="L281" i="3"/>
  <c r="I281" i="3"/>
  <c r="K281" i="3"/>
  <c r="I277" i="3"/>
  <c r="K277" i="3"/>
  <c r="L277" i="3"/>
  <c r="L273" i="3"/>
  <c r="I273" i="3"/>
  <c r="K273" i="3"/>
  <c r="I269" i="3"/>
  <c r="K269" i="3"/>
  <c r="L269" i="3"/>
  <c r="L265" i="3"/>
  <c r="I265" i="3"/>
  <c r="K265" i="3"/>
  <c r="K261" i="3"/>
  <c r="L261" i="3"/>
  <c r="I261" i="3"/>
  <c r="L257" i="3"/>
  <c r="K257" i="3"/>
  <c r="I257" i="3"/>
  <c r="L253" i="3"/>
  <c r="I253" i="3"/>
  <c r="K253" i="3"/>
  <c r="L249" i="3"/>
  <c r="I249" i="3"/>
  <c r="K249" i="3"/>
  <c r="I245" i="3"/>
  <c r="K245" i="3"/>
  <c r="L245" i="3"/>
  <c r="L241" i="3"/>
  <c r="I241" i="3"/>
  <c r="K241" i="3"/>
  <c r="L237" i="3"/>
  <c r="I237" i="3"/>
  <c r="K237" i="3"/>
  <c r="L233" i="3"/>
  <c r="K233" i="3"/>
  <c r="I233" i="3"/>
  <c r="K229" i="3"/>
  <c r="I229" i="3"/>
  <c r="L229" i="3"/>
  <c r="L225" i="3"/>
  <c r="K225" i="3"/>
  <c r="I225" i="3"/>
  <c r="L221" i="3"/>
  <c r="I221" i="3"/>
  <c r="K221" i="3"/>
  <c r="L217" i="3"/>
  <c r="I217" i="3"/>
  <c r="K217" i="3"/>
  <c r="L213" i="3"/>
  <c r="I213" i="3"/>
  <c r="K213" i="3"/>
  <c r="L209" i="3"/>
  <c r="K209" i="3"/>
  <c r="I209" i="3"/>
  <c r="K205" i="3"/>
  <c r="I205" i="3"/>
  <c r="L205" i="3"/>
  <c r="L201" i="3"/>
  <c r="I201" i="3"/>
  <c r="K201" i="3"/>
  <c r="K197" i="3"/>
  <c r="I197" i="3"/>
  <c r="L197" i="3"/>
  <c r="L193" i="3"/>
  <c r="K193" i="3"/>
  <c r="I193" i="3"/>
  <c r="L189" i="3"/>
  <c r="I189" i="3"/>
  <c r="K189" i="3"/>
  <c r="L185" i="3"/>
  <c r="K185" i="3"/>
  <c r="I185" i="3"/>
  <c r="K181" i="3"/>
  <c r="I181" i="3"/>
  <c r="L181" i="3"/>
  <c r="L177" i="3"/>
  <c r="I177" i="3"/>
  <c r="K177" i="3"/>
  <c r="I173" i="3"/>
  <c r="K173" i="3"/>
  <c r="L173" i="3"/>
  <c r="L169" i="3"/>
  <c r="I169" i="3"/>
  <c r="K169" i="3"/>
  <c r="K165" i="3"/>
  <c r="I165" i="3"/>
  <c r="L165" i="3"/>
  <c r="L161" i="3"/>
  <c r="K161" i="3"/>
  <c r="I161" i="3"/>
  <c r="L157" i="3"/>
  <c r="K157" i="3"/>
  <c r="I157" i="3"/>
  <c r="L153" i="3"/>
  <c r="I153" i="3"/>
  <c r="K153" i="3"/>
  <c r="I149" i="3"/>
  <c r="K149" i="3"/>
  <c r="L149" i="3"/>
  <c r="L145" i="3"/>
  <c r="K145" i="3"/>
  <c r="I145" i="3"/>
  <c r="I141" i="3"/>
  <c r="K141" i="3"/>
  <c r="L141" i="3"/>
  <c r="L137" i="3"/>
  <c r="I137" i="3"/>
  <c r="K137" i="3"/>
  <c r="K133" i="3"/>
  <c r="L133" i="3"/>
  <c r="I133" i="3"/>
  <c r="L129" i="3"/>
  <c r="K129" i="3"/>
  <c r="I129" i="3"/>
  <c r="L125" i="3"/>
  <c r="I125" i="3"/>
  <c r="K125" i="3"/>
  <c r="L121" i="3"/>
  <c r="I121" i="3"/>
  <c r="K121" i="3"/>
  <c r="I117" i="3"/>
  <c r="K117" i="3"/>
  <c r="L117" i="3"/>
  <c r="L113" i="3"/>
  <c r="K113" i="3"/>
  <c r="I113" i="3"/>
  <c r="L109" i="3"/>
  <c r="I109" i="3"/>
  <c r="K109" i="3"/>
  <c r="L105" i="3"/>
  <c r="K105" i="3"/>
  <c r="I105" i="3"/>
  <c r="K101" i="3"/>
  <c r="L101" i="3"/>
  <c r="I101" i="3"/>
  <c r="L97" i="3"/>
  <c r="K97" i="3"/>
  <c r="I97" i="3"/>
  <c r="L93" i="3"/>
  <c r="I93" i="3"/>
  <c r="K93" i="3"/>
  <c r="L89" i="3"/>
  <c r="I89" i="3"/>
  <c r="K89" i="3"/>
  <c r="L85" i="3"/>
  <c r="I85" i="3"/>
  <c r="K85" i="3"/>
  <c r="L81" i="3"/>
  <c r="K81" i="3"/>
  <c r="I81" i="3"/>
  <c r="K77" i="3"/>
  <c r="I77" i="3"/>
  <c r="L77" i="3"/>
  <c r="L73" i="3"/>
  <c r="I73" i="3"/>
  <c r="K73" i="3"/>
  <c r="K69" i="3"/>
  <c r="L69" i="3"/>
  <c r="I69" i="3"/>
  <c r="L65" i="3"/>
  <c r="K65" i="3"/>
  <c r="I65" i="3"/>
  <c r="L61" i="3"/>
  <c r="I61" i="3"/>
  <c r="K61" i="3"/>
  <c r="L57" i="3"/>
  <c r="K57" i="3"/>
  <c r="I57" i="3"/>
  <c r="K53" i="3"/>
  <c r="I53" i="3"/>
  <c r="L53" i="3"/>
  <c r="L49" i="3"/>
  <c r="I49" i="3"/>
  <c r="K49" i="3"/>
  <c r="I2146" i="3"/>
  <c r="I2114" i="3"/>
  <c r="I2082" i="3"/>
  <c r="I2050" i="3"/>
  <c r="I2018" i="3"/>
  <c r="I1986" i="3"/>
  <c r="I1954" i="3"/>
  <c r="I1922" i="3"/>
  <c r="I1890" i="3"/>
  <c r="I1858" i="3"/>
  <c r="I1826" i="3"/>
  <c r="I1794" i="3"/>
  <c r="I1762" i="3"/>
  <c r="I1730" i="3"/>
  <c r="I1698" i="3"/>
  <c r="I1666" i="3"/>
  <c r="I1634" i="3"/>
  <c r="I1602" i="3"/>
  <c r="I1570" i="3"/>
  <c r="I1538" i="3"/>
  <c r="I1506" i="3"/>
  <c r="I1474" i="3"/>
  <c r="I1442" i="3"/>
  <c r="I1410" i="3"/>
  <c r="I1378" i="3"/>
  <c r="I1346" i="3"/>
  <c r="I1335" i="3"/>
  <c r="I1314" i="3"/>
  <c r="I1303" i="3"/>
  <c r="I1282" i="3"/>
  <c r="I1271" i="3"/>
  <c r="I1250" i="3"/>
  <c r="I1239" i="3"/>
  <c r="I1218" i="3"/>
  <c r="I1207" i="3"/>
  <c r="I1186" i="3"/>
  <c r="I1175" i="3"/>
  <c r="I1154" i="3"/>
  <c r="I1143" i="3"/>
  <c r="I1122" i="3"/>
  <c r="I1111" i="3"/>
  <c r="I1090" i="3"/>
  <c r="I1079" i="3"/>
  <c r="I1011" i="3"/>
  <c r="I983" i="3"/>
  <c r="I947" i="3"/>
  <c r="I919" i="3"/>
  <c r="I883" i="3"/>
  <c r="I855" i="3"/>
  <c r="I819" i="3"/>
  <c r="I791" i="3"/>
  <c r="I755" i="3"/>
  <c r="I727" i="3"/>
  <c r="I691" i="3"/>
  <c r="I663" i="3"/>
  <c r="I627" i="3"/>
  <c r="I599" i="3"/>
  <c r="I563" i="3"/>
  <c r="I535" i="3"/>
  <c r="I499" i="3"/>
  <c r="I471" i="3"/>
  <c r="I435" i="3"/>
  <c r="I407" i="3"/>
  <c r="I371" i="3"/>
  <c r="I343" i="3"/>
  <c r="I307" i="3"/>
  <c r="I279" i="3"/>
  <c r="I243" i="3"/>
  <c r="I215" i="3"/>
  <c r="I179" i="3"/>
  <c r="I151" i="3"/>
  <c r="I115" i="3"/>
  <c r="I87" i="3"/>
  <c r="I51" i="3"/>
  <c r="I23" i="3"/>
  <c r="L2150" i="3"/>
  <c r="K2122" i="3"/>
  <c r="K2114" i="3"/>
  <c r="L2086" i="3"/>
  <c r="K2058" i="3"/>
  <c r="K2050" i="3"/>
  <c r="L2022" i="3"/>
  <c r="L1962" i="3"/>
  <c r="L1890" i="3"/>
  <c r="L1762" i="3"/>
  <c r="L1546" i="3"/>
  <c r="L1482" i="3"/>
  <c r="K1347" i="3"/>
  <c r="L1290" i="3"/>
  <c r="L1233" i="3"/>
  <c r="L1325" i="3"/>
  <c r="K45" i="3"/>
  <c r="I45" i="3"/>
  <c r="L45" i="3"/>
  <c r="L41" i="3"/>
  <c r="I41" i="3"/>
  <c r="K41" i="3"/>
  <c r="K37" i="3"/>
  <c r="L37" i="3"/>
  <c r="I37" i="3"/>
  <c r="L33" i="3"/>
  <c r="K33" i="3"/>
  <c r="I33" i="3"/>
  <c r="L29" i="3"/>
  <c r="K29" i="3"/>
  <c r="I29" i="3"/>
  <c r="L25" i="3"/>
  <c r="K25" i="3"/>
  <c r="I25" i="3"/>
  <c r="I21" i="3"/>
  <c r="K21" i="3"/>
  <c r="L21" i="3"/>
  <c r="L17" i="3"/>
  <c r="I17" i="3"/>
  <c r="K17" i="3"/>
  <c r="K13" i="3"/>
  <c r="I13" i="3"/>
  <c r="L13" i="3"/>
  <c r="L9" i="3"/>
  <c r="I9" i="3"/>
  <c r="K9" i="3"/>
  <c r="K5" i="3"/>
  <c r="L5" i="3"/>
  <c r="I5" i="3"/>
  <c r="L378" i="3"/>
  <c r="K378" i="3"/>
  <c r="L374" i="3"/>
  <c r="K374" i="3"/>
  <c r="L346" i="3"/>
  <c r="K346" i="3"/>
  <c r="L342" i="3"/>
  <c r="K342" i="3"/>
  <c r="L314" i="3"/>
  <c r="K314" i="3"/>
  <c r="L310" i="3"/>
  <c r="K310" i="3"/>
  <c r="L282" i="3"/>
  <c r="K282" i="3"/>
  <c r="L278" i="3"/>
  <c r="K278" i="3"/>
  <c r="L250" i="3"/>
  <c r="K250" i="3"/>
  <c r="L246" i="3"/>
  <c r="K246" i="3"/>
  <c r="L218" i="3"/>
  <c r="K218" i="3"/>
  <c r="L214" i="3"/>
  <c r="K214" i="3"/>
  <c r="L186" i="3"/>
  <c r="K186" i="3"/>
  <c r="L182" i="3"/>
  <c r="K182" i="3"/>
  <c r="K166" i="3"/>
  <c r="L166" i="3"/>
  <c r="K162" i="3"/>
  <c r="L162" i="3"/>
  <c r="K154" i="3"/>
  <c r="L154" i="3"/>
  <c r="K150" i="3"/>
  <c r="L150" i="3"/>
  <c r="K142" i="3"/>
  <c r="L142" i="3"/>
  <c r="K138" i="3"/>
  <c r="L138" i="3"/>
  <c r="K122" i="3"/>
  <c r="L122" i="3"/>
  <c r="K118" i="3"/>
  <c r="L118" i="3"/>
  <c r="K114" i="3"/>
  <c r="L114" i="3"/>
  <c r="K90" i="3"/>
  <c r="L90" i="3"/>
  <c r="K86" i="3"/>
  <c r="L86" i="3"/>
  <c r="K62" i="3"/>
  <c r="L62" i="3"/>
  <c r="K58" i="3"/>
  <c r="L58" i="3"/>
  <c r="K54" i="3"/>
  <c r="L54" i="3"/>
  <c r="K38" i="3"/>
  <c r="L38" i="3"/>
  <c r="K34" i="3"/>
  <c r="L34" i="3"/>
  <c r="K26" i="3"/>
  <c r="L26" i="3"/>
  <c r="K22" i="3"/>
  <c r="L22" i="3"/>
  <c r="K14" i="3"/>
  <c r="L14" i="3"/>
  <c r="K10" i="3"/>
  <c r="L10" i="3"/>
  <c r="L1038" i="3"/>
  <c r="L1030" i="3"/>
  <c r="L1022" i="3"/>
  <c r="L1014" i="3"/>
  <c r="L1006" i="3"/>
  <c r="L998" i="3"/>
  <c r="L990" i="3"/>
  <c r="L982" i="3"/>
  <c r="L974" i="3"/>
  <c r="L966" i="3"/>
  <c r="L958" i="3"/>
  <c r="L950" i="3"/>
  <c r="L942" i="3"/>
  <c r="L934" i="3"/>
  <c r="L926" i="3"/>
  <c r="L918" i="3"/>
  <c r="L910" i="3"/>
  <c r="L902" i="3"/>
  <c r="L894" i="3"/>
  <c r="L886" i="3"/>
  <c r="L878" i="3"/>
  <c r="L870" i="3"/>
  <c r="L862" i="3"/>
  <c r="L854" i="3"/>
  <c r="L846" i="3"/>
  <c r="L838" i="3"/>
  <c r="L830" i="3"/>
  <c r="L822" i="3"/>
  <c r="L814" i="3"/>
  <c r="K790" i="3"/>
  <c r="K758" i="3"/>
  <c r="K726" i="3"/>
  <c r="K694" i="3"/>
  <c r="K662" i="3"/>
  <c r="K630" i="3"/>
  <c r="K598" i="3"/>
  <c r="K566" i="3"/>
  <c r="K534" i="3"/>
  <c r="K502" i="3"/>
  <c r="K470" i="3"/>
  <c r="K438" i="3"/>
  <c r="K406" i="3"/>
  <c r="K370" i="3"/>
  <c r="K318" i="3"/>
  <c r="K294" i="3"/>
  <c r="K290" i="3"/>
  <c r="K270" i="3"/>
  <c r="K266" i="3"/>
  <c r="K242" i="3"/>
  <c r="K190" i="3"/>
  <c r="L170" i="3"/>
  <c r="L158" i="3"/>
  <c r="L126" i="3"/>
  <c r="L94" i="3"/>
  <c r="L82" i="3"/>
  <c r="L50" i="3"/>
  <c r="L18" i="3"/>
  <c r="L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D998CF-8B20-445A-A98B-E65B7CEF5DC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67BF6F2-7AC6-4FA4-8A8A-E40089ED78D1}" name="WorksheetConnection_Orders!$A$1:$N$832" type="102" refreshedVersion="6" minRefreshableVersion="5">
    <extLst>
      <ext xmlns:x15="http://schemas.microsoft.com/office/spreadsheetml/2010/11/main" uri="{DE250136-89BD-433C-8126-D09CA5730AF9}">
        <x15:connection id="Range">
          <x15:rangePr sourceName="_xlcn.WorksheetConnection_OrdersA1N8321"/>
        </x15:connection>
      </ext>
    </extLst>
  </connection>
</connections>
</file>

<file path=xl/sharedStrings.xml><?xml version="1.0" encoding="utf-8"?>
<sst xmlns="http://schemas.openxmlformats.org/spreadsheetml/2006/main" count="6631" uniqueCount="1131">
  <si>
    <t>Cat</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</si>
  <si>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</si>
  <si>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</si>
  <si>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</si>
  <si>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</si>
  <si>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</si>
  <si>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</si>
  <si>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</si>
  <si>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</si>
  <si>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</si>
  <si>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</si>
  <si>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</si>
  <si>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</si>
  <si>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</si>
  <si>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</si>
  <si>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</si>
  <si>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</si>
  <si>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</si>
  <si>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</si>
  <si>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Pro</t>
  </si>
  <si>
    <t>ProductName</t>
  </si>
  <si>
    <t>SupplierID</t>
  </si>
  <si>
    <t>CategoryID</t>
  </si>
  <si>
    <t>QuantityPerUnit</t>
  </si>
  <si>
    <t>UnitPrice</t>
  </si>
  <si>
    <t>UnitsInStock</t>
  </si>
  <si>
    <t>UnitsOnOrder</t>
  </si>
  <si>
    <t>ReorderLevel</t>
  </si>
  <si>
    <t>Discontinued</t>
  </si>
  <si>
    <t>Tea</t>
  </si>
  <si>
    <t>10 boxes x 20 bags</t>
  </si>
  <si>
    <t>Chang5</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</si>
  <si>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</si>
  <si>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</si>
  <si>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</si>
  <si>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</si>
  <si>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</si>
  <si>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</si>
  <si>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</si>
  <si>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</si>
  <si>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</si>
  <si>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</si>
  <si>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</si>
  <si>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</si>
  <si>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</si>
  <si>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</si>
  <si>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</si>
  <si>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sugar</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</si>
  <si>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</si>
  <si>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</si>
  <si>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</si>
  <si>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</si>
  <si>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</si>
  <si>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</si>
  <si>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</si>
  <si>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</si>
  <si>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</si>
  <si>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</si>
  <si>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</si>
  <si>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</si>
  <si>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</si>
  <si>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</si>
  <si>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</si>
  <si>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</si>
  <si>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</si>
  <si>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</si>
  <si>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</si>
  <si>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</si>
  <si>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</si>
  <si>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</si>
  <si>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</si>
  <si>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Knäckebröd</t>
  </si>
  <si>
    <t>24 - 500 g pkgs.</t>
  </si>
  <si>
    <t>Tunnbröd</t>
  </si>
  <si>
    <t>12 - 250 g pkgs.</t>
  </si>
  <si>
    <t>Guaraná Fantástica</t>
  </si>
  <si>
    <t>12 - 355 ml cans</t>
  </si>
  <si>
    <t>NuNuCa Nuß-Nougat-Creme</t>
  </si>
  <si>
    <t>20 - 450 g glasses</t>
  </si>
  <si>
    <t>Gumbär Gummibärchen</t>
  </si>
  <si>
    <t>100 - 250 g bags</t>
  </si>
  <si>
    <t>Schoggi Schokolade</t>
  </si>
  <si>
    <t>100 - 100 g pieces</t>
  </si>
  <si>
    <t>Rössle Sauerkraut</t>
  </si>
  <si>
    <t>25 - 825 g cans</t>
  </si>
  <si>
    <t>Thüringer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</si>
  <si>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</si>
  <si>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</si>
  <si>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</si>
  <si>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</si>
  <si>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</si>
  <si>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</si>
  <si>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</si>
  <si>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</si>
  <si>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</si>
  <si>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</si>
  <si>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</si>
  <si>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</si>
  <si>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</si>
  <si>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</si>
  <si>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</si>
  <si>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Côte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</si>
  <si>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</si>
  <si>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</si>
  <si>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</si>
  <si>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</si>
  <si>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</si>
  <si>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</si>
  <si>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</si>
  <si>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</si>
  <si>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</si>
  <si>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</si>
  <si>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</si>
  <si>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</si>
  <si>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</si>
  <si>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</si>
  <si>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</si>
  <si>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</si>
  <si>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</si>
  <si>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</si>
  <si>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</si>
  <si>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</si>
  <si>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</si>
  <si>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</si>
  <si>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</si>
  <si>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</si>
  <si>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</si>
  <si>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</si>
  <si>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</si>
  <si>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</si>
  <si>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</si>
  <si>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</si>
  <si>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</si>
  <si>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Tourtière</t>
  </si>
  <si>
    <t>16 pies</t>
  </si>
  <si>
    <t>Pâté chinois</t>
  </si>
  <si>
    <t>24 boxes x 2 pies</t>
  </si>
  <si>
    <t>Gnocchi di nonna Alice</t>
  </si>
  <si>
    <t>24 - 250 g pkgs.</t>
  </si>
  <si>
    <t>Ravioli Angelo</t>
  </si>
  <si>
    <t>Escargots de Bourgogne</t>
  </si>
  <si>
    <t>24 pieces</t>
  </si>
  <si>
    <t>Raclette Courdavault</t>
  </si>
  <si>
    <t>5 kg pkg.</t>
  </si>
  <si>
    <t>Camembert Pierrot</t>
  </si>
  <si>
    <t>15 - 300 g rounds</t>
  </si>
  <si>
    <t>Sirop d'érable</t>
  </si>
  <si>
    <t>24 - 500 ml bottles</t>
  </si>
  <si>
    <t>Tarte au sucre</t>
  </si>
  <si>
    <t>48 pies</t>
  </si>
  <si>
    <t>Vegie-spread</t>
  </si>
  <si>
    <t>15 - 625 g jars</t>
  </si>
  <si>
    <t>Wimmers gute Semmelknödel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</si>
  <si>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</si>
  <si>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</si>
  <si>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</si>
  <si>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</si>
  <si>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</si>
  <si>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</si>
  <si>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</si>
  <si>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</si>
  <si>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</si>
  <si>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</si>
  <si>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</si>
  <si>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</si>
  <si>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</si>
  <si>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</si>
  <si>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Röd Kaviar</t>
  </si>
  <si>
    <t>24 - 150 g jars</t>
  </si>
  <si>
    <t>Longlife Tofu</t>
  </si>
  <si>
    <t>Rhönbräu Klosterbier</t>
  </si>
  <si>
    <t>24 - 0.5 l bottles</t>
  </si>
  <si>
    <t>Lakkalikööri</t>
  </si>
  <si>
    <t>500 ml</t>
  </si>
  <si>
    <t>Original Frankfurter grüne Soße</t>
  </si>
  <si>
    <t>12 boxes</t>
  </si>
  <si>
    <t>Emp</t>
  </si>
  <si>
    <t>LastName</t>
  </si>
  <si>
    <t>FirstName</t>
  </si>
  <si>
    <t>Title</t>
  </si>
  <si>
    <t>BirthDate</t>
  </si>
  <si>
    <t>HireDate</t>
  </si>
  <si>
    <t>City</t>
  </si>
  <si>
    <t>Region</t>
  </si>
  <si>
    <t>PostalCode</t>
  </si>
  <si>
    <t>Country</t>
  </si>
  <si>
    <t>Target</t>
  </si>
  <si>
    <t>Davolio</t>
  </si>
  <si>
    <t>Nancy</t>
  </si>
  <si>
    <t>Sales Representative</t>
  </si>
  <si>
    <t>Seattle</t>
  </si>
  <si>
    <t>WA</t>
  </si>
  <si>
    <t>USA</t>
  </si>
  <si>
    <t>Fuller</t>
  </si>
  <si>
    <t>Andrew</t>
  </si>
  <si>
    <t>Vice President, Sales</t>
  </si>
  <si>
    <t>Tacoma</t>
  </si>
  <si>
    <t>Leverling</t>
  </si>
  <si>
    <t>Janet</t>
  </si>
  <si>
    <t>Kirkland</t>
  </si>
  <si>
    <t>Peacock</t>
  </si>
  <si>
    <t>Margaret</t>
  </si>
  <si>
    <t>Redmond</t>
  </si>
  <si>
    <t>Buchanan</t>
  </si>
  <si>
    <t>Steven</t>
  </si>
  <si>
    <t>Sales Manager</t>
  </si>
  <si>
    <t>London</t>
  </si>
  <si>
    <t>NULL</t>
  </si>
  <si>
    <t>SW1 8JR</t>
  </si>
  <si>
    <t>UK</t>
  </si>
  <si>
    <t>Suyama</t>
  </si>
  <si>
    <t>Michael</t>
  </si>
  <si>
    <t>EC2 7JR</t>
  </si>
  <si>
    <t>King</t>
  </si>
  <si>
    <t>Robert</t>
  </si>
  <si>
    <t>RG1 9SP</t>
  </si>
  <si>
    <t>Callahan</t>
  </si>
  <si>
    <t>Laura</t>
  </si>
  <si>
    <t>Inside Sales Coordinator</t>
  </si>
  <si>
    <t>Dodsworth</t>
  </si>
  <si>
    <t>Anne</t>
  </si>
  <si>
    <t>WG2 7LT</t>
  </si>
  <si>
    <t>Employee ID</t>
  </si>
  <si>
    <t>Full Name</t>
  </si>
  <si>
    <t>Date OF Birth</t>
  </si>
  <si>
    <t>Hire Date</t>
  </si>
  <si>
    <t>Month</t>
  </si>
  <si>
    <t>Year</t>
  </si>
  <si>
    <t>Leave Date</t>
  </si>
  <si>
    <t>KPI Criteria</t>
  </si>
  <si>
    <t>Value</t>
  </si>
  <si>
    <t>Performance</t>
  </si>
  <si>
    <t>Attendance</t>
  </si>
  <si>
    <t>Co-Operation</t>
  </si>
  <si>
    <t>Average task completion rate</t>
  </si>
  <si>
    <t>Over Time</t>
  </si>
  <si>
    <t>Total</t>
  </si>
  <si>
    <t>Pass</t>
  </si>
  <si>
    <t>EmpID</t>
  </si>
  <si>
    <t>Date</t>
  </si>
  <si>
    <t>Over All</t>
  </si>
  <si>
    <t>Percentage</t>
  </si>
  <si>
    <t>Quarter</t>
  </si>
  <si>
    <t>Invoice</t>
  </si>
  <si>
    <t>ProductID</t>
  </si>
  <si>
    <t>Sales Person</t>
  </si>
  <si>
    <t>OrderDate</t>
  </si>
  <si>
    <t>Quantity</t>
  </si>
  <si>
    <t>Discount</t>
  </si>
  <si>
    <t>Order Year</t>
  </si>
  <si>
    <t>Order Month</t>
  </si>
  <si>
    <t>OrderID</t>
  </si>
  <si>
    <t>CustomerID</t>
  </si>
  <si>
    <t>RequiredDate</t>
  </si>
  <si>
    <t>ShippedDate</t>
  </si>
  <si>
    <t>ShipName</t>
  </si>
  <si>
    <t>Ship Address</t>
  </si>
  <si>
    <t>ShipCity</t>
  </si>
  <si>
    <t>ShipRegion</t>
  </si>
  <si>
    <t>ShipCountry</t>
  </si>
  <si>
    <t>Order Total</t>
  </si>
  <si>
    <t>VINET</t>
  </si>
  <si>
    <t>Vins et alcools Chevalier</t>
  </si>
  <si>
    <t>59 rue de l'Abbaye</t>
  </si>
  <si>
    <t>Reims</t>
  </si>
  <si>
    <t>France</t>
  </si>
  <si>
    <t>TOMSP</t>
  </si>
  <si>
    <t>Toms Spezialitäten</t>
  </si>
  <si>
    <t>Luisenstr. 48</t>
  </si>
  <si>
    <t>Münster</t>
  </si>
  <si>
    <t>Germany</t>
  </si>
  <si>
    <t>HANAR</t>
  </si>
  <si>
    <t>Hanari Carnes</t>
  </si>
  <si>
    <t>Rua do Paço, 67</t>
  </si>
  <si>
    <t>Rio de Janeiro</t>
  </si>
  <si>
    <t>RJ</t>
  </si>
  <si>
    <t>Brazil</t>
  </si>
  <si>
    <t>VICTE</t>
  </si>
  <si>
    <t>Victuailles en stock</t>
  </si>
  <si>
    <t>2, rue du Commerce</t>
  </si>
  <si>
    <t>Lyon</t>
  </si>
  <si>
    <t>SUPRD</t>
  </si>
  <si>
    <t>Suprêmes délices</t>
  </si>
  <si>
    <t>Boulevard Tirou, 255</t>
  </si>
  <si>
    <t>Charleroi</t>
  </si>
  <si>
    <t>Belgium</t>
  </si>
  <si>
    <t>CHOPS</t>
  </si>
  <si>
    <t>Chop-suey Chinese</t>
  </si>
  <si>
    <t>Hauptstr. 31</t>
  </si>
  <si>
    <t>Bern</t>
  </si>
  <si>
    <t>Switzerland</t>
  </si>
  <si>
    <t>RICSU</t>
  </si>
  <si>
    <t>Richter Supermarkt</t>
  </si>
  <si>
    <t>Starenweg 5</t>
  </si>
  <si>
    <t>Genève</t>
  </si>
  <si>
    <t>WELLI</t>
  </si>
  <si>
    <t>Wellington Importadora</t>
  </si>
  <si>
    <t>Rua do Mercado, 12</t>
  </si>
  <si>
    <t>Resende</t>
  </si>
  <si>
    <t>SP</t>
  </si>
  <si>
    <t>HILAA</t>
  </si>
  <si>
    <t>HILARION-Abastos</t>
  </si>
  <si>
    <t>Carrera 22 con Ave. Carlos Soublette #8-35</t>
  </si>
  <si>
    <t>San Cristóbal</t>
  </si>
  <si>
    <t>Táchira</t>
  </si>
  <si>
    <t>Venezuela</t>
  </si>
  <si>
    <t>ERNSH</t>
  </si>
  <si>
    <t>Ernst Handel</t>
  </si>
  <si>
    <t>Kirchgasse 6</t>
  </si>
  <si>
    <t>Graz</t>
  </si>
  <si>
    <t>Austria</t>
  </si>
  <si>
    <t>CENTC</t>
  </si>
  <si>
    <t>Centro comercial Moctezuma</t>
  </si>
  <si>
    <t>Sierras de Granada 9993</t>
  </si>
  <si>
    <t>México D.F.</t>
  </si>
  <si>
    <t>Mexico</t>
  </si>
  <si>
    <t>OTTIK</t>
  </si>
  <si>
    <t>Ottilies Käseladen</t>
  </si>
  <si>
    <t>Mehrheimerstr. 369</t>
  </si>
  <si>
    <t>Köln</t>
  </si>
  <si>
    <t>QUEDE</t>
  </si>
  <si>
    <t>Que Delícia</t>
  </si>
  <si>
    <t>Rua da Panificadora, 12</t>
  </si>
  <si>
    <t>RATTC</t>
  </si>
  <si>
    <t>Rattlesnake Canyon Grocery</t>
  </si>
  <si>
    <t>2817 Milton Dr.</t>
  </si>
  <si>
    <t>Albuquerque</t>
  </si>
  <si>
    <t>NM</t>
  </si>
  <si>
    <t>FOLKO</t>
  </si>
  <si>
    <t>Folk och fä HB</t>
  </si>
  <si>
    <t>Åkergatan 24</t>
  </si>
  <si>
    <t>Bräcke</t>
  </si>
  <si>
    <t>Sweden</t>
  </si>
  <si>
    <t>BLONP</t>
  </si>
  <si>
    <t>Blondel père et fils</t>
  </si>
  <si>
    <t>24, place Kléber</t>
  </si>
  <si>
    <t>Strasbourg</t>
  </si>
  <si>
    <t>WARTH</t>
  </si>
  <si>
    <t>Wartian Herkku</t>
  </si>
  <si>
    <t>Torikatu 38</t>
  </si>
  <si>
    <t>Oulu</t>
  </si>
  <si>
    <t>Finland</t>
  </si>
  <si>
    <t>FRANK</t>
  </si>
  <si>
    <t>Frankenversand</t>
  </si>
  <si>
    <t>Berliner Platz 43</t>
  </si>
  <si>
    <t>München</t>
  </si>
  <si>
    <t>GROSR</t>
  </si>
  <si>
    <t>GROSELLA-Restaurante</t>
  </si>
  <si>
    <t>5ª Ave. Los Palos Grandes</t>
  </si>
  <si>
    <t>Caracas</t>
  </si>
  <si>
    <t>DF</t>
  </si>
  <si>
    <t>WHITC</t>
  </si>
  <si>
    <t>White Clover Markets</t>
  </si>
  <si>
    <t>1029 - 12th Ave. S.</t>
  </si>
  <si>
    <t>SPLIR</t>
  </si>
  <si>
    <t>Split Rail Beer &amp; Ale</t>
  </si>
  <si>
    <t>P.O. Box 555</t>
  </si>
  <si>
    <t>Lander</t>
  </si>
  <si>
    <t>WY</t>
  </si>
  <si>
    <t>QUICK</t>
  </si>
  <si>
    <t>QUICK-Stop</t>
  </si>
  <si>
    <t>Taucherstraße 10</t>
  </si>
  <si>
    <t>Cunewalde</t>
  </si>
  <si>
    <t>MAGAA</t>
  </si>
  <si>
    <t>Magazzini Alimentari Riuniti</t>
  </si>
  <si>
    <t>Via Ludovico il Moro 22</t>
  </si>
  <si>
    <t>Bergamo</t>
  </si>
  <si>
    <t>Italy</t>
  </si>
  <si>
    <t>TORTU</t>
  </si>
  <si>
    <t>Tortuga Restaurante</t>
  </si>
  <si>
    <t>Avda. Azteca 123</t>
  </si>
  <si>
    <t>MORGK</t>
  </si>
  <si>
    <t>Morgenstern Gesundkost</t>
  </si>
  <si>
    <t>Heerstr. 22</t>
  </si>
  <si>
    <t>Leipzig</t>
  </si>
  <si>
    <t>BERGS</t>
  </si>
  <si>
    <t>Berglunds snabbköp</t>
  </si>
  <si>
    <t>Berguvsvägen  8</t>
  </si>
  <si>
    <t>Luleå</t>
  </si>
  <si>
    <t>LEHMS</t>
  </si>
  <si>
    <t>Lehmanns Marktstand</t>
  </si>
  <si>
    <t>Magazinweg 7</t>
  </si>
  <si>
    <t>Frankfurt a.M.</t>
  </si>
  <si>
    <t>ROMEY</t>
  </si>
  <si>
    <t>Romero y tomillo</t>
  </si>
  <si>
    <t>Gran Vía, 1</t>
  </si>
  <si>
    <t>Madrid</t>
  </si>
  <si>
    <t>Spain</t>
  </si>
  <si>
    <t>LILAS</t>
  </si>
  <si>
    <t>LILA-Supermercado</t>
  </si>
  <si>
    <t>Carrera 52 con Ave. Bolívar #65-98 Llano Largo</t>
  </si>
  <si>
    <t>Barquisimeto</t>
  </si>
  <si>
    <t>Lara</t>
  </si>
  <si>
    <t>RICAR</t>
  </si>
  <si>
    <t>Ricardo Adocicados</t>
  </si>
  <si>
    <t>Av. Copacabana, 267</t>
  </si>
  <si>
    <t>REGGC</t>
  </si>
  <si>
    <t>Reggiani Caseifici</t>
  </si>
  <si>
    <t>Strada Provinciale 124</t>
  </si>
  <si>
    <t>Reggio Emilia</t>
  </si>
  <si>
    <t>BSBEV</t>
  </si>
  <si>
    <t>B's Beverages</t>
  </si>
  <si>
    <t>Fauntleroy Circus</t>
  </si>
  <si>
    <t>COMMI</t>
  </si>
  <si>
    <t>Comércio Mineiro</t>
  </si>
  <si>
    <t>Av. dos Lusíadas, 23</t>
  </si>
  <si>
    <t>Sao Paulo</t>
  </si>
  <si>
    <t>TRADH</t>
  </si>
  <si>
    <t>Tradiçao Hipermercados</t>
  </si>
  <si>
    <t>Av. Inês de Castro, 414</t>
  </si>
  <si>
    <t>HUNGO</t>
  </si>
  <si>
    <t>Hungry Owl All-Night Grocers</t>
  </si>
  <si>
    <t>8 Johnstown Road</t>
  </si>
  <si>
    <t>Cork</t>
  </si>
  <si>
    <t>Co. Cork</t>
  </si>
  <si>
    <t>Ireland</t>
  </si>
  <si>
    <t>WANDK</t>
  </si>
  <si>
    <t>Die Wandernde Kuh</t>
  </si>
  <si>
    <t>Adenauerallee 900</t>
  </si>
  <si>
    <t>Stuttgart</t>
  </si>
  <si>
    <t>GODOS</t>
  </si>
  <si>
    <t>Godos Cocina Típica</t>
  </si>
  <si>
    <t>C/ Romero, 33</t>
  </si>
  <si>
    <t>Sevilla</t>
  </si>
  <si>
    <t>OLDWO</t>
  </si>
  <si>
    <t>Old World Delicatessen</t>
  </si>
  <si>
    <t>2743 Bering St.</t>
  </si>
  <si>
    <t>Anchorage</t>
  </si>
  <si>
    <t>AK</t>
  </si>
  <si>
    <t>LONEP</t>
  </si>
  <si>
    <t>Lonesome Pine Restaurant</t>
  </si>
  <si>
    <t>89 Chiaroscuro Rd.</t>
  </si>
  <si>
    <t>Portland</t>
  </si>
  <si>
    <t>OR</t>
  </si>
  <si>
    <t>ANATR</t>
  </si>
  <si>
    <t>Ana Trujillo Emparedados y helados</t>
  </si>
  <si>
    <t>Avda. de la Constitución 2222</t>
  </si>
  <si>
    <t>THEBI</t>
  </si>
  <si>
    <t>The Big Cheese</t>
  </si>
  <si>
    <t>89 Jefferson Way Suite 2</t>
  </si>
  <si>
    <t>DUMON</t>
  </si>
  <si>
    <t>Du monde entier</t>
  </si>
  <si>
    <t>67, rue des Cinquante Otages</t>
  </si>
  <si>
    <t>Nantes</t>
  </si>
  <si>
    <t>ISLAT</t>
  </si>
  <si>
    <t>Island Trading</t>
  </si>
  <si>
    <t>Garden House Crowther Way</t>
  </si>
  <si>
    <t>Cowes</t>
  </si>
  <si>
    <t>Isle of Wight</t>
  </si>
  <si>
    <t>PERIC</t>
  </si>
  <si>
    <t>Pericles Comidas clásicas</t>
  </si>
  <si>
    <t>Calle Dr. Jorge Cash 321</t>
  </si>
  <si>
    <t>KOENE</t>
  </si>
  <si>
    <t>Königlich Essen</t>
  </si>
  <si>
    <t>Maubelstr. 90</t>
  </si>
  <si>
    <t>Brandenburg</t>
  </si>
  <si>
    <t>SAVEA</t>
  </si>
  <si>
    <t>Save-a-lot Markets</t>
  </si>
  <si>
    <t>187 Suffolk Ln.</t>
  </si>
  <si>
    <t>Boise</t>
  </si>
  <si>
    <t>ID</t>
  </si>
  <si>
    <t>BOLID</t>
  </si>
  <si>
    <t>Bólido Comidas preparadas</t>
  </si>
  <si>
    <t>C/ Araquil, 67</t>
  </si>
  <si>
    <t>FURIB</t>
  </si>
  <si>
    <t>Furia Bacalhau e Frutos do Mar</t>
  </si>
  <si>
    <t>Jardim das rosas n. 32</t>
  </si>
  <si>
    <t>Lisboa</t>
  </si>
  <si>
    <t>Portugal</t>
  </si>
  <si>
    <t>BONAP</t>
  </si>
  <si>
    <t>Bon app'</t>
  </si>
  <si>
    <t>12, rue des Bouchers</t>
  </si>
  <si>
    <t>Marseille</t>
  </si>
  <si>
    <t>MEREP</t>
  </si>
  <si>
    <t>Mère Paillarde</t>
  </si>
  <si>
    <t>43 rue St. Laurent</t>
  </si>
  <si>
    <t>Montréal</t>
  </si>
  <si>
    <t>Québec</t>
  </si>
  <si>
    <t>Canada</t>
  </si>
  <si>
    <t>PRINI</t>
  </si>
  <si>
    <t>Princesa Isabel Vinhos</t>
  </si>
  <si>
    <t>Estrada da saúde n. 58</t>
  </si>
  <si>
    <t>SIMOB</t>
  </si>
  <si>
    <t>Simons bistro</t>
  </si>
  <si>
    <t>Vinbæltet 34</t>
  </si>
  <si>
    <t>Kobenhavn</t>
  </si>
  <si>
    <t>Denmark</t>
  </si>
  <si>
    <t>FAMIA</t>
  </si>
  <si>
    <t>Familia Arquibaldo</t>
  </si>
  <si>
    <t>Rua Orós, 92</t>
  </si>
  <si>
    <t>LAMAI</t>
  </si>
  <si>
    <t>La maison d'Asie</t>
  </si>
  <si>
    <t>1 rue Alsace-Lorraine</t>
  </si>
  <si>
    <t>Toulouse</t>
  </si>
  <si>
    <t>PICCO</t>
  </si>
  <si>
    <t>Piccolo und mehr</t>
  </si>
  <si>
    <t>Geislweg 14</t>
  </si>
  <si>
    <t>Salzburg</t>
  </si>
  <si>
    <t>AROUT</t>
  </si>
  <si>
    <t>Around the Horn</t>
  </si>
  <si>
    <t>Brook Farm Stratford St. Mary</t>
  </si>
  <si>
    <t>Colchester</t>
  </si>
  <si>
    <t>Essex</t>
  </si>
  <si>
    <t>SEVES</t>
  </si>
  <si>
    <t>Seven Seas Imports</t>
  </si>
  <si>
    <t>90 Wadhurst Rd.</t>
  </si>
  <si>
    <t>DRACD</t>
  </si>
  <si>
    <t>Drachenblut Delikatessen</t>
  </si>
  <si>
    <t>Walserweg 21</t>
  </si>
  <si>
    <t>Aachen</t>
  </si>
  <si>
    <t>EASTC</t>
  </si>
  <si>
    <t>Eastern Connection</t>
  </si>
  <si>
    <t>35 King George</t>
  </si>
  <si>
    <t>ANTON</t>
  </si>
  <si>
    <t>Antonio Moreno Taquería</t>
  </si>
  <si>
    <t>Mataderos  2312</t>
  </si>
  <si>
    <t>GALED</t>
  </si>
  <si>
    <t>Galería del gastronómo</t>
  </si>
  <si>
    <t>Rambla de Cataluña, 23</t>
  </si>
  <si>
    <t>Barcelona</t>
  </si>
  <si>
    <t>VAFFE</t>
  </si>
  <si>
    <t>Vaffeljernet</t>
  </si>
  <si>
    <t>Smagsloget 45</t>
  </si>
  <si>
    <t>Århus</t>
  </si>
  <si>
    <t>QUEEN</t>
  </si>
  <si>
    <t>Queen Cozinha</t>
  </si>
  <si>
    <t>Alameda dos Canàrios, 891</t>
  </si>
  <si>
    <t>WOLZA</t>
  </si>
  <si>
    <t>Wolski Zajazd</t>
  </si>
  <si>
    <t>ul. Filtrowa 68</t>
  </si>
  <si>
    <t>Warszawa</t>
  </si>
  <si>
    <t>Poland</t>
  </si>
  <si>
    <t>HUNGC</t>
  </si>
  <si>
    <t>Hungry Coyote Import Store</t>
  </si>
  <si>
    <t>City Center Plaza 516 Main St.</t>
  </si>
  <si>
    <t>Elgin</t>
  </si>
  <si>
    <t>SANTG</t>
  </si>
  <si>
    <t>Santé Gourmet</t>
  </si>
  <si>
    <t>Erling Skakkes gate 78</t>
  </si>
  <si>
    <t>Stavern</t>
  </si>
  <si>
    <t>Norway</t>
  </si>
  <si>
    <t>BOTTM</t>
  </si>
  <si>
    <t>Bottom-Dollar Markets</t>
  </si>
  <si>
    <t>23 Tsawassen Blvd.</t>
  </si>
  <si>
    <t>Tsawassen</t>
  </si>
  <si>
    <t>BC</t>
  </si>
  <si>
    <t>LINOD</t>
  </si>
  <si>
    <t>LINO-Delicateses</t>
  </si>
  <si>
    <t>Ave. 5 de Mayo Porlamar</t>
  </si>
  <si>
    <t>I. de Margarita</t>
  </si>
  <si>
    <t>Nueva Esparta</t>
  </si>
  <si>
    <t>FOLIG</t>
  </si>
  <si>
    <t>Folies gourmandes</t>
  </si>
  <si>
    <t>184, chaussée de Tournai</t>
  </si>
  <si>
    <t>Lille</t>
  </si>
  <si>
    <t>OCEAN</t>
  </si>
  <si>
    <t>Océano Atlántico Ltda.</t>
  </si>
  <si>
    <t>Ing. Gustavo Moncada 8585 Piso 20-A</t>
  </si>
  <si>
    <t>Buenos Aires</t>
  </si>
  <si>
    <t>Argentina</t>
  </si>
  <si>
    <t>FRANS</t>
  </si>
  <si>
    <t>Franchi S.p.A.</t>
  </si>
  <si>
    <t>Via Monte Bianco 34</t>
  </si>
  <si>
    <t>Torino</t>
  </si>
  <si>
    <t>GOURL</t>
  </si>
  <si>
    <t>Gourmet Lanchonetes</t>
  </si>
  <si>
    <t>Av. Brasil, 442</t>
  </si>
  <si>
    <t>Campinas</t>
  </si>
  <si>
    <t>CONSH</t>
  </si>
  <si>
    <t>Consolidated Holdings</t>
  </si>
  <si>
    <t>Berkeley Gardens 12  Brewery</t>
  </si>
  <si>
    <t>RANCH</t>
  </si>
  <si>
    <t>Rancho grande</t>
  </si>
  <si>
    <t>Av. del Libertador 900</t>
  </si>
  <si>
    <t>LAZYK</t>
  </si>
  <si>
    <t>Lazy K Kountry Store</t>
  </si>
  <si>
    <t>12 Orchestra Terrace</t>
  </si>
  <si>
    <t>Walla Walla</t>
  </si>
  <si>
    <t>LAUGB</t>
  </si>
  <si>
    <t>Laughing Bacchus Wine Cellars</t>
  </si>
  <si>
    <t>2319 Elm St.</t>
  </si>
  <si>
    <t>Vancouver</t>
  </si>
  <si>
    <t>BLAUS</t>
  </si>
  <si>
    <t>Blauer See Delikatessen</t>
  </si>
  <si>
    <t>Forsterstr. 57</t>
  </si>
  <si>
    <t>Mannheim</t>
  </si>
  <si>
    <t>NORTS</t>
  </si>
  <si>
    <t>North/South</t>
  </si>
  <si>
    <t>South House 300 Queensbridge</t>
  </si>
  <si>
    <t>CACTU</t>
  </si>
  <si>
    <t>Cactus Comidas para llevar</t>
  </si>
  <si>
    <t>Cerrito 333</t>
  </si>
  <si>
    <t>GREAL</t>
  </si>
  <si>
    <t>Great Lakes Food Market</t>
  </si>
  <si>
    <t>2732 Baker Blvd.</t>
  </si>
  <si>
    <t>Eugene</t>
  </si>
  <si>
    <t>MAISD</t>
  </si>
  <si>
    <t>Maison Dewey</t>
  </si>
  <si>
    <t>Rue Joseph-Bens 532</t>
  </si>
  <si>
    <t>Bruxelles</t>
  </si>
  <si>
    <t>TRAIH</t>
  </si>
  <si>
    <t>Trail's Head Gourmet Provisioners</t>
  </si>
  <si>
    <t>722 DaVinci Blvd.</t>
  </si>
  <si>
    <t>LETSS</t>
  </si>
  <si>
    <t>Let's Stop N Shop</t>
  </si>
  <si>
    <t>87 Polk St. Suite 5</t>
  </si>
  <si>
    <t>San Francisco</t>
  </si>
  <si>
    <t>CA</t>
  </si>
  <si>
    <t>WILMK</t>
  </si>
  <si>
    <t>Wilman Kala</t>
  </si>
  <si>
    <t>Keskuskatu 45</t>
  </si>
  <si>
    <t>Helsinki</t>
  </si>
  <si>
    <t>THECR</t>
  </si>
  <si>
    <t>The Cracker Box</t>
  </si>
  <si>
    <t>55 Grizzly Peak Rd.</t>
  </si>
  <si>
    <t>Butte</t>
  </si>
  <si>
    <t>MT</t>
  </si>
  <si>
    <t>ALFKI</t>
  </si>
  <si>
    <t>Alfreds Futterkiste</t>
  </si>
  <si>
    <t>Obere Str. 57</t>
  </si>
  <si>
    <t>Berlin</t>
  </si>
  <si>
    <t>FRANR</t>
  </si>
  <si>
    <t>France restauration</t>
  </si>
  <si>
    <t>54, rue Royale</t>
  </si>
  <si>
    <t>Alfred's Futterkiste</t>
  </si>
  <si>
    <t>SPECD</t>
  </si>
  <si>
    <t>Spécialités du monde</t>
  </si>
  <si>
    <t>25, rue Lauriston</t>
  </si>
  <si>
    <t>Paris</t>
  </si>
  <si>
    <t>LACOR</t>
  </si>
  <si>
    <t>La corne d'abondance</t>
  </si>
  <si>
    <t>67, avenue de l'Europe</t>
  </si>
  <si>
    <t>Versailles</t>
  </si>
  <si>
    <t>Null</t>
  </si>
  <si>
    <t>2818 Milton Dr.</t>
  </si>
  <si>
    <t>CompanyName</t>
  </si>
  <si>
    <t>ContactName</t>
  </si>
  <si>
    <t>ContactTitle</t>
  </si>
  <si>
    <t>Address</t>
  </si>
  <si>
    <t>Phone</t>
  </si>
  <si>
    <t>Fax</t>
  </si>
  <si>
    <t>Maria Anders</t>
  </si>
  <si>
    <t>030-0074321</t>
  </si>
  <si>
    <t>030-0076545</t>
  </si>
  <si>
    <t>Ana Trujillo</t>
  </si>
  <si>
    <t>Owner</t>
  </si>
  <si>
    <t>(5) 555-4729</t>
  </si>
  <si>
    <t>(5) 555-3745</t>
  </si>
  <si>
    <t>Antonio Moreno</t>
  </si>
  <si>
    <t>(5) 555-3932</t>
  </si>
  <si>
    <t>Thomas Hardy</t>
  </si>
  <si>
    <t>120 Hanover Sq.</t>
  </si>
  <si>
    <t>WA1 1DP</t>
  </si>
  <si>
    <t>(171) 555-7788</t>
  </si>
  <si>
    <t>(171) 555-6750</t>
  </si>
  <si>
    <t>Christina Berglund</t>
  </si>
  <si>
    <t>Order Administrator</t>
  </si>
  <si>
    <t>S-958 22</t>
  </si>
  <si>
    <t>0921-12 34 65</t>
  </si>
  <si>
    <t>0921-12 34 67</t>
  </si>
  <si>
    <t>Hanna Moos</t>
  </si>
  <si>
    <t>0621-08460</t>
  </si>
  <si>
    <t>0621-08924</t>
  </si>
  <si>
    <t>Blondesddsl père et fils</t>
  </si>
  <si>
    <t>Frédérique Citeaux</t>
  </si>
  <si>
    <t>Marketing Manager</t>
  </si>
  <si>
    <t>88.60.15.31</t>
  </si>
  <si>
    <t>88.60.15.32</t>
  </si>
  <si>
    <t>Martín Sommer</t>
  </si>
  <si>
    <t>(91) 555 22 82</t>
  </si>
  <si>
    <t>(91) 555 91 99</t>
  </si>
  <si>
    <t>Laurence Lebihan</t>
  </si>
  <si>
    <t>91.24.45.40</t>
  </si>
  <si>
    <t>91.24.45.41</t>
  </si>
  <si>
    <t>Elizabeth Lincoln</t>
  </si>
  <si>
    <t>Accounting Manager</t>
  </si>
  <si>
    <t>T2F 8M4</t>
  </si>
  <si>
    <t>(604) 555-4729</t>
  </si>
  <si>
    <t>(604) 555-3745</t>
  </si>
  <si>
    <t>Victoria Ashworth</t>
  </si>
  <si>
    <t>EC2 5NT</t>
  </si>
  <si>
    <t>(171) 555-1212</t>
  </si>
  <si>
    <t>Patricio Simpson</t>
  </si>
  <si>
    <t>Sales Agent</t>
  </si>
  <si>
    <t>(1) 135-5555</t>
  </si>
  <si>
    <t>(1) 135-4892</t>
  </si>
  <si>
    <t>Francisco Chang</t>
  </si>
  <si>
    <t>(5) 555-3392</t>
  </si>
  <si>
    <t>(5) 555-7293</t>
  </si>
  <si>
    <t>Yang Wang</t>
  </si>
  <si>
    <t>Hauptstr. 29</t>
  </si>
  <si>
    <t>0452-076545</t>
  </si>
  <si>
    <t>Pedro Afonso</t>
  </si>
  <si>
    <t>Sales Associate</t>
  </si>
  <si>
    <t>05432-043</t>
  </si>
  <si>
    <t>(11) 555-7647</t>
  </si>
  <si>
    <t>Elizabeth Brown</t>
  </si>
  <si>
    <t>WX1 6LT</t>
  </si>
  <si>
    <t>(171) 555-2282</t>
  </si>
  <si>
    <t>(171) 555-9199</t>
  </si>
  <si>
    <t>Sven Ottlieb</t>
  </si>
  <si>
    <t>0241-039123</t>
  </si>
  <si>
    <t>0241-059428</t>
  </si>
  <si>
    <t>Janine Labrune</t>
  </si>
  <si>
    <t>40.67.88.88</t>
  </si>
  <si>
    <t>40.67.89.89</t>
  </si>
  <si>
    <t>Ann Devon</t>
  </si>
  <si>
    <t>WX3 6FW</t>
  </si>
  <si>
    <t>(171) 555-0297</t>
  </si>
  <si>
    <t>(171) 555-3373</t>
  </si>
  <si>
    <t>Roland Mendel</t>
  </si>
  <si>
    <t>7675-3425</t>
  </si>
  <si>
    <t>7675-3426</t>
  </si>
  <si>
    <t>Aria Cruz</t>
  </si>
  <si>
    <t>Marketing Assistant</t>
  </si>
  <si>
    <t>05442-030</t>
  </si>
  <si>
    <t>(11) 555-9857</t>
  </si>
  <si>
    <t>FISSA</t>
  </si>
  <si>
    <t>FISSA Fabrica Inter. Salchichas S.A.</t>
  </si>
  <si>
    <t>Diego Roel</t>
  </si>
  <si>
    <t>C/ Moralzarzal, 86</t>
  </si>
  <si>
    <t>(91) 555 94 44</t>
  </si>
  <si>
    <t>(91) 555 55 93</t>
  </si>
  <si>
    <t>Martine Rancé</t>
  </si>
  <si>
    <t>Assistant Sales Agent</t>
  </si>
  <si>
    <t>20.16.10.16</t>
  </si>
  <si>
    <t>20.16.10.17</t>
  </si>
  <si>
    <t>Maria Larsson</t>
  </si>
  <si>
    <t>S-844 67</t>
  </si>
  <si>
    <t>0695-34 67 21</t>
  </si>
  <si>
    <t>Peter Franken</t>
  </si>
  <si>
    <t>089-0877310</t>
  </si>
  <si>
    <t>089-0877451</t>
  </si>
  <si>
    <t>Carine Schmitt</t>
  </si>
  <si>
    <t>40.32.21.21</t>
  </si>
  <si>
    <t>40.32.21.20</t>
  </si>
  <si>
    <t>Paolo Accorti</t>
  </si>
  <si>
    <t>011-4988260</t>
  </si>
  <si>
    <t>011-4988261</t>
  </si>
  <si>
    <t>Lino Rodriguez</t>
  </si>
  <si>
    <t>(1) 354-2534</t>
  </si>
  <si>
    <t>(1) 354-2535</t>
  </si>
  <si>
    <t>Galería del gastrónomo</t>
  </si>
  <si>
    <t>Eduardo Saavedra</t>
  </si>
  <si>
    <t>(93) 203 4560</t>
  </si>
  <si>
    <t>(93) 203 4561</t>
  </si>
  <si>
    <t>José Pedro Freyre</t>
  </si>
  <si>
    <t>(95) 555 82 82</t>
  </si>
  <si>
    <t>André Fonseca</t>
  </si>
  <si>
    <t>04876-786</t>
  </si>
  <si>
    <t>(11) 555-9482</t>
  </si>
  <si>
    <t>Howard Snyder</t>
  </si>
  <si>
    <t>(503) 555-7555</t>
  </si>
  <si>
    <t>Manuel Pereira</t>
  </si>
  <si>
    <t>(2) 283-2951</t>
  </si>
  <si>
    <t>(2) 283-3397</t>
  </si>
  <si>
    <t>Mario Pontes</t>
  </si>
  <si>
    <t>05454-876</t>
  </si>
  <si>
    <t>(21) 555-0091</t>
  </si>
  <si>
    <t>(21) 555-8765</t>
  </si>
  <si>
    <t>Carlos Hernández</t>
  </si>
  <si>
    <t>(5) 555-1340</t>
  </si>
  <si>
    <t>(5) 555-1948</t>
  </si>
  <si>
    <t>Yoshi Latimer</t>
  </si>
  <si>
    <t>(503) 555-6874</t>
  </si>
  <si>
    <t>(503) 555-2376</t>
  </si>
  <si>
    <t>Patricia McKenna</t>
  </si>
  <si>
    <t>2967 542</t>
  </si>
  <si>
    <t>2967 3333</t>
  </si>
  <si>
    <t>Helen Bennett</t>
  </si>
  <si>
    <t>PO31 7PJ</t>
  </si>
  <si>
    <t>(198) 555-8888</t>
  </si>
  <si>
    <t>Philip Cramer</t>
  </si>
  <si>
    <t>0555-09876</t>
  </si>
  <si>
    <t>Daniel Tonini</t>
  </si>
  <si>
    <t>30.59.84.10</t>
  </si>
  <si>
    <t>30.59.85.11</t>
  </si>
  <si>
    <t>Annette Roulet</t>
  </si>
  <si>
    <t>61.77.61.10</t>
  </si>
  <si>
    <t>61.77.61.11</t>
  </si>
  <si>
    <t>Yoshi Tannamuri</t>
  </si>
  <si>
    <t>1900 Oak St.</t>
  </si>
  <si>
    <t>V3F 2K1</t>
  </si>
  <si>
    <t>(604) 555-3392</t>
  </si>
  <si>
    <t>(604) 555-7293</t>
  </si>
  <si>
    <t>John Steel</t>
  </si>
  <si>
    <t>(509) 555-7969</t>
  </si>
  <si>
    <t>(509) 555-6221</t>
  </si>
  <si>
    <t>Renate Messner</t>
  </si>
  <si>
    <t>069-0245984</t>
  </si>
  <si>
    <t>069-0245874</t>
  </si>
  <si>
    <t>Jaime Yorres</t>
  </si>
  <si>
    <t>(415) 555-5938</t>
  </si>
  <si>
    <t>Carlos González</t>
  </si>
  <si>
    <t>(9) 331-6954</t>
  </si>
  <si>
    <t>(9) 331-7256</t>
  </si>
  <si>
    <t>Felipe Izquierdo</t>
  </si>
  <si>
    <t>(8) 34-56-12</t>
  </si>
  <si>
    <t>(8) 34-93-93</t>
  </si>
  <si>
    <t>Fran Wilson</t>
  </si>
  <si>
    <t>(503) 555-9573</t>
  </si>
  <si>
    <t>(503) 555-9646</t>
  </si>
  <si>
    <t>Giovanni Rovelli</t>
  </si>
  <si>
    <t>035-640230</t>
  </si>
  <si>
    <t>035-640231</t>
  </si>
  <si>
    <t>Catherine Dewey</t>
  </si>
  <si>
    <t>B-1180</t>
  </si>
  <si>
    <t>(02) 201 24 67</t>
  </si>
  <si>
    <t>(02) 201 24 68</t>
  </si>
  <si>
    <t>Jean Fresnière</t>
  </si>
  <si>
    <t>H1J 1C3</t>
  </si>
  <si>
    <t>(514) 555-8054</t>
  </si>
  <si>
    <t>(514) 555-8055</t>
  </si>
  <si>
    <t>Alexander Feuer</t>
  </si>
  <si>
    <t>0342-023176</t>
  </si>
  <si>
    <t>Simon Crowther</t>
  </si>
  <si>
    <t>SW7 1RZ</t>
  </si>
  <si>
    <t>(171) 555-7733</t>
  </si>
  <si>
    <t>(171) 555-2530</t>
  </si>
  <si>
    <t>Yvonne Moncada</t>
  </si>
  <si>
    <t>(1) 135-5333</t>
  </si>
  <si>
    <t>(1) 135-5535</t>
  </si>
  <si>
    <t>Rene Phillips</t>
  </si>
  <si>
    <t>(907) 555-7584</t>
  </si>
  <si>
    <t>(907) 555-2880</t>
  </si>
  <si>
    <t>Henriette Pfalzheim</t>
  </si>
  <si>
    <t>0221-0644327</t>
  </si>
  <si>
    <t>0221-0765721</t>
  </si>
  <si>
    <t>PARIS</t>
  </si>
  <si>
    <t>Paris spécialités</t>
  </si>
  <si>
    <t>Marie Bertrand</t>
  </si>
  <si>
    <t>265, boulevard Charonne</t>
  </si>
  <si>
    <t>(1) 42.34.22.66</t>
  </si>
  <si>
    <t>(1) 42.34.22.77</t>
  </si>
  <si>
    <t>Guillermo Fernández</t>
  </si>
  <si>
    <t>(5) 552-3745</t>
  </si>
  <si>
    <t>(5) 545-3745</t>
  </si>
  <si>
    <t>Georg Pipps</t>
  </si>
  <si>
    <t>6562-9722</t>
  </si>
  <si>
    <t>6562-9723</t>
  </si>
  <si>
    <t>Isabel de Castro</t>
  </si>
  <si>
    <t>(1) 356-5634</t>
  </si>
  <si>
    <t>Bernardo Batista</t>
  </si>
  <si>
    <t>02389-673</t>
  </si>
  <si>
    <t>(21) 555-4252</t>
  </si>
  <si>
    <t>(21) 555-4545</t>
  </si>
  <si>
    <t>Lúcia Carvalho</t>
  </si>
  <si>
    <t>05487-020</t>
  </si>
  <si>
    <t>(11) 555-1189</t>
  </si>
  <si>
    <t>Horst Kloss</t>
  </si>
  <si>
    <t>0372-035188</t>
  </si>
  <si>
    <t>Sergio Gutiérrez</t>
  </si>
  <si>
    <t>(1) 123-5555</t>
  </si>
  <si>
    <t>(1) 123-5556</t>
  </si>
  <si>
    <t>Paula Wilson</t>
  </si>
  <si>
    <t>Assistant Sales Representative</t>
  </si>
  <si>
    <t>(505) 555-5939</t>
  </si>
  <si>
    <t>(505) 555-3620</t>
  </si>
  <si>
    <t>Maurizio Moroni</t>
  </si>
  <si>
    <t>0522-556721</t>
  </si>
  <si>
    <t>0522-556722</t>
  </si>
  <si>
    <t>Janete Limeira</t>
  </si>
  <si>
    <t>02389-890</t>
  </si>
  <si>
    <t>(21) 555-3412</t>
  </si>
  <si>
    <t>Michael Holz</t>
  </si>
  <si>
    <t>Grenzacherweg 237</t>
  </si>
  <si>
    <t>0897-034214</t>
  </si>
  <si>
    <t>Alejandra Camino</t>
  </si>
  <si>
    <t>(91) 745 6200</t>
  </si>
  <si>
    <t>(91) 745 6210</t>
  </si>
  <si>
    <t>Jonas Bergulfsen</t>
  </si>
  <si>
    <t>07-98 92 35</t>
  </si>
  <si>
    <t>07-98 92 47</t>
  </si>
  <si>
    <t>Jose Pavarotti</t>
  </si>
  <si>
    <t>(208) 555-8097</t>
  </si>
  <si>
    <t>Hari Kumar</t>
  </si>
  <si>
    <t>OX15 4NB</t>
  </si>
  <si>
    <t>(171) 555-1717</t>
  </si>
  <si>
    <t>(171) 555-5646</t>
  </si>
  <si>
    <t>Jytte Petersen</t>
  </si>
  <si>
    <t>31 12 34 56</t>
  </si>
  <si>
    <t>31 13 35 57</t>
  </si>
  <si>
    <t>Dominique Perrier</t>
  </si>
  <si>
    <t>(1) 47.55.60.10</t>
  </si>
  <si>
    <t>(1) 47.55.60.20</t>
  </si>
  <si>
    <t>Art Braunschweiger</t>
  </si>
  <si>
    <t>(307) 555-4680</t>
  </si>
  <si>
    <t>(307) 555-6525</t>
  </si>
  <si>
    <t>Pascale Cartrain</t>
  </si>
  <si>
    <t>B-6000</t>
  </si>
  <si>
    <t>(071) 23 67 22 20</t>
  </si>
  <si>
    <t>(071) 23 67 22 21</t>
  </si>
  <si>
    <t>Liz Nixon</t>
  </si>
  <si>
    <t>(503) 555-3612</t>
  </si>
  <si>
    <t>Liu Wong</t>
  </si>
  <si>
    <t>(406) 555-5834</t>
  </si>
  <si>
    <t>(406) 555-8083</t>
  </si>
  <si>
    <t>Karin Josephs</t>
  </si>
  <si>
    <t>0251-031259</t>
  </si>
  <si>
    <t>0251-035695</t>
  </si>
  <si>
    <t>Miguel Angel Paolino</t>
  </si>
  <si>
    <t>(5) 555-2933</t>
  </si>
  <si>
    <t>Tradição Hipermercados</t>
  </si>
  <si>
    <t>Anabela Domingues</t>
  </si>
  <si>
    <t>05634-030</t>
  </si>
  <si>
    <t>(11) 555-2167</t>
  </si>
  <si>
    <t>(11) 555-2168</t>
  </si>
  <si>
    <t>Helvetius Nagy</t>
  </si>
  <si>
    <t>(206) 555-8257</t>
  </si>
  <si>
    <t>(206) 555-2174</t>
  </si>
  <si>
    <t>Palle Ibsen</t>
  </si>
  <si>
    <t>86 21 32 43</t>
  </si>
  <si>
    <t>86 22 33 44</t>
  </si>
  <si>
    <t>Mary Saveley</t>
  </si>
  <si>
    <t>78.32.54.86</t>
  </si>
  <si>
    <t>78.32.54.87</t>
  </si>
  <si>
    <t>Paul Henriot</t>
  </si>
  <si>
    <t>26.47.15.10</t>
  </si>
  <si>
    <t>26.47.15.11</t>
  </si>
  <si>
    <t>Rita Müller</t>
  </si>
  <si>
    <t>0711-020361</t>
  </si>
  <si>
    <t>0711-035428</t>
  </si>
  <si>
    <t>Pirkko Koskitalo</t>
  </si>
  <si>
    <t>981-443655</t>
  </si>
  <si>
    <t>Paula Parente</t>
  </si>
  <si>
    <t>08737-363</t>
  </si>
  <si>
    <t>(14) 555-8122</t>
  </si>
  <si>
    <t>Karl Jablonski</t>
  </si>
  <si>
    <t>305 - 14th Ave. S. Suite 3B</t>
  </si>
  <si>
    <t>(206) 555-4112</t>
  </si>
  <si>
    <t>(206) 555-4115</t>
  </si>
  <si>
    <t>Matti Karttunen</t>
  </si>
  <si>
    <t>Owner/Marketing Assistant</t>
  </si>
  <si>
    <t>90-224 8858</t>
  </si>
  <si>
    <t>Wolski  Zajazd</t>
  </si>
  <si>
    <t>Zbyszek Piestrzeniewicz</t>
  </si>
  <si>
    <t>01-012</t>
  </si>
  <si>
    <t>(26) 642-7012</t>
  </si>
  <si>
    <t>Exotic Liquids</t>
  </si>
  <si>
    <t>Charlotte Cooper</t>
  </si>
  <si>
    <t>Purchasing Manager</t>
  </si>
  <si>
    <t>49 Gilbert St.</t>
  </si>
  <si>
    <t>EC1 4SD</t>
  </si>
  <si>
    <t>(171) 555-2222</t>
  </si>
  <si>
    <t>New Orleans Cajun Delights</t>
  </si>
  <si>
    <t>Shelley Burke</t>
  </si>
  <si>
    <t>P.O. Box 78934</t>
  </si>
  <si>
    <t>New Orleans</t>
  </si>
  <si>
    <t>LA</t>
  </si>
  <si>
    <t>(100) 555-4822</t>
  </si>
  <si>
    <t>Grandma Kelly's Homestead</t>
  </si>
  <si>
    <t>Regina Murphy</t>
  </si>
  <si>
    <t>707 Oxford Rd.</t>
  </si>
  <si>
    <t>Ann Arbor</t>
  </si>
  <si>
    <t>MI</t>
  </si>
  <si>
    <t>(313) 555-5735</t>
  </si>
  <si>
    <t>(313) 555-3349</t>
  </si>
  <si>
    <t>Tokyo Traders</t>
  </si>
  <si>
    <t>Yoshi Nagase</t>
  </si>
  <si>
    <t>9-8 Sekimai Musashino-shi</t>
  </si>
  <si>
    <t>Tokyo</t>
  </si>
  <si>
    <t>Japan</t>
  </si>
  <si>
    <t>(03) 3555-5011</t>
  </si>
  <si>
    <t>Cooperativa de Quesos 'Las Cabras'</t>
  </si>
  <si>
    <t>Antonio del Valle Saavedra</t>
  </si>
  <si>
    <t>Export Administrator</t>
  </si>
  <si>
    <t>Calle del Rosal 4</t>
  </si>
  <si>
    <t>Oviedo</t>
  </si>
  <si>
    <t>Asturias</t>
  </si>
  <si>
    <t>(98) 598 76 54</t>
  </si>
  <si>
    <t>Mayumi's</t>
  </si>
  <si>
    <t>Mayumi Ohno</t>
  </si>
  <si>
    <t>Marketing Representative</t>
  </si>
  <si>
    <t>92 Setsuko Chuo-ku</t>
  </si>
  <si>
    <t>Osaka</t>
  </si>
  <si>
    <t>(06) 431-7877</t>
  </si>
  <si>
    <t>Pavlova, Ltd.</t>
  </si>
  <si>
    <t>Ian Devling</t>
  </si>
  <si>
    <t>74 Rose St. Moonie Ponds</t>
  </si>
  <si>
    <t>Melbourne</t>
  </si>
  <si>
    <t>Victoria</t>
  </si>
  <si>
    <t>Australia</t>
  </si>
  <si>
    <t>(03) 444-2343</t>
  </si>
  <si>
    <t>(03) 444-6588</t>
  </si>
  <si>
    <t>Specialty Biscuits, Ltd.</t>
  </si>
  <si>
    <t>Peter Wilson</t>
  </si>
  <si>
    <t>29 King's Way</t>
  </si>
  <si>
    <t>Manchester</t>
  </si>
  <si>
    <t>M14 GSD</t>
  </si>
  <si>
    <t>(161) 555-4448</t>
  </si>
  <si>
    <t>PB Knäckebröd AB</t>
  </si>
  <si>
    <t>Lars Peterson</t>
  </si>
  <si>
    <t>Kaloadagatan 13</t>
  </si>
  <si>
    <t>Göteborg</t>
  </si>
  <si>
    <t>S-345 67</t>
  </si>
  <si>
    <t>031-987 65 43</t>
  </si>
  <si>
    <t>031-987 65 91</t>
  </si>
  <si>
    <t>Refrescos Americanas LTDA</t>
  </si>
  <si>
    <t>Carlos Diaz</t>
  </si>
  <si>
    <t>Av. das Americanas 12.890</t>
  </si>
  <si>
    <t>(11) 555 4640</t>
  </si>
  <si>
    <t>Heli Süßwaren GmbH &amp; Co. KG</t>
  </si>
  <si>
    <t>Petra Winkler</t>
  </si>
  <si>
    <t>Tiergartenstraße 5</t>
  </si>
  <si>
    <t>(010) 9984510</t>
  </si>
  <si>
    <t>Plutzer Lebensmittelgroßmärkte AG</t>
  </si>
  <si>
    <t>Martin Bein</t>
  </si>
  <si>
    <t>International Marketing Mgr.</t>
  </si>
  <si>
    <t>Bogenallee 51</t>
  </si>
  <si>
    <t>Frankfurt</t>
  </si>
  <si>
    <t>(069) 992755</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</si>
  <si>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</si>
  <si>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</si>
  <si>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</si>
  <si>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</si>
  <si>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</si>
  <si>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</si>
  <si>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</si>
  <si>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</si>
  <si>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</si>
  <si>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</si>
  <si>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</si>
  <si>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</si>
  <si>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</si>
  <si>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Norske Meierier</t>
  </si>
  <si>
    <t>Beate Vileid</t>
  </si>
  <si>
    <t>Hatlevegen 5</t>
  </si>
  <si>
    <t>Sandvika</t>
  </si>
  <si>
    <t>(0)2-953010</t>
  </si>
  <si>
    <t>Bigfoot Breweries</t>
  </si>
  <si>
    <t>Cheryl Saylor</t>
  </si>
  <si>
    <t>Regional Account Rep.</t>
  </si>
  <si>
    <t>3400 - 8th Avenue Suite 210</t>
  </si>
  <si>
    <t>Bend</t>
  </si>
  <si>
    <t>(503) 555-9931</t>
  </si>
  <si>
    <t>Svensk Sjöföda AB</t>
  </si>
  <si>
    <t>Michael Björn</t>
  </si>
  <si>
    <t>Brovallavägen 231</t>
  </si>
  <si>
    <t>Stockholm</t>
  </si>
  <si>
    <t>S-123 45</t>
  </si>
  <si>
    <t>08-123 45 67</t>
  </si>
  <si>
    <t>Aux joyeux ecclésiastiques</t>
  </si>
  <si>
    <t>Guylène Nodier</t>
  </si>
  <si>
    <t>203, Rue des Francs-Bourgeois</t>
  </si>
  <si>
    <t>(1) 03.83.00.68</t>
  </si>
  <si>
    <t>(1) 03.83.00.62</t>
  </si>
  <si>
    <t>New England Seafood Cannery</t>
  </si>
  <si>
    <t>Robb Merchant</t>
  </si>
  <si>
    <t>Wholesale Account Agent</t>
  </si>
  <si>
    <t>Order Processing Dept. 2100 Paul Revere Blvd.</t>
  </si>
  <si>
    <t>Boston</t>
  </si>
  <si>
    <t>MA</t>
  </si>
  <si>
    <t>(617) 555-3267</t>
  </si>
  <si>
    <t>(617) 555-3389</t>
  </si>
  <si>
    <t>Leka Trading</t>
  </si>
  <si>
    <t>Chandra Leka</t>
  </si>
  <si>
    <t>471 Serangoon Loop, Suite #402</t>
  </si>
  <si>
    <t>Singapore</t>
  </si>
  <si>
    <t>555-8787</t>
  </si>
  <si>
    <t>Lyngbysild</t>
  </si>
  <si>
    <t>Niels Petersen</t>
  </si>
  <si>
    <t>Lyngbysild Fiskebakken 10</t>
  </si>
  <si>
    <t>Lyngby</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</si>
  <si>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</si>
  <si>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</si>
  <si>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</si>
  <si>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</si>
  <si>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</si>
  <si>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</si>
  <si>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</si>
  <si>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</si>
  <si>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</si>
  <si>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</si>
  <si>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</si>
  <si>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</si>
  <si>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</si>
  <si>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</si>
  <si>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</si>
  <si>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</si>
  <si>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 Hunter's Hill</t>
  </si>
  <si>
    <t>Sydney</t>
  </si>
  <si>
    <t>NSW</t>
  </si>
  <si>
    <t>(02) 555-5914</t>
  </si>
  <si>
    <t>(02) 555-4873</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</si>
  <si>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</si>
  <si>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</si>
  <si>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</si>
  <si>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</si>
  <si>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</si>
  <si>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</si>
  <si>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</si>
  <si>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</si>
  <si>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</si>
  <si>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</si>
  <si>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</si>
  <si>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</si>
  <si>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</si>
  <si>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</si>
  <si>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</si>
  <si>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pâturage</t>
  </si>
  <si>
    <t>Eliane Noz</t>
  </si>
  <si>
    <t>Bat. B 3, rue des Alpes</t>
  </si>
  <si>
    <t>Annecy</t>
  </si>
  <si>
    <t>38.76.98.06</t>
  </si>
  <si>
    <t>38.76.98.58</t>
  </si>
  <si>
    <t>Forêts d'érables</t>
  </si>
  <si>
    <t>Chantal Goulet</t>
  </si>
  <si>
    <t>148 rue Chasseur</t>
  </si>
  <si>
    <t>Ste-Hyacinthe</t>
  </si>
  <si>
    <t>J2S 7S8</t>
  </si>
  <si>
    <t>(514) 555-2955</t>
  </si>
  <si>
    <t>(514) 555-2921</t>
  </si>
  <si>
    <t>Sum of Total</t>
  </si>
  <si>
    <t>Column Labels</t>
  </si>
  <si>
    <t>Row Labels</t>
  </si>
  <si>
    <t>Q1</t>
  </si>
  <si>
    <t>Q2</t>
  </si>
  <si>
    <t>Q3</t>
  </si>
  <si>
    <t>Q4</t>
  </si>
  <si>
    <t>Grand Total</t>
  </si>
  <si>
    <t>Andrew Fuller</t>
  </si>
  <si>
    <t>Anne Dodsworth</t>
  </si>
  <si>
    <t>Janet Leverling</t>
  </si>
  <si>
    <t>Laura Callahan</t>
  </si>
  <si>
    <t>Margaret Peacock</t>
  </si>
  <si>
    <t>Michael Suyama</t>
  </si>
  <si>
    <t>Nancy Davolio</t>
  </si>
  <si>
    <t>Robert King</t>
  </si>
  <si>
    <t>Steven Buchanan</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</si>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</sst>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5">
    <font>
      <sz val="11"/>
      <color theme="1"/>
      <name val="Calibri"/>
      <family val="2"/>
      <charset val="178"/>
      <scheme val="minor"/>
    </font>
    <font>
      <b/>
      <sz val="11"/>
      <color theme="1"/>
      <name val="Calibri"/>
      <family val="2"/>
      <scheme val="minor"/>
    </font>
    <font>
      <sz val="11"/>
      <color theme="1"/>
      <name val="Calibri"/>
      <family val="2"/>
      <charset val="178"/>
      <scheme val="minor"/>
    </font>
    <font>
      <b/>
      <sz val="11"/>
      <color theme="0"/>
      <name val="Calibri"/>
      <family val="2"/>
      <scheme val="minor"/>
    </font>
    <font>
      <sz val="8"/>
      <name val="Calibri"/>
      <family val="2"/>
      <charset val="178"/>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36">
    <xf numFmtId="0" fontId="0" fillId="0" borderId="0" xfId="0"/>
    <xf numFmtId="0" fontId="1" fillId="0" borderId="0" xfId="0" applyFont="1"/>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2" borderId="0" xfId="0" applyFill="1"/>
    <xf numFmtId="14" fontId="1" fillId="0" borderId="0" xfId="0" applyNumberFormat="1" applyFont="1"/>
    <xf numFmtId="0" fontId="3" fillId="3" borderId="0" xfId="0" applyFont="1" applyFill="1"/>
    <xf numFmtId="0" fontId="0" fillId="0" borderId="1" xfId="0"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9" fontId="0" fillId="0" borderId="2" xfId="0" applyNumberFormat="1" applyBorder="1" applyAlignment="1">
      <alignment horizontal="center" vertical="center"/>
    </xf>
    <xf numFmtId="165" fontId="0" fillId="0" borderId="0" xfId="0" applyNumberFormat="1"/>
    <xf numFmtId="0" fontId="0" fillId="0" borderId="7" xfId="0" applyBorder="1"/>
    <xf numFmtId="165" fontId="0" fillId="0" borderId="1" xfId="0" applyNumberFormat="1" applyBorder="1"/>
    <xf numFmtId="9" fontId="0" fillId="0" borderId="8" xfId="2" applyFont="1" applyBorder="1"/>
    <xf numFmtId="0" fontId="0" fillId="0" borderId="9" xfId="0" applyBorder="1"/>
    <xf numFmtId="0" fontId="0" fillId="0" borderId="10" xfId="0" applyBorder="1"/>
    <xf numFmtId="165" fontId="0" fillId="0" borderId="10" xfId="0" applyNumberFormat="1" applyBorder="1"/>
    <xf numFmtId="9" fontId="0" fillId="0" borderId="11" xfId="2" applyFont="1" applyBorder="1"/>
    <xf numFmtId="14" fontId="0" fillId="0" borderId="14" xfId="0" applyNumberFormat="1" applyBorder="1"/>
    <xf numFmtId="0" fontId="1" fillId="2" borderId="1" xfId="0" applyFont="1" applyFill="1" applyBorder="1" applyAlignment="1">
      <alignment horizontal="center" vertical="center"/>
    </xf>
    <xf numFmtId="0" fontId="1" fillId="2" borderId="4" xfId="0" applyFont="1" applyFill="1" applyBorder="1"/>
    <xf numFmtId="0" fontId="1" fillId="2" borderId="13" xfId="0" applyFont="1" applyFill="1" applyBorder="1"/>
    <xf numFmtId="14" fontId="1" fillId="2" borderId="5" xfId="0" applyNumberFormat="1" applyFont="1" applyFill="1" applyBorder="1"/>
    <xf numFmtId="0" fontId="1" fillId="2" borderId="5" xfId="0" applyFont="1" applyFill="1" applyBorder="1"/>
    <xf numFmtId="0" fontId="1" fillId="2" borderId="6" xfId="0" applyFont="1" applyFill="1" applyBorder="1"/>
    <xf numFmtId="0" fontId="1" fillId="2" borderId="12" xfId="0" applyFont="1" applyFill="1" applyBorder="1"/>
    <xf numFmtId="14" fontId="0" fillId="4" borderId="0" xfId="0" applyNumberFormat="1" applyFill="1"/>
    <xf numFmtId="166" fontId="0" fillId="0" borderId="0" xfId="1" applyNumberFormat="1" applyFont="1"/>
    <xf numFmtId="0" fontId="1" fillId="4" borderId="0" xfId="0" applyFont="1" applyFill="1"/>
    <xf numFmtId="166" fontId="0" fillId="0" borderId="0" xfId="0" applyNumberFormat="1"/>
  </cellXfs>
  <cellStyles count="3">
    <cellStyle name="Comma" xfId="1" builtinId="3"/>
    <cellStyle name="Normal" xfId="0" builtinId="0"/>
    <cellStyle name="Percent" xfId="2" builtinId="5"/>
  </cellStyles>
  <dxfs count="8">
    <dxf>
      <alignment vertical="center"/>
    </dxf>
    <dxf>
      <alignment vertical="center"/>
    </dxf>
    <dxf>
      <alignment vertical="center"/>
    </dxf>
    <dxf>
      <alignment horizontal="center"/>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drawings/drawing1.xml><?xml version="1.0" encoding="utf-8"?>
<xdr:wsDr xmlns:xdr="http://schemas.openxmlformats.org/drawingml/2006/spreadsheetDrawing" xmlns:a="http://schemas.openxmlformats.org/drawingml/2006/main">
  <xdr:twoCellAnchor editAs="oneCell">
    <xdr:from>
      <xdr:col>14</xdr:col>
      <xdr:colOff>495300</xdr:colOff>
      <xdr:row>13</xdr:row>
      <xdr:rowOff>0</xdr:rowOff>
    </xdr:from>
    <xdr:to>
      <xdr:col>18</xdr:col>
      <xdr:colOff>9525</xdr:colOff>
      <xdr:row>26</xdr:row>
      <xdr:rowOff>171450</xdr:rowOff>
    </xdr:to>
    <mc:AlternateContent xmlns:mc="http://schemas.openxmlformats.org/markup-compatibility/2006" xmlns:a14="http://schemas.microsoft.com/office/drawing/2010/main">
      <mc:Choice Requires="a14">
        <xdr:graphicFrame macro="">
          <xdr:nvGraphicFramePr>
            <xdr:cNvPr id="7" name="Order Month">
              <a:extLst>
                <a:ext uri="{FF2B5EF4-FFF2-40B4-BE49-F238E27FC236}">
                  <a16:creationId xmlns:a16="http://schemas.microsoft.com/office/drawing/2014/main" id="{4F591D42-CA40-4DB5-9978-A1B51A8A6698}"/>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10772775" y="2352675"/>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refreshedDate="44217.601018634261" createdVersion="6" refreshedVersion="6" minRefreshableVersion="3" recordCount="2155" xr:uid="{76B8A92E-FDAE-4E10-8D99-723DA5FE0073}">
  <cacheSource type="worksheet">
    <worksheetSource ref="A1:L2156" sheet="Order_details_2"/>
  </cacheSource>
  <cacheFields count="13">
    <cacheField name="OrderID" numFmtId="0">
      <sharedItems containsSemiMixedTypes="0" containsString="0" containsNumber="1" containsInteger="1" minValue="10248" maxValue="11077"/>
    </cacheField>
    <cacheField name="ProductID" numFmtId="0">
      <sharedItems containsSemiMixedTypes="0" containsString="0" containsNumber="1" containsInteger="1" minValue="1" maxValue="77"/>
    </cacheField>
    <cacheField name="ProductName" numFmtId="0">
      <sharedItems/>
    </cacheField>
    <cacheField name="Sales Person" numFmtId="0">
      <sharedItems count="9">
        <s v="Steven Buchanan"/>
        <s v="Michael Suyama"/>
        <s v="Margaret Peacock"/>
        <s v="Janet Leverling"/>
        <s v="Anne Dodsworth"/>
        <s v="Nancy Davolio"/>
        <s v="Laura Callahan"/>
        <s v="Andrew Fuller"/>
        <s v="Robert King"/>
      </sharedItems>
    </cacheField>
    <cacheField name="OrderDate" numFmtId="14">
      <sharedItems containsSemiMixedTypes="0" containsNonDate="0" containsDate="1" containsString="0" minDate="2017-01-15T00:00:00" maxDate="2018-11-18T00:00:00"/>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Order Year" numFmtId="0">
      <sharedItems containsSemiMixedTypes="0" containsString="0" containsNumber="1" containsInteger="1" minValue="2017" maxValue="2018" count="2">
        <n v="2017"/>
        <n v="2018"/>
      </sharedItems>
    </cacheField>
    <cacheField name="Total" numFmtId="0">
      <sharedItems containsSemiMixedTypes="0" containsString="0" containsNumber="1" minValue="0.3" maxValue="15810"/>
    </cacheField>
    <cacheField name="Order Month" numFmtId="0">
      <sharedItems containsSemiMixedTypes="0" containsString="0" containsNumber="1" containsInteger="1" minValue="1" maxValue="12"/>
    </cacheField>
    <cacheField name="Quarter" numFmtId="0">
      <sharedItems containsMixedTypes="1" containsNumber="1" containsInteger="1" minValue="1" maxValue="4" count="8">
        <s v="Q1"/>
        <s v="Q2"/>
        <s v="Q3"/>
        <s v="Q4"/>
        <n v="3" u="1"/>
        <n v="4" u="1"/>
        <n v="2" u="1"/>
        <n v="1" u="1"/>
      </sharedItems>
    </cacheField>
    <cacheField name="Field1" numFmtId="0" formula="Total*0.14" databaseField="0"/>
  </cacheFields>
  <extLst>
    <ext xmlns:x14="http://schemas.microsoft.com/office/spreadsheetml/2009/9/main" uri="{725AE2AE-9491-48be-B2B4-4EB974FC3084}">
      <x14:pivotCacheDefinition pivotCacheId="11132756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refreshedDate="44217.524180208333" backgroundQuery="1" createdVersion="3" refreshedVersion="6" minRefreshableVersion="3" recordCount="0" supportSubquery="1" supportAdvancedDrill="1" xr:uid="{0450EA5D-DE5D-4746-AD87-F45D3919B159}">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OrderID]" caption="OrderID" attribute="1" defaultMemberUniqueName="[Range].[OrderID].[All]" allUniqueName="[Range].[OrderID].[All]" dimensionUniqueName="[Range]" displayFolder="" count="0" memberValueDatatype="20" unbalanced="0"/>
    <cacheHierarchy uniqueName="[Range].[CustomerID]" caption="CustomerID" attribute="1" defaultMemberUniqueName="[Range].[CustomerID].[All]" allUniqueName="[Range].[CustomerID].[All]" dimensionUniqueName="[Range]" displayFolder="" count="0" memberValueDatatype="130" unbalanced="0"/>
    <cacheHierarchy uniqueName="[Range].[EmployeeID]" caption="EmployeeID" attribute="1" defaultMemberUniqueName="[Range].[EmployeeID].[All]" allUniqueName="[Range].[EmployeeID].[All]" dimensionUniqueName="[Range]" displayFolder="" count="0" memberValueDatatype="20" unbalanced="0"/>
    <cacheHierarchy uniqueName="[Range].[OrderDate]" caption="OrderDate" attribute="1" time="1" defaultMemberUniqueName="[Range].[OrderDate].[All]" allUniqueName="[Range].[OrderDate].[All]" dimensionUniqueName="[Range]" displayFolder="" count="0" memberValueDatatype="7" unbalanced="0"/>
    <cacheHierarchy uniqueName="[Range].[Odate]" caption="Odate" attribute="1" time="1" defaultMemberUniqueName="[Range].[Odate].[All]" allUniqueName="[Range].[Odate].[All]" dimensionUniqueName="[Range]" displayFolder="" count="0" memberValueDatatype="7" unbalanced="0"/>
    <cacheHierarchy uniqueName="[Range].[Order Month]" caption="Order Month" attribute="1" defaultMemberUniqueName="[Range].[Order Month].[All]" allUniqueName="[Range].[Order Month].[All]" dimensionUniqueName="[Range]" displayFolder="" count="2" memberValueDatatype="20" unbalanced="0"/>
    <cacheHierarchy uniqueName="[Range].[RequiredDate]" caption="RequiredDate" attribute="1" time="1" defaultMemberUniqueName="[Range].[RequiredDate].[All]" allUniqueName="[Range].[RequiredDate].[All]" dimensionUniqueName="[Range]" displayFolder="" count="0" memberValueDatatype="7" unbalanced="0"/>
    <cacheHierarchy uniqueName="[Range].[ShippedDate]" caption="ShippedDate" attribute="1" defaultMemberUniqueName="[Range].[ShippedDate].[All]" allUniqueName="[Range].[ShippedDate].[All]" dimensionUniqueName="[Range]" displayFolder="" count="0" memberValueDatatype="130" unbalanced="0"/>
    <cacheHierarchy uniqueName="[Range].[ShipVia]" caption="ShipVia" attribute="1" defaultMemberUniqueName="[Range].[ShipVia].[All]" allUniqueName="[Range].[ShipVia].[All]" dimensionUniqueName="[Range]" displayFolder="" count="0" memberValueDatatype="20" unbalanced="0"/>
    <cacheHierarchy uniqueName="[Range].[Freight]" caption="Freight" attribute="1" defaultMemberUniqueName="[Range].[Freight].[All]" allUniqueName="[Range].[Freight].[All]" dimensionUniqueName="[Range]" displayFolder="" count="0" memberValueDatatype="5" unbalanced="0"/>
    <cacheHierarchy uniqueName="[Range].[ShipName]" caption="ShipName" attribute="1" defaultMemberUniqueName="[Range].[ShipName].[All]" allUniqueName="[Range].[ShipName].[All]" dimensionUniqueName="[Range]" displayFolder="" count="0" memberValueDatatype="130" unbalanced="0"/>
    <cacheHierarchy uniqueName="[Range].[ShipAddress]" caption="ShipAddress" attribute="1" defaultMemberUniqueName="[Range].[ShipAddress].[All]" allUniqueName="[Range].[ShipAddress].[All]" dimensionUniqueName="[Range]" displayFolder="" count="0" memberValueDatatype="130" unbalanced="0"/>
    <cacheHierarchy uniqueName="[Range].[ShipCity]" caption="ShipCity" attribute="1" defaultMemberUniqueName="[Range].[ShipCity].[All]" allUniqueName="[Range].[ShipCity].[All]" dimensionUniqueName="[Range]" displayFolder="" count="0" memberValueDatatype="130" unbalanced="0"/>
    <cacheHierarchy uniqueName="[Range].[ShipRegion]" caption="ShipRegion" attribute="1" defaultMemberUniqueName="[Range].[ShipRegion].[All]" allUniqueName="[Range].[ShipRegion].[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130" unbalanced="0"/>
    <cacheHierarchy uniqueName="[Range].[ShipCountry]" caption="ShipCountry" attribute="1" defaultMemberUniqueName="[Range].[ShipCountry].[All]" allUniqueName="[Range].[ShipCountry].[All]" dimensionUniqueName="[Range]" displayFolder="" count="0" memberValueDatatype="130" unbalanced="0"/>
    <cacheHierarchy uniqueName="[Measures].[Sum of EmployeeID]" caption="Sum of EmployeeID" measure="1" displayFolder="" measureGroup="Range" count="0">
      <extLst>
        <ext xmlns:x15="http://schemas.microsoft.com/office/spreadsheetml/2010/11/main" uri="{B97F6D7D-B522-45F9-BDA1-12C45D357490}">
          <x15:cacheHierarchy aggregatedColumn="2"/>
        </ext>
      </extLst>
    </cacheHierarchy>
    <cacheHierarchy uniqueName="[Measures].[Sum of OrderID]" caption="Sum of OrderID" measure="1" displayFolder="" measureGroup="Range" count="0">
      <extLst>
        <ext xmlns:x15="http://schemas.microsoft.com/office/spreadsheetml/2010/11/main" uri="{B97F6D7D-B522-45F9-BDA1-12C45D357490}">
          <x15:cacheHierarchy aggregatedColumn="0"/>
        </ext>
      </extLst>
    </cacheHierarchy>
    <cacheHierarchy uniqueName="[Measures].[Count of OrderID]" caption="Count of OrderID" measure="1" displayFolder="" measureGroup="Range" count="0">
      <extLst>
        <ext xmlns:x15="http://schemas.microsoft.com/office/spreadsheetml/2010/11/main" uri="{B97F6D7D-B522-45F9-BDA1-12C45D357490}">
          <x15:cacheHierarchy aggregatedColumn="0"/>
        </ext>
      </extLst>
    </cacheHierarchy>
    <cacheHierarchy uniqueName="[Measures].[measure 1]" caption="measure 1"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Range].[EmployeeID].&amp;[1]),([Range].[EmployeeID].&amp;[2]),([Range].[EmployeeID].&amp;[3]),([Range].[EmployeeID].&amp;[4]),([Range].[EmployeeID].&amp;[5]),([Range].[EmployeeID].&amp;[6]),([Range].[EmployeeID].&amp;[7]),([Range].[EmployeeID].&amp;[8]),([Range].[EmployeeID].&amp;[9]),([Range].[EmployeeID].&amp;[10]),([Range].[EmployeeID].[All])}" set="1">
      <extLst>
        <ext xmlns:x14="http://schemas.microsoft.com/office/spreadsheetml/2009/9/main" uri="{0C70D0D5-359C-4a49-802D-23BBF952B5CE}">
          <x14:calculatedMember flattenHierarchies="0" hierarchizeDistinct="0">
            <x14:tupleSet rowCount="11">
              <x14:headers>
                <x14:header uniqueName="[Range].[EmployeeID].[EmployeeID]" hierarchyName="[Range].[EmployeeID]"/>
              </x14:headers>
              <x14:rows>
                <x14:row>
                  <x14:rowItem u="[Range].[EmployeeID].&amp;[1]" d="1"/>
                </x14:row>
                <x14:row>
                  <x14:rowItem u="[Range].[EmployeeID].&amp;[2]" d="2"/>
                </x14:row>
                <x14:row>
                  <x14:rowItem u="[Range].[EmployeeID].&amp;[3]" d="3"/>
                </x14:row>
                <x14:row>
                  <x14:rowItem u="[Range].[EmployeeID].&amp;[4]" d="4"/>
                </x14:row>
                <x14:row>
                  <x14:rowItem u="[Range].[EmployeeID].&amp;[5]" d="5"/>
                </x14:row>
                <x14:row>
                  <x14:rowItem u="[Range].[EmployeeID].&amp;[6]" d="6"/>
                </x14:row>
                <x14:row>
                  <x14:rowItem u="[Range].[EmployeeID].&amp;[7]" d="7"/>
                </x14:row>
                <x14:row>
                  <x14:rowItem u="[Range].[EmployeeID].&amp;[8]" d="8"/>
                </x14:row>
                <x14:row>
                  <x14:rowItem u="[Range].[EmployeeID].&amp;[9]" d="9"/>
                </x14:row>
                <x14:row>
                  <x14:rowItem u="[Range].[EmployeeID].&amp;[10]" d="10"/>
                </x14:row>
                <x14:row>
                  <x14:rowItem/>
                </x14:row>
              </x14:rows>
            </x14:tupleSet>
          </x14:calculatedMember>
        </ext>
      </extLst>
    </calculatedMember>
  </calculatedMembers>
  <extLst>
    <ext xmlns:x14="http://schemas.microsoft.com/office/spreadsheetml/2009/9/main" uri="{725AE2AE-9491-48be-B2B4-4EB974FC3084}">
      <x14:pivotCacheDefinition slicerData="1" pivotCacheId="1551177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0248"/>
    <n v="11"/>
    <s v="Queso Cabrales"/>
    <x v="0"/>
    <d v="2017-01-15T00:00:00"/>
    <n v="14"/>
    <n v="12"/>
    <n v="0"/>
    <x v="0"/>
    <n v="168"/>
    <n v="1"/>
    <x v="0"/>
  </r>
  <r>
    <n v="10248"/>
    <n v="42"/>
    <s v="Singaporean Hokkien Fried Mee"/>
    <x v="0"/>
    <d v="2017-01-15T00:00:00"/>
    <n v="9.8000000000000007"/>
    <n v="10"/>
    <n v="0"/>
    <x v="0"/>
    <n v="98"/>
    <n v="1"/>
    <x v="0"/>
  </r>
  <r>
    <n v="10248"/>
    <n v="72"/>
    <s v="Mozzarella di Giovanni"/>
    <x v="0"/>
    <d v="2017-01-15T00:00:00"/>
    <n v="34.799999999999997"/>
    <n v="5"/>
    <n v="0"/>
    <x v="0"/>
    <n v="174"/>
    <n v="1"/>
    <x v="0"/>
  </r>
  <r>
    <n v="10249"/>
    <n v="14"/>
    <s v="Tofu"/>
    <x v="1"/>
    <d v="2017-01-16T00:00:00"/>
    <n v="18.600000000000001"/>
    <n v="9"/>
    <n v="0"/>
    <x v="0"/>
    <n v="167.4"/>
    <n v="1"/>
    <x v="0"/>
  </r>
  <r>
    <n v="10249"/>
    <n v="51"/>
    <s v="Manjimup Dried Apples"/>
    <x v="1"/>
    <d v="2017-01-16T00:00:00"/>
    <n v="42.4"/>
    <n v="40"/>
    <n v="0"/>
    <x v="0"/>
    <n v="1696"/>
    <n v="1"/>
    <x v="0"/>
  </r>
  <r>
    <n v="10250"/>
    <n v="41"/>
    <s v="Jack's New England Clam Chowder"/>
    <x v="2"/>
    <d v="2017-01-19T00:00:00"/>
    <n v="7.7"/>
    <n v="10"/>
    <n v="0"/>
    <x v="0"/>
    <n v="77"/>
    <n v="1"/>
    <x v="0"/>
  </r>
  <r>
    <n v="10250"/>
    <n v="51"/>
    <s v="Manjimup Dried Apples"/>
    <x v="2"/>
    <d v="2017-01-19T00:00:00"/>
    <n v="42.4"/>
    <n v="35"/>
    <n v="0.15"/>
    <x v="0"/>
    <n v="222.6"/>
    <n v="1"/>
    <x v="0"/>
  </r>
  <r>
    <n v="10250"/>
    <n v="65"/>
    <s v="Louisiana Fiery Hot Pepper Sauce"/>
    <x v="2"/>
    <d v="2017-01-19T00:00:00"/>
    <n v="16.8"/>
    <n v="15"/>
    <n v="0.15"/>
    <x v="0"/>
    <n v="37.799999999999997"/>
    <n v="1"/>
    <x v="0"/>
  </r>
  <r>
    <n v="10251"/>
    <n v="22"/>
    <s v="Gustaf's Knäckebröd"/>
    <x v="3"/>
    <d v="2017-01-19T00:00:00"/>
    <n v="16.8"/>
    <n v="6"/>
    <n v="0.05"/>
    <x v="0"/>
    <n v="5.0400000000000009"/>
    <n v="1"/>
    <x v="0"/>
  </r>
  <r>
    <n v="10251"/>
    <n v="57"/>
    <s v="Ravioli Angelo"/>
    <x v="3"/>
    <d v="2017-01-19T00:00:00"/>
    <n v="15.6"/>
    <n v="15"/>
    <n v="0.05"/>
    <x v="0"/>
    <n v="11.700000000000001"/>
    <n v="1"/>
    <x v="0"/>
  </r>
  <r>
    <n v="10251"/>
    <n v="65"/>
    <s v="Louisiana Fiery Hot Pepper Sauce"/>
    <x v="3"/>
    <d v="2017-01-19T00:00:00"/>
    <n v="16.8"/>
    <n v="20"/>
    <n v="0"/>
    <x v="0"/>
    <n v="336"/>
    <n v="1"/>
    <x v="0"/>
  </r>
  <r>
    <n v="10252"/>
    <n v="20"/>
    <s v="Sir Rodney's Marmalade"/>
    <x v="2"/>
    <d v="2017-01-20T00:00:00"/>
    <n v="64.8"/>
    <n v="40"/>
    <n v="0.05"/>
    <x v="0"/>
    <n v="129.6"/>
    <n v="1"/>
    <x v="0"/>
  </r>
  <r>
    <n v="10252"/>
    <n v="33"/>
    <s v="Geitost"/>
    <x v="2"/>
    <d v="2017-01-20T00:00:00"/>
    <n v="2"/>
    <n v="25"/>
    <n v="0.05"/>
    <x v="0"/>
    <n v="2.5"/>
    <n v="1"/>
    <x v="0"/>
  </r>
  <r>
    <n v="10252"/>
    <n v="60"/>
    <s v="Camembert Pierrot"/>
    <x v="2"/>
    <d v="2017-01-20T00:00:00"/>
    <n v="27.2"/>
    <n v="40"/>
    <n v="0"/>
    <x v="0"/>
    <n v="1088"/>
    <n v="1"/>
    <x v="0"/>
  </r>
  <r>
    <n v="10253"/>
    <n v="31"/>
    <s v="Gorgonzola Telino"/>
    <x v="3"/>
    <d v="2017-01-21T00:00:00"/>
    <n v="10"/>
    <n v="20"/>
    <n v="0"/>
    <x v="0"/>
    <n v="200"/>
    <n v="1"/>
    <x v="0"/>
  </r>
  <r>
    <n v="10253"/>
    <n v="39"/>
    <s v="Chartreuse verte"/>
    <x v="3"/>
    <d v="2017-01-21T00:00:00"/>
    <n v="14.4"/>
    <n v="42"/>
    <n v="0"/>
    <x v="0"/>
    <n v="604.80000000000007"/>
    <n v="1"/>
    <x v="0"/>
  </r>
  <r>
    <n v="10253"/>
    <n v="49"/>
    <s v="Maxilaku"/>
    <x v="3"/>
    <d v="2017-01-21T00:00:00"/>
    <n v="16"/>
    <n v="40"/>
    <n v="0"/>
    <x v="0"/>
    <n v="640"/>
    <n v="1"/>
    <x v="0"/>
  </r>
  <r>
    <n v="10254"/>
    <n v="24"/>
    <s v="Guaraná Fantástica"/>
    <x v="0"/>
    <d v="2017-01-22T00:00:00"/>
    <n v="3.6"/>
    <n v="15"/>
    <n v="0.15"/>
    <x v="0"/>
    <n v="8.1"/>
    <n v="1"/>
    <x v="0"/>
  </r>
  <r>
    <n v="10254"/>
    <n v="55"/>
    <s v="Pâté chinois"/>
    <x v="0"/>
    <d v="2017-01-22T00:00:00"/>
    <n v="19.2"/>
    <n v="21"/>
    <n v="0.15"/>
    <x v="0"/>
    <n v="60.48"/>
    <n v="1"/>
    <x v="0"/>
  </r>
  <r>
    <n v="10254"/>
    <n v="74"/>
    <s v="Longlife Tofu"/>
    <x v="0"/>
    <d v="2017-01-22T00:00:00"/>
    <n v="8"/>
    <n v="21"/>
    <n v="0"/>
    <x v="0"/>
    <n v="168"/>
    <n v="1"/>
    <x v="0"/>
  </r>
  <r>
    <n v="10255"/>
    <n v="2"/>
    <s v="Chang5"/>
    <x v="4"/>
    <d v="2017-01-23T00:00:00"/>
    <n v="15.2"/>
    <n v="20"/>
    <n v="0"/>
    <x v="0"/>
    <n v="304"/>
    <n v="1"/>
    <x v="0"/>
  </r>
  <r>
    <n v="10255"/>
    <n v="16"/>
    <s v="Pavlova"/>
    <x v="4"/>
    <d v="2017-01-23T00:00:00"/>
    <n v="13.9"/>
    <n v="35"/>
    <n v="0"/>
    <x v="0"/>
    <n v="486.5"/>
    <n v="1"/>
    <x v="0"/>
  </r>
  <r>
    <n v="10255"/>
    <n v="36"/>
    <s v="Inlagd Sill"/>
    <x v="4"/>
    <d v="2017-01-23T00:00:00"/>
    <n v="15.2"/>
    <n v="25"/>
    <n v="0"/>
    <x v="0"/>
    <n v="380"/>
    <n v="1"/>
    <x v="0"/>
  </r>
  <r>
    <n v="10255"/>
    <n v="59"/>
    <s v="Raclette Courdavault"/>
    <x v="4"/>
    <d v="2017-01-23T00:00:00"/>
    <n v="44"/>
    <n v="30"/>
    <n v="0"/>
    <x v="0"/>
    <n v="1320"/>
    <n v="1"/>
    <x v="0"/>
  </r>
  <r>
    <n v="10256"/>
    <n v="53"/>
    <s v="Perth Pasties"/>
    <x v="3"/>
    <d v="2017-01-26T00:00:00"/>
    <n v="26.2"/>
    <n v="15"/>
    <n v="0"/>
    <x v="0"/>
    <n v="393"/>
    <n v="1"/>
    <x v="0"/>
  </r>
  <r>
    <n v="10256"/>
    <n v="77"/>
    <s v="Original Frankfurter grüne Soße"/>
    <x v="3"/>
    <d v="2017-01-26T00:00:00"/>
    <n v="10.4"/>
    <n v="12"/>
    <n v="0"/>
    <x v="0"/>
    <n v="124.80000000000001"/>
    <n v="1"/>
    <x v="0"/>
  </r>
  <r>
    <n v="10257"/>
    <n v="27"/>
    <s v="Schoggi Schokolade"/>
    <x v="2"/>
    <d v="2017-01-27T00:00:00"/>
    <n v="35.1"/>
    <n v="25"/>
    <n v="0"/>
    <x v="0"/>
    <n v="877.5"/>
    <n v="1"/>
    <x v="0"/>
  </r>
  <r>
    <n v="10257"/>
    <n v="39"/>
    <s v="Chartreuse verte"/>
    <x v="2"/>
    <d v="2017-01-27T00:00:00"/>
    <n v="14.4"/>
    <n v="6"/>
    <n v="0"/>
    <x v="0"/>
    <n v="86.4"/>
    <n v="1"/>
    <x v="0"/>
  </r>
  <r>
    <n v="10257"/>
    <n v="77"/>
    <s v="Original Frankfurter grüne Soße"/>
    <x v="2"/>
    <d v="2017-01-27T00:00:00"/>
    <n v="10.4"/>
    <n v="15"/>
    <n v="0"/>
    <x v="0"/>
    <n v="156"/>
    <n v="1"/>
    <x v="0"/>
  </r>
  <r>
    <n v="10258"/>
    <n v="2"/>
    <s v="Chang5"/>
    <x v="5"/>
    <d v="2017-01-28T00:00:00"/>
    <n v="15.2"/>
    <n v="50"/>
    <n v="0.2"/>
    <x v="0"/>
    <n v="152"/>
    <n v="1"/>
    <x v="0"/>
  </r>
  <r>
    <n v="10258"/>
    <n v="5"/>
    <s v="Chef Anton's Gumbo Mix"/>
    <x v="5"/>
    <d v="2017-01-28T00:00:00"/>
    <n v="17"/>
    <n v="65"/>
    <n v="0.2"/>
    <x v="0"/>
    <n v="221"/>
    <n v="1"/>
    <x v="0"/>
  </r>
  <r>
    <n v="10258"/>
    <n v="32"/>
    <s v="Mascarpone Fabioli"/>
    <x v="5"/>
    <d v="2017-01-28T00:00:00"/>
    <n v="25.6"/>
    <n v="6"/>
    <n v="0.2"/>
    <x v="0"/>
    <n v="30.720000000000006"/>
    <n v="1"/>
    <x v="0"/>
  </r>
  <r>
    <n v="10259"/>
    <n v="21"/>
    <s v="Sir Rodney's Scones"/>
    <x v="2"/>
    <d v="2017-01-29T00:00:00"/>
    <n v="8"/>
    <n v="10"/>
    <n v="0"/>
    <x v="0"/>
    <n v="80"/>
    <n v="1"/>
    <x v="0"/>
  </r>
  <r>
    <n v="10259"/>
    <n v="37"/>
    <s v="Gravad lax"/>
    <x v="2"/>
    <d v="2017-01-29T00:00:00"/>
    <n v="20.8"/>
    <n v="1"/>
    <n v="0"/>
    <x v="0"/>
    <n v="20.8"/>
    <n v="1"/>
    <x v="0"/>
  </r>
  <r>
    <n v="10260"/>
    <n v="41"/>
    <s v="Jack's New England Clam Chowder"/>
    <x v="2"/>
    <d v="2017-01-30T00:00:00"/>
    <n v="7.7"/>
    <n v="16"/>
    <n v="0.25"/>
    <x v="0"/>
    <n v="30.8"/>
    <n v="1"/>
    <x v="0"/>
  </r>
  <r>
    <n v="10260"/>
    <n v="57"/>
    <s v="Ravioli Angelo"/>
    <x v="2"/>
    <d v="2017-01-30T00:00:00"/>
    <n v="15.6"/>
    <n v="50"/>
    <n v="0"/>
    <x v="0"/>
    <n v="780"/>
    <n v="1"/>
    <x v="0"/>
  </r>
  <r>
    <n v="10260"/>
    <n v="62"/>
    <s v="Tarte au sucre"/>
    <x v="2"/>
    <d v="2017-01-30T00:00:00"/>
    <n v="39.4"/>
    <n v="15"/>
    <n v="0.25"/>
    <x v="0"/>
    <n v="147.75"/>
    <n v="1"/>
    <x v="0"/>
  </r>
  <r>
    <n v="10260"/>
    <n v="70"/>
    <s v="Outback Lager"/>
    <x v="2"/>
    <d v="2017-01-30T00:00:00"/>
    <n v="12"/>
    <n v="21"/>
    <n v="0.25"/>
    <x v="0"/>
    <n v="63"/>
    <n v="1"/>
    <x v="0"/>
  </r>
  <r>
    <n v="10261"/>
    <n v="21"/>
    <s v="Sir Rodney's Scones"/>
    <x v="2"/>
    <d v="2017-01-30T00:00:00"/>
    <n v="8"/>
    <n v="20"/>
    <n v="0"/>
    <x v="0"/>
    <n v="160"/>
    <n v="1"/>
    <x v="0"/>
  </r>
  <r>
    <n v="10261"/>
    <n v="35"/>
    <s v="Steeleye Stout"/>
    <x v="2"/>
    <d v="2017-01-30T00:00:00"/>
    <n v="14.4"/>
    <n v="20"/>
    <n v="0"/>
    <x v="0"/>
    <n v="288"/>
    <n v="1"/>
    <x v="0"/>
  </r>
  <r>
    <n v="10262"/>
    <n v="5"/>
    <s v="Chef Anton's Gumbo Mix"/>
    <x v="6"/>
    <d v="2017-02-02T00:00:00"/>
    <n v="17"/>
    <n v="12"/>
    <n v="0.2"/>
    <x v="0"/>
    <n v="40.800000000000004"/>
    <n v="2"/>
    <x v="0"/>
  </r>
  <r>
    <n v="10262"/>
    <n v="7"/>
    <s v="Uncle Bob's Organic Dried Pears"/>
    <x v="6"/>
    <d v="2017-02-02T00:00:00"/>
    <n v="24"/>
    <n v="15"/>
    <n v="0"/>
    <x v="0"/>
    <n v="360"/>
    <n v="2"/>
    <x v="0"/>
  </r>
  <r>
    <n v="10262"/>
    <n v="56"/>
    <s v="Gnocchi di nonna Alice"/>
    <x v="6"/>
    <d v="2017-02-02T00:00:00"/>
    <n v="30.4"/>
    <n v="2"/>
    <n v="0"/>
    <x v="0"/>
    <n v="60.8"/>
    <n v="2"/>
    <x v="0"/>
  </r>
  <r>
    <n v="10263"/>
    <n v="16"/>
    <s v="Pavlova"/>
    <x v="4"/>
    <d v="2017-02-03T00:00:00"/>
    <n v="13.9"/>
    <n v="60"/>
    <n v="0.25"/>
    <x v="0"/>
    <n v="208.5"/>
    <n v="2"/>
    <x v="0"/>
  </r>
  <r>
    <n v="10263"/>
    <n v="24"/>
    <s v="Guaraná Fantástica"/>
    <x v="4"/>
    <d v="2017-02-03T00:00:00"/>
    <n v="3.6"/>
    <n v="28"/>
    <n v="0"/>
    <x v="0"/>
    <n v="100.8"/>
    <n v="2"/>
    <x v="0"/>
  </r>
  <r>
    <n v="10263"/>
    <n v="30"/>
    <s v="Nord-Ost Matjeshering"/>
    <x v="4"/>
    <d v="2017-02-03T00:00:00"/>
    <n v="20.7"/>
    <n v="60"/>
    <n v="0.25"/>
    <x v="0"/>
    <n v="310.5"/>
    <n v="2"/>
    <x v="0"/>
  </r>
  <r>
    <n v="10263"/>
    <n v="74"/>
    <s v="Longlife Tofu"/>
    <x v="4"/>
    <d v="2017-02-03T00:00:00"/>
    <n v="8"/>
    <n v="36"/>
    <n v="0.25"/>
    <x v="0"/>
    <n v="72"/>
    <n v="2"/>
    <x v="0"/>
  </r>
  <r>
    <n v="10264"/>
    <n v="2"/>
    <s v="Chang5"/>
    <x v="1"/>
    <d v="2017-02-04T00:00:00"/>
    <n v="15.2"/>
    <n v="35"/>
    <n v="0"/>
    <x v="0"/>
    <n v="532"/>
    <n v="2"/>
    <x v="0"/>
  </r>
  <r>
    <n v="10264"/>
    <n v="41"/>
    <s v="Jack's New England Clam Chowder"/>
    <x v="1"/>
    <d v="2017-02-04T00:00:00"/>
    <n v="7.7"/>
    <n v="25"/>
    <n v="0.15"/>
    <x v="0"/>
    <n v="28.875"/>
    <n v="2"/>
    <x v="0"/>
  </r>
  <r>
    <n v="10265"/>
    <n v="17"/>
    <s v="Alice Mutton"/>
    <x v="7"/>
    <d v="2017-02-05T00:00:00"/>
    <n v="31.2"/>
    <n v="30"/>
    <n v="0"/>
    <x v="0"/>
    <n v="936"/>
    <n v="2"/>
    <x v="0"/>
  </r>
  <r>
    <n v="10265"/>
    <n v="70"/>
    <s v="Outback Lager"/>
    <x v="7"/>
    <d v="2017-02-05T00:00:00"/>
    <n v="12"/>
    <n v="20"/>
    <n v="0"/>
    <x v="0"/>
    <n v="240"/>
    <n v="2"/>
    <x v="0"/>
  </r>
  <r>
    <n v="10266"/>
    <n v="12"/>
    <s v="Queso Manchego La Pastora"/>
    <x v="3"/>
    <d v="2017-02-06T00:00:00"/>
    <n v="30.4"/>
    <n v="12"/>
    <n v="0.05"/>
    <x v="0"/>
    <n v="18.239999999999998"/>
    <n v="2"/>
    <x v="0"/>
  </r>
  <r>
    <n v="10267"/>
    <n v="40"/>
    <s v="Boston Crab Meat"/>
    <x v="2"/>
    <d v="2017-02-09T00:00:00"/>
    <n v="14.7"/>
    <n v="50"/>
    <n v="0"/>
    <x v="0"/>
    <n v="735"/>
    <n v="2"/>
    <x v="0"/>
  </r>
  <r>
    <n v="10267"/>
    <n v="59"/>
    <s v="Raclette Courdavault"/>
    <x v="2"/>
    <d v="2017-02-09T00:00:00"/>
    <n v="44"/>
    <n v="70"/>
    <n v="0.15"/>
    <x v="0"/>
    <n v="462"/>
    <n v="2"/>
    <x v="0"/>
  </r>
  <r>
    <n v="10267"/>
    <n v="76"/>
    <s v="Lakkalikööri"/>
    <x v="2"/>
    <d v="2017-02-09T00:00:00"/>
    <n v="14.4"/>
    <n v="15"/>
    <n v="0.15"/>
    <x v="0"/>
    <n v="32.4"/>
    <n v="2"/>
    <x v="0"/>
  </r>
  <r>
    <n v="10268"/>
    <n v="29"/>
    <s v="Thüringer Rostbratwurst"/>
    <x v="6"/>
    <d v="2017-02-10T00:00:00"/>
    <n v="99"/>
    <n v="10"/>
    <n v="0"/>
    <x v="0"/>
    <n v="990"/>
    <n v="2"/>
    <x v="0"/>
  </r>
  <r>
    <n v="10268"/>
    <n v="72"/>
    <s v="Mozzarella di Giovanni"/>
    <x v="6"/>
    <d v="2017-02-10T00:00:00"/>
    <n v="27.8"/>
    <n v="4"/>
    <n v="0"/>
    <x v="0"/>
    <n v="111.2"/>
    <n v="2"/>
    <x v="0"/>
  </r>
  <r>
    <n v="10269"/>
    <n v="33"/>
    <s v="Geitost"/>
    <x v="0"/>
    <d v="2017-02-11T00:00:00"/>
    <n v="2"/>
    <n v="60"/>
    <n v="0.05"/>
    <x v="0"/>
    <n v="6"/>
    <n v="2"/>
    <x v="0"/>
  </r>
  <r>
    <n v="10269"/>
    <n v="72"/>
    <s v="Mozzarella di Giovanni"/>
    <x v="0"/>
    <d v="2017-02-11T00:00:00"/>
    <n v="27.8"/>
    <n v="20"/>
    <n v="0.05"/>
    <x v="0"/>
    <n v="27.8"/>
    <n v="2"/>
    <x v="0"/>
  </r>
  <r>
    <n v="10270"/>
    <n v="36"/>
    <s v="Inlagd Sill"/>
    <x v="5"/>
    <d v="2017-02-12T00:00:00"/>
    <n v="15.2"/>
    <n v="30"/>
    <n v="0"/>
    <x v="0"/>
    <n v="456"/>
    <n v="2"/>
    <x v="0"/>
  </r>
  <r>
    <n v="10270"/>
    <n v="43"/>
    <s v="Ipoh Coffee"/>
    <x v="5"/>
    <d v="2017-02-12T00:00:00"/>
    <n v="36.799999999999997"/>
    <n v="25"/>
    <n v="0"/>
    <x v="0"/>
    <n v="919.99999999999989"/>
    <n v="2"/>
    <x v="0"/>
  </r>
  <r>
    <n v="10271"/>
    <n v="33"/>
    <s v="Geitost"/>
    <x v="1"/>
    <d v="2017-02-12T00:00:00"/>
    <n v="2"/>
    <n v="24"/>
    <n v="0"/>
    <x v="0"/>
    <n v="48"/>
    <n v="2"/>
    <x v="0"/>
  </r>
  <r>
    <n v="10272"/>
    <n v="20"/>
    <s v="Sir Rodney's Marmalade"/>
    <x v="1"/>
    <d v="2017-02-13T00:00:00"/>
    <n v="64.8"/>
    <n v="6"/>
    <n v="0"/>
    <x v="0"/>
    <n v="388.79999999999995"/>
    <n v="2"/>
    <x v="0"/>
  </r>
  <r>
    <n v="10272"/>
    <n v="31"/>
    <s v="Gorgonzola Telino"/>
    <x v="1"/>
    <d v="2017-02-13T00:00:00"/>
    <n v="10"/>
    <n v="40"/>
    <n v="0"/>
    <x v="0"/>
    <n v="400"/>
    <n v="2"/>
    <x v="0"/>
  </r>
  <r>
    <n v="10272"/>
    <n v="72"/>
    <s v="Mozzarella di Giovanni"/>
    <x v="1"/>
    <d v="2017-02-13T00:00:00"/>
    <n v="27.8"/>
    <n v="24"/>
    <n v="0"/>
    <x v="0"/>
    <n v="667.2"/>
    <n v="2"/>
    <x v="0"/>
  </r>
  <r>
    <n v="10273"/>
    <n v="10"/>
    <s v="sugar"/>
    <x v="3"/>
    <d v="2017-02-16T00:00:00"/>
    <n v="24.8"/>
    <n v="24"/>
    <n v="0.05"/>
    <x v="0"/>
    <n v="29.760000000000005"/>
    <n v="2"/>
    <x v="0"/>
  </r>
  <r>
    <n v="10273"/>
    <n v="31"/>
    <s v="Gorgonzola Telino"/>
    <x v="3"/>
    <d v="2017-02-16T00:00:00"/>
    <n v="10"/>
    <n v="15"/>
    <n v="0.05"/>
    <x v="0"/>
    <n v="7.5"/>
    <n v="2"/>
    <x v="0"/>
  </r>
  <r>
    <n v="10273"/>
    <n v="33"/>
    <s v="Geitost"/>
    <x v="3"/>
    <d v="2017-02-16T00:00:00"/>
    <n v="2"/>
    <n v="20"/>
    <n v="0"/>
    <x v="0"/>
    <n v="40"/>
    <n v="2"/>
    <x v="0"/>
  </r>
  <r>
    <n v="10273"/>
    <n v="40"/>
    <s v="Boston Crab Meat"/>
    <x v="3"/>
    <d v="2017-02-16T00:00:00"/>
    <n v="14.7"/>
    <n v="60"/>
    <n v="0.05"/>
    <x v="0"/>
    <n v="44.1"/>
    <n v="2"/>
    <x v="0"/>
  </r>
  <r>
    <n v="10273"/>
    <n v="76"/>
    <s v="Lakkalikööri"/>
    <x v="3"/>
    <d v="2017-02-16T00:00:00"/>
    <n v="14.4"/>
    <n v="33"/>
    <n v="0.05"/>
    <x v="0"/>
    <n v="23.76"/>
    <n v="2"/>
    <x v="0"/>
  </r>
  <r>
    <n v="10274"/>
    <n v="71"/>
    <s v="Flotemysost"/>
    <x v="1"/>
    <d v="2017-02-17T00:00:00"/>
    <n v="17.2"/>
    <n v="20"/>
    <n v="0"/>
    <x v="0"/>
    <n v="344"/>
    <n v="2"/>
    <x v="0"/>
  </r>
  <r>
    <n v="10274"/>
    <n v="72"/>
    <s v="Mozzarella di Giovanni"/>
    <x v="1"/>
    <d v="2017-02-17T00:00:00"/>
    <n v="27.8"/>
    <n v="7"/>
    <n v="0"/>
    <x v="0"/>
    <n v="194.6"/>
    <n v="2"/>
    <x v="0"/>
  </r>
  <r>
    <n v="10275"/>
    <n v="24"/>
    <s v="Guaraná Fantástica"/>
    <x v="5"/>
    <d v="2017-02-18T00:00:00"/>
    <n v="3.6"/>
    <n v="12"/>
    <n v="0.05"/>
    <x v="0"/>
    <n v="2.16"/>
    <n v="2"/>
    <x v="0"/>
  </r>
  <r>
    <n v="10275"/>
    <n v="59"/>
    <s v="Raclette Courdavault"/>
    <x v="5"/>
    <d v="2017-02-18T00:00:00"/>
    <n v="44"/>
    <n v="6"/>
    <n v="0.05"/>
    <x v="0"/>
    <n v="13.200000000000001"/>
    <n v="2"/>
    <x v="0"/>
  </r>
  <r>
    <n v="10276"/>
    <n v="10"/>
    <s v="sugar"/>
    <x v="6"/>
    <d v="2017-02-19T00:00:00"/>
    <n v="24.8"/>
    <n v="15"/>
    <n v="0"/>
    <x v="0"/>
    <n v="372"/>
    <n v="2"/>
    <x v="0"/>
  </r>
  <r>
    <n v="10276"/>
    <n v="13"/>
    <s v="Konbu"/>
    <x v="6"/>
    <d v="2017-02-19T00:00:00"/>
    <n v="4.8"/>
    <n v="10"/>
    <n v="0"/>
    <x v="0"/>
    <n v="48"/>
    <n v="2"/>
    <x v="0"/>
  </r>
  <r>
    <n v="10277"/>
    <n v="28"/>
    <s v="Rössle Sauerkraut"/>
    <x v="7"/>
    <d v="2017-02-20T00:00:00"/>
    <n v="36.4"/>
    <n v="20"/>
    <n v="0"/>
    <x v="0"/>
    <n v="728"/>
    <n v="2"/>
    <x v="0"/>
  </r>
  <r>
    <n v="10277"/>
    <n v="62"/>
    <s v="Tarte au sucre"/>
    <x v="7"/>
    <d v="2017-02-20T00:00:00"/>
    <n v="39.4"/>
    <n v="12"/>
    <n v="0"/>
    <x v="0"/>
    <n v="472.79999999999995"/>
    <n v="2"/>
    <x v="0"/>
  </r>
  <r>
    <n v="10278"/>
    <n v="44"/>
    <s v="Gula Malacca"/>
    <x v="6"/>
    <d v="2017-02-23T00:00:00"/>
    <n v="15.5"/>
    <n v="16"/>
    <n v="0"/>
    <x v="0"/>
    <n v="248"/>
    <n v="2"/>
    <x v="0"/>
  </r>
  <r>
    <n v="10278"/>
    <n v="59"/>
    <s v="Raclette Courdavault"/>
    <x v="6"/>
    <d v="2017-02-23T00:00:00"/>
    <n v="44"/>
    <n v="15"/>
    <n v="0"/>
    <x v="0"/>
    <n v="660"/>
    <n v="2"/>
    <x v="0"/>
  </r>
  <r>
    <n v="10278"/>
    <n v="63"/>
    <s v="Vegie-spread"/>
    <x v="6"/>
    <d v="2017-02-23T00:00:00"/>
    <n v="35.1"/>
    <n v="8"/>
    <n v="0"/>
    <x v="0"/>
    <n v="280.8"/>
    <n v="2"/>
    <x v="0"/>
  </r>
  <r>
    <n v="10278"/>
    <n v="73"/>
    <s v="Röd Kaviar"/>
    <x v="6"/>
    <d v="2017-02-23T00:00:00"/>
    <n v="12"/>
    <n v="25"/>
    <n v="0"/>
    <x v="0"/>
    <n v="300"/>
    <n v="2"/>
    <x v="0"/>
  </r>
  <r>
    <n v="10279"/>
    <n v="17"/>
    <s v="Alice Mutton"/>
    <x v="6"/>
    <d v="2017-02-24T00:00:00"/>
    <n v="31.2"/>
    <n v="15"/>
    <n v="0.25"/>
    <x v="0"/>
    <n v="117"/>
    <n v="2"/>
    <x v="0"/>
  </r>
  <r>
    <n v="10280"/>
    <n v="24"/>
    <s v="Guaraná Fantástica"/>
    <x v="7"/>
    <d v="2017-02-25T00:00:00"/>
    <n v="3.6"/>
    <n v="12"/>
    <n v="0"/>
    <x v="0"/>
    <n v="43.2"/>
    <n v="2"/>
    <x v="0"/>
  </r>
  <r>
    <n v="10280"/>
    <n v="55"/>
    <s v="Pâté chinois"/>
    <x v="7"/>
    <d v="2017-02-25T00:00:00"/>
    <n v="19.2"/>
    <n v="20"/>
    <n v="0"/>
    <x v="0"/>
    <n v="384"/>
    <n v="2"/>
    <x v="0"/>
  </r>
  <r>
    <n v="10280"/>
    <n v="75"/>
    <s v="Rhönbräu Klosterbier"/>
    <x v="7"/>
    <d v="2017-02-25T00:00:00"/>
    <n v="6.2"/>
    <n v="30"/>
    <n v="0"/>
    <x v="0"/>
    <n v="186"/>
    <n v="2"/>
    <x v="0"/>
  </r>
  <r>
    <n v="10281"/>
    <n v="19"/>
    <s v="Teatime Chocolate Biscuits"/>
    <x v="2"/>
    <d v="2017-02-25T00:00:00"/>
    <n v="7.3"/>
    <n v="1"/>
    <n v="0"/>
    <x v="0"/>
    <n v="7.3"/>
    <n v="2"/>
    <x v="0"/>
  </r>
  <r>
    <n v="10281"/>
    <n v="24"/>
    <s v="Guaraná Fantástica"/>
    <x v="2"/>
    <d v="2017-02-25T00:00:00"/>
    <n v="3.6"/>
    <n v="6"/>
    <n v="0"/>
    <x v="0"/>
    <n v="21.6"/>
    <n v="2"/>
    <x v="0"/>
  </r>
  <r>
    <n v="10281"/>
    <n v="35"/>
    <s v="Steeleye Stout"/>
    <x v="2"/>
    <d v="2017-02-25T00:00:00"/>
    <n v="14.4"/>
    <n v="4"/>
    <n v="0"/>
    <x v="0"/>
    <n v="57.6"/>
    <n v="2"/>
    <x v="0"/>
  </r>
  <r>
    <n v="10282"/>
    <n v="30"/>
    <s v="Nord-Ost Matjeshering"/>
    <x v="2"/>
    <d v="2017-02-26T00:00:00"/>
    <n v="20.7"/>
    <n v="6"/>
    <n v="0"/>
    <x v="0"/>
    <n v="124.19999999999999"/>
    <n v="2"/>
    <x v="0"/>
  </r>
  <r>
    <n v="10282"/>
    <n v="57"/>
    <s v="Ravioli Angelo"/>
    <x v="2"/>
    <d v="2017-02-26T00:00:00"/>
    <n v="15.6"/>
    <n v="2"/>
    <n v="0"/>
    <x v="0"/>
    <n v="31.2"/>
    <n v="2"/>
    <x v="0"/>
  </r>
  <r>
    <n v="10283"/>
    <n v="15"/>
    <s v="Genen Shouyu"/>
    <x v="3"/>
    <d v="2017-02-27T00:00:00"/>
    <n v="12.4"/>
    <n v="20"/>
    <n v="0"/>
    <x v="0"/>
    <n v="248"/>
    <n v="2"/>
    <x v="0"/>
  </r>
  <r>
    <n v="10283"/>
    <n v="19"/>
    <s v="Teatime Chocolate Biscuits"/>
    <x v="3"/>
    <d v="2017-02-27T00:00:00"/>
    <n v="7.3"/>
    <n v="18"/>
    <n v="0"/>
    <x v="0"/>
    <n v="131.4"/>
    <n v="2"/>
    <x v="0"/>
  </r>
  <r>
    <n v="10283"/>
    <n v="60"/>
    <s v="Camembert Pierrot"/>
    <x v="3"/>
    <d v="2017-02-27T00:00:00"/>
    <n v="27.2"/>
    <n v="35"/>
    <n v="0"/>
    <x v="0"/>
    <n v="952"/>
    <n v="2"/>
    <x v="0"/>
  </r>
  <r>
    <n v="10283"/>
    <n v="72"/>
    <s v="Mozzarella di Giovanni"/>
    <x v="3"/>
    <d v="2017-02-27T00:00:00"/>
    <n v="27.8"/>
    <n v="3"/>
    <n v="0"/>
    <x v="0"/>
    <n v="83.4"/>
    <n v="2"/>
    <x v="0"/>
  </r>
  <r>
    <n v="10284"/>
    <n v="27"/>
    <s v="Schoggi Schokolade"/>
    <x v="2"/>
    <d v="2017-03-02T00:00:00"/>
    <n v="35.1"/>
    <n v="15"/>
    <n v="0.25"/>
    <x v="0"/>
    <n v="131.625"/>
    <n v="3"/>
    <x v="0"/>
  </r>
  <r>
    <n v="10284"/>
    <n v="44"/>
    <s v="Gula Malacca"/>
    <x v="2"/>
    <d v="2017-03-02T00:00:00"/>
    <n v="15.5"/>
    <n v="21"/>
    <n v="0"/>
    <x v="0"/>
    <n v="325.5"/>
    <n v="3"/>
    <x v="0"/>
  </r>
  <r>
    <n v="10284"/>
    <n v="60"/>
    <s v="Camembert Pierrot"/>
    <x v="2"/>
    <d v="2017-03-02T00:00:00"/>
    <n v="27.2"/>
    <n v="20"/>
    <n v="0.25"/>
    <x v="0"/>
    <n v="136"/>
    <n v="3"/>
    <x v="0"/>
  </r>
  <r>
    <n v="10284"/>
    <n v="67"/>
    <s v="Laughing Lumberjack Lager"/>
    <x v="2"/>
    <d v="2017-03-02T00:00:00"/>
    <n v="11.2"/>
    <n v="5"/>
    <n v="0.25"/>
    <x v="0"/>
    <n v="14"/>
    <n v="3"/>
    <x v="0"/>
  </r>
  <r>
    <n v="10285"/>
    <n v="1"/>
    <s v="Tea"/>
    <x v="5"/>
    <d v="2017-03-03T00:00:00"/>
    <n v="14.4"/>
    <n v="45"/>
    <n v="0.2"/>
    <x v="0"/>
    <n v="129.6"/>
    <n v="3"/>
    <x v="0"/>
  </r>
  <r>
    <n v="10285"/>
    <n v="40"/>
    <s v="Boston Crab Meat"/>
    <x v="5"/>
    <d v="2017-03-03T00:00:00"/>
    <n v="14.7"/>
    <n v="40"/>
    <n v="0.2"/>
    <x v="0"/>
    <n v="117.60000000000001"/>
    <n v="3"/>
    <x v="0"/>
  </r>
  <r>
    <n v="10285"/>
    <n v="53"/>
    <s v="Perth Pasties"/>
    <x v="5"/>
    <d v="2017-03-03T00:00:00"/>
    <n v="26.2"/>
    <n v="36"/>
    <n v="0.2"/>
    <x v="0"/>
    <n v="188.64"/>
    <n v="3"/>
    <x v="0"/>
  </r>
  <r>
    <n v="10286"/>
    <n v="35"/>
    <s v="Steeleye Stout"/>
    <x v="6"/>
    <d v="2017-03-04T00:00:00"/>
    <n v="14.4"/>
    <n v="100"/>
    <n v="0"/>
    <x v="0"/>
    <n v="1440"/>
    <n v="3"/>
    <x v="0"/>
  </r>
  <r>
    <n v="10286"/>
    <n v="62"/>
    <s v="Tarte au sucre"/>
    <x v="6"/>
    <d v="2017-03-04T00:00:00"/>
    <n v="39.4"/>
    <n v="40"/>
    <n v="0"/>
    <x v="0"/>
    <n v="1576"/>
    <n v="3"/>
    <x v="0"/>
  </r>
  <r>
    <n v="10287"/>
    <n v="16"/>
    <s v="Pavlova"/>
    <x v="6"/>
    <d v="2017-03-05T00:00:00"/>
    <n v="13.9"/>
    <n v="40"/>
    <n v="0.15"/>
    <x v="0"/>
    <n v="83.399999999999991"/>
    <n v="3"/>
    <x v="0"/>
  </r>
  <r>
    <n v="10287"/>
    <n v="34"/>
    <s v="Sasquatch Ale"/>
    <x v="6"/>
    <d v="2017-03-05T00:00:00"/>
    <n v="11.2"/>
    <n v="20"/>
    <n v="0"/>
    <x v="0"/>
    <n v="224"/>
    <n v="3"/>
    <x v="0"/>
  </r>
  <r>
    <n v="10287"/>
    <n v="46"/>
    <s v="Spegesild"/>
    <x v="6"/>
    <d v="2017-03-05T00:00:00"/>
    <n v="9.6"/>
    <n v="15"/>
    <n v="0.15"/>
    <x v="0"/>
    <n v="21.599999999999998"/>
    <n v="3"/>
    <x v="0"/>
  </r>
  <r>
    <n v="10288"/>
    <n v="54"/>
    <s v="Tourtière"/>
    <x v="2"/>
    <d v="2017-03-06T00:00:00"/>
    <n v="5.9"/>
    <n v="10"/>
    <n v="0.1"/>
    <x v="0"/>
    <n v="5.9"/>
    <n v="3"/>
    <x v="0"/>
  </r>
  <r>
    <n v="10288"/>
    <n v="68"/>
    <s v="Scottish Longbreads"/>
    <x v="2"/>
    <d v="2017-03-06T00:00:00"/>
    <n v="10"/>
    <n v="3"/>
    <n v="0.1"/>
    <x v="0"/>
    <n v="3"/>
    <n v="3"/>
    <x v="0"/>
  </r>
  <r>
    <n v="10289"/>
    <n v="3"/>
    <s v="Aniseed Syrup"/>
    <x v="8"/>
    <d v="2017-03-09T00:00:00"/>
    <n v="8"/>
    <n v="30"/>
    <n v="0"/>
    <x v="0"/>
    <n v="240"/>
    <n v="3"/>
    <x v="0"/>
  </r>
  <r>
    <n v="10289"/>
    <n v="64"/>
    <s v="Wimmers gute Semmelknödel"/>
    <x v="8"/>
    <d v="2017-03-09T00:00:00"/>
    <n v="26.6"/>
    <n v="9"/>
    <n v="0"/>
    <x v="0"/>
    <n v="239.4"/>
    <n v="3"/>
    <x v="0"/>
  </r>
  <r>
    <n v="10290"/>
    <n v="5"/>
    <s v="Chef Anton's Gumbo Mix"/>
    <x v="6"/>
    <d v="2017-03-10T00:00:00"/>
    <n v="17"/>
    <n v="20"/>
    <n v="0"/>
    <x v="0"/>
    <n v="340"/>
    <n v="3"/>
    <x v="0"/>
  </r>
  <r>
    <n v="10290"/>
    <n v="29"/>
    <s v="Thüringer Rostbratwurst"/>
    <x v="6"/>
    <d v="2017-03-10T00:00:00"/>
    <n v="99"/>
    <n v="15"/>
    <n v="0"/>
    <x v="0"/>
    <n v="1485"/>
    <n v="3"/>
    <x v="0"/>
  </r>
  <r>
    <n v="10290"/>
    <n v="49"/>
    <s v="Maxilaku"/>
    <x v="6"/>
    <d v="2017-03-10T00:00:00"/>
    <n v="16"/>
    <n v="15"/>
    <n v="0"/>
    <x v="0"/>
    <n v="240"/>
    <n v="3"/>
    <x v="0"/>
  </r>
  <r>
    <n v="10290"/>
    <n v="77"/>
    <s v="Original Frankfurter grüne Soße"/>
    <x v="6"/>
    <d v="2017-03-10T00:00:00"/>
    <n v="10.4"/>
    <n v="10"/>
    <n v="0"/>
    <x v="0"/>
    <n v="104"/>
    <n v="3"/>
    <x v="0"/>
  </r>
  <r>
    <n v="10291"/>
    <n v="13"/>
    <s v="Konbu"/>
    <x v="1"/>
    <d v="2017-03-10T00:00:00"/>
    <n v="4.8"/>
    <n v="20"/>
    <n v="0.1"/>
    <x v="0"/>
    <n v="9.6000000000000014"/>
    <n v="3"/>
    <x v="0"/>
  </r>
  <r>
    <n v="10291"/>
    <n v="44"/>
    <s v="Gula Malacca"/>
    <x v="1"/>
    <d v="2017-03-10T00:00:00"/>
    <n v="15.5"/>
    <n v="24"/>
    <n v="0.1"/>
    <x v="0"/>
    <n v="37.200000000000003"/>
    <n v="3"/>
    <x v="0"/>
  </r>
  <r>
    <n v="10291"/>
    <n v="51"/>
    <s v="Manjimup Dried Apples"/>
    <x v="1"/>
    <d v="2017-03-10T00:00:00"/>
    <n v="42.4"/>
    <n v="2"/>
    <n v="0.1"/>
    <x v="0"/>
    <n v="8.48"/>
    <n v="3"/>
    <x v="0"/>
  </r>
  <r>
    <n v="10292"/>
    <n v="20"/>
    <s v="Sir Rodney's Marmalade"/>
    <x v="5"/>
    <d v="2017-03-11T00:00:00"/>
    <n v="64.8"/>
    <n v="20"/>
    <n v="0"/>
    <x v="0"/>
    <n v="1296"/>
    <n v="3"/>
    <x v="0"/>
  </r>
  <r>
    <n v="10293"/>
    <n v="18"/>
    <s v="Carnarvon Tigers"/>
    <x v="5"/>
    <d v="2017-03-12T00:00:00"/>
    <n v="50"/>
    <n v="12"/>
    <n v="0"/>
    <x v="0"/>
    <n v="600"/>
    <n v="3"/>
    <x v="0"/>
  </r>
  <r>
    <n v="10293"/>
    <n v="24"/>
    <s v="Guaraná Fantástica"/>
    <x v="5"/>
    <d v="2017-03-12T00:00:00"/>
    <n v="3.6"/>
    <n v="10"/>
    <n v="0"/>
    <x v="0"/>
    <n v="36"/>
    <n v="3"/>
    <x v="0"/>
  </r>
  <r>
    <n v="10293"/>
    <n v="63"/>
    <s v="Vegie-spread"/>
    <x v="5"/>
    <d v="2017-03-12T00:00:00"/>
    <n v="35.1"/>
    <n v="5"/>
    <n v="0"/>
    <x v="0"/>
    <n v="175.5"/>
    <n v="3"/>
    <x v="0"/>
  </r>
  <r>
    <n v="10293"/>
    <n v="75"/>
    <s v="Rhönbräu Klosterbier"/>
    <x v="5"/>
    <d v="2017-03-12T00:00:00"/>
    <n v="6.2"/>
    <n v="6"/>
    <n v="0"/>
    <x v="0"/>
    <n v="37.200000000000003"/>
    <n v="3"/>
    <x v="0"/>
  </r>
  <r>
    <n v="10294"/>
    <n v="1"/>
    <s v="Tea"/>
    <x v="2"/>
    <d v="2017-03-13T00:00:00"/>
    <n v="14.4"/>
    <n v="18"/>
    <n v="0"/>
    <x v="0"/>
    <n v="259.2"/>
    <n v="3"/>
    <x v="0"/>
  </r>
  <r>
    <n v="10294"/>
    <n v="17"/>
    <s v="Alice Mutton"/>
    <x v="2"/>
    <d v="2017-03-13T00:00:00"/>
    <n v="31.2"/>
    <n v="15"/>
    <n v="0"/>
    <x v="0"/>
    <n v="468"/>
    <n v="3"/>
    <x v="0"/>
  </r>
  <r>
    <n v="10294"/>
    <n v="43"/>
    <s v="Ipoh Coffee"/>
    <x v="2"/>
    <d v="2017-03-13T00:00:00"/>
    <n v="36.799999999999997"/>
    <n v="15"/>
    <n v="0"/>
    <x v="0"/>
    <n v="552"/>
    <n v="3"/>
    <x v="0"/>
  </r>
  <r>
    <n v="10294"/>
    <n v="60"/>
    <s v="Camembert Pierrot"/>
    <x v="2"/>
    <d v="2017-03-13T00:00:00"/>
    <n v="27.2"/>
    <n v="21"/>
    <n v="0"/>
    <x v="0"/>
    <n v="571.19999999999993"/>
    <n v="3"/>
    <x v="0"/>
  </r>
  <r>
    <n v="10294"/>
    <n v="75"/>
    <s v="Rhönbräu Klosterbier"/>
    <x v="2"/>
    <d v="2017-03-13T00:00:00"/>
    <n v="6.2"/>
    <n v="6"/>
    <n v="0"/>
    <x v="0"/>
    <n v="37.200000000000003"/>
    <n v="3"/>
    <x v="0"/>
  </r>
  <r>
    <n v="10295"/>
    <n v="56"/>
    <s v="Gnocchi di nonna Alice"/>
    <x v="7"/>
    <d v="2017-03-16T00:00:00"/>
    <n v="30.4"/>
    <n v="4"/>
    <n v="0"/>
    <x v="0"/>
    <n v="121.6"/>
    <n v="3"/>
    <x v="0"/>
  </r>
  <r>
    <n v="10296"/>
    <n v="11"/>
    <s v="Queso Cabrales"/>
    <x v="1"/>
    <d v="2017-03-17T00:00:00"/>
    <n v="16.8"/>
    <n v="12"/>
    <n v="0"/>
    <x v="0"/>
    <n v="201.60000000000002"/>
    <n v="3"/>
    <x v="0"/>
  </r>
  <r>
    <n v="10296"/>
    <n v="16"/>
    <s v="Pavlova"/>
    <x v="1"/>
    <d v="2017-03-17T00:00:00"/>
    <n v="13.9"/>
    <n v="30"/>
    <n v="0"/>
    <x v="0"/>
    <n v="417"/>
    <n v="3"/>
    <x v="0"/>
  </r>
  <r>
    <n v="10296"/>
    <n v="69"/>
    <s v="Gudbrandsdalsost"/>
    <x v="1"/>
    <d v="2017-03-17T00:00:00"/>
    <n v="28.8"/>
    <n v="15"/>
    <n v="0"/>
    <x v="0"/>
    <n v="432"/>
    <n v="3"/>
    <x v="0"/>
  </r>
  <r>
    <n v="10297"/>
    <n v="39"/>
    <s v="Chartreuse verte"/>
    <x v="0"/>
    <d v="2017-03-18T00:00:00"/>
    <n v="14.4"/>
    <n v="60"/>
    <n v="0"/>
    <x v="0"/>
    <n v="864"/>
    <n v="3"/>
    <x v="0"/>
  </r>
  <r>
    <n v="10297"/>
    <n v="72"/>
    <s v="Mozzarella di Giovanni"/>
    <x v="0"/>
    <d v="2017-03-18T00:00:00"/>
    <n v="27.8"/>
    <n v="20"/>
    <n v="0"/>
    <x v="0"/>
    <n v="556"/>
    <n v="3"/>
    <x v="0"/>
  </r>
  <r>
    <n v="10298"/>
    <n v="2"/>
    <s v="Chang5"/>
    <x v="1"/>
    <d v="2017-03-19T00:00:00"/>
    <n v="15.2"/>
    <n v="40"/>
    <n v="0"/>
    <x v="0"/>
    <n v="608"/>
    <n v="3"/>
    <x v="0"/>
  </r>
  <r>
    <n v="10298"/>
    <n v="36"/>
    <s v="Inlagd Sill"/>
    <x v="1"/>
    <d v="2017-03-19T00:00:00"/>
    <n v="15.2"/>
    <n v="40"/>
    <n v="0.25"/>
    <x v="0"/>
    <n v="152"/>
    <n v="3"/>
    <x v="0"/>
  </r>
  <r>
    <n v="10298"/>
    <n v="59"/>
    <s v="Raclette Courdavault"/>
    <x v="1"/>
    <d v="2017-03-19T00:00:00"/>
    <n v="44"/>
    <n v="30"/>
    <n v="0.25"/>
    <x v="0"/>
    <n v="330"/>
    <n v="3"/>
    <x v="0"/>
  </r>
  <r>
    <n v="10298"/>
    <n v="62"/>
    <s v="Tarte au sucre"/>
    <x v="1"/>
    <d v="2017-03-19T00:00:00"/>
    <n v="39.4"/>
    <n v="15"/>
    <n v="0"/>
    <x v="0"/>
    <n v="591"/>
    <n v="3"/>
    <x v="0"/>
  </r>
  <r>
    <n v="10299"/>
    <n v="19"/>
    <s v="Teatime Chocolate Biscuits"/>
    <x v="2"/>
    <d v="2017-03-20T00:00:00"/>
    <n v="7.3"/>
    <n v="15"/>
    <n v="0"/>
    <x v="0"/>
    <n v="109.5"/>
    <n v="3"/>
    <x v="0"/>
  </r>
  <r>
    <n v="10299"/>
    <n v="70"/>
    <s v="Outback Lager"/>
    <x v="2"/>
    <d v="2017-03-20T00:00:00"/>
    <n v="12"/>
    <n v="20"/>
    <n v="0"/>
    <x v="0"/>
    <n v="240"/>
    <n v="3"/>
    <x v="0"/>
  </r>
  <r>
    <n v="10300"/>
    <n v="66"/>
    <s v="Louisiana Hot Spiced Okra"/>
    <x v="7"/>
    <d v="2017-03-23T00:00:00"/>
    <n v="13.6"/>
    <n v="30"/>
    <n v="0"/>
    <x v="0"/>
    <n v="408"/>
    <n v="3"/>
    <x v="0"/>
  </r>
  <r>
    <n v="10300"/>
    <n v="68"/>
    <s v="Scottish Longbreads"/>
    <x v="7"/>
    <d v="2017-03-23T00:00:00"/>
    <n v="10"/>
    <n v="20"/>
    <n v="0"/>
    <x v="0"/>
    <n v="200"/>
    <n v="3"/>
    <x v="0"/>
  </r>
  <r>
    <n v="10301"/>
    <n v="40"/>
    <s v="Boston Crab Meat"/>
    <x v="6"/>
    <d v="2017-03-23T00:00:00"/>
    <n v="14.7"/>
    <n v="10"/>
    <n v="0"/>
    <x v="0"/>
    <n v="147"/>
    <n v="3"/>
    <x v="0"/>
  </r>
  <r>
    <n v="10301"/>
    <n v="56"/>
    <s v="Gnocchi di nonna Alice"/>
    <x v="6"/>
    <d v="2017-03-23T00:00:00"/>
    <n v="30.4"/>
    <n v="20"/>
    <n v="0"/>
    <x v="0"/>
    <n v="608"/>
    <n v="3"/>
    <x v="0"/>
  </r>
  <r>
    <n v="10302"/>
    <n v="17"/>
    <s v="Alice Mutton"/>
    <x v="2"/>
    <d v="2017-03-24T00:00:00"/>
    <n v="31.2"/>
    <n v="40"/>
    <n v="0"/>
    <x v="0"/>
    <n v="1248"/>
    <n v="3"/>
    <x v="0"/>
  </r>
  <r>
    <n v="10302"/>
    <n v="28"/>
    <s v="Rössle Sauerkraut"/>
    <x v="2"/>
    <d v="2017-03-24T00:00:00"/>
    <n v="36.4"/>
    <n v="28"/>
    <n v="0"/>
    <x v="0"/>
    <n v="1019.1999999999999"/>
    <n v="3"/>
    <x v="0"/>
  </r>
  <r>
    <n v="10302"/>
    <n v="43"/>
    <s v="Ipoh Coffee"/>
    <x v="2"/>
    <d v="2017-03-24T00:00:00"/>
    <n v="36.799999999999997"/>
    <n v="12"/>
    <n v="0"/>
    <x v="0"/>
    <n v="441.59999999999997"/>
    <n v="3"/>
    <x v="0"/>
  </r>
  <r>
    <n v="10303"/>
    <n v="40"/>
    <s v="Boston Crab Meat"/>
    <x v="8"/>
    <d v="2017-03-25T00:00:00"/>
    <n v="14.7"/>
    <n v="40"/>
    <n v="0.1"/>
    <x v="0"/>
    <n v="58.800000000000004"/>
    <n v="3"/>
    <x v="0"/>
  </r>
  <r>
    <n v="10303"/>
    <n v="65"/>
    <s v="Louisiana Fiery Hot Pepper Sauce"/>
    <x v="8"/>
    <d v="2017-03-25T00:00:00"/>
    <n v="16.8"/>
    <n v="30"/>
    <n v="0.1"/>
    <x v="0"/>
    <n v="50.400000000000006"/>
    <n v="3"/>
    <x v="0"/>
  </r>
  <r>
    <n v="10303"/>
    <n v="68"/>
    <s v="Scottish Longbreads"/>
    <x v="8"/>
    <d v="2017-03-25T00:00:00"/>
    <n v="10"/>
    <n v="15"/>
    <n v="0.1"/>
    <x v="0"/>
    <n v="15"/>
    <n v="3"/>
    <x v="0"/>
  </r>
  <r>
    <n v="10304"/>
    <n v="49"/>
    <s v="Maxilaku"/>
    <x v="5"/>
    <d v="2017-03-26T00:00:00"/>
    <n v="16"/>
    <n v="30"/>
    <n v="0"/>
    <x v="0"/>
    <n v="480"/>
    <n v="3"/>
    <x v="0"/>
  </r>
  <r>
    <n v="10304"/>
    <n v="59"/>
    <s v="Raclette Courdavault"/>
    <x v="5"/>
    <d v="2017-03-26T00:00:00"/>
    <n v="44"/>
    <n v="10"/>
    <n v="0"/>
    <x v="0"/>
    <n v="440"/>
    <n v="3"/>
    <x v="0"/>
  </r>
  <r>
    <n v="10304"/>
    <n v="71"/>
    <s v="Flotemysost"/>
    <x v="5"/>
    <d v="2017-03-26T00:00:00"/>
    <n v="17.2"/>
    <n v="2"/>
    <n v="0"/>
    <x v="0"/>
    <n v="34.4"/>
    <n v="3"/>
    <x v="0"/>
  </r>
  <r>
    <n v="10305"/>
    <n v="18"/>
    <s v="Carnarvon Tigers"/>
    <x v="6"/>
    <d v="2017-03-27T00:00:00"/>
    <n v="50"/>
    <n v="25"/>
    <n v="0.1"/>
    <x v="0"/>
    <n v="125"/>
    <n v="3"/>
    <x v="0"/>
  </r>
  <r>
    <n v="10305"/>
    <n v="29"/>
    <s v="Thüringer Rostbratwurst"/>
    <x v="6"/>
    <d v="2017-03-27T00:00:00"/>
    <n v="99"/>
    <n v="25"/>
    <n v="0.1"/>
    <x v="0"/>
    <n v="247.5"/>
    <n v="3"/>
    <x v="0"/>
  </r>
  <r>
    <n v="10305"/>
    <n v="39"/>
    <s v="Chartreuse verte"/>
    <x v="6"/>
    <d v="2017-03-27T00:00:00"/>
    <n v="14.4"/>
    <n v="30"/>
    <n v="0.1"/>
    <x v="0"/>
    <n v="43.2"/>
    <n v="3"/>
    <x v="0"/>
  </r>
  <r>
    <n v="10306"/>
    <n v="30"/>
    <s v="Nord-Ost Matjeshering"/>
    <x v="5"/>
    <d v="2017-03-30T00:00:00"/>
    <n v="20.7"/>
    <n v="10"/>
    <n v="0"/>
    <x v="0"/>
    <n v="207"/>
    <n v="3"/>
    <x v="0"/>
  </r>
  <r>
    <n v="10306"/>
    <n v="53"/>
    <s v="Perth Pasties"/>
    <x v="5"/>
    <d v="2017-03-30T00:00:00"/>
    <n v="26.2"/>
    <n v="10"/>
    <n v="0"/>
    <x v="0"/>
    <n v="262"/>
    <n v="3"/>
    <x v="0"/>
  </r>
  <r>
    <n v="10306"/>
    <n v="54"/>
    <s v="Tourtière"/>
    <x v="5"/>
    <d v="2017-03-30T00:00:00"/>
    <n v="5.9"/>
    <n v="5"/>
    <n v="0"/>
    <x v="0"/>
    <n v="29.5"/>
    <n v="3"/>
    <x v="0"/>
  </r>
  <r>
    <n v="10307"/>
    <n v="62"/>
    <s v="Tarte au sucre"/>
    <x v="7"/>
    <d v="2017-03-31T00:00:00"/>
    <n v="39.4"/>
    <n v="10"/>
    <n v="0"/>
    <x v="0"/>
    <n v="394"/>
    <n v="3"/>
    <x v="0"/>
  </r>
  <r>
    <n v="10307"/>
    <n v="68"/>
    <s v="Scottish Longbreads"/>
    <x v="7"/>
    <d v="2017-03-31T00:00:00"/>
    <n v="10"/>
    <n v="3"/>
    <n v="0"/>
    <x v="0"/>
    <n v="30"/>
    <n v="3"/>
    <x v="0"/>
  </r>
  <r>
    <n v="10308"/>
    <n v="69"/>
    <s v="Gudbrandsdalsost"/>
    <x v="8"/>
    <d v="2017-04-01T00:00:00"/>
    <n v="28.8"/>
    <n v="1"/>
    <n v="0"/>
    <x v="0"/>
    <n v="28.8"/>
    <n v="4"/>
    <x v="1"/>
  </r>
  <r>
    <n v="10308"/>
    <n v="70"/>
    <s v="Outback Lager"/>
    <x v="8"/>
    <d v="2017-04-01T00:00:00"/>
    <n v="12"/>
    <n v="5"/>
    <n v="0"/>
    <x v="0"/>
    <n v="60"/>
    <n v="4"/>
    <x v="1"/>
  </r>
  <r>
    <n v="10309"/>
    <n v="4"/>
    <s v="Chef Anton's Cajun Seasoning"/>
    <x v="3"/>
    <d v="2017-04-02T00:00:00"/>
    <n v="17.600000000000001"/>
    <n v="20"/>
    <n v="0"/>
    <x v="0"/>
    <n v="352"/>
    <n v="4"/>
    <x v="1"/>
  </r>
  <r>
    <n v="10309"/>
    <n v="6"/>
    <s v="Grandma's Boysenberry Spread"/>
    <x v="3"/>
    <d v="2017-04-02T00:00:00"/>
    <n v="20"/>
    <n v="30"/>
    <n v="0"/>
    <x v="0"/>
    <n v="600"/>
    <n v="4"/>
    <x v="1"/>
  </r>
  <r>
    <n v="10309"/>
    <n v="42"/>
    <s v="Singaporean Hokkien Fried Mee"/>
    <x v="3"/>
    <d v="2017-04-02T00:00:00"/>
    <n v="11.2"/>
    <n v="2"/>
    <n v="0"/>
    <x v="0"/>
    <n v="22.4"/>
    <n v="4"/>
    <x v="1"/>
  </r>
  <r>
    <n v="10309"/>
    <n v="43"/>
    <s v="Ipoh Coffee"/>
    <x v="3"/>
    <d v="2017-04-02T00:00:00"/>
    <n v="36.799999999999997"/>
    <n v="20"/>
    <n v="0"/>
    <x v="0"/>
    <n v="736"/>
    <n v="4"/>
    <x v="1"/>
  </r>
  <r>
    <n v="10309"/>
    <n v="71"/>
    <s v="Flotemysost"/>
    <x v="3"/>
    <d v="2017-04-02T00:00:00"/>
    <n v="17.2"/>
    <n v="3"/>
    <n v="0"/>
    <x v="0"/>
    <n v="51.599999999999994"/>
    <n v="4"/>
    <x v="1"/>
  </r>
  <r>
    <n v="10310"/>
    <n v="16"/>
    <s v="Pavlova"/>
    <x v="6"/>
    <d v="2017-04-03T00:00:00"/>
    <n v="13.9"/>
    <n v="10"/>
    <n v="0"/>
    <x v="0"/>
    <n v="139"/>
    <n v="4"/>
    <x v="1"/>
  </r>
  <r>
    <n v="10310"/>
    <n v="62"/>
    <s v="Tarte au sucre"/>
    <x v="6"/>
    <d v="2017-04-03T00:00:00"/>
    <n v="39.4"/>
    <n v="5"/>
    <n v="0"/>
    <x v="0"/>
    <n v="197"/>
    <n v="4"/>
    <x v="1"/>
  </r>
  <r>
    <n v="10311"/>
    <n v="42"/>
    <s v="Singaporean Hokkien Fried Mee"/>
    <x v="5"/>
    <d v="2017-04-03T00:00:00"/>
    <n v="11.2"/>
    <n v="6"/>
    <n v="0"/>
    <x v="0"/>
    <n v="67.199999999999989"/>
    <n v="4"/>
    <x v="1"/>
  </r>
  <r>
    <n v="10311"/>
    <n v="69"/>
    <s v="Gudbrandsdalsost"/>
    <x v="5"/>
    <d v="2017-04-03T00:00:00"/>
    <n v="28.8"/>
    <n v="7"/>
    <n v="0"/>
    <x v="0"/>
    <n v="201.6"/>
    <n v="4"/>
    <x v="1"/>
  </r>
  <r>
    <n v="10312"/>
    <n v="28"/>
    <s v="Rössle Sauerkraut"/>
    <x v="7"/>
    <d v="2017-04-06T00:00:00"/>
    <n v="36.4"/>
    <n v="4"/>
    <n v="0"/>
    <x v="0"/>
    <n v="145.6"/>
    <n v="4"/>
    <x v="1"/>
  </r>
  <r>
    <n v="10312"/>
    <n v="43"/>
    <s v="Ipoh Coffee"/>
    <x v="7"/>
    <d v="2017-04-06T00:00:00"/>
    <n v="36.799999999999997"/>
    <n v="24"/>
    <n v="0"/>
    <x v="0"/>
    <n v="883.19999999999993"/>
    <n v="4"/>
    <x v="1"/>
  </r>
  <r>
    <n v="10312"/>
    <n v="53"/>
    <s v="Perth Pasties"/>
    <x v="7"/>
    <d v="2017-04-06T00:00:00"/>
    <n v="26.2"/>
    <n v="20"/>
    <n v="0"/>
    <x v="0"/>
    <n v="524"/>
    <n v="4"/>
    <x v="1"/>
  </r>
  <r>
    <n v="10312"/>
    <n v="75"/>
    <s v="Rhönbräu Klosterbier"/>
    <x v="7"/>
    <d v="2017-04-06T00:00:00"/>
    <n v="6.2"/>
    <n v="10"/>
    <n v="0"/>
    <x v="0"/>
    <n v="62"/>
    <n v="4"/>
    <x v="1"/>
  </r>
  <r>
    <n v="10313"/>
    <n v="36"/>
    <s v="Inlagd Sill"/>
    <x v="7"/>
    <d v="2017-04-07T00:00:00"/>
    <n v="15.2"/>
    <n v="12"/>
    <n v="0"/>
    <x v="0"/>
    <n v="182.39999999999998"/>
    <n v="4"/>
    <x v="1"/>
  </r>
  <r>
    <n v="10314"/>
    <n v="32"/>
    <s v="Mascarpone Fabioli"/>
    <x v="5"/>
    <d v="2017-04-08T00:00:00"/>
    <n v="25.6"/>
    <n v="40"/>
    <n v="0.1"/>
    <x v="0"/>
    <n v="102.4"/>
    <n v="4"/>
    <x v="1"/>
  </r>
  <r>
    <n v="10314"/>
    <n v="58"/>
    <s v="Escargots de Bourgogne"/>
    <x v="5"/>
    <d v="2017-04-08T00:00:00"/>
    <n v="10.6"/>
    <n v="30"/>
    <n v="0.1"/>
    <x v="0"/>
    <n v="31.8"/>
    <n v="4"/>
    <x v="1"/>
  </r>
  <r>
    <n v="10314"/>
    <n v="62"/>
    <s v="Tarte au sucre"/>
    <x v="5"/>
    <d v="2017-04-08T00:00:00"/>
    <n v="39.4"/>
    <n v="25"/>
    <n v="0.1"/>
    <x v="0"/>
    <n v="98.5"/>
    <n v="4"/>
    <x v="1"/>
  </r>
  <r>
    <n v="10315"/>
    <n v="34"/>
    <s v="Sasquatch Ale"/>
    <x v="2"/>
    <d v="2017-04-09T00:00:00"/>
    <n v="11.2"/>
    <n v="14"/>
    <n v="0"/>
    <x v="0"/>
    <n v="156.79999999999998"/>
    <n v="4"/>
    <x v="1"/>
  </r>
  <r>
    <n v="10315"/>
    <n v="70"/>
    <s v="Outback Lager"/>
    <x v="2"/>
    <d v="2017-04-09T00:00:00"/>
    <n v="12"/>
    <n v="30"/>
    <n v="0"/>
    <x v="0"/>
    <n v="360"/>
    <n v="4"/>
    <x v="1"/>
  </r>
  <r>
    <n v="10316"/>
    <n v="41"/>
    <s v="Jack's New England Clam Chowder"/>
    <x v="5"/>
    <d v="2017-04-10T00:00:00"/>
    <n v="7.7"/>
    <n v="10"/>
    <n v="0"/>
    <x v="0"/>
    <n v="77"/>
    <n v="4"/>
    <x v="1"/>
  </r>
  <r>
    <n v="10316"/>
    <n v="62"/>
    <s v="Tarte au sucre"/>
    <x v="5"/>
    <d v="2017-04-10T00:00:00"/>
    <n v="39.4"/>
    <n v="70"/>
    <n v="0"/>
    <x v="0"/>
    <n v="2758"/>
    <n v="4"/>
    <x v="1"/>
  </r>
  <r>
    <n v="10317"/>
    <n v="1"/>
    <s v="Tea"/>
    <x v="1"/>
    <d v="2017-04-13T00:00:00"/>
    <n v="14.4"/>
    <n v="20"/>
    <n v="0"/>
    <x v="0"/>
    <n v="288"/>
    <n v="4"/>
    <x v="1"/>
  </r>
  <r>
    <n v="10318"/>
    <n v="41"/>
    <s v="Jack's New England Clam Chowder"/>
    <x v="6"/>
    <d v="2017-04-14T00:00:00"/>
    <n v="7.7"/>
    <n v="20"/>
    <n v="0"/>
    <x v="0"/>
    <n v="154"/>
    <n v="4"/>
    <x v="1"/>
  </r>
  <r>
    <n v="10318"/>
    <n v="76"/>
    <s v="Lakkalikööri"/>
    <x v="6"/>
    <d v="2017-04-14T00:00:00"/>
    <n v="14.4"/>
    <n v="6"/>
    <n v="0"/>
    <x v="0"/>
    <n v="86.4"/>
    <n v="4"/>
    <x v="1"/>
  </r>
  <r>
    <n v="10319"/>
    <n v="17"/>
    <s v="Alice Mutton"/>
    <x v="8"/>
    <d v="2017-04-15T00:00:00"/>
    <n v="31.2"/>
    <n v="8"/>
    <n v="0"/>
    <x v="0"/>
    <n v="249.6"/>
    <n v="4"/>
    <x v="1"/>
  </r>
  <r>
    <n v="10319"/>
    <n v="28"/>
    <s v="Rössle Sauerkraut"/>
    <x v="8"/>
    <d v="2017-04-15T00:00:00"/>
    <n v="36.4"/>
    <n v="14"/>
    <n v="0"/>
    <x v="0"/>
    <n v="509.59999999999997"/>
    <n v="4"/>
    <x v="1"/>
  </r>
  <r>
    <n v="10319"/>
    <n v="76"/>
    <s v="Lakkalikööri"/>
    <x v="8"/>
    <d v="2017-04-15T00:00:00"/>
    <n v="14.4"/>
    <n v="30"/>
    <n v="0"/>
    <x v="0"/>
    <n v="432"/>
    <n v="4"/>
    <x v="1"/>
  </r>
  <r>
    <n v="10320"/>
    <n v="71"/>
    <s v="Flotemysost"/>
    <x v="0"/>
    <d v="2017-04-16T00:00:00"/>
    <n v="17.2"/>
    <n v="30"/>
    <n v="0"/>
    <x v="0"/>
    <n v="516"/>
    <n v="4"/>
    <x v="1"/>
  </r>
  <r>
    <n v="10321"/>
    <n v="35"/>
    <s v="Steeleye Stout"/>
    <x v="3"/>
    <d v="2017-04-16T00:00:00"/>
    <n v="14.4"/>
    <n v="10"/>
    <n v="0"/>
    <x v="0"/>
    <n v="144"/>
    <n v="4"/>
    <x v="1"/>
  </r>
  <r>
    <n v="10322"/>
    <n v="52"/>
    <s v="Filo Mix"/>
    <x v="8"/>
    <d v="2017-04-17T00:00:00"/>
    <n v="5.6"/>
    <n v="20"/>
    <n v="0"/>
    <x v="0"/>
    <n v="112"/>
    <n v="4"/>
    <x v="1"/>
  </r>
  <r>
    <n v="10323"/>
    <n v="15"/>
    <s v="Genen Shouyu"/>
    <x v="2"/>
    <d v="2017-04-20T00:00:00"/>
    <n v="12.4"/>
    <n v="5"/>
    <n v="0"/>
    <x v="0"/>
    <n v="62"/>
    <n v="4"/>
    <x v="1"/>
  </r>
  <r>
    <n v="10323"/>
    <n v="25"/>
    <s v="NuNuCa Nuß-Nougat-Creme"/>
    <x v="2"/>
    <d v="2017-04-20T00:00:00"/>
    <n v="11.2"/>
    <n v="4"/>
    <n v="0"/>
    <x v="0"/>
    <n v="44.8"/>
    <n v="4"/>
    <x v="1"/>
  </r>
  <r>
    <n v="10323"/>
    <n v="39"/>
    <s v="Chartreuse verte"/>
    <x v="2"/>
    <d v="2017-04-20T00:00:00"/>
    <n v="14.4"/>
    <n v="4"/>
    <n v="0"/>
    <x v="0"/>
    <n v="57.6"/>
    <n v="4"/>
    <x v="1"/>
  </r>
  <r>
    <n v="10324"/>
    <n v="16"/>
    <s v="Pavlova"/>
    <x v="4"/>
    <d v="2017-04-21T00:00:00"/>
    <n v="13.9"/>
    <n v="21"/>
    <n v="0.15"/>
    <x v="0"/>
    <n v="43.785000000000004"/>
    <n v="4"/>
    <x v="1"/>
  </r>
  <r>
    <n v="10324"/>
    <n v="35"/>
    <s v="Steeleye Stout"/>
    <x v="4"/>
    <d v="2017-04-21T00:00:00"/>
    <n v="14.4"/>
    <n v="70"/>
    <n v="0.15"/>
    <x v="0"/>
    <n v="151.19999999999999"/>
    <n v="4"/>
    <x v="1"/>
  </r>
  <r>
    <n v="10324"/>
    <n v="46"/>
    <s v="Spegesild"/>
    <x v="4"/>
    <d v="2017-04-21T00:00:00"/>
    <n v="9.6"/>
    <n v="30"/>
    <n v="0"/>
    <x v="0"/>
    <n v="288"/>
    <n v="4"/>
    <x v="1"/>
  </r>
  <r>
    <n v="10324"/>
    <n v="59"/>
    <s v="Raclette Courdavault"/>
    <x v="4"/>
    <d v="2017-04-21T00:00:00"/>
    <n v="44"/>
    <n v="40"/>
    <n v="0.15"/>
    <x v="0"/>
    <n v="264"/>
    <n v="4"/>
    <x v="1"/>
  </r>
  <r>
    <n v="10324"/>
    <n v="63"/>
    <s v="Vegie-spread"/>
    <x v="4"/>
    <d v="2017-04-21T00:00:00"/>
    <n v="35.1"/>
    <n v="80"/>
    <n v="0.15"/>
    <x v="0"/>
    <n v="421.2"/>
    <n v="4"/>
    <x v="1"/>
  </r>
  <r>
    <n v="10325"/>
    <n v="6"/>
    <s v="Grandma's Boysenberry Spread"/>
    <x v="5"/>
    <d v="2017-04-22T00:00:00"/>
    <n v="20"/>
    <n v="6"/>
    <n v="0"/>
    <x v="0"/>
    <n v="120"/>
    <n v="4"/>
    <x v="1"/>
  </r>
  <r>
    <n v="10325"/>
    <n v="13"/>
    <s v="Konbu"/>
    <x v="5"/>
    <d v="2017-04-22T00:00:00"/>
    <n v="4.8"/>
    <n v="12"/>
    <n v="0"/>
    <x v="0"/>
    <n v="57.599999999999994"/>
    <n v="4"/>
    <x v="1"/>
  </r>
  <r>
    <n v="10325"/>
    <n v="14"/>
    <s v="Tofu"/>
    <x v="5"/>
    <d v="2017-04-22T00:00:00"/>
    <n v="18.600000000000001"/>
    <n v="9"/>
    <n v="0"/>
    <x v="0"/>
    <n v="167.4"/>
    <n v="4"/>
    <x v="1"/>
  </r>
  <r>
    <n v="10325"/>
    <n v="31"/>
    <s v="Gorgonzola Telino"/>
    <x v="5"/>
    <d v="2017-04-22T00:00:00"/>
    <n v="10"/>
    <n v="4"/>
    <n v="0"/>
    <x v="0"/>
    <n v="40"/>
    <n v="4"/>
    <x v="1"/>
  </r>
  <r>
    <n v="10325"/>
    <n v="72"/>
    <s v="Mozzarella di Giovanni"/>
    <x v="5"/>
    <d v="2017-04-22T00:00:00"/>
    <n v="27.8"/>
    <n v="40"/>
    <n v="0"/>
    <x v="0"/>
    <n v="1112"/>
    <n v="4"/>
    <x v="1"/>
  </r>
  <r>
    <n v="10326"/>
    <n v="4"/>
    <s v="Chef Anton's Cajun Seasoning"/>
    <x v="2"/>
    <d v="2017-04-23T00:00:00"/>
    <n v="17.600000000000001"/>
    <n v="24"/>
    <n v="0"/>
    <x v="0"/>
    <n v="422.40000000000003"/>
    <n v="4"/>
    <x v="1"/>
  </r>
  <r>
    <n v="10326"/>
    <n v="57"/>
    <s v="Ravioli Angelo"/>
    <x v="2"/>
    <d v="2017-04-23T00:00:00"/>
    <n v="15.6"/>
    <n v="16"/>
    <n v="0"/>
    <x v="0"/>
    <n v="249.6"/>
    <n v="4"/>
    <x v="1"/>
  </r>
  <r>
    <n v="10326"/>
    <n v="75"/>
    <s v="Rhönbräu Klosterbier"/>
    <x v="2"/>
    <d v="2017-04-23T00:00:00"/>
    <n v="6.2"/>
    <n v="50"/>
    <n v="0"/>
    <x v="0"/>
    <n v="310"/>
    <n v="4"/>
    <x v="1"/>
  </r>
  <r>
    <n v="10327"/>
    <n v="2"/>
    <s v="Chang5"/>
    <x v="7"/>
    <d v="2017-04-24T00:00:00"/>
    <n v="15.2"/>
    <n v="25"/>
    <n v="0.2"/>
    <x v="0"/>
    <n v="76"/>
    <n v="4"/>
    <x v="1"/>
  </r>
  <r>
    <n v="10327"/>
    <n v="11"/>
    <s v="Queso Cabrales"/>
    <x v="7"/>
    <d v="2017-04-24T00:00:00"/>
    <n v="16.8"/>
    <n v="50"/>
    <n v="0.2"/>
    <x v="0"/>
    <n v="168"/>
    <n v="4"/>
    <x v="1"/>
  </r>
  <r>
    <n v="10327"/>
    <n v="30"/>
    <s v="Nord-Ost Matjeshering"/>
    <x v="7"/>
    <d v="2017-04-24T00:00:00"/>
    <n v="20.7"/>
    <n v="35"/>
    <n v="0.2"/>
    <x v="0"/>
    <n v="144.9"/>
    <n v="4"/>
    <x v="1"/>
  </r>
  <r>
    <n v="10327"/>
    <n v="58"/>
    <s v="Escargots de Bourgogne"/>
    <x v="7"/>
    <d v="2017-04-24T00:00:00"/>
    <n v="10.6"/>
    <n v="30"/>
    <n v="0.2"/>
    <x v="0"/>
    <n v="63.6"/>
    <n v="4"/>
    <x v="1"/>
  </r>
  <r>
    <n v="10328"/>
    <n v="59"/>
    <s v="Raclette Courdavault"/>
    <x v="2"/>
    <d v="2017-04-27T00:00:00"/>
    <n v="44"/>
    <n v="9"/>
    <n v="0"/>
    <x v="0"/>
    <n v="396"/>
    <n v="4"/>
    <x v="1"/>
  </r>
  <r>
    <n v="10328"/>
    <n v="65"/>
    <s v="Louisiana Fiery Hot Pepper Sauce"/>
    <x v="2"/>
    <d v="2017-04-27T00:00:00"/>
    <n v="16.8"/>
    <n v="40"/>
    <n v="0"/>
    <x v="0"/>
    <n v="672"/>
    <n v="4"/>
    <x v="1"/>
  </r>
  <r>
    <n v="10328"/>
    <n v="68"/>
    <s v="Scottish Longbreads"/>
    <x v="2"/>
    <d v="2017-04-27T00:00:00"/>
    <n v="10"/>
    <n v="10"/>
    <n v="0"/>
    <x v="0"/>
    <n v="100"/>
    <n v="4"/>
    <x v="1"/>
  </r>
  <r>
    <n v="10329"/>
    <n v="19"/>
    <s v="Teatime Chocolate Biscuits"/>
    <x v="2"/>
    <d v="2017-04-28T00:00:00"/>
    <n v="7.3"/>
    <n v="10"/>
    <n v="0.05"/>
    <x v="0"/>
    <n v="3.6500000000000004"/>
    <n v="4"/>
    <x v="1"/>
  </r>
  <r>
    <n v="10329"/>
    <n v="30"/>
    <s v="Nord-Ost Matjeshering"/>
    <x v="2"/>
    <d v="2017-04-28T00:00:00"/>
    <n v="20.7"/>
    <n v="8"/>
    <n v="0.05"/>
    <x v="0"/>
    <n v="8.2799999999999994"/>
    <n v="4"/>
    <x v="1"/>
  </r>
  <r>
    <n v="10329"/>
    <n v="38"/>
    <s v="Côte de Blaye"/>
    <x v="2"/>
    <d v="2017-04-28T00:00:00"/>
    <n v="210.8"/>
    <n v="20"/>
    <n v="0.05"/>
    <x v="0"/>
    <n v="210.8"/>
    <n v="4"/>
    <x v="1"/>
  </r>
  <r>
    <n v="10329"/>
    <n v="56"/>
    <s v="Gnocchi di nonna Alice"/>
    <x v="2"/>
    <d v="2017-04-28T00:00:00"/>
    <n v="30.4"/>
    <n v="12"/>
    <n v="0.05"/>
    <x v="0"/>
    <n v="18.239999999999998"/>
    <n v="4"/>
    <x v="1"/>
  </r>
  <r>
    <n v="10330"/>
    <n v="26"/>
    <s v="Gumbär Gummibärchen"/>
    <x v="3"/>
    <d v="2017-04-29T00:00:00"/>
    <n v="24.9"/>
    <n v="50"/>
    <n v="0.15"/>
    <x v="0"/>
    <n v="186.75"/>
    <n v="4"/>
    <x v="1"/>
  </r>
  <r>
    <n v="10330"/>
    <n v="72"/>
    <s v="Mozzarella di Giovanni"/>
    <x v="3"/>
    <d v="2017-04-29T00:00:00"/>
    <n v="27.8"/>
    <n v="25"/>
    <n v="0.15"/>
    <x v="0"/>
    <n v="104.25"/>
    <n v="4"/>
    <x v="1"/>
  </r>
  <r>
    <n v="10331"/>
    <n v="54"/>
    <s v="Tourtière"/>
    <x v="4"/>
    <d v="2017-04-29T00:00:00"/>
    <n v="5.9"/>
    <n v="15"/>
    <n v="0"/>
    <x v="0"/>
    <n v="88.5"/>
    <n v="4"/>
    <x v="1"/>
  </r>
  <r>
    <n v="10332"/>
    <n v="18"/>
    <s v="Carnarvon Tigers"/>
    <x v="3"/>
    <d v="2017-04-30T00:00:00"/>
    <n v="50"/>
    <n v="40"/>
    <n v="0.2"/>
    <x v="0"/>
    <n v="400"/>
    <n v="4"/>
    <x v="1"/>
  </r>
  <r>
    <n v="10332"/>
    <n v="42"/>
    <s v="Singaporean Hokkien Fried Mee"/>
    <x v="3"/>
    <d v="2017-04-30T00:00:00"/>
    <n v="11.2"/>
    <n v="10"/>
    <n v="0.2"/>
    <x v="0"/>
    <n v="22.400000000000002"/>
    <n v="4"/>
    <x v="1"/>
  </r>
  <r>
    <n v="10332"/>
    <n v="47"/>
    <s v="Zaanse koeken"/>
    <x v="3"/>
    <d v="2017-04-30T00:00:00"/>
    <n v="7.6"/>
    <n v="16"/>
    <n v="0.2"/>
    <x v="0"/>
    <n v="24.32"/>
    <n v="4"/>
    <x v="1"/>
  </r>
  <r>
    <n v="10333"/>
    <n v="14"/>
    <s v="Tofu"/>
    <x v="0"/>
    <d v="2017-05-01T00:00:00"/>
    <n v="18.600000000000001"/>
    <n v="10"/>
    <n v="0"/>
    <x v="0"/>
    <n v="186"/>
    <n v="5"/>
    <x v="1"/>
  </r>
  <r>
    <n v="10333"/>
    <n v="21"/>
    <s v="Sir Rodney's Scones"/>
    <x v="0"/>
    <d v="2017-05-01T00:00:00"/>
    <n v="8"/>
    <n v="10"/>
    <n v="0.1"/>
    <x v="0"/>
    <n v="8"/>
    <n v="5"/>
    <x v="1"/>
  </r>
  <r>
    <n v="10333"/>
    <n v="71"/>
    <s v="Flotemysost"/>
    <x v="0"/>
    <d v="2017-05-01T00:00:00"/>
    <n v="17.2"/>
    <n v="40"/>
    <n v="0.1"/>
    <x v="0"/>
    <n v="68.8"/>
    <n v="5"/>
    <x v="1"/>
  </r>
  <r>
    <n v="10334"/>
    <n v="52"/>
    <s v="Filo Mix"/>
    <x v="6"/>
    <d v="2017-05-04T00:00:00"/>
    <n v="5.6"/>
    <n v="8"/>
    <n v="0"/>
    <x v="0"/>
    <n v="44.8"/>
    <n v="5"/>
    <x v="1"/>
  </r>
  <r>
    <n v="10334"/>
    <n v="68"/>
    <s v="Scottish Longbreads"/>
    <x v="6"/>
    <d v="2017-05-04T00:00:00"/>
    <n v="10"/>
    <n v="10"/>
    <n v="0"/>
    <x v="0"/>
    <n v="100"/>
    <n v="5"/>
    <x v="1"/>
  </r>
  <r>
    <n v="10335"/>
    <n v="2"/>
    <s v="Chang5"/>
    <x v="8"/>
    <d v="2017-05-05T00:00:00"/>
    <n v="15.2"/>
    <n v="7"/>
    <n v="0.2"/>
    <x v="0"/>
    <n v="21.28"/>
    <n v="5"/>
    <x v="1"/>
  </r>
  <r>
    <n v="10335"/>
    <n v="31"/>
    <s v="Gorgonzola Telino"/>
    <x v="8"/>
    <d v="2017-05-05T00:00:00"/>
    <n v="10"/>
    <n v="25"/>
    <n v="0.2"/>
    <x v="0"/>
    <n v="50"/>
    <n v="5"/>
    <x v="1"/>
  </r>
  <r>
    <n v="10335"/>
    <n v="32"/>
    <s v="Mascarpone Fabioli"/>
    <x v="8"/>
    <d v="2017-05-05T00:00:00"/>
    <n v="25.6"/>
    <n v="6"/>
    <n v="0.2"/>
    <x v="0"/>
    <n v="30.720000000000006"/>
    <n v="5"/>
    <x v="1"/>
  </r>
  <r>
    <n v="10335"/>
    <n v="51"/>
    <s v="Manjimup Dried Apples"/>
    <x v="8"/>
    <d v="2017-05-05T00:00:00"/>
    <n v="42.4"/>
    <n v="48"/>
    <n v="0.2"/>
    <x v="0"/>
    <n v="407.03999999999996"/>
    <n v="5"/>
    <x v="1"/>
  </r>
  <r>
    <n v="10336"/>
    <n v="4"/>
    <s v="Chef Anton's Cajun Seasoning"/>
    <x v="8"/>
    <d v="2017-05-06T00:00:00"/>
    <n v="17.600000000000001"/>
    <n v="18"/>
    <n v="0.1"/>
    <x v="0"/>
    <n v="31.680000000000003"/>
    <n v="5"/>
    <x v="1"/>
  </r>
  <r>
    <n v="10337"/>
    <n v="23"/>
    <s v="Tunnbröd"/>
    <x v="2"/>
    <d v="2017-05-07T00:00:00"/>
    <n v="7.2"/>
    <n v="40"/>
    <n v="0"/>
    <x v="0"/>
    <n v="288"/>
    <n v="5"/>
    <x v="1"/>
  </r>
  <r>
    <n v="10337"/>
    <n v="26"/>
    <s v="Gumbär Gummibärchen"/>
    <x v="2"/>
    <d v="2017-05-07T00:00:00"/>
    <n v="24.9"/>
    <n v="24"/>
    <n v="0"/>
    <x v="0"/>
    <n v="597.59999999999991"/>
    <n v="5"/>
    <x v="1"/>
  </r>
  <r>
    <n v="10337"/>
    <n v="36"/>
    <s v="Inlagd Sill"/>
    <x v="2"/>
    <d v="2017-05-07T00:00:00"/>
    <n v="15.2"/>
    <n v="20"/>
    <n v="0"/>
    <x v="0"/>
    <n v="304"/>
    <n v="5"/>
    <x v="1"/>
  </r>
  <r>
    <n v="10337"/>
    <n v="37"/>
    <s v="Gravad lax"/>
    <x v="2"/>
    <d v="2017-05-07T00:00:00"/>
    <n v="20.8"/>
    <n v="28"/>
    <n v="0"/>
    <x v="0"/>
    <n v="582.4"/>
    <n v="5"/>
    <x v="1"/>
  </r>
  <r>
    <n v="10337"/>
    <n v="72"/>
    <s v="Mozzarella di Giovanni"/>
    <x v="2"/>
    <d v="2017-05-07T00:00:00"/>
    <n v="27.8"/>
    <n v="25"/>
    <n v="0"/>
    <x v="0"/>
    <n v="695"/>
    <n v="5"/>
    <x v="1"/>
  </r>
  <r>
    <n v="10338"/>
    <n v="17"/>
    <s v="Alice Mutton"/>
    <x v="2"/>
    <d v="2017-05-08T00:00:00"/>
    <n v="31.2"/>
    <n v="20"/>
    <n v="0"/>
    <x v="0"/>
    <n v="624"/>
    <n v="5"/>
    <x v="1"/>
  </r>
  <r>
    <n v="10338"/>
    <n v="30"/>
    <s v="Nord-Ost Matjeshering"/>
    <x v="2"/>
    <d v="2017-05-08T00:00:00"/>
    <n v="20.7"/>
    <n v="15"/>
    <n v="0"/>
    <x v="0"/>
    <n v="310.5"/>
    <n v="5"/>
    <x v="1"/>
  </r>
  <r>
    <n v="10339"/>
    <n v="4"/>
    <s v="Chef Anton's Cajun Seasoning"/>
    <x v="7"/>
    <d v="2017-05-11T00:00:00"/>
    <n v="17.600000000000001"/>
    <n v="10"/>
    <n v="0"/>
    <x v="0"/>
    <n v="176"/>
    <n v="5"/>
    <x v="1"/>
  </r>
  <r>
    <n v="10339"/>
    <n v="17"/>
    <s v="Alice Mutton"/>
    <x v="7"/>
    <d v="2017-05-11T00:00:00"/>
    <n v="31.2"/>
    <n v="70"/>
    <n v="0.05"/>
    <x v="0"/>
    <n v="109.2"/>
    <n v="5"/>
    <x v="1"/>
  </r>
  <r>
    <n v="10339"/>
    <n v="62"/>
    <s v="Tarte au sucre"/>
    <x v="7"/>
    <d v="2017-05-11T00:00:00"/>
    <n v="39.4"/>
    <n v="28"/>
    <n v="0"/>
    <x v="0"/>
    <n v="1103.2"/>
    <n v="5"/>
    <x v="1"/>
  </r>
  <r>
    <n v="10340"/>
    <n v="18"/>
    <s v="Carnarvon Tigers"/>
    <x v="5"/>
    <d v="2017-05-12T00:00:00"/>
    <n v="50"/>
    <n v="20"/>
    <n v="0.05"/>
    <x v="0"/>
    <n v="50"/>
    <n v="5"/>
    <x v="1"/>
  </r>
  <r>
    <n v="10340"/>
    <n v="41"/>
    <s v="Jack's New England Clam Chowder"/>
    <x v="5"/>
    <d v="2017-05-12T00:00:00"/>
    <n v="7.7"/>
    <n v="12"/>
    <n v="0.05"/>
    <x v="0"/>
    <n v="4.62"/>
    <n v="5"/>
    <x v="1"/>
  </r>
  <r>
    <n v="10340"/>
    <n v="43"/>
    <s v="Ipoh Coffee"/>
    <x v="5"/>
    <d v="2017-05-12T00:00:00"/>
    <n v="36.799999999999997"/>
    <n v="40"/>
    <n v="0.05"/>
    <x v="0"/>
    <n v="73.600000000000009"/>
    <n v="5"/>
    <x v="1"/>
  </r>
  <r>
    <n v="10341"/>
    <n v="33"/>
    <s v="Geitost"/>
    <x v="8"/>
    <d v="2017-05-12T00:00:00"/>
    <n v="2"/>
    <n v="8"/>
    <n v="0"/>
    <x v="0"/>
    <n v="16"/>
    <n v="5"/>
    <x v="1"/>
  </r>
  <r>
    <n v="10341"/>
    <n v="59"/>
    <s v="Raclette Courdavault"/>
    <x v="8"/>
    <d v="2017-05-12T00:00:00"/>
    <n v="44"/>
    <n v="9"/>
    <n v="0.15"/>
    <x v="0"/>
    <n v="59.4"/>
    <n v="5"/>
    <x v="1"/>
  </r>
  <r>
    <n v="10342"/>
    <n v="2"/>
    <s v="Chang5"/>
    <x v="2"/>
    <d v="2017-05-13T00:00:00"/>
    <n v="15.2"/>
    <n v="24"/>
    <n v="0.2"/>
    <x v="0"/>
    <n v="72.959999999999994"/>
    <n v="5"/>
    <x v="1"/>
  </r>
  <r>
    <n v="10342"/>
    <n v="31"/>
    <s v="Gorgonzola Telino"/>
    <x v="2"/>
    <d v="2017-05-13T00:00:00"/>
    <n v="10"/>
    <n v="56"/>
    <n v="0.2"/>
    <x v="0"/>
    <n v="112"/>
    <n v="5"/>
    <x v="1"/>
  </r>
  <r>
    <n v="10342"/>
    <n v="36"/>
    <s v="Inlagd Sill"/>
    <x v="2"/>
    <d v="2017-05-13T00:00:00"/>
    <n v="15.2"/>
    <n v="40"/>
    <n v="0.2"/>
    <x v="0"/>
    <n v="121.60000000000001"/>
    <n v="5"/>
    <x v="1"/>
  </r>
  <r>
    <n v="10342"/>
    <n v="55"/>
    <s v="Pâté chinois"/>
    <x v="2"/>
    <d v="2017-05-13T00:00:00"/>
    <n v="19.2"/>
    <n v="40"/>
    <n v="0.2"/>
    <x v="0"/>
    <n v="153.60000000000002"/>
    <n v="5"/>
    <x v="1"/>
  </r>
  <r>
    <n v="10343"/>
    <n v="64"/>
    <s v="Wimmers gute Semmelknödel"/>
    <x v="2"/>
    <d v="2017-05-14T00:00:00"/>
    <n v="26.6"/>
    <n v="50"/>
    <n v="0"/>
    <x v="0"/>
    <n v="1330"/>
    <n v="5"/>
    <x v="1"/>
  </r>
  <r>
    <n v="10343"/>
    <n v="68"/>
    <s v="Scottish Longbreads"/>
    <x v="2"/>
    <d v="2017-05-14T00:00:00"/>
    <n v="10"/>
    <n v="4"/>
    <n v="0.05"/>
    <x v="0"/>
    <n v="2"/>
    <n v="5"/>
    <x v="1"/>
  </r>
  <r>
    <n v="10343"/>
    <n v="76"/>
    <s v="Lakkalikööri"/>
    <x v="2"/>
    <d v="2017-05-14T00:00:00"/>
    <n v="14.4"/>
    <n v="15"/>
    <n v="0"/>
    <x v="0"/>
    <n v="216"/>
    <n v="5"/>
    <x v="1"/>
  </r>
  <r>
    <n v="10344"/>
    <n v="4"/>
    <s v="Chef Anton's Cajun Seasoning"/>
    <x v="2"/>
    <d v="2017-05-15T00:00:00"/>
    <n v="17.600000000000001"/>
    <n v="35"/>
    <n v="0"/>
    <x v="0"/>
    <n v="616"/>
    <n v="5"/>
    <x v="1"/>
  </r>
  <r>
    <n v="10344"/>
    <n v="8"/>
    <s v="Northwoods Cranberry Sauce"/>
    <x v="2"/>
    <d v="2017-05-15T00:00:00"/>
    <n v="32"/>
    <n v="70"/>
    <n v="0.25"/>
    <x v="0"/>
    <n v="560"/>
    <n v="5"/>
    <x v="1"/>
  </r>
  <r>
    <n v="10345"/>
    <n v="8"/>
    <s v="Northwoods Cranberry Sauce"/>
    <x v="7"/>
    <d v="2017-05-18T00:00:00"/>
    <n v="32"/>
    <n v="70"/>
    <n v="0"/>
    <x v="0"/>
    <n v="2240"/>
    <n v="5"/>
    <x v="1"/>
  </r>
  <r>
    <n v="10345"/>
    <n v="19"/>
    <s v="Teatime Chocolate Biscuits"/>
    <x v="7"/>
    <d v="2017-05-18T00:00:00"/>
    <n v="7.3"/>
    <n v="80"/>
    <n v="0"/>
    <x v="0"/>
    <n v="584"/>
    <n v="5"/>
    <x v="1"/>
  </r>
  <r>
    <n v="10345"/>
    <n v="42"/>
    <s v="Singaporean Hokkien Fried Mee"/>
    <x v="7"/>
    <d v="2017-05-18T00:00:00"/>
    <n v="11.2"/>
    <n v="9"/>
    <n v="0"/>
    <x v="0"/>
    <n v="100.8"/>
    <n v="5"/>
    <x v="1"/>
  </r>
  <r>
    <n v="10346"/>
    <n v="17"/>
    <s v="Alice Mutton"/>
    <x v="3"/>
    <d v="2017-05-19T00:00:00"/>
    <n v="31.2"/>
    <n v="36"/>
    <n v="0.1"/>
    <x v="0"/>
    <n v="112.32000000000001"/>
    <n v="5"/>
    <x v="1"/>
  </r>
  <r>
    <n v="10346"/>
    <n v="56"/>
    <s v="Gnocchi di nonna Alice"/>
    <x v="3"/>
    <d v="2017-05-19T00:00:00"/>
    <n v="30.4"/>
    <n v="20"/>
    <n v="0"/>
    <x v="0"/>
    <n v="608"/>
    <n v="5"/>
    <x v="1"/>
  </r>
  <r>
    <n v="10347"/>
    <n v="25"/>
    <s v="NuNuCa Nuß-Nougat-Creme"/>
    <x v="2"/>
    <d v="2017-05-20T00:00:00"/>
    <n v="11.2"/>
    <n v="10"/>
    <n v="0"/>
    <x v="0"/>
    <n v="112"/>
    <n v="5"/>
    <x v="1"/>
  </r>
  <r>
    <n v="10347"/>
    <n v="39"/>
    <s v="Chartreuse verte"/>
    <x v="2"/>
    <d v="2017-05-20T00:00:00"/>
    <n v="14.4"/>
    <n v="50"/>
    <n v="0.15"/>
    <x v="0"/>
    <n v="108"/>
    <n v="5"/>
    <x v="1"/>
  </r>
  <r>
    <n v="10347"/>
    <n v="40"/>
    <s v="Boston Crab Meat"/>
    <x v="2"/>
    <d v="2017-05-20T00:00:00"/>
    <n v="14.7"/>
    <n v="4"/>
    <n v="0"/>
    <x v="0"/>
    <n v="58.8"/>
    <n v="5"/>
    <x v="1"/>
  </r>
  <r>
    <n v="10347"/>
    <n v="75"/>
    <s v="Rhönbräu Klosterbier"/>
    <x v="2"/>
    <d v="2017-05-20T00:00:00"/>
    <n v="6.2"/>
    <n v="6"/>
    <n v="0.15"/>
    <x v="0"/>
    <n v="5.58"/>
    <n v="5"/>
    <x v="1"/>
  </r>
  <r>
    <n v="10348"/>
    <n v="1"/>
    <s v="Tea"/>
    <x v="2"/>
    <d v="2017-05-21T00:00:00"/>
    <n v="14.4"/>
    <n v="15"/>
    <n v="0.15"/>
    <x v="0"/>
    <n v="32.4"/>
    <n v="5"/>
    <x v="1"/>
  </r>
  <r>
    <n v="10348"/>
    <n v="23"/>
    <s v="Tunnbröd"/>
    <x v="2"/>
    <d v="2017-05-21T00:00:00"/>
    <n v="7.2"/>
    <n v="25"/>
    <n v="0"/>
    <x v="0"/>
    <n v="180"/>
    <n v="5"/>
    <x v="1"/>
  </r>
  <r>
    <n v="10349"/>
    <n v="54"/>
    <s v="Tourtière"/>
    <x v="8"/>
    <d v="2017-05-22T00:00:00"/>
    <n v="5.9"/>
    <n v="24"/>
    <n v="0"/>
    <x v="0"/>
    <n v="141.60000000000002"/>
    <n v="5"/>
    <x v="1"/>
  </r>
  <r>
    <n v="10350"/>
    <n v="50"/>
    <s v="Valkoinen suklaa"/>
    <x v="1"/>
    <d v="2017-05-25T00:00:00"/>
    <n v="13"/>
    <n v="15"/>
    <n v="0.1"/>
    <x v="0"/>
    <n v="19.5"/>
    <n v="5"/>
    <x v="1"/>
  </r>
  <r>
    <n v="10350"/>
    <n v="69"/>
    <s v="Gudbrandsdalsost"/>
    <x v="1"/>
    <d v="2017-05-25T00:00:00"/>
    <n v="28.8"/>
    <n v="18"/>
    <n v="0.1"/>
    <x v="0"/>
    <n v="51.84"/>
    <n v="5"/>
    <x v="1"/>
  </r>
  <r>
    <n v="10351"/>
    <n v="38"/>
    <s v="Côte de Blaye"/>
    <x v="5"/>
    <d v="2017-05-25T00:00:00"/>
    <n v="210.8"/>
    <n v="20"/>
    <n v="0.05"/>
    <x v="0"/>
    <n v="210.8"/>
    <n v="5"/>
    <x v="1"/>
  </r>
  <r>
    <n v="10351"/>
    <n v="41"/>
    <s v="Jack's New England Clam Chowder"/>
    <x v="5"/>
    <d v="2017-05-25T00:00:00"/>
    <n v="7.7"/>
    <n v="13"/>
    <n v="0"/>
    <x v="0"/>
    <n v="100.10000000000001"/>
    <n v="5"/>
    <x v="1"/>
  </r>
  <r>
    <n v="10351"/>
    <n v="44"/>
    <s v="Gula Malacca"/>
    <x v="5"/>
    <d v="2017-05-25T00:00:00"/>
    <n v="15.5"/>
    <n v="77"/>
    <n v="0.05"/>
    <x v="0"/>
    <n v="59.675000000000004"/>
    <n v="5"/>
    <x v="1"/>
  </r>
  <r>
    <n v="10351"/>
    <n v="65"/>
    <s v="Louisiana Fiery Hot Pepper Sauce"/>
    <x v="5"/>
    <d v="2017-05-25T00:00:00"/>
    <n v="16.8"/>
    <n v="10"/>
    <n v="0.05"/>
    <x v="0"/>
    <n v="8.4"/>
    <n v="5"/>
    <x v="1"/>
  </r>
  <r>
    <n v="10352"/>
    <n v="24"/>
    <s v="Guaraná Fantástica"/>
    <x v="3"/>
    <d v="2017-05-26T00:00:00"/>
    <n v="3.6"/>
    <n v="10"/>
    <n v="0"/>
    <x v="0"/>
    <n v="36"/>
    <n v="5"/>
    <x v="1"/>
  </r>
  <r>
    <n v="10352"/>
    <n v="54"/>
    <s v="Tourtière"/>
    <x v="3"/>
    <d v="2017-05-26T00:00:00"/>
    <n v="5.9"/>
    <n v="20"/>
    <n v="0.15"/>
    <x v="0"/>
    <n v="17.7"/>
    <n v="5"/>
    <x v="1"/>
  </r>
  <r>
    <n v="10353"/>
    <n v="11"/>
    <s v="Queso Cabrales"/>
    <x v="8"/>
    <d v="2017-05-27T00:00:00"/>
    <n v="16.8"/>
    <n v="12"/>
    <n v="0.2"/>
    <x v="0"/>
    <n v="40.320000000000007"/>
    <n v="5"/>
    <x v="1"/>
  </r>
  <r>
    <n v="10353"/>
    <n v="38"/>
    <s v="Côte de Blaye"/>
    <x v="8"/>
    <d v="2017-05-27T00:00:00"/>
    <n v="210.8"/>
    <n v="50"/>
    <n v="0.2"/>
    <x v="0"/>
    <n v="2108"/>
    <n v="5"/>
    <x v="1"/>
  </r>
  <r>
    <n v="10354"/>
    <n v="1"/>
    <s v="Tea"/>
    <x v="6"/>
    <d v="2017-05-28T00:00:00"/>
    <n v="14.4"/>
    <n v="12"/>
    <n v="0"/>
    <x v="0"/>
    <n v="172.8"/>
    <n v="5"/>
    <x v="1"/>
  </r>
  <r>
    <n v="10354"/>
    <n v="29"/>
    <s v="Thüringer Rostbratwurst"/>
    <x v="6"/>
    <d v="2017-05-28T00:00:00"/>
    <n v="99"/>
    <n v="4"/>
    <n v="0"/>
    <x v="0"/>
    <n v="396"/>
    <n v="5"/>
    <x v="1"/>
  </r>
  <r>
    <n v="10355"/>
    <n v="24"/>
    <s v="Guaraná Fantástica"/>
    <x v="1"/>
    <d v="2017-05-29T00:00:00"/>
    <n v="3.6"/>
    <n v="25"/>
    <n v="0"/>
    <x v="0"/>
    <n v="90"/>
    <n v="5"/>
    <x v="1"/>
  </r>
  <r>
    <n v="10355"/>
    <n v="57"/>
    <s v="Ravioli Angelo"/>
    <x v="1"/>
    <d v="2017-05-29T00:00:00"/>
    <n v="15.6"/>
    <n v="25"/>
    <n v="0"/>
    <x v="0"/>
    <n v="390"/>
    <n v="5"/>
    <x v="1"/>
  </r>
  <r>
    <n v="10356"/>
    <n v="31"/>
    <s v="Gorgonzola Telino"/>
    <x v="1"/>
    <d v="2017-06-01T00:00:00"/>
    <n v="10"/>
    <n v="30"/>
    <n v="0"/>
    <x v="0"/>
    <n v="300"/>
    <n v="6"/>
    <x v="1"/>
  </r>
  <r>
    <n v="10356"/>
    <n v="55"/>
    <s v="Pâté chinois"/>
    <x v="1"/>
    <d v="2017-06-01T00:00:00"/>
    <n v="19.2"/>
    <n v="12"/>
    <n v="0"/>
    <x v="0"/>
    <n v="230.39999999999998"/>
    <n v="6"/>
    <x v="1"/>
  </r>
  <r>
    <n v="10356"/>
    <n v="69"/>
    <s v="Gudbrandsdalsost"/>
    <x v="1"/>
    <d v="2017-06-01T00:00:00"/>
    <n v="28.8"/>
    <n v="20"/>
    <n v="0"/>
    <x v="0"/>
    <n v="576"/>
    <n v="6"/>
    <x v="1"/>
  </r>
  <r>
    <n v="10357"/>
    <n v="10"/>
    <s v="sugar"/>
    <x v="5"/>
    <d v="2017-06-02T00:00:00"/>
    <n v="24.8"/>
    <n v="30"/>
    <n v="0.2"/>
    <x v="0"/>
    <n v="148.80000000000001"/>
    <n v="6"/>
    <x v="1"/>
  </r>
  <r>
    <n v="10357"/>
    <n v="26"/>
    <s v="Gumbär Gummibärchen"/>
    <x v="5"/>
    <d v="2017-06-02T00:00:00"/>
    <n v="24.9"/>
    <n v="16"/>
    <n v="0"/>
    <x v="0"/>
    <n v="398.4"/>
    <n v="6"/>
    <x v="1"/>
  </r>
  <r>
    <n v="10357"/>
    <n v="60"/>
    <s v="Camembert Pierrot"/>
    <x v="5"/>
    <d v="2017-06-02T00:00:00"/>
    <n v="27.2"/>
    <n v="8"/>
    <n v="0.2"/>
    <x v="0"/>
    <n v="43.52"/>
    <n v="6"/>
    <x v="1"/>
  </r>
  <r>
    <n v="10358"/>
    <n v="24"/>
    <s v="Guaraná Fantástica"/>
    <x v="0"/>
    <d v="2017-06-03T00:00:00"/>
    <n v="3.6"/>
    <n v="10"/>
    <n v="0.05"/>
    <x v="0"/>
    <n v="1.8"/>
    <n v="6"/>
    <x v="1"/>
  </r>
  <r>
    <n v="10358"/>
    <n v="34"/>
    <s v="Sasquatch Ale"/>
    <x v="0"/>
    <d v="2017-06-03T00:00:00"/>
    <n v="11.2"/>
    <n v="10"/>
    <n v="0.05"/>
    <x v="0"/>
    <n v="5.6000000000000005"/>
    <n v="6"/>
    <x v="1"/>
  </r>
  <r>
    <n v="10358"/>
    <n v="36"/>
    <s v="Inlagd Sill"/>
    <x v="0"/>
    <d v="2017-06-03T00:00:00"/>
    <n v="15.2"/>
    <n v="20"/>
    <n v="0.05"/>
    <x v="0"/>
    <n v="15.200000000000001"/>
    <n v="6"/>
    <x v="1"/>
  </r>
  <r>
    <n v="10359"/>
    <n v="16"/>
    <s v="Pavlova"/>
    <x v="0"/>
    <d v="2017-06-04T00:00:00"/>
    <n v="13.9"/>
    <n v="56"/>
    <n v="0.05"/>
    <x v="0"/>
    <n v="38.92"/>
    <n v="6"/>
    <x v="1"/>
  </r>
  <r>
    <n v="10359"/>
    <n v="31"/>
    <s v="Gorgonzola Telino"/>
    <x v="0"/>
    <d v="2017-06-04T00:00:00"/>
    <n v="10"/>
    <n v="70"/>
    <n v="0.05"/>
    <x v="0"/>
    <n v="35"/>
    <n v="6"/>
    <x v="1"/>
  </r>
  <r>
    <n v="10359"/>
    <n v="60"/>
    <s v="Camembert Pierrot"/>
    <x v="0"/>
    <d v="2017-06-04T00:00:00"/>
    <n v="27.2"/>
    <n v="80"/>
    <n v="0.05"/>
    <x v="0"/>
    <n v="108.80000000000001"/>
    <n v="6"/>
    <x v="1"/>
  </r>
  <r>
    <n v="10360"/>
    <n v="28"/>
    <s v="Rössle Sauerkraut"/>
    <x v="2"/>
    <d v="2017-06-05T00:00:00"/>
    <n v="36.4"/>
    <n v="30"/>
    <n v="0"/>
    <x v="0"/>
    <n v="1092"/>
    <n v="6"/>
    <x v="1"/>
  </r>
  <r>
    <n v="10360"/>
    <n v="29"/>
    <s v="Thüringer Rostbratwurst"/>
    <x v="2"/>
    <d v="2017-06-05T00:00:00"/>
    <n v="99"/>
    <n v="35"/>
    <n v="0"/>
    <x v="0"/>
    <n v="3465"/>
    <n v="6"/>
    <x v="1"/>
  </r>
  <r>
    <n v="10360"/>
    <n v="38"/>
    <s v="Côte de Blaye"/>
    <x v="2"/>
    <d v="2017-06-05T00:00:00"/>
    <n v="210.8"/>
    <n v="10"/>
    <n v="0"/>
    <x v="0"/>
    <n v="2108"/>
    <n v="6"/>
    <x v="1"/>
  </r>
  <r>
    <n v="10360"/>
    <n v="49"/>
    <s v="Maxilaku"/>
    <x v="2"/>
    <d v="2017-06-05T00:00:00"/>
    <n v="16"/>
    <n v="35"/>
    <n v="0"/>
    <x v="0"/>
    <n v="560"/>
    <n v="6"/>
    <x v="1"/>
  </r>
  <r>
    <n v="10360"/>
    <n v="54"/>
    <s v="Tourtière"/>
    <x v="2"/>
    <d v="2017-06-05T00:00:00"/>
    <n v="5.9"/>
    <n v="28"/>
    <n v="0"/>
    <x v="0"/>
    <n v="165.20000000000002"/>
    <n v="6"/>
    <x v="1"/>
  </r>
  <r>
    <n v="10361"/>
    <n v="39"/>
    <s v="Chartreuse verte"/>
    <x v="5"/>
    <d v="2017-06-05T00:00:00"/>
    <n v="14.4"/>
    <n v="54"/>
    <n v="0.1"/>
    <x v="0"/>
    <n v="77.760000000000005"/>
    <n v="6"/>
    <x v="1"/>
  </r>
  <r>
    <n v="10361"/>
    <n v="60"/>
    <s v="Camembert Pierrot"/>
    <x v="5"/>
    <d v="2017-06-05T00:00:00"/>
    <n v="27.2"/>
    <n v="55"/>
    <n v="0.1"/>
    <x v="0"/>
    <n v="149.6"/>
    <n v="6"/>
    <x v="1"/>
  </r>
  <r>
    <n v="10362"/>
    <n v="25"/>
    <s v="NuNuCa Nuß-Nougat-Creme"/>
    <x v="3"/>
    <d v="2017-06-08T00:00:00"/>
    <n v="11.2"/>
    <n v="50"/>
    <n v="0"/>
    <x v="0"/>
    <n v="560"/>
    <n v="6"/>
    <x v="1"/>
  </r>
  <r>
    <n v="10362"/>
    <n v="51"/>
    <s v="Manjimup Dried Apples"/>
    <x v="3"/>
    <d v="2017-06-08T00:00:00"/>
    <n v="42.4"/>
    <n v="20"/>
    <n v="0"/>
    <x v="0"/>
    <n v="848"/>
    <n v="6"/>
    <x v="1"/>
  </r>
  <r>
    <n v="10362"/>
    <n v="54"/>
    <s v="Tourtière"/>
    <x v="3"/>
    <d v="2017-06-08T00:00:00"/>
    <n v="5.9"/>
    <n v="24"/>
    <n v="0"/>
    <x v="0"/>
    <n v="141.60000000000002"/>
    <n v="6"/>
    <x v="1"/>
  </r>
  <r>
    <n v="10363"/>
    <n v="31"/>
    <s v="Gorgonzola Telino"/>
    <x v="2"/>
    <d v="2017-06-09T00:00:00"/>
    <n v="10"/>
    <n v="20"/>
    <n v="0"/>
    <x v="0"/>
    <n v="200"/>
    <n v="6"/>
    <x v="1"/>
  </r>
  <r>
    <n v="10363"/>
    <n v="75"/>
    <s v="Rhönbräu Klosterbier"/>
    <x v="2"/>
    <d v="2017-06-09T00:00:00"/>
    <n v="6.2"/>
    <n v="12"/>
    <n v="0"/>
    <x v="0"/>
    <n v="74.400000000000006"/>
    <n v="6"/>
    <x v="1"/>
  </r>
  <r>
    <n v="10363"/>
    <n v="76"/>
    <s v="Lakkalikööri"/>
    <x v="2"/>
    <d v="2017-06-09T00:00:00"/>
    <n v="14.4"/>
    <n v="12"/>
    <n v="0"/>
    <x v="0"/>
    <n v="172.8"/>
    <n v="6"/>
    <x v="1"/>
  </r>
  <r>
    <n v="10364"/>
    <n v="69"/>
    <s v="Gudbrandsdalsost"/>
    <x v="5"/>
    <d v="2017-06-09T00:00:00"/>
    <n v="28.8"/>
    <n v="30"/>
    <n v="0"/>
    <x v="0"/>
    <n v="864"/>
    <n v="6"/>
    <x v="1"/>
  </r>
  <r>
    <n v="10364"/>
    <n v="71"/>
    <s v="Flotemysost"/>
    <x v="5"/>
    <d v="2017-06-09T00:00:00"/>
    <n v="17.2"/>
    <n v="5"/>
    <n v="0"/>
    <x v="0"/>
    <n v="86"/>
    <n v="6"/>
    <x v="1"/>
  </r>
  <r>
    <n v="10365"/>
    <n v="11"/>
    <s v="Queso Cabrales"/>
    <x v="3"/>
    <d v="2017-06-10T00:00:00"/>
    <n v="16.8"/>
    <n v="24"/>
    <n v="0"/>
    <x v="0"/>
    <n v="403.20000000000005"/>
    <n v="6"/>
    <x v="1"/>
  </r>
  <r>
    <n v="10366"/>
    <n v="65"/>
    <s v="Louisiana Fiery Hot Pepper Sauce"/>
    <x v="6"/>
    <d v="2017-06-11T00:00:00"/>
    <n v="16.8"/>
    <n v="5"/>
    <n v="0"/>
    <x v="0"/>
    <n v="84"/>
    <n v="6"/>
    <x v="1"/>
  </r>
  <r>
    <n v="10366"/>
    <n v="77"/>
    <s v="Original Frankfurter grüne Soße"/>
    <x v="6"/>
    <d v="2017-06-11T00:00:00"/>
    <n v="10.4"/>
    <n v="5"/>
    <n v="0"/>
    <x v="0"/>
    <n v="52"/>
    <n v="6"/>
    <x v="1"/>
  </r>
  <r>
    <n v="10367"/>
    <n v="34"/>
    <s v="Sasquatch Ale"/>
    <x v="8"/>
    <d v="2017-06-11T00:00:00"/>
    <n v="11.2"/>
    <n v="36"/>
    <n v="0"/>
    <x v="0"/>
    <n v="403.2"/>
    <n v="6"/>
    <x v="1"/>
  </r>
  <r>
    <n v="10367"/>
    <n v="54"/>
    <s v="Tourtière"/>
    <x v="8"/>
    <d v="2017-06-11T00:00:00"/>
    <n v="5.9"/>
    <n v="18"/>
    <n v="0"/>
    <x v="0"/>
    <n v="106.2"/>
    <n v="6"/>
    <x v="1"/>
  </r>
  <r>
    <n v="10367"/>
    <n v="65"/>
    <s v="Louisiana Fiery Hot Pepper Sauce"/>
    <x v="8"/>
    <d v="2017-06-11T00:00:00"/>
    <n v="16.8"/>
    <n v="15"/>
    <n v="0"/>
    <x v="0"/>
    <n v="252"/>
    <n v="6"/>
    <x v="1"/>
  </r>
  <r>
    <n v="10367"/>
    <n v="77"/>
    <s v="Original Frankfurter grüne Soße"/>
    <x v="8"/>
    <d v="2017-06-11T00:00:00"/>
    <n v="10.4"/>
    <n v="7"/>
    <n v="0"/>
    <x v="0"/>
    <n v="72.8"/>
    <n v="6"/>
    <x v="1"/>
  </r>
  <r>
    <n v="10368"/>
    <n v="21"/>
    <s v="Sir Rodney's Scones"/>
    <x v="7"/>
    <d v="2017-06-12T00:00:00"/>
    <n v="8"/>
    <n v="5"/>
    <n v="0.1"/>
    <x v="0"/>
    <n v="4"/>
    <n v="6"/>
    <x v="1"/>
  </r>
  <r>
    <n v="10368"/>
    <n v="28"/>
    <s v="Rössle Sauerkraut"/>
    <x v="7"/>
    <d v="2017-06-12T00:00:00"/>
    <n v="36.4"/>
    <n v="13"/>
    <n v="0.1"/>
    <x v="0"/>
    <n v="47.32"/>
    <n v="6"/>
    <x v="1"/>
  </r>
  <r>
    <n v="10368"/>
    <n v="57"/>
    <s v="Ravioli Angelo"/>
    <x v="7"/>
    <d v="2017-06-12T00:00:00"/>
    <n v="15.6"/>
    <n v="25"/>
    <n v="0"/>
    <x v="0"/>
    <n v="390"/>
    <n v="6"/>
    <x v="1"/>
  </r>
  <r>
    <n v="10368"/>
    <n v="64"/>
    <s v="Wimmers gute Semmelknödel"/>
    <x v="7"/>
    <d v="2017-06-12T00:00:00"/>
    <n v="26.6"/>
    <n v="35"/>
    <n v="0.1"/>
    <x v="0"/>
    <n v="93.100000000000009"/>
    <n v="6"/>
    <x v="1"/>
  </r>
  <r>
    <n v="10369"/>
    <n v="29"/>
    <s v="Thüringer Rostbratwurst"/>
    <x v="6"/>
    <d v="2017-06-15T00:00:00"/>
    <n v="99"/>
    <n v="20"/>
    <n v="0"/>
    <x v="0"/>
    <n v="1980"/>
    <n v="6"/>
    <x v="1"/>
  </r>
  <r>
    <n v="10369"/>
    <n v="56"/>
    <s v="Gnocchi di nonna Alice"/>
    <x v="6"/>
    <d v="2017-06-15T00:00:00"/>
    <n v="30.4"/>
    <n v="18"/>
    <n v="0.25"/>
    <x v="0"/>
    <n v="136.79999999999998"/>
    <n v="6"/>
    <x v="1"/>
  </r>
  <r>
    <n v="10370"/>
    <n v="1"/>
    <s v="Tea"/>
    <x v="1"/>
    <d v="2017-06-16T00:00:00"/>
    <n v="14.4"/>
    <n v="15"/>
    <n v="0.15"/>
    <x v="0"/>
    <n v="32.4"/>
    <n v="6"/>
    <x v="1"/>
  </r>
  <r>
    <n v="10370"/>
    <n v="64"/>
    <s v="Wimmers gute Semmelknödel"/>
    <x v="1"/>
    <d v="2017-06-16T00:00:00"/>
    <n v="26.6"/>
    <n v="30"/>
    <n v="0"/>
    <x v="0"/>
    <n v="798"/>
    <n v="6"/>
    <x v="1"/>
  </r>
  <r>
    <n v="10370"/>
    <n v="74"/>
    <s v="Longlife Tofu"/>
    <x v="1"/>
    <d v="2017-06-16T00:00:00"/>
    <n v="8"/>
    <n v="20"/>
    <n v="0.15"/>
    <x v="0"/>
    <n v="24"/>
    <n v="6"/>
    <x v="1"/>
  </r>
  <r>
    <n v="10371"/>
    <n v="36"/>
    <s v="Inlagd Sill"/>
    <x v="5"/>
    <d v="2017-06-16T00:00:00"/>
    <n v="15.2"/>
    <n v="6"/>
    <n v="0.2"/>
    <x v="0"/>
    <n v="18.239999999999998"/>
    <n v="6"/>
    <x v="1"/>
  </r>
  <r>
    <n v="10372"/>
    <n v="20"/>
    <s v="Sir Rodney's Marmalade"/>
    <x v="0"/>
    <d v="2017-06-17T00:00:00"/>
    <n v="64.8"/>
    <n v="12"/>
    <n v="0.25"/>
    <x v="0"/>
    <n v="194.39999999999998"/>
    <n v="6"/>
    <x v="1"/>
  </r>
  <r>
    <n v="10372"/>
    <n v="38"/>
    <s v="Côte de Blaye"/>
    <x v="0"/>
    <d v="2017-06-17T00:00:00"/>
    <n v="210.8"/>
    <n v="40"/>
    <n v="0.25"/>
    <x v="0"/>
    <n v="2108"/>
    <n v="6"/>
    <x v="1"/>
  </r>
  <r>
    <n v="10372"/>
    <n v="60"/>
    <s v="Camembert Pierrot"/>
    <x v="0"/>
    <d v="2017-06-17T00:00:00"/>
    <n v="27.2"/>
    <n v="70"/>
    <n v="0.25"/>
    <x v="0"/>
    <n v="476"/>
    <n v="6"/>
    <x v="1"/>
  </r>
  <r>
    <n v="10372"/>
    <n v="72"/>
    <s v="Mozzarella di Giovanni"/>
    <x v="0"/>
    <d v="2017-06-17T00:00:00"/>
    <n v="27.8"/>
    <n v="42"/>
    <n v="0.25"/>
    <x v="0"/>
    <n v="291.90000000000003"/>
    <n v="6"/>
    <x v="1"/>
  </r>
  <r>
    <n v="10373"/>
    <n v="58"/>
    <s v="Escargots de Bourgogne"/>
    <x v="2"/>
    <d v="2017-06-18T00:00:00"/>
    <n v="10.6"/>
    <n v="80"/>
    <n v="0.2"/>
    <x v="0"/>
    <n v="169.60000000000002"/>
    <n v="6"/>
    <x v="1"/>
  </r>
  <r>
    <n v="10373"/>
    <n v="71"/>
    <s v="Flotemysost"/>
    <x v="2"/>
    <d v="2017-06-18T00:00:00"/>
    <n v="17.2"/>
    <n v="50"/>
    <n v="0.2"/>
    <x v="0"/>
    <n v="172"/>
    <n v="6"/>
    <x v="1"/>
  </r>
  <r>
    <n v="10374"/>
    <n v="31"/>
    <s v="Gorgonzola Telino"/>
    <x v="5"/>
    <d v="2017-06-18T00:00:00"/>
    <n v="10"/>
    <n v="30"/>
    <n v="0"/>
    <x v="0"/>
    <n v="300"/>
    <n v="6"/>
    <x v="1"/>
  </r>
  <r>
    <n v="10374"/>
    <n v="58"/>
    <s v="Escargots de Bourgogne"/>
    <x v="5"/>
    <d v="2017-06-18T00:00:00"/>
    <n v="10.6"/>
    <n v="15"/>
    <n v="0"/>
    <x v="0"/>
    <n v="159"/>
    <n v="6"/>
    <x v="1"/>
  </r>
  <r>
    <n v="10375"/>
    <n v="14"/>
    <s v="Tofu"/>
    <x v="3"/>
    <d v="2017-06-19T00:00:00"/>
    <n v="18.600000000000001"/>
    <n v="15"/>
    <n v="0"/>
    <x v="0"/>
    <n v="279"/>
    <n v="6"/>
    <x v="1"/>
  </r>
  <r>
    <n v="10375"/>
    <n v="54"/>
    <s v="Tourtière"/>
    <x v="3"/>
    <d v="2017-06-19T00:00:00"/>
    <n v="5.9"/>
    <n v="10"/>
    <n v="0"/>
    <x v="0"/>
    <n v="59"/>
    <n v="6"/>
    <x v="1"/>
  </r>
  <r>
    <n v="10376"/>
    <n v="31"/>
    <s v="Gorgonzola Telino"/>
    <x v="5"/>
    <d v="2017-06-22T00:00:00"/>
    <n v="10"/>
    <n v="42"/>
    <n v="0.05"/>
    <x v="0"/>
    <n v="21"/>
    <n v="6"/>
    <x v="1"/>
  </r>
  <r>
    <n v="10377"/>
    <n v="28"/>
    <s v="Rössle Sauerkraut"/>
    <x v="5"/>
    <d v="2017-06-22T00:00:00"/>
    <n v="36.4"/>
    <n v="20"/>
    <n v="0.15"/>
    <x v="0"/>
    <n v="109.2"/>
    <n v="6"/>
    <x v="1"/>
  </r>
  <r>
    <n v="10377"/>
    <n v="39"/>
    <s v="Chartreuse verte"/>
    <x v="5"/>
    <d v="2017-06-22T00:00:00"/>
    <n v="14.4"/>
    <n v="20"/>
    <n v="0.15"/>
    <x v="0"/>
    <n v="43.199999999999996"/>
    <n v="6"/>
    <x v="1"/>
  </r>
  <r>
    <n v="10378"/>
    <n v="71"/>
    <s v="Flotemysost"/>
    <x v="0"/>
    <d v="2017-06-23T00:00:00"/>
    <n v="17.2"/>
    <n v="6"/>
    <n v="0"/>
    <x v="0"/>
    <n v="103.19999999999999"/>
    <n v="6"/>
    <x v="1"/>
  </r>
  <r>
    <n v="10379"/>
    <n v="41"/>
    <s v="Jack's New England Clam Chowder"/>
    <x v="7"/>
    <d v="2017-06-24T00:00:00"/>
    <n v="7.7"/>
    <n v="8"/>
    <n v="0.1"/>
    <x v="0"/>
    <n v="6.16"/>
    <n v="6"/>
    <x v="1"/>
  </r>
  <r>
    <n v="10379"/>
    <n v="63"/>
    <s v="Vegie-spread"/>
    <x v="7"/>
    <d v="2017-06-24T00:00:00"/>
    <n v="35.1"/>
    <n v="16"/>
    <n v="0.1"/>
    <x v="0"/>
    <n v="56.160000000000004"/>
    <n v="6"/>
    <x v="1"/>
  </r>
  <r>
    <n v="10379"/>
    <n v="65"/>
    <s v="Louisiana Fiery Hot Pepper Sauce"/>
    <x v="7"/>
    <d v="2017-06-24T00:00:00"/>
    <n v="16.8"/>
    <n v="20"/>
    <n v="0.1"/>
    <x v="0"/>
    <n v="33.6"/>
    <n v="6"/>
    <x v="1"/>
  </r>
  <r>
    <n v="10380"/>
    <n v="30"/>
    <s v="Nord-Ost Matjeshering"/>
    <x v="6"/>
    <d v="2017-06-25T00:00:00"/>
    <n v="20.7"/>
    <n v="18"/>
    <n v="0.1"/>
    <x v="0"/>
    <n v="37.26"/>
    <n v="6"/>
    <x v="1"/>
  </r>
  <r>
    <n v="10380"/>
    <n v="53"/>
    <s v="Perth Pasties"/>
    <x v="6"/>
    <d v="2017-06-25T00:00:00"/>
    <n v="26.2"/>
    <n v="20"/>
    <n v="0.1"/>
    <x v="0"/>
    <n v="52.400000000000006"/>
    <n v="6"/>
    <x v="1"/>
  </r>
  <r>
    <n v="10380"/>
    <n v="60"/>
    <s v="Camembert Pierrot"/>
    <x v="6"/>
    <d v="2017-06-25T00:00:00"/>
    <n v="27.2"/>
    <n v="6"/>
    <n v="0.1"/>
    <x v="0"/>
    <n v="16.32"/>
    <n v="6"/>
    <x v="1"/>
  </r>
  <r>
    <n v="10380"/>
    <n v="70"/>
    <s v="Outback Lager"/>
    <x v="6"/>
    <d v="2017-06-25T00:00:00"/>
    <n v="12"/>
    <n v="30"/>
    <n v="0"/>
    <x v="0"/>
    <n v="360"/>
    <n v="6"/>
    <x v="1"/>
  </r>
  <r>
    <n v="10381"/>
    <n v="74"/>
    <s v="Longlife Tofu"/>
    <x v="3"/>
    <d v="2017-06-25T00:00:00"/>
    <n v="8"/>
    <n v="14"/>
    <n v="0"/>
    <x v="0"/>
    <n v="112"/>
    <n v="6"/>
    <x v="1"/>
  </r>
  <r>
    <n v="10382"/>
    <n v="5"/>
    <s v="Chef Anton's Gumbo Mix"/>
    <x v="2"/>
    <d v="2017-06-26T00:00:00"/>
    <n v="17"/>
    <n v="32"/>
    <n v="0"/>
    <x v="0"/>
    <n v="544"/>
    <n v="6"/>
    <x v="1"/>
  </r>
  <r>
    <n v="10382"/>
    <n v="18"/>
    <s v="Carnarvon Tigers"/>
    <x v="2"/>
    <d v="2017-06-26T00:00:00"/>
    <n v="50"/>
    <n v="9"/>
    <n v="0"/>
    <x v="0"/>
    <n v="450"/>
    <n v="6"/>
    <x v="1"/>
  </r>
  <r>
    <n v="10382"/>
    <n v="29"/>
    <s v="Thüringer Rostbratwurst"/>
    <x v="2"/>
    <d v="2017-06-26T00:00:00"/>
    <n v="99"/>
    <n v="14"/>
    <n v="0"/>
    <x v="0"/>
    <n v="1386"/>
    <n v="6"/>
    <x v="1"/>
  </r>
  <r>
    <n v="10382"/>
    <n v="33"/>
    <s v="Geitost"/>
    <x v="2"/>
    <d v="2017-06-26T00:00:00"/>
    <n v="2"/>
    <n v="60"/>
    <n v="0"/>
    <x v="0"/>
    <n v="120"/>
    <n v="6"/>
    <x v="1"/>
  </r>
  <r>
    <n v="10382"/>
    <n v="74"/>
    <s v="Longlife Tofu"/>
    <x v="2"/>
    <d v="2017-06-26T00:00:00"/>
    <n v="8"/>
    <n v="50"/>
    <n v="0"/>
    <x v="0"/>
    <n v="400"/>
    <n v="6"/>
    <x v="1"/>
  </r>
  <r>
    <n v="10383"/>
    <n v="13"/>
    <s v="Konbu"/>
    <x v="6"/>
    <d v="2017-06-29T00:00:00"/>
    <n v="4.8"/>
    <n v="20"/>
    <n v="0"/>
    <x v="0"/>
    <n v="96"/>
    <n v="6"/>
    <x v="1"/>
  </r>
  <r>
    <n v="10383"/>
    <n v="50"/>
    <s v="Valkoinen suklaa"/>
    <x v="6"/>
    <d v="2017-06-29T00:00:00"/>
    <n v="13"/>
    <n v="15"/>
    <n v="0"/>
    <x v="0"/>
    <n v="195"/>
    <n v="6"/>
    <x v="1"/>
  </r>
  <r>
    <n v="10383"/>
    <n v="56"/>
    <s v="Gnocchi di nonna Alice"/>
    <x v="6"/>
    <d v="2017-06-29T00:00:00"/>
    <n v="30.4"/>
    <n v="20"/>
    <n v="0"/>
    <x v="0"/>
    <n v="608"/>
    <n v="6"/>
    <x v="1"/>
  </r>
  <r>
    <n v="10384"/>
    <n v="20"/>
    <s v="Sir Rodney's Marmalade"/>
    <x v="3"/>
    <d v="2017-06-29T00:00:00"/>
    <n v="64.8"/>
    <n v="28"/>
    <n v="0"/>
    <x v="0"/>
    <n v="1814.3999999999999"/>
    <n v="6"/>
    <x v="1"/>
  </r>
  <r>
    <n v="10384"/>
    <n v="60"/>
    <s v="Camembert Pierrot"/>
    <x v="3"/>
    <d v="2017-06-29T00:00:00"/>
    <n v="27.2"/>
    <n v="15"/>
    <n v="0"/>
    <x v="0"/>
    <n v="408"/>
    <n v="6"/>
    <x v="1"/>
  </r>
  <r>
    <n v="10385"/>
    <n v="7"/>
    <s v="Uncle Bob's Organic Dried Pears"/>
    <x v="5"/>
    <d v="2017-06-30T00:00:00"/>
    <n v="24"/>
    <n v="10"/>
    <n v="0.2"/>
    <x v="0"/>
    <n v="48"/>
    <n v="6"/>
    <x v="1"/>
  </r>
  <r>
    <n v="10385"/>
    <n v="60"/>
    <s v="Camembert Pierrot"/>
    <x v="5"/>
    <d v="2017-06-30T00:00:00"/>
    <n v="27.2"/>
    <n v="20"/>
    <n v="0.2"/>
    <x v="0"/>
    <n v="108.80000000000001"/>
    <n v="6"/>
    <x v="1"/>
  </r>
  <r>
    <n v="10385"/>
    <n v="68"/>
    <s v="Scottish Longbreads"/>
    <x v="5"/>
    <d v="2017-06-30T00:00:00"/>
    <n v="10"/>
    <n v="8"/>
    <n v="0.2"/>
    <x v="0"/>
    <n v="16"/>
    <n v="6"/>
    <x v="1"/>
  </r>
  <r>
    <n v="10386"/>
    <n v="24"/>
    <s v="Guaraná Fantástica"/>
    <x v="4"/>
    <d v="2017-07-01T00:00:00"/>
    <n v="3.6"/>
    <n v="15"/>
    <n v="0"/>
    <x v="0"/>
    <n v="54"/>
    <n v="7"/>
    <x v="2"/>
  </r>
  <r>
    <n v="10386"/>
    <n v="34"/>
    <s v="Sasquatch Ale"/>
    <x v="4"/>
    <d v="2017-07-01T00:00:00"/>
    <n v="11.2"/>
    <n v="10"/>
    <n v="0"/>
    <x v="0"/>
    <n v="112"/>
    <n v="7"/>
    <x v="2"/>
  </r>
  <r>
    <n v="10387"/>
    <n v="24"/>
    <s v="Guaraná Fantástica"/>
    <x v="5"/>
    <d v="2017-07-01T00:00:00"/>
    <n v="3.6"/>
    <n v="15"/>
    <n v="0"/>
    <x v="0"/>
    <n v="54"/>
    <n v="7"/>
    <x v="2"/>
  </r>
  <r>
    <n v="10387"/>
    <n v="28"/>
    <s v="Rössle Sauerkraut"/>
    <x v="5"/>
    <d v="2017-07-01T00:00:00"/>
    <n v="36.4"/>
    <n v="6"/>
    <n v="0"/>
    <x v="0"/>
    <n v="218.39999999999998"/>
    <n v="7"/>
    <x v="2"/>
  </r>
  <r>
    <n v="10387"/>
    <n v="59"/>
    <s v="Raclette Courdavault"/>
    <x v="5"/>
    <d v="2017-07-01T00:00:00"/>
    <n v="44"/>
    <n v="12"/>
    <n v="0"/>
    <x v="0"/>
    <n v="528"/>
    <n v="7"/>
    <x v="2"/>
  </r>
  <r>
    <n v="10387"/>
    <n v="71"/>
    <s v="Flotemysost"/>
    <x v="5"/>
    <d v="2017-07-01T00:00:00"/>
    <n v="17.2"/>
    <n v="15"/>
    <n v="0"/>
    <x v="0"/>
    <n v="258"/>
    <n v="7"/>
    <x v="2"/>
  </r>
  <r>
    <n v="10388"/>
    <n v="45"/>
    <s v="Rogede sild"/>
    <x v="7"/>
    <d v="2017-07-02T00:00:00"/>
    <n v="7.6"/>
    <n v="15"/>
    <n v="0.2"/>
    <x v="0"/>
    <n v="22.8"/>
    <n v="7"/>
    <x v="2"/>
  </r>
  <r>
    <n v="10388"/>
    <n v="52"/>
    <s v="Filo Mix"/>
    <x v="7"/>
    <d v="2017-07-02T00:00:00"/>
    <n v="5.6"/>
    <n v="20"/>
    <n v="0.2"/>
    <x v="0"/>
    <n v="22.400000000000002"/>
    <n v="7"/>
    <x v="2"/>
  </r>
  <r>
    <n v="10388"/>
    <n v="53"/>
    <s v="Perth Pasties"/>
    <x v="7"/>
    <d v="2017-07-02T00:00:00"/>
    <n v="26.2"/>
    <n v="40"/>
    <n v="0"/>
    <x v="0"/>
    <n v="1048"/>
    <n v="7"/>
    <x v="2"/>
  </r>
  <r>
    <n v="10389"/>
    <n v="10"/>
    <s v="sugar"/>
    <x v="2"/>
    <d v="2017-07-03T00:00:00"/>
    <n v="24.8"/>
    <n v="16"/>
    <n v="0"/>
    <x v="0"/>
    <n v="396.8"/>
    <n v="7"/>
    <x v="2"/>
  </r>
  <r>
    <n v="10389"/>
    <n v="55"/>
    <s v="Pâté chinois"/>
    <x v="2"/>
    <d v="2017-07-03T00:00:00"/>
    <n v="19.2"/>
    <n v="15"/>
    <n v="0"/>
    <x v="0"/>
    <n v="288"/>
    <n v="7"/>
    <x v="2"/>
  </r>
  <r>
    <n v="10389"/>
    <n v="62"/>
    <s v="Tarte au sucre"/>
    <x v="2"/>
    <d v="2017-07-03T00:00:00"/>
    <n v="39.4"/>
    <n v="20"/>
    <n v="0"/>
    <x v="0"/>
    <n v="788"/>
    <n v="7"/>
    <x v="2"/>
  </r>
  <r>
    <n v="10389"/>
    <n v="70"/>
    <s v="Outback Lager"/>
    <x v="2"/>
    <d v="2017-07-03T00:00:00"/>
    <n v="12"/>
    <n v="30"/>
    <n v="0"/>
    <x v="0"/>
    <n v="360"/>
    <n v="7"/>
    <x v="2"/>
  </r>
  <r>
    <n v="10390"/>
    <n v="31"/>
    <s v="Gorgonzola Telino"/>
    <x v="1"/>
    <d v="2017-07-06T00:00:00"/>
    <n v="10"/>
    <n v="60"/>
    <n v="0.1"/>
    <x v="0"/>
    <n v="60"/>
    <n v="7"/>
    <x v="2"/>
  </r>
  <r>
    <n v="10390"/>
    <n v="35"/>
    <s v="Steeleye Stout"/>
    <x v="1"/>
    <d v="2017-07-06T00:00:00"/>
    <n v="14.4"/>
    <n v="40"/>
    <n v="0.1"/>
    <x v="0"/>
    <n v="57.6"/>
    <n v="7"/>
    <x v="2"/>
  </r>
  <r>
    <n v="10390"/>
    <n v="46"/>
    <s v="Spegesild"/>
    <x v="1"/>
    <d v="2017-07-06T00:00:00"/>
    <n v="9.6"/>
    <n v="45"/>
    <n v="0"/>
    <x v="0"/>
    <n v="432"/>
    <n v="7"/>
    <x v="2"/>
  </r>
  <r>
    <n v="10390"/>
    <n v="72"/>
    <s v="Mozzarella di Giovanni"/>
    <x v="1"/>
    <d v="2017-07-06T00:00:00"/>
    <n v="27.8"/>
    <n v="24"/>
    <n v="0.1"/>
    <x v="0"/>
    <n v="66.720000000000013"/>
    <n v="7"/>
    <x v="2"/>
  </r>
  <r>
    <n v="10391"/>
    <n v="13"/>
    <s v="Konbu"/>
    <x v="3"/>
    <d v="2017-07-06T00:00:00"/>
    <n v="4.8"/>
    <n v="18"/>
    <n v="0"/>
    <x v="0"/>
    <n v="86.399999999999991"/>
    <n v="7"/>
    <x v="2"/>
  </r>
  <r>
    <n v="10392"/>
    <n v="69"/>
    <s v="Gudbrandsdalsost"/>
    <x v="7"/>
    <d v="2017-07-07T00:00:00"/>
    <n v="28.8"/>
    <n v="50"/>
    <n v="0"/>
    <x v="0"/>
    <n v="1440"/>
    <n v="7"/>
    <x v="2"/>
  </r>
  <r>
    <n v="10393"/>
    <n v="2"/>
    <s v="Chang5"/>
    <x v="5"/>
    <d v="2017-07-08T00:00:00"/>
    <n v="15.2"/>
    <n v="25"/>
    <n v="0.25"/>
    <x v="0"/>
    <n v="95"/>
    <n v="7"/>
    <x v="2"/>
  </r>
  <r>
    <n v="10393"/>
    <n v="14"/>
    <s v="Tofu"/>
    <x v="5"/>
    <d v="2017-07-08T00:00:00"/>
    <n v="18.600000000000001"/>
    <n v="42"/>
    <n v="0.25"/>
    <x v="0"/>
    <n v="195.3"/>
    <n v="7"/>
    <x v="2"/>
  </r>
  <r>
    <n v="10393"/>
    <n v="25"/>
    <s v="NuNuCa Nuß-Nougat-Creme"/>
    <x v="5"/>
    <d v="2017-07-08T00:00:00"/>
    <n v="11.2"/>
    <n v="7"/>
    <n v="0.25"/>
    <x v="0"/>
    <n v="19.599999999999998"/>
    <n v="7"/>
    <x v="2"/>
  </r>
  <r>
    <n v="10393"/>
    <n v="26"/>
    <s v="Gumbär Gummibärchen"/>
    <x v="5"/>
    <d v="2017-07-08T00:00:00"/>
    <n v="24.9"/>
    <n v="70"/>
    <n v="0.25"/>
    <x v="0"/>
    <n v="435.75"/>
    <n v="7"/>
    <x v="2"/>
  </r>
  <r>
    <n v="10393"/>
    <n v="31"/>
    <s v="Gorgonzola Telino"/>
    <x v="5"/>
    <d v="2017-07-08T00:00:00"/>
    <n v="10"/>
    <n v="32"/>
    <n v="0"/>
    <x v="0"/>
    <n v="320"/>
    <n v="7"/>
    <x v="2"/>
  </r>
  <r>
    <n v="10394"/>
    <n v="13"/>
    <s v="Konbu"/>
    <x v="5"/>
    <d v="2017-07-08T00:00:00"/>
    <n v="4.8"/>
    <n v="10"/>
    <n v="0"/>
    <x v="0"/>
    <n v="48"/>
    <n v="7"/>
    <x v="2"/>
  </r>
  <r>
    <n v="10394"/>
    <n v="62"/>
    <s v="Tarte au sucre"/>
    <x v="5"/>
    <d v="2017-07-08T00:00:00"/>
    <n v="39.4"/>
    <n v="10"/>
    <n v="0"/>
    <x v="0"/>
    <n v="394"/>
    <n v="7"/>
    <x v="2"/>
  </r>
  <r>
    <n v="10395"/>
    <n v="46"/>
    <s v="Spegesild"/>
    <x v="1"/>
    <d v="2017-07-09T00:00:00"/>
    <n v="9.6"/>
    <n v="28"/>
    <n v="0.1"/>
    <x v="0"/>
    <n v="26.880000000000003"/>
    <n v="7"/>
    <x v="2"/>
  </r>
  <r>
    <n v="10395"/>
    <n v="53"/>
    <s v="Perth Pasties"/>
    <x v="1"/>
    <d v="2017-07-09T00:00:00"/>
    <n v="26.2"/>
    <n v="70"/>
    <n v="0.1"/>
    <x v="0"/>
    <n v="183.4"/>
    <n v="7"/>
    <x v="2"/>
  </r>
  <r>
    <n v="10395"/>
    <n v="69"/>
    <s v="Gudbrandsdalsost"/>
    <x v="1"/>
    <d v="2017-07-09T00:00:00"/>
    <n v="28.8"/>
    <n v="8"/>
    <n v="0"/>
    <x v="0"/>
    <n v="230.4"/>
    <n v="7"/>
    <x v="2"/>
  </r>
  <r>
    <n v="10396"/>
    <n v="23"/>
    <s v="Tunnbröd"/>
    <x v="5"/>
    <d v="2017-07-10T00:00:00"/>
    <n v="7.2"/>
    <n v="40"/>
    <n v="0"/>
    <x v="0"/>
    <n v="288"/>
    <n v="7"/>
    <x v="2"/>
  </r>
  <r>
    <n v="10396"/>
    <n v="71"/>
    <s v="Flotemysost"/>
    <x v="5"/>
    <d v="2017-07-10T00:00:00"/>
    <n v="17.2"/>
    <n v="60"/>
    <n v="0"/>
    <x v="0"/>
    <n v="1032"/>
    <n v="7"/>
    <x v="2"/>
  </r>
  <r>
    <n v="10396"/>
    <n v="72"/>
    <s v="Mozzarella di Giovanni"/>
    <x v="5"/>
    <d v="2017-07-10T00:00:00"/>
    <n v="27.8"/>
    <n v="21"/>
    <n v="0"/>
    <x v="0"/>
    <n v="583.80000000000007"/>
    <n v="7"/>
    <x v="2"/>
  </r>
  <r>
    <n v="10397"/>
    <n v="21"/>
    <s v="Sir Rodney's Scones"/>
    <x v="0"/>
    <d v="2017-07-10T00:00:00"/>
    <n v="8"/>
    <n v="10"/>
    <n v="0.15"/>
    <x v="0"/>
    <n v="12"/>
    <n v="7"/>
    <x v="2"/>
  </r>
  <r>
    <n v="10397"/>
    <n v="51"/>
    <s v="Manjimup Dried Apples"/>
    <x v="0"/>
    <d v="2017-07-10T00:00:00"/>
    <n v="42.4"/>
    <n v="18"/>
    <n v="0.15"/>
    <x v="0"/>
    <n v="114.47999999999999"/>
    <n v="7"/>
    <x v="2"/>
  </r>
  <r>
    <n v="10398"/>
    <n v="35"/>
    <s v="Steeleye Stout"/>
    <x v="7"/>
    <d v="2017-07-13T00:00:00"/>
    <n v="14.4"/>
    <n v="30"/>
    <n v="0"/>
    <x v="0"/>
    <n v="432"/>
    <n v="7"/>
    <x v="2"/>
  </r>
  <r>
    <n v="10398"/>
    <n v="55"/>
    <s v="Pâté chinois"/>
    <x v="7"/>
    <d v="2017-07-13T00:00:00"/>
    <n v="19.2"/>
    <n v="120"/>
    <n v="0.1"/>
    <x v="0"/>
    <n v="230.4"/>
    <n v="7"/>
    <x v="2"/>
  </r>
  <r>
    <n v="10399"/>
    <n v="68"/>
    <s v="Scottish Longbreads"/>
    <x v="6"/>
    <d v="2017-07-14T00:00:00"/>
    <n v="10"/>
    <n v="60"/>
    <n v="0"/>
    <x v="0"/>
    <n v="600"/>
    <n v="7"/>
    <x v="2"/>
  </r>
  <r>
    <n v="10399"/>
    <n v="71"/>
    <s v="Flotemysost"/>
    <x v="6"/>
    <d v="2017-07-14T00:00:00"/>
    <n v="17.2"/>
    <n v="30"/>
    <n v="0"/>
    <x v="0"/>
    <n v="516"/>
    <n v="7"/>
    <x v="2"/>
  </r>
  <r>
    <n v="10399"/>
    <n v="76"/>
    <s v="Lakkalikööri"/>
    <x v="6"/>
    <d v="2017-07-14T00:00:00"/>
    <n v="14.4"/>
    <n v="35"/>
    <n v="0"/>
    <x v="0"/>
    <n v="504"/>
    <n v="7"/>
    <x v="2"/>
  </r>
  <r>
    <n v="10399"/>
    <n v="77"/>
    <s v="Original Frankfurter grüne Soße"/>
    <x v="6"/>
    <d v="2017-07-14T00:00:00"/>
    <n v="10.4"/>
    <n v="14"/>
    <n v="0"/>
    <x v="0"/>
    <n v="145.6"/>
    <n v="7"/>
    <x v="2"/>
  </r>
  <r>
    <n v="10400"/>
    <n v="29"/>
    <s v="Thüringer Rostbratwurst"/>
    <x v="5"/>
    <d v="2017-07-15T00:00:00"/>
    <n v="99"/>
    <n v="21"/>
    <n v="0"/>
    <x v="0"/>
    <n v="2079"/>
    <n v="7"/>
    <x v="2"/>
  </r>
  <r>
    <n v="10400"/>
    <n v="35"/>
    <s v="Steeleye Stout"/>
    <x v="5"/>
    <d v="2017-07-15T00:00:00"/>
    <n v="14.4"/>
    <n v="35"/>
    <n v="0"/>
    <x v="0"/>
    <n v="504"/>
    <n v="7"/>
    <x v="2"/>
  </r>
  <r>
    <n v="10400"/>
    <n v="49"/>
    <s v="Maxilaku"/>
    <x v="5"/>
    <d v="2017-07-15T00:00:00"/>
    <n v="16"/>
    <n v="30"/>
    <n v="0"/>
    <x v="0"/>
    <n v="480"/>
    <n v="7"/>
    <x v="2"/>
  </r>
  <r>
    <n v="10401"/>
    <n v="30"/>
    <s v="Nord-Ost Matjeshering"/>
    <x v="5"/>
    <d v="2017-07-15T00:00:00"/>
    <n v="20.7"/>
    <n v="18"/>
    <n v="0"/>
    <x v="0"/>
    <n v="372.59999999999997"/>
    <n v="7"/>
    <x v="2"/>
  </r>
  <r>
    <n v="10401"/>
    <n v="56"/>
    <s v="Gnocchi di nonna Alice"/>
    <x v="5"/>
    <d v="2017-07-15T00:00:00"/>
    <n v="30.4"/>
    <n v="70"/>
    <n v="0"/>
    <x v="0"/>
    <n v="2128"/>
    <n v="7"/>
    <x v="2"/>
  </r>
  <r>
    <n v="10401"/>
    <n v="65"/>
    <s v="Louisiana Fiery Hot Pepper Sauce"/>
    <x v="5"/>
    <d v="2017-07-15T00:00:00"/>
    <n v="16.8"/>
    <n v="20"/>
    <n v="0"/>
    <x v="0"/>
    <n v="336"/>
    <n v="7"/>
    <x v="2"/>
  </r>
  <r>
    <n v="10401"/>
    <n v="71"/>
    <s v="Flotemysost"/>
    <x v="5"/>
    <d v="2017-07-15T00:00:00"/>
    <n v="17.2"/>
    <n v="60"/>
    <n v="0"/>
    <x v="0"/>
    <n v="1032"/>
    <n v="7"/>
    <x v="2"/>
  </r>
  <r>
    <n v="10402"/>
    <n v="23"/>
    <s v="Tunnbröd"/>
    <x v="6"/>
    <d v="2017-07-16T00:00:00"/>
    <n v="7.2"/>
    <n v="60"/>
    <n v="0"/>
    <x v="0"/>
    <n v="432"/>
    <n v="7"/>
    <x v="2"/>
  </r>
  <r>
    <n v="10402"/>
    <n v="63"/>
    <s v="Vegie-spread"/>
    <x v="6"/>
    <d v="2017-07-16T00:00:00"/>
    <n v="35.1"/>
    <n v="65"/>
    <n v="0"/>
    <x v="0"/>
    <n v="2281.5"/>
    <n v="7"/>
    <x v="2"/>
  </r>
  <r>
    <n v="10403"/>
    <n v="16"/>
    <s v="Pavlova"/>
    <x v="2"/>
    <d v="2017-07-17T00:00:00"/>
    <n v="13.9"/>
    <n v="21"/>
    <n v="0.15"/>
    <x v="0"/>
    <n v="43.785000000000004"/>
    <n v="7"/>
    <x v="2"/>
  </r>
  <r>
    <n v="10403"/>
    <n v="48"/>
    <s v="Chocolade"/>
    <x v="2"/>
    <d v="2017-07-17T00:00:00"/>
    <n v="10.199999999999999"/>
    <n v="70"/>
    <n v="0.15"/>
    <x v="0"/>
    <n v="107.1"/>
    <n v="7"/>
    <x v="2"/>
  </r>
  <r>
    <n v="10404"/>
    <n v="26"/>
    <s v="Gumbär Gummibärchen"/>
    <x v="7"/>
    <d v="2017-07-17T00:00:00"/>
    <n v="24.9"/>
    <n v="30"/>
    <n v="0.05"/>
    <x v="0"/>
    <n v="37.35"/>
    <n v="7"/>
    <x v="2"/>
  </r>
  <r>
    <n v="10404"/>
    <n v="42"/>
    <s v="Singaporean Hokkien Fried Mee"/>
    <x v="7"/>
    <d v="2017-07-17T00:00:00"/>
    <n v="11.2"/>
    <n v="40"/>
    <n v="0.05"/>
    <x v="0"/>
    <n v="22.400000000000002"/>
    <n v="7"/>
    <x v="2"/>
  </r>
  <r>
    <n v="10404"/>
    <n v="49"/>
    <s v="Maxilaku"/>
    <x v="7"/>
    <d v="2017-07-17T00:00:00"/>
    <n v="16"/>
    <n v="30"/>
    <n v="0.05"/>
    <x v="0"/>
    <n v="24"/>
    <n v="7"/>
    <x v="2"/>
  </r>
  <r>
    <n v="10405"/>
    <n v="3"/>
    <s v="Aniseed Syrup"/>
    <x v="5"/>
    <d v="2017-07-20T00:00:00"/>
    <n v="8"/>
    <n v="50"/>
    <n v="0"/>
    <x v="0"/>
    <n v="400"/>
    <n v="7"/>
    <x v="2"/>
  </r>
  <r>
    <n v="10406"/>
    <n v="1"/>
    <s v="Tea"/>
    <x v="8"/>
    <d v="2017-07-21T00:00:00"/>
    <n v="14.4"/>
    <n v="10"/>
    <n v="0"/>
    <x v="0"/>
    <n v="144"/>
    <n v="7"/>
    <x v="2"/>
  </r>
  <r>
    <n v="10406"/>
    <n v="21"/>
    <s v="Sir Rodney's Scones"/>
    <x v="8"/>
    <d v="2017-07-21T00:00:00"/>
    <n v="8"/>
    <n v="30"/>
    <n v="0.1"/>
    <x v="0"/>
    <n v="24"/>
    <n v="7"/>
    <x v="2"/>
  </r>
  <r>
    <n v="10406"/>
    <n v="28"/>
    <s v="Rössle Sauerkraut"/>
    <x v="8"/>
    <d v="2017-07-21T00:00:00"/>
    <n v="36.4"/>
    <n v="42"/>
    <n v="0.1"/>
    <x v="0"/>
    <n v="152.88"/>
    <n v="7"/>
    <x v="2"/>
  </r>
  <r>
    <n v="10406"/>
    <n v="36"/>
    <s v="Inlagd Sill"/>
    <x v="8"/>
    <d v="2017-07-21T00:00:00"/>
    <n v="15.2"/>
    <n v="5"/>
    <n v="0.1"/>
    <x v="0"/>
    <n v="7.6000000000000005"/>
    <n v="7"/>
    <x v="2"/>
  </r>
  <r>
    <n v="10406"/>
    <n v="40"/>
    <s v="Boston Crab Meat"/>
    <x v="8"/>
    <d v="2017-07-21T00:00:00"/>
    <n v="14.7"/>
    <n v="2"/>
    <n v="0.1"/>
    <x v="0"/>
    <n v="2.94"/>
    <n v="7"/>
    <x v="2"/>
  </r>
  <r>
    <n v="10407"/>
    <n v="11"/>
    <s v="Queso Cabrales"/>
    <x v="7"/>
    <d v="2017-07-21T00:00:00"/>
    <n v="16.8"/>
    <n v="30"/>
    <n v="0"/>
    <x v="0"/>
    <n v="504"/>
    <n v="7"/>
    <x v="2"/>
  </r>
  <r>
    <n v="10407"/>
    <n v="69"/>
    <s v="Gudbrandsdalsost"/>
    <x v="7"/>
    <d v="2017-07-21T00:00:00"/>
    <n v="28.8"/>
    <n v="15"/>
    <n v="0"/>
    <x v="0"/>
    <n v="432"/>
    <n v="7"/>
    <x v="2"/>
  </r>
  <r>
    <n v="10407"/>
    <n v="71"/>
    <s v="Flotemysost"/>
    <x v="7"/>
    <d v="2017-07-21T00:00:00"/>
    <n v="17.2"/>
    <n v="15"/>
    <n v="0"/>
    <x v="0"/>
    <n v="258"/>
    <n v="7"/>
    <x v="2"/>
  </r>
  <r>
    <n v="10408"/>
    <n v="37"/>
    <s v="Gravad lax"/>
    <x v="6"/>
    <d v="2017-07-22T00:00:00"/>
    <n v="20.8"/>
    <n v="10"/>
    <n v="0"/>
    <x v="0"/>
    <n v="208"/>
    <n v="7"/>
    <x v="2"/>
  </r>
  <r>
    <n v="10408"/>
    <n v="54"/>
    <s v="Tourtière"/>
    <x v="6"/>
    <d v="2017-07-22T00:00:00"/>
    <n v="5.9"/>
    <n v="6"/>
    <n v="0"/>
    <x v="0"/>
    <n v="35.400000000000006"/>
    <n v="7"/>
    <x v="2"/>
  </r>
  <r>
    <n v="10408"/>
    <n v="62"/>
    <s v="Tarte au sucre"/>
    <x v="6"/>
    <d v="2017-07-22T00:00:00"/>
    <n v="39.4"/>
    <n v="35"/>
    <n v="0"/>
    <x v="0"/>
    <n v="1379"/>
    <n v="7"/>
    <x v="2"/>
  </r>
  <r>
    <n v="10409"/>
    <n v="14"/>
    <s v="Tofu"/>
    <x v="3"/>
    <d v="2017-07-23T00:00:00"/>
    <n v="18.600000000000001"/>
    <n v="12"/>
    <n v="0"/>
    <x v="0"/>
    <n v="223.20000000000002"/>
    <n v="7"/>
    <x v="2"/>
  </r>
  <r>
    <n v="10409"/>
    <n v="21"/>
    <s v="Sir Rodney's Scones"/>
    <x v="3"/>
    <d v="2017-07-23T00:00:00"/>
    <n v="8"/>
    <n v="12"/>
    <n v="0"/>
    <x v="0"/>
    <n v="96"/>
    <n v="7"/>
    <x v="2"/>
  </r>
  <r>
    <n v="10410"/>
    <n v="33"/>
    <s v="Geitost"/>
    <x v="3"/>
    <d v="2017-07-24T00:00:00"/>
    <n v="2"/>
    <n v="49"/>
    <n v="0"/>
    <x v="0"/>
    <n v="98"/>
    <n v="7"/>
    <x v="2"/>
  </r>
  <r>
    <n v="10410"/>
    <n v="59"/>
    <s v="Raclette Courdavault"/>
    <x v="3"/>
    <d v="2017-07-24T00:00:00"/>
    <n v="44"/>
    <n v="16"/>
    <n v="0"/>
    <x v="0"/>
    <n v="704"/>
    <n v="7"/>
    <x v="2"/>
  </r>
  <r>
    <n v="10411"/>
    <n v="41"/>
    <s v="Jack's New England Clam Chowder"/>
    <x v="4"/>
    <d v="2017-07-24T00:00:00"/>
    <n v="7.7"/>
    <n v="25"/>
    <n v="0.2"/>
    <x v="0"/>
    <n v="38.5"/>
    <n v="7"/>
    <x v="2"/>
  </r>
  <r>
    <n v="10411"/>
    <n v="44"/>
    <s v="Gula Malacca"/>
    <x v="4"/>
    <d v="2017-07-24T00:00:00"/>
    <n v="15.5"/>
    <n v="40"/>
    <n v="0.2"/>
    <x v="0"/>
    <n v="124"/>
    <n v="7"/>
    <x v="2"/>
  </r>
  <r>
    <n v="10411"/>
    <n v="59"/>
    <s v="Raclette Courdavault"/>
    <x v="4"/>
    <d v="2017-07-24T00:00:00"/>
    <n v="44"/>
    <n v="9"/>
    <n v="0.2"/>
    <x v="0"/>
    <n v="79.2"/>
    <n v="7"/>
    <x v="2"/>
  </r>
  <r>
    <n v="10412"/>
    <n v="14"/>
    <s v="Tofu"/>
    <x v="6"/>
    <d v="2017-07-27T00:00:00"/>
    <n v="18.600000000000001"/>
    <n v="20"/>
    <n v="0.1"/>
    <x v="0"/>
    <n v="37.200000000000003"/>
    <n v="7"/>
    <x v="2"/>
  </r>
  <r>
    <n v="10413"/>
    <n v="1"/>
    <s v="Tea"/>
    <x v="3"/>
    <d v="2017-07-28T00:00:00"/>
    <n v="14.4"/>
    <n v="24"/>
    <n v="0"/>
    <x v="0"/>
    <n v="345.6"/>
    <n v="7"/>
    <x v="2"/>
  </r>
  <r>
    <n v="10413"/>
    <n v="62"/>
    <s v="Tarte au sucre"/>
    <x v="3"/>
    <d v="2017-07-28T00:00:00"/>
    <n v="39.4"/>
    <n v="40"/>
    <n v="0"/>
    <x v="0"/>
    <n v="1576"/>
    <n v="7"/>
    <x v="2"/>
  </r>
  <r>
    <n v="10413"/>
    <n v="76"/>
    <s v="Lakkalikööri"/>
    <x v="3"/>
    <d v="2017-07-28T00:00:00"/>
    <n v="14.4"/>
    <n v="14"/>
    <n v="0"/>
    <x v="0"/>
    <n v="201.6"/>
    <n v="7"/>
    <x v="2"/>
  </r>
  <r>
    <n v="10414"/>
    <n v="19"/>
    <s v="Teatime Chocolate Biscuits"/>
    <x v="7"/>
    <d v="2017-07-28T00:00:00"/>
    <n v="7.3"/>
    <n v="18"/>
    <n v="0.05"/>
    <x v="0"/>
    <n v="6.57"/>
    <n v="7"/>
    <x v="2"/>
  </r>
  <r>
    <n v="10414"/>
    <n v="33"/>
    <s v="Geitost"/>
    <x v="7"/>
    <d v="2017-07-28T00:00:00"/>
    <n v="2"/>
    <n v="50"/>
    <n v="0"/>
    <x v="0"/>
    <n v="100"/>
    <n v="7"/>
    <x v="2"/>
  </r>
  <r>
    <n v="10415"/>
    <n v="17"/>
    <s v="Alice Mutton"/>
    <x v="3"/>
    <d v="2017-07-29T00:00:00"/>
    <n v="31.2"/>
    <n v="2"/>
    <n v="0"/>
    <x v="0"/>
    <n v="62.4"/>
    <n v="7"/>
    <x v="2"/>
  </r>
  <r>
    <n v="10415"/>
    <n v="33"/>
    <s v="Geitost"/>
    <x v="3"/>
    <d v="2017-07-29T00:00:00"/>
    <n v="2"/>
    <n v="20"/>
    <n v="0"/>
    <x v="0"/>
    <n v="40"/>
    <n v="7"/>
    <x v="2"/>
  </r>
  <r>
    <n v="10416"/>
    <n v="19"/>
    <s v="Teatime Chocolate Biscuits"/>
    <x v="6"/>
    <d v="2017-07-30T00:00:00"/>
    <n v="7.3"/>
    <n v="20"/>
    <n v="0"/>
    <x v="0"/>
    <n v="146"/>
    <n v="7"/>
    <x v="2"/>
  </r>
  <r>
    <n v="10416"/>
    <n v="53"/>
    <s v="Perth Pasties"/>
    <x v="6"/>
    <d v="2017-07-30T00:00:00"/>
    <n v="26.2"/>
    <n v="10"/>
    <n v="0"/>
    <x v="0"/>
    <n v="262"/>
    <n v="7"/>
    <x v="2"/>
  </r>
  <r>
    <n v="10416"/>
    <n v="57"/>
    <s v="Ravioli Angelo"/>
    <x v="6"/>
    <d v="2017-07-30T00:00:00"/>
    <n v="15.6"/>
    <n v="20"/>
    <n v="0"/>
    <x v="0"/>
    <n v="312"/>
    <n v="7"/>
    <x v="2"/>
  </r>
  <r>
    <n v="10417"/>
    <n v="38"/>
    <s v="Côte de Blaye"/>
    <x v="2"/>
    <d v="2017-07-30T00:00:00"/>
    <n v="210.8"/>
    <n v="50"/>
    <n v="0"/>
    <x v="0"/>
    <n v="10540"/>
    <n v="7"/>
    <x v="2"/>
  </r>
  <r>
    <n v="10417"/>
    <n v="46"/>
    <s v="Spegesild"/>
    <x v="2"/>
    <d v="2017-07-30T00:00:00"/>
    <n v="9.6"/>
    <n v="2"/>
    <n v="0.25"/>
    <x v="0"/>
    <n v="4.8"/>
    <n v="7"/>
    <x v="2"/>
  </r>
  <r>
    <n v="10417"/>
    <n v="68"/>
    <s v="Scottish Longbreads"/>
    <x v="2"/>
    <d v="2017-07-30T00:00:00"/>
    <n v="10"/>
    <n v="36"/>
    <n v="0.25"/>
    <x v="0"/>
    <n v="90"/>
    <n v="7"/>
    <x v="2"/>
  </r>
  <r>
    <n v="10417"/>
    <n v="77"/>
    <s v="Original Frankfurter grüne Soße"/>
    <x v="2"/>
    <d v="2017-07-30T00:00:00"/>
    <n v="10.4"/>
    <n v="35"/>
    <n v="0"/>
    <x v="0"/>
    <n v="364"/>
    <n v="7"/>
    <x v="2"/>
  </r>
  <r>
    <n v="10418"/>
    <n v="2"/>
    <s v="Chang5"/>
    <x v="2"/>
    <d v="2017-07-31T00:00:00"/>
    <n v="15.2"/>
    <n v="60"/>
    <n v="0"/>
    <x v="0"/>
    <n v="912"/>
    <n v="7"/>
    <x v="2"/>
  </r>
  <r>
    <n v="10418"/>
    <n v="47"/>
    <s v="Zaanse koeken"/>
    <x v="2"/>
    <d v="2017-07-31T00:00:00"/>
    <n v="7.6"/>
    <n v="55"/>
    <n v="0"/>
    <x v="0"/>
    <n v="418"/>
    <n v="7"/>
    <x v="2"/>
  </r>
  <r>
    <n v="10418"/>
    <n v="61"/>
    <s v="Sirop d'érable"/>
    <x v="2"/>
    <d v="2017-07-31T00:00:00"/>
    <n v="22.8"/>
    <n v="16"/>
    <n v="0"/>
    <x v="0"/>
    <n v="364.8"/>
    <n v="7"/>
    <x v="2"/>
  </r>
  <r>
    <n v="10418"/>
    <n v="74"/>
    <s v="Longlife Tofu"/>
    <x v="2"/>
    <d v="2017-07-31T00:00:00"/>
    <n v="8"/>
    <n v="15"/>
    <n v="0"/>
    <x v="0"/>
    <n v="120"/>
    <n v="7"/>
    <x v="2"/>
  </r>
  <r>
    <n v="10419"/>
    <n v="60"/>
    <s v="Camembert Pierrot"/>
    <x v="2"/>
    <d v="2017-08-03T00:00:00"/>
    <n v="27.2"/>
    <n v="60"/>
    <n v="0.05"/>
    <x v="0"/>
    <n v="81.600000000000009"/>
    <n v="8"/>
    <x v="2"/>
  </r>
  <r>
    <n v="10419"/>
    <n v="69"/>
    <s v="Gudbrandsdalsost"/>
    <x v="2"/>
    <d v="2017-08-03T00:00:00"/>
    <n v="28.8"/>
    <n v="20"/>
    <n v="0.05"/>
    <x v="0"/>
    <n v="28.8"/>
    <n v="8"/>
    <x v="2"/>
  </r>
  <r>
    <n v="10420"/>
    <n v="9"/>
    <s v="Mishi Kobe Niku"/>
    <x v="3"/>
    <d v="2017-08-04T00:00:00"/>
    <n v="77.599999999999994"/>
    <n v="20"/>
    <n v="0.1"/>
    <x v="0"/>
    <n v="155.20000000000002"/>
    <n v="8"/>
    <x v="2"/>
  </r>
  <r>
    <n v="10420"/>
    <n v="13"/>
    <s v="Konbu"/>
    <x v="3"/>
    <d v="2017-08-04T00:00:00"/>
    <n v="4.8"/>
    <n v="2"/>
    <n v="0.1"/>
    <x v="0"/>
    <n v="0.96"/>
    <n v="8"/>
    <x v="2"/>
  </r>
  <r>
    <n v="10420"/>
    <n v="70"/>
    <s v="Outback Lager"/>
    <x v="3"/>
    <d v="2017-08-04T00:00:00"/>
    <n v="12"/>
    <n v="8"/>
    <n v="0.1"/>
    <x v="0"/>
    <n v="9.6000000000000014"/>
    <n v="8"/>
    <x v="2"/>
  </r>
  <r>
    <n v="10420"/>
    <n v="73"/>
    <s v="Röd Kaviar"/>
    <x v="3"/>
    <d v="2017-08-04T00:00:00"/>
    <n v="12"/>
    <n v="20"/>
    <n v="0.1"/>
    <x v="0"/>
    <n v="24"/>
    <n v="8"/>
    <x v="2"/>
  </r>
  <r>
    <n v="10421"/>
    <n v="19"/>
    <s v="Teatime Chocolate Biscuits"/>
    <x v="6"/>
    <d v="2017-08-04T00:00:00"/>
    <n v="7.3"/>
    <n v="4"/>
    <n v="0.15"/>
    <x v="0"/>
    <n v="4.38"/>
    <n v="8"/>
    <x v="2"/>
  </r>
  <r>
    <n v="10421"/>
    <n v="26"/>
    <s v="Gumbär Gummibärchen"/>
    <x v="6"/>
    <d v="2017-08-04T00:00:00"/>
    <n v="24.9"/>
    <n v="30"/>
    <n v="0"/>
    <x v="0"/>
    <n v="747"/>
    <n v="8"/>
    <x v="2"/>
  </r>
  <r>
    <n v="10421"/>
    <n v="53"/>
    <s v="Perth Pasties"/>
    <x v="6"/>
    <d v="2017-08-04T00:00:00"/>
    <n v="26.2"/>
    <n v="15"/>
    <n v="0.15"/>
    <x v="0"/>
    <n v="58.949999999999996"/>
    <n v="8"/>
    <x v="2"/>
  </r>
  <r>
    <n v="10421"/>
    <n v="77"/>
    <s v="Original Frankfurter grüne Soße"/>
    <x v="6"/>
    <d v="2017-08-04T00:00:00"/>
    <n v="10.4"/>
    <n v="10"/>
    <n v="0.15"/>
    <x v="0"/>
    <n v="15.6"/>
    <n v="8"/>
    <x v="2"/>
  </r>
  <r>
    <n v="10422"/>
    <n v="26"/>
    <s v="Gumbär Gummibärchen"/>
    <x v="7"/>
    <d v="2017-08-05T00:00:00"/>
    <n v="24.9"/>
    <n v="2"/>
    <n v="0"/>
    <x v="0"/>
    <n v="49.8"/>
    <n v="8"/>
    <x v="2"/>
  </r>
  <r>
    <n v="10423"/>
    <n v="31"/>
    <s v="Gorgonzola Telino"/>
    <x v="1"/>
    <d v="2017-08-06T00:00:00"/>
    <n v="10"/>
    <n v="14"/>
    <n v="0"/>
    <x v="0"/>
    <n v="140"/>
    <n v="8"/>
    <x v="2"/>
  </r>
  <r>
    <n v="10423"/>
    <n v="59"/>
    <s v="Raclette Courdavault"/>
    <x v="1"/>
    <d v="2017-08-06T00:00:00"/>
    <n v="44"/>
    <n v="20"/>
    <n v="0"/>
    <x v="0"/>
    <n v="880"/>
    <n v="8"/>
    <x v="2"/>
  </r>
  <r>
    <n v="10424"/>
    <n v="35"/>
    <s v="Steeleye Stout"/>
    <x v="8"/>
    <d v="2017-08-06T00:00:00"/>
    <n v="14.4"/>
    <n v="60"/>
    <n v="0.2"/>
    <x v="0"/>
    <n v="172.8"/>
    <n v="8"/>
    <x v="2"/>
  </r>
  <r>
    <n v="10424"/>
    <n v="38"/>
    <s v="Côte de Blaye"/>
    <x v="8"/>
    <d v="2017-08-06T00:00:00"/>
    <n v="210.8"/>
    <n v="49"/>
    <n v="0.2"/>
    <x v="0"/>
    <n v="2065.84"/>
    <n v="8"/>
    <x v="2"/>
  </r>
  <r>
    <n v="10424"/>
    <n v="68"/>
    <s v="Scottish Longbreads"/>
    <x v="8"/>
    <d v="2017-08-06T00:00:00"/>
    <n v="10"/>
    <n v="30"/>
    <n v="0.2"/>
    <x v="0"/>
    <n v="60"/>
    <n v="8"/>
    <x v="2"/>
  </r>
  <r>
    <n v="10425"/>
    <n v="55"/>
    <s v="Pâté chinois"/>
    <x v="1"/>
    <d v="2017-08-07T00:00:00"/>
    <n v="19.2"/>
    <n v="10"/>
    <n v="0.25"/>
    <x v="0"/>
    <n v="48"/>
    <n v="8"/>
    <x v="2"/>
  </r>
  <r>
    <n v="10425"/>
    <n v="76"/>
    <s v="Lakkalikööri"/>
    <x v="1"/>
    <d v="2017-08-07T00:00:00"/>
    <n v="14.4"/>
    <n v="20"/>
    <n v="0.25"/>
    <x v="0"/>
    <n v="72"/>
    <n v="8"/>
    <x v="2"/>
  </r>
  <r>
    <n v="10426"/>
    <n v="56"/>
    <s v="Gnocchi di nonna Alice"/>
    <x v="2"/>
    <d v="2017-08-10T00:00:00"/>
    <n v="30.4"/>
    <n v="5"/>
    <n v="0"/>
    <x v="0"/>
    <n v="152"/>
    <n v="8"/>
    <x v="2"/>
  </r>
  <r>
    <n v="10426"/>
    <n v="64"/>
    <s v="Wimmers gute Semmelknödel"/>
    <x v="2"/>
    <d v="2017-08-10T00:00:00"/>
    <n v="26.6"/>
    <n v="7"/>
    <n v="0"/>
    <x v="0"/>
    <n v="186.20000000000002"/>
    <n v="8"/>
    <x v="2"/>
  </r>
  <r>
    <n v="10427"/>
    <n v="14"/>
    <s v="Tofu"/>
    <x v="2"/>
    <d v="2017-08-10T00:00:00"/>
    <n v="18.600000000000001"/>
    <n v="35"/>
    <n v="0"/>
    <x v="0"/>
    <n v="651"/>
    <n v="8"/>
    <x v="2"/>
  </r>
  <r>
    <n v="10428"/>
    <n v="46"/>
    <s v="Spegesild"/>
    <x v="8"/>
    <d v="2017-08-11T00:00:00"/>
    <n v="9.6"/>
    <n v="20"/>
    <n v="0"/>
    <x v="0"/>
    <n v="192"/>
    <n v="8"/>
    <x v="2"/>
  </r>
  <r>
    <n v="10429"/>
    <n v="50"/>
    <s v="Valkoinen suklaa"/>
    <x v="3"/>
    <d v="2017-08-12T00:00:00"/>
    <n v="13"/>
    <n v="40"/>
    <n v="0"/>
    <x v="0"/>
    <n v="520"/>
    <n v="8"/>
    <x v="2"/>
  </r>
  <r>
    <n v="10429"/>
    <n v="63"/>
    <s v="Vegie-spread"/>
    <x v="3"/>
    <d v="2017-08-12T00:00:00"/>
    <n v="35.1"/>
    <n v="35"/>
    <n v="0.25"/>
    <x v="0"/>
    <n v="307.125"/>
    <n v="8"/>
    <x v="2"/>
  </r>
  <r>
    <n v="10430"/>
    <n v="17"/>
    <s v="Alice Mutton"/>
    <x v="2"/>
    <d v="2017-08-13T00:00:00"/>
    <n v="31.2"/>
    <n v="45"/>
    <n v="0.2"/>
    <x v="0"/>
    <n v="280.8"/>
    <n v="8"/>
    <x v="2"/>
  </r>
  <r>
    <n v="10430"/>
    <n v="21"/>
    <s v="Sir Rodney's Scones"/>
    <x v="2"/>
    <d v="2017-08-13T00:00:00"/>
    <n v="8"/>
    <n v="50"/>
    <n v="0"/>
    <x v="0"/>
    <n v="400"/>
    <n v="8"/>
    <x v="2"/>
  </r>
  <r>
    <n v="10430"/>
    <n v="56"/>
    <s v="Gnocchi di nonna Alice"/>
    <x v="2"/>
    <d v="2017-08-13T00:00:00"/>
    <n v="30.4"/>
    <n v="30"/>
    <n v="0"/>
    <x v="0"/>
    <n v="912"/>
    <n v="8"/>
    <x v="2"/>
  </r>
  <r>
    <n v="10430"/>
    <n v="59"/>
    <s v="Raclette Courdavault"/>
    <x v="2"/>
    <d v="2017-08-13T00:00:00"/>
    <n v="44"/>
    <n v="70"/>
    <n v="0.2"/>
    <x v="0"/>
    <n v="616"/>
    <n v="8"/>
    <x v="2"/>
  </r>
  <r>
    <n v="10431"/>
    <n v="17"/>
    <s v="Alice Mutton"/>
    <x v="2"/>
    <d v="2017-08-13T00:00:00"/>
    <n v="31.2"/>
    <n v="50"/>
    <n v="0.25"/>
    <x v="0"/>
    <n v="390"/>
    <n v="8"/>
    <x v="2"/>
  </r>
  <r>
    <n v="10431"/>
    <n v="40"/>
    <s v="Boston Crab Meat"/>
    <x v="2"/>
    <d v="2017-08-13T00:00:00"/>
    <n v="14.7"/>
    <n v="50"/>
    <n v="0.25"/>
    <x v="0"/>
    <n v="183.75"/>
    <n v="8"/>
    <x v="2"/>
  </r>
  <r>
    <n v="10431"/>
    <n v="47"/>
    <s v="Zaanse koeken"/>
    <x v="2"/>
    <d v="2017-08-13T00:00:00"/>
    <n v="7.6"/>
    <n v="30"/>
    <n v="0.25"/>
    <x v="0"/>
    <n v="57"/>
    <n v="8"/>
    <x v="2"/>
  </r>
  <r>
    <n v="10432"/>
    <n v="26"/>
    <s v="Gumbär Gummibärchen"/>
    <x v="3"/>
    <d v="2017-08-14T00:00:00"/>
    <n v="24.9"/>
    <n v="10"/>
    <n v="0"/>
    <x v="0"/>
    <n v="249"/>
    <n v="8"/>
    <x v="2"/>
  </r>
  <r>
    <n v="10432"/>
    <n v="54"/>
    <s v="Tourtière"/>
    <x v="3"/>
    <d v="2017-08-14T00:00:00"/>
    <n v="5.9"/>
    <n v="40"/>
    <n v="0"/>
    <x v="0"/>
    <n v="236"/>
    <n v="8"/>
    <x v="2"/>
  </r>
  <r>
    <n v="10433"/>
    <n v="56"/>
    <s v="Gnocchi di nonna Alice"/>
    <x v="3"/>
    <d v="2017-08-17T00:00:00"/>
    <n v="30.4"/>
    <n v="28"/>
    <n v="0"/>
    <x v="0"/>
    <n v="851.19999999999993"/>
    <n v="8"/>
    <x v="2"/>
  </r>
  <r>
    <n v="10434"/>
    <n v="11"/>
    <s v="Queso Cabrales"/>
    <x v="3"/>
    <d v="2017-08-17T00:00:00"/>
    <n v="16.8"/>
    <n v="6"/>
    <n v="0"/>
    <x v="0"/>
    <n v="100.80000000000001"/>
    <n v="8"/>
    <x v="2"/>
  </r>
  <r>
    <n v="10434"/>
    <n v="76"/>
    <s v="Lakkalikööri"/>
    <x v="3"/>
    <d v="2017-08-17T00:00:00"/>
    <n v="14.4"/>
    <n v="18"/>
    <n v="0.15"/>
    <x v="0"/>
    <n v="38.879999999999995"/>
    <n v="8"/>
    <x v="2"/>
  </r>
  <r>
    <n v="10435"/>
    <n v="2"/>
    <s v="Chang5"/>
    <x v="6"/>
    <d v="2017-08-18T00:00:00"/>
    <n v="15.2"/>
    <n v="10"/>
    <n v="0"/>
    <x v="0"/>
    <n v="152"/>
    <n v="8"/>
    <x v="2"/>
  </r>
  <r>
    <n v="10435"/>
    <n v="22"/>
    <s v="Gustaf's Knäckebröd"/>
    <x v="6"/>
    <d v="2017-08-18T00:00:00"/>
    <n v="16.8"/>
    <n v="12"/>
    <n v="0"/>
    <x v="0"/>
    <n v="201.60000000000002"/>
    <n v="8"/>
    <x v="2"/>
  </r>
  <r>
    <n v="10435"/>
    <n v="72"/>
    <s v="Mozzarella di Giovanni"/>
    <x v="6"/>
    <d v="2017-08-18T00:00:00"/>
    <n v="27.8"/>
    <n v="10"/>
    <n v="0"/>
    <x v="0"/>
    <n v="278"/>
    <n v="8"/>
    <x v="2"/>
  </r>
  <r>
    <n v="10436"/>
    <n v="46"/>
    <s v="Spegesild"/>
    <x v="3"/>
    <d v="2017-08-19T00:00:00"/>
    <n v="9.6"/>
    <n v="5"/>
    <n v="0"/>
    <x v="0"/>
    <n v="48"/>
    <n v="8"/>
    <x v="2"/>
  </r>
  <r>
    <n v="10436"/>
    <n v="56"/>
    <s v="Gnocchi di nonna Alice"/>
    <x v="3"/>
    <d v="2017-08-19T00:00:00"/>
    <n v="30.4"/>
    <n v="40"/>
    <n v="0.1"/>
    <x v="0"/>
    <n v="121.60000000000001"/>
    <n v="8"/>
    <x v="2"/>
  </r>
  <r>
    <n v="10436"/>
    <n v="64"/>
    <s v="Wimmers gute Semmelknödel"/>
    <x v="3"/>
    <d v="2017-08-19T00:00:00"/>
    <n v="26.6"/>
    <n v="30"/>
    <n v="0.1"/>
    <x v="0"/>
    <n v="79.800000000000011"/>
    <n v="8"/>
    <x v="2"/>
  </r>
  <r>
    <n v="10436"/>
    <n v="75"/>
    <s v="Rhönbräu Klosterbier"/>
    <x v="3"/>
    <d v="2017-08-19T00:00:00"/>
    <n v="6.2"/>
    <n v="24"/>
    <n v="0.1"/>
    <x v="0"/>
    <n v="14.880000000000003"/>
    <n v="8"/>
    <x v="2"/>
  </r>
  <r>
    <n v="10437"/>
    <n v="53"/>
    <s v="Perth Pasties"/>
    <x v="6"/>
    <d v="2017-08-19T00:00:00"/>
    <n v="26.2"/>
    <n v="15"/>
    <n v="0"/>
    <x v="0"/>
    <n v="393"/>
    <n v="8"/>
    <x v="2"/>
  </r>
  <r>
    <n v="10438"/>
    <n v="19"/>
    <s v="Teatime Chocolate Biscuits"/>
    <x v="3"/>
    <d v="2017-08-20T00:00:00"/>
    <n v="7.3"/>
    <n v="15"/>
    <n v="0.2"/>
    <x v="0"/>
    <n v="21.900000000000002"/>
    <n v="8"/>
    <x v="2"/>
  </r>
  <r>
    <n v="10438"/>
    <n v="34"/>
    <s v="Sasquatch Ale"/>
    <x v="3"/>
    <d v="2017-08-20T00:00:00"/>
    <n v="11.2"/>
    <n v="20"/>
    <n v="0.2"/>
    <x v="0"/>
    <n v="44.800000000000004"/>
    <n v="8"/>
    <x v="2"/>
  </r>
  <r>
    <n v="10438"/>
    <n v="57"/>
    <s v="Ravioli Angelo"/>
    <x v="3"/>
    <d v="2017-08-20T00:00:00"/>
    <n v="15.6"/>
    <n v="15"/>
    <n v="0.2"/>
    <x v="0"/>
    <n v="46.800000000000004"/>
    <n v="8"/>
    <x v="2"/>
  </r>
  <r>
    <n v="10439"/>
    <n v="12"/>
    <s v="Queso Manchego La Pastora"/>
    <x v="1"/>
    <d v="2017-08-21T00:00:00"/>
    <n v="30.4"/>
    <n v="15"/>
    <n v="0"/>
    <x v="0"/>
    <n v="456"/>
    <n v="8"/>
    <x v="2"/>
  </r>
  <r>
    <n v="10439"/>
    <n v="16"/>
    <s v="Pavlova"/>
    <x v="1"/>
    <d v="2017-08-21T00:00:00"/>
    <n v="13.9"/>
    <n v="16"/>
    <n v="0"/>
    <x v="0"/>
    <n v="222.4"/>
    <n v="8"/>
    <x v="2"/>
  </r>
  <r>
    <n v="10439"/>
    <n v="64"/>
    <s v="Wimmers gute Semmelknödel"/>
    <x v="1"/>
    <d v="2017-08-21T00:00:00"/>
    <n v="26.6"/>
    <n v="6"/>
    <n v="0"/>
    <x v="0"/>
    <n v="159.60000000000002"/>
    <n v="8"/>
    <x v="2"/>
  </r>
  <r>
    <n v="10439"/>
    <n v="74"/>
    <s v="Longlife Tofu"/>
    <x v="1"/>
    <d v="2017-08-21T00:00:00"/>
    <n v="8"/>
    <n v="30"/>
    <n v="0"/>
    <x v="0"/>
    <n v="240"/>
    <n v="8"/>
    <x v="2"/>
  </r>
  <r>
    <n v="10440"/>
    <n v="2"/>
    <s v="Chang5"/>
    <x v="2"/>
    <d v="2017-08-24T00:00:00"/>
    <n v="15.2"/>
    <n v="45"/>
    <n v="0.15"/>
    <x v="0"/>
    <n v="102.6"/>
    <n v="8"/>
    <x v="2"/>
  </r>
  <r>
    <n v="10440"/>
    <n v="16"/>
    <s v="Pavlova"/>
    <x v="2"/>
    <d v="2017-08-24T00:00:00"/>
    <n v="13.9"/>
    <n v="49"/>
    <n v="0.15"/>
    <x v="0"/>
    <n v="102.16500000000001"/>
    <n v="8"/>
    <x v="2"/>
  </r>
  <r>
    <n v="10440"/>
    <n v="29"/>
    <s v="Thüringer Rostbratwurst"/>
    <x v="2"/>
    <d v="2017-08-24T00:00:00"/>
    <n v="99"/>
    <n v="24"/>
    <n v="0.15"/>
    <x v="0"/>
    <n v="356.4"/>
    <n v="8"/>
    <x v="2"/>
  </r>
  <r>
    <n v="10440"/>
    <n v="61"/>
    <s v="Sirop d'érable"/>
    <x v="2"/>
    <d v="2017-08-24T00:00:00"/>
    <n v="22.8"/>
    <n v="90"/>
    <n v="0.15"/>
    <x v="0"/>
    <n v="307.8"/>
    <n v="8"/>
    <x v="2"/>
  </r>
  <r>
    <n v="10441"/>
    <n v="27"/>
    <s v="Schoggi Schokolade"/>
    <x v="3"/>
    <d v="2017-08-24T00:00:00"/>
    <n v="35.1"/>
    <n v="50"/>
    <n v="0"/>
    <x v="0"/>
    <n v="1755"/>
    <n v="8"/>
    <x v="2"/>
  </r>
  <r>
    <n v="10442"/>
    <n v="11"/>
    <s v="Queso Cabrales"/>
    <x v="3"/>
    <d v="2017-08-25T00:00:00"/>
    <n v="16.8"/>
    <n v="30"/>
    <n v="0"/>
    <x v="0"/>
    <n v="504"/>
    <n v="8"/>
    <x v="2"/>
  </r>
  <r>
    <n v="10442"/>
    <n v="54"/>
    <s v="Tourtière"/>
    <x v="3"/>
    <d v="2017-08-25T00:00:00"/>
    <n v="5.9"/>
    <n v="80"/>
    <n v="0"/>
    <x v="0"/>
    <n v="472"/>
    <n v="8"/>
    <x v="2"/>
  </r>
  <r>
    <n v="10442"/>
    <n v="66"/>
    <s v="Louisiana Hot Spiced Okra"/>
    <x v="3"/>
    <d v="2017-08-25T00:00:00"/>
    <n v="13.6"/>
    <n v="60"/>
    <n v="0"/>
    <x v="0"/>
    <n v="816"/>
    <n v="8"/>
    <x v="2"/>
  </r>
  <r>
    <n v="10443"/>
    <n v="11"/>
    <s v="Queso Cabrales"/>
    <x v="6"/>
    <d v="2017-08-26T00:00:00"/>
    <n v="16.8"/>
    <n v="6"/>
    <n v="0.2"/>
    <x v="0"/>
    <n v="20.160000000000004"/>
    <n v="8"/>
    <x v="2"/>
  </r>
  <r>
    <n v="10443"/>
    <n v="28"/>
    <s v="Rössle Sauerkraut"/>
    <x v="6"/>
    <d v="2017-08-26T00:00:00"/>
    <n v="36.4"/>
    <n v="12"/>
    <n v="0"/>
    <x v="0"/>
    <n v="436.79999999999995"/>
    <n v="8"/>
    <x v="2"/>
  </r>
  <r>
    <n v="10444"/>
    <n v="17"/>
    <s v="Alice Mutton"/>
    <x v="3"/>
    <d v="2017-08-26T00:00:00"/>
    <n v="31.2"/>
    <n v="10"/>
    <n v="0"/>
    <x v="0"/>
    <n v="312"/>
    <n v="8"/>
    <x v="2"/>
  </r>
  <r>
    <n v="10444"/>
    <n v="26"/>
    <s v="Gumbär Gummibärchen"/>
    <x v="3"/>
    <d v="2017-08-26T00:00:00"/>
    <n v="24.9"/>
    <n v="15"/>
    <n v="0"/>
    <x v="0"/>
    <n v="373.5"/>
    <n v="8"/>
    <x v="2"/>
  </r>
  <r>
    <n v="10444"/>
    <n v="35"/>
    <s v="Steeleye Stout"/>
    <x v="3"/>
    <d v="2017-08-26T00:00:00"/>
    <n v="14.4"/>
    <n v="8"/>
    <n v="0"/>
    <x v="0"/>
    <n v="115.2"/>
    <n v="8"/>
    <x v="2"/>
  </r>
  <r>
    <n v="10444"/>
    <n v="41"/>
    <s v="Jack's New England Clam Chowder"/>
    <x v="3"/>
    <d v="2017-08-26T00:00:00"/>
    <n v="7.7"/>
    <n v="30"/>
    <n v="0"/>
    <x v="0"/>
    <n v="231"/>
    <n v="8"/>
    <x v="2"/>
  </r>
  <r>
    <n v="10445"/>
    <n v="39"/>
    <s v="Chartreuse verte"/>
    <x v="3"/>
    <d v="2017-08-27T00:00:00"/>
    <n v="14.4"/>
    <n v="6"/>
    <n v="0"/>
    <x v="0"/>
    <n v="86.4"/>
    <n v="8"/>
    <x v="2"/>
  </r>
  <r>
    <n v="10445"/>
    <n v="54"/>
    <s v="Tourtière"/>
    <x v="3"/>
    <d v="2017-08-27T00:00:00"/>
    <n v="5.9"/>
    <n v="15"/>
    <n v="0"/>
    <x v="0"/>
    <n v="88.5"/>
    <n v="8"/>
    <x v="2"/>
  </r>
  <r>
    <n v="10446"/>
    <n v="19"/>
    <s v="Teatime Chocolate Biscuits"/>
    <x v="1"/>
    <d v="2017-08-28T00:00:00"/>
    <n v="7.3"/>
    <n v="12"/>
    <n v="0.1"/>
    <x v="0"/>
    <n v="8.76"/>
    <n v="8"/>
    <x v="2"/>
  </r>
  <r>
    <n v="10446"/>
    <n v="24"/>
    <s v="Guaraná Fantástica"/>
    <x v="1"/>
    <d v="2017-08-28T00:00:00"/>
    <n v="3.6"/>
    <n v="20"/>
    <n v="0.1"/>
    <x v="0"/>
    <n v="7.2"/>
    <n v="8"/>
    <x v="2"/>
  </r>
  <r>
    <n v="10446"/>
    <n v="31"/>
    <s v="Gorgonzola Telino"/>
    <x v="1"/>
    <d v="2017-08-28T00:00:00"/>
    <n v="10"/>
    <n v="3"/>
    <n v="0.1"/>
    <x v="0"/>
    <n v="3"/>
    <n v="8"/>
    <x v="2"/>
  </r>
  <r>
    <n v="10446"/>
    <n v="52"/>
    <s v="Filo Mix"/>
    <x v="1"/>
    <d v="2017-08-28T00:00:00"/>
    <n v="5.6"/>
    <n v="15"/>
    <n v="0.1"/>
    <x v="0"/>
    <n v="8.4"/>
    <n v="8"/>
    <x v="2"/>
  </r>
  <r>
    <n v="10447"/>
    <n v="19"/>
    <s v="Teatime Chocolate Biscuits"/>
    <x v="2"/>
    <d v="2017-08-28T00:00:00"/>
    <n v="7.3"/>
    <n v="40"/>
    <n v="0"/>
    <x v="0"/>
    <n v="292"/>
    <n v="8"/>
    <x v="2"/>
  </r>
  <r>
    <n v="10447"/>
    <n v="65"/>
    <s v="Louisiana Fiery Hot Pepper Sauce"/>
    <x v="2"/>
    <d v="2017-08-28T00:00:00"/>
    <n v="16.8"/>
    <n v="35"/>
    <n v="0"/>
    <x v="0"/>
    <n v="588"/>
    <n v="8"/>
    <x v="2"/>
  </r>
  <r>
    <n v="10447"/>
    <n v="71"/>
    <s v="Flotemysost"/>
    <x v="2"/>
    <d v="2017-08-28T00:00:00"/>
    <n v="17.2"/>
    <n v="2"/>
    <n v="0"/>
    <x v="0"/>
    <n v="34.4"/>
    <n v="8"/>
    <x v="2"/>
  </r>
  <r>
    <n v="10448"/>
    <n v="26"/>
    <s v="Gumbär Gummibärchen"/>
    <x v="2"/>
    <d v="2017-08-31T00:00:00"/>
    <n v="24.9"/>
    <n v="6"/>
    <n v="0"/>
    <x v="0"/>
    <n v="149.39999999999998"/>
    <n v="8"/>
    <x v="2"/>
  </r>
  <r>
    <n v="10448"/>
    <n v="40"/>
    <s v="Boston Crab Meat"/>
    <x v="2"/>
    <d v="2017-08-31T00:00:00"/>
    <n v="14.7"/>
    <n v="20"/>
    <n v="0"/>
    <x v="0"/>
    <n v="294"/>
    <n v="8"/>
    <x v="2"/>
  </r>
  <r>
    <n v="10449"/>
    <n v="10"/>
    <s v="sugar"/>
    <x v="3"/>
    <d v="2017-09-01T00:00:00"/>
    <n v="24.8"/>
    <n v="14"/>
    <n v="0"/>
    <x v="0"/>
    <n v="347.2"/>
    <n v="9"/>
    <x v="2"/>
  </r>
  <r>
    <n v="10449"/>
    <n v="52"/>
    <s v="Filo Mix"/>
    <x v="3"/>
    <d v="2017-09-01T00:00:00"/>
    <n v="5.6"/>
    <n v="20"/>
    <n v="0"/>
    <x v="0"/>
    <n v="112"/>
    <n v="9"/>
    <x v="2"/>
  </r>
  <r>
    <n v="10449"/>
    <n v="62"/>
    <s v="Tarte au sucre"/>
    <x v="3"/>
    <d v="2017-09-01T00:00:00"/>
    <n v="39.4"/>
    <n v="35"/>
    <n v="0"/>
    <x v="0"/>
    <n v="1379"/>
    <n v="9"/>
    <x v="2"/>
  </r>
  <r>
    <n v="10450"/>
    <n v="10"/>
    <s v="sugar"/>
    <x v="6"/>
    <d v="2017-09-02T00:00:00"/>
    <n v="24.8"/>
    <n v="20"/>
    <n v="0.2"/>
    <x v="0"/>
    <n v="99.2"/>
    <n v="9"/>
    <x v="2"/>
  </r>
  <r>
    <n v="10450"/>
    <n v="54"/>
    <s v="Tourtière"/>
    <x v="6"/>
    <d v="2017-09-02T00:00:00"/>
    <n v="5.9"/>
    <n v="6"/>
    <n v="0.2"/>
    <x v="0"/>
    <n v="7.0800000000000018"/>
    <n v="9"/>
    <x v="2"/>
  </r>
  <r>
    <n v="10451"/>
    <n v="55"/>
    <s v="Pâté chinois"/>
    <x v="2"/>
    <d v="2017-09-02T00:00:00"/>
    <n v="19.2"/>
    <n v="120"/>
    <n v="0.1"/>
    <x v="0"/>
    <n v="230.4"/>
    <n v="9"/>
    <x v="2"/>
  </r>
  <r>
    <n v="10451"/>
    <n v="64"/>
    <s v="Wimmers gute Semmelknödel"/>
    <x v="2"/>
    <d v="2017-09-02T00:00:00"/>
    <n v="26.6"/>
    <n v="35"/>
    <n v="0.1"/>
    <x v="0"/>
    <n v="93.100000000000009"/>
    <n v="9"/>
    <x v="2"/>
  </r>
  <r>
    <n v="10451"/>
    <n v="65"/>
    <s v="Louisiana Fiery Hot Pepper Sauce"/>
    <x v="2"/>
    <d v="2017-09-02T00:00:00"/>
    <n v="16.8"/>
    <n v="28"/>
    <n v="0.1"/>
    <x v="0"/>
    <n v="47.040000000000006"/>
    <n v="9"/>
    <x v="2"/>
  </r>
  <r>
    <n v="10451"/>
    <n v="77"/>
    <s v="Original Frankfurter grüne Soße"/>
    <x v="2"/>
    <d v="2017-09-02T00:00:00"/>
    <n v="10.4"/>
    <n v="55"/>
    <n v="0.1"/>
    <x v="0"/>
    <n v="57.2"/>
    <n v="9"/>
    <x v="2"/>
  </r>
  <r>
    <n v="10452"/>
    <n v="28"/>
    <s v="Rössle Sauerkraut"/>
    <x v="6"/>
    <d v="2017-09-03T00:00:00"/>
    <n v="36.4"/>
    <n v="15"/>
    <n v="0"/>
    <x v="0"/>
    <n v="546"/>
    <n v="9"/>
    <x v="2"/>
  </r>
  <r>
    <n v="10452"/>
    <n v="44"/>
    <s v="Gula Malacca"/>
    <x v="6"/>
    <d v="2017-09-03T00:00:00"/>
    <n v="15.5"/>
    <n v="100"/>
    <n v="0.05"/>
    <x v="0"/>
    <n v="77.5"/>
    <n v="9"/>
    <x v="2"/>
  </r>
  <r>
    <n v="10453"/>
    <n v="48"/>
    <s v="Chocolade"/>
    <x v="5"/>
    <d v="2017-09-04T00:00:00"/>
    <n v="10.199999999999999"/>
    <n v="15"/>
    <n v="0.1"/>
    <x v="0"/>
    <n v="15.3"/>
    <n v="9"/>
    <x v="2"/>
  </r>
  <r>
    <n v="10453"/>
    <n v="70"/>
    <s v="Outback Lager"/>
    <x v="5"/>
    <d v="2017-09-04T00:00:00"/>
    <n v="12"/>
    <n v="25"/>
    <n v="0.1"/>
    <x v="0"/>
    <n v="30"/>
    <n v="9"/>
    <x v="2"/>
  </r>
  <r>
    <n v="10454"/>
    <n v="16"/>
    <s v="Pavlova"/>
    <x v="2"/>
    <d v="2017-09-04T00:00:00"/>
    <n v="13.9"/>
    <n v="20"/>
    <n v="0.2"/>
    <x v="0"/>
    <n v="55.6"/>
    <n v="9"/>
    <x v="2"/>
  </r>
  <r>
    <n v="10454"/>
    <n v="33"/>
    <s v="Geitost"/>
    <x v="2"/>
    <d v="2017-09-04T00:00:00"/>
    <n v="2"/>
    <n v="20"/>
    <n v="0.2"/>
    <x v="0"/>
    <n v="8"/>
    <n v="9"/>
    <x v="2"/>
  </r>
  <r>
    <n v="10454"/>
    <n v="46"/>
    <s v="Spegesild"/>
    <x v="2"/>
    <d v="2017-09-04T00:00:00"/>
    <n v="9.6"/>
    <n v="10"/>
    <n v="0.2"/>
    <x v="0"/>
    <n v="19.200000000000003"/>
    <n v="9"/>
    <x v="2"/>
  </r>
  <r>
    <n v="10455"/>
    <n v="39"/>
    <s v="Chartreuse verte"/>
    <x v="6"/>
    <d v="2017-09-07T00:00:00"/>
    <n v="14.4"/>
    <n v="20"/>
    <n v="0"/>
    <x v="0"/>
    <n v="288"/>
    <n v="9"/>
    <x v="2"/>
  </r>
  <r>
    <n v="10455"/>
    <n v="53"/>
    <s v="Perth Pasties"/>
    <x v="6"/>
    <d v="2017-09-07T00:00:00"/>
    <n v="26.2"/>
    <n v="50"/>
    <n v="0"/>
    <x v="0"/>
    <n v="1310"/>
    <n v="9"/>
    <x v="2"/>
  </r>
  <r>
    <n v="10455"/>
    <n v="61"/>
    <s v="Sirop d'érable"/>
    <x v="6"/>
    <d v="2017-09-07T00:00:00"/>
    <n v="22.8"/>
    <n v="25"/>
    <n v="0"/>
    <x v="0"/>
    <n v="570"/>
    <n v="9"/>
    <x v="2"/>
  </r>
  <r>
    <n v="10455"/>
    <n v="71"/>
    <s v="Flotemysost"/>
    <x v="6"/>
    <d v="2017-09-07T00:00:00"/>
    <n v="17.2"/>
    <n v="30"/>
    <n v="0"/>
    <x v="0"/>
    <n v="516"/>
    <n v="9"/>
    <x v="2"/>
  </r>
  <r>
    <n v="10456"/>
    <n v="21"/>
    <s v="Sir Rodney's Scones"/>
    <x v="6"/>
    <d v="2017-09-08T00:00:00"/>
    <n v="8"/>
    <n v="40"/>
    <n v="0.15"/>
    <x v="0"/>
    <n v="48"/>
    <n v="9"/>
    <x v="2"/>
  </r>
  <r>
    <n v="10456"/>
    <n v="49"/>
    <s v="Maxilaku"/>
    <x v="6"/>
    <d v="2017-09-08T00:00:00"/>
    <n v="16"/>
    <n v="21"/>
    <n v="0.15"/>
    <x v="0"/>
    <n v="50.4"/>
    <n v="9"/>
    <x v="2"/>
  </r>
  <r>
    <n v="10457"/>
    <n v="59"/>
    <s v="Raclette Courdavault"/>
    <x v="7"/>
    <d v="2017-09-08T00:00:00"/>
    <n v="44"/>
    <n v="36"/>
    <n v="0"/>
    <x v="0"/>
    <n v="1584"/>
    <n v="9"/>
    <x v="2"/>
  </r>
  <r>
    <n v="10458"/>
    <n v="26"/>
    <s v="Gumbär Gummibärchen"/>
    <x v="8"/>
    <d v="2017-09-09T00:00:00"/>
    <n v="24.9"/>
    <n v="30"/>
    <n v="0"/>
    <x v="0"/>
    <n v="747"/>
    <n v="9"/>
    <x v="2"/>
  </r>
  <r>
    <n v="10458"/>
    <n v="28"/>
    <s v="Rössle Sauerkraut"/>
    <x v="8"/>
    <d v="2017-09-09T00:00:00"/>
    <n v="36.4"/>
    <n v="30"/>
    <n v="0"/>
    <x v="0"/>
    <n v="1092"/>
    <n v="9"/>
    <x v="2"/>
  </r>
  <r>
    <n v="10458"/>
    <n v="43"/>
    <s v="Ipoh Coffee"/>
    <x v="8"/>
    <d v="2017-09-09T00:00:00"/>
    <n v="36.799999999999997"/>
    <n v="20"/>
    <n v="0"/>
    <x v="0"/>
    <n v="736"/>
    <n v="9"/>
    <x v="2"/>
  </r>
  <r>
    <n v="10458"/>
    <n v="56"/>
    <s v="Gnocchi di nonna Alice"/>
    <x v="8"/>
    <d v="2017-09-09T00:00:00"/>
    <n v="30.4"/>
    <n v="15"/>
    <n v="0"/>
    <x v="0"/>
    <n v="456"/>
    <n v="9"/>
    <x v="2"/>
  </r>
  <r>
    <n v="10458"/>
    <n v="71"/>
    <s v="Flotemysost"/>
    <x v="8"/>
    <d v="2017-09-09T00:00:00"/>
    <n v="17.2"/>
    <n v="50"/>
    <n v="0"/>
    <x v="0"/>
    <n v="860"/>
    <n v="9"/>
    <x v="2"/>
  </r>
  <r>
    <n v="10459"/>
    <n v="7"/>
    <s v="Uncle Bob's Organic Dried Pears"/>
    <x v="2"/>
    <d v="2017-09-10T00:00:00"/>
    <n v="24"/>
    <n v="16"/>
    <n v="0.05"/>
    <x v="0"/>
    <n v="19.200000000000003"/>
    <n v="9"/>
    <x v="2"/>
  </r>
  <r>
    <n v="10459"/>
    <n v="46"/>
    <s v="Spegesild"/>
    <x v="2"/>
    <d v="2017-09-10T00:00:00"/>
    <n v="9.6"/>
    <n v="20"/>
    <n v="0.05"/>
    <x v="0"/>
    <n v="9.6000000000000014"/>
    <n v="9"/>
    <x v="2"/>
  </r>
  <r>
    <n v="10459"/>
    <n v="72"/>
    <s v="Mozzarella di Giovanni"/>
    <x v="2"/>
    <d v="2017-09-10T00:00:00"/>
    <n v="27.8"/>
    <n v="40"/>
    <n v="0"/>
    <x v="0"/>
    <n v="1112"/>
    <n v="9"/>
    <x v="2"/>
  </r>
  <r>
    <n v="10460"/>
    <n v="68"/>
    <s v="Scottish Longbreads"/>
    <x v="6"/>
    <d v="2017-09-11T00:00:00"/>
    <n v="10"/>
    <n v="21"/>
    <n v="0.25"/>
    <x v="0"/>
    <n v="52.5"/>
    <n v="9"/>
    <x v="2"/>
  </r>
  <r>
    <n v="10460"/>
    <n v="75"/>
    <s v="Rhönbräu Klosterbier"/>
    <x v="6"/>
    <d v="2017-09-11T00:00:00"/>
    <n v="6.2"/>
    <n v="4"/>
    <n v="0.25"/>
    <x v="0"/>
    <n v="6.2"/>
    <n v="9"/>
    <x v="2"/>
  </r>
  <r>
    <n v="10461"/>
    <n v="21"/>
    <s v="Sir Rodney's Scones"/>
    <x v="5"/>
    <d v="2017-09-11T00:00:00"/>
    <n v="8"/>
    <n v="40"/>
    <n v="0.25"/>
    <x v="0"/>
    <n v="80"/>
    <n v="9"/>
    <x v="2"/>
  </r>
  <r>
    <n v="10461"/>
    <n v="30"/>
    <s v="Nord-Ost Matjeshering"/>
    <x v="5"/>
    <d v="2017-09-11T00:00:00"/>
    <n v="20.7"/>
    <n v="28"/>
    <n v="0.25"/>
    <x v="0"/>
    <n v="144.9"/>
    <n v="9"/>
    <x v="2"/>
  </r>
  <r>
    <n v="10461"/>
    <n v="55"/>
    <s v="Pâté chinois"/>
    <x v="5"/>
    <d v="2017-09-11T00:00:00"/>
    <n v="19.2"/>
    <n v="60"/>
    <n v="0.25"/>
    <x v="0"/>
    <n v="288"/>
    <n v="9"/>
    <x v="2"/>
  </r>
  <r>
    <n v="10462"/>
    <n v="13"/>
    <s v="Konbu"/>
    <x v="7"/>
    <d v="2017-09-14T00:00:00"/>
    <n v="4.8"/>
    <n v="1"/>
    <n v="0"/>
    <x v="0"/>
    <n v="4.8"/>
    <n v="9"/>
    <x v="2"/>
  </r>
  <r>
    <n v="10462"/>
    <n v="23"/>
    <s v="Tunnbröd"/>
    <x v="7"/>
    <d v="2017-09-14T00:00:00"/>
    <n v="7.2"/>
    <n v="21"/>
    <n v="0"/>
    <x v="0"/>
    <n v="151.20000000000002"/>
    <n v="9"/>
    <x v="2"/>
  </r>
  <r>
    <n v="10463"/>
    <n v="19"/>
    <s v="Teatime Chocolate Biscuits"/>
    <x v="0"/>
    <d v="2017-09-15T00:00:00"/>
    <n v="7.3"/>
    <n v="21"/>
    <n v="0"/>
    <x v="0"/>
    <n v="153.29999999999998"/>
    <n v="9"/>
    <x v="2"/>
  </r>
  <r>
    <n v="10463"/>
    <n v="42"/>
    <s v="Singaporean Hokkien Fried Mee"/>
    <x v="0"/>
    <d v="2017-09-15T00:00:00"/>
    <n v="11.2"/>
    <n v="50"/>
    <n v="0"/>
    <x v="0"/>
    <n v="560"/>
    <n v="9"/>
    <x v="2"/>
  </r>
  <r>
    <n v="10464"/>
    <n v="4"/>
    <s v="Chef Anton's Cajun Seasoning"/>
    <x v="2"/>
    <d v="2017-09-15T00:00:00"/>
    <n v="17.600000000000001"/>
    <n v="16"/>
    <n v="0.2"/>
    <x v="0"/>
    <n v="56.320000000000007"/>
    <n v="9"/>
    <x v="2"/>
  </r>
  <r>
    <n v="10464"/>
    <n v="43"/>
    <s v="Ipoh Coffee"/>
    <x v="2"/>
    <d v="2017-09-15T00:00:00"/>
    <n v="36.799999999999997"/>
    <n v="3"/>
    <n v="0"/>
    <x v="0"/>
    <n v="110.39999999999999"/>
    <n v="9"/>
    <x v="2"/>
  </r>
  <r>
    <n v="10464"/>
    <n v="56"/>
    <s v="Gnocchi di nonna Alice"/>
    <x v="2"/>
    <d v="2017-09-15T00:00:00"/>
    <n v="30.4"/>
    <n v="30"/>
    <n v="0.2"/>
    <x v="0"/>
    <n v="182.4"/>
    <n v="9"/>
    <x v="2"/>
  </r>
  <r>
    <n v="10464"/>
    <n v="60"/>
    <s v="Camembert Pierrot"/>
    <x v="2"/>
    <d v="2017-09-15T00:00:00"/>
    <n v="27.2"/>
    <n v="20"/>
    <n v="0"/>
    <x v="0"/>
    <n v="544"/>
    <n v="9"/>
    <x v="2"/>
  </r>
  <r>
    <n v="10465"/>
    <n v="24"/>
    <s v="Guaraná Fantástica"/>
    <x v="5"/>
    <d v="2017-09-16T00:00:00"/>
    <n v="3.6"/>
    <n v="25"/>
    <n v="0"/>
    <x v="0"/>
    <n v="90"/>
    <n v="9"/>
    <x v="2"/>
  </r>
  <r>
    <n v="10465"/>
    <n v="29"/>
    <s v="Thüringer Rostbratwurst"/>
    <x v="5"/>
    <d v="2017-09-16T00:00:00"/>
    <n v="99"/>
    <n v="18"/>
    <n v="0.1"/>
    <x v="0"/>
    <n v="178.20000000000002"/>
    <n v="9"/>
    <x v="2"/>
  </r>
  <r>
    <n v="10465"/>
    <n v="40"/>
    <s v="Boston Crab Meat"/>
    <x v="5"/>
    <d v="2017-09-16T00:00:00"/>
    <n v="14.7"/>
    <n v="20"/>
    <n v="0"/>
    <x v="0"/>
    <n v="294"/>
    <n v="9"/>
    <x v="2"/>
  </r>
  <r>
    <n v="10465"/>
    <n v="45"/>
    <s v="Rogede sild"/>
    <x v="5"/>
    <d v="2017-09-16T00:00:00"/>
    <n v="7.6"/>
    <n v="30"/>
    <n v="0.1"/>
    <x v="0"/>
    <n v="22.8"/>
    <n v="9"/>
    <x v="2"/>
  </r>
  <r>
    <n v="10465"/>
    <n v="50"/>
    <s v="Valkoinen suklaa"/>
    <x v="5"/>
    <d v="2017-09-16T00:00:00"/>
    <n v="13"/>
    <n v="25"/>
    <n v="0"/>
    <x v="0"/>
    <n v="325"/>
    <n v="9"/>
    <x v="2"/>
  </r>
  <r>
    <n v="10466"/>
    <n v="11"/>
    <s v="Queso Cabrales"/>
    <x v="2"/>
    <d v="2017-09-17T00:00:00"/>
    <n v="16.8"/>
    <n v="10"/>
    <n v="0"/>
    <x v="0"/>
    <n v="168"/>
    <n v="9"/>
    <x v="2"/>
  </r>
  <r>
    <n v="10466"/>
    <n v="46"/>
    <s v="Spegesild"/>
    <x v="2"/>
    <d v="2017-09-17T00:00:00"/>
    <n v="9.6"/>
    <n v="5"/>
    <n v="0"/>
    <x v="0"/>
    <n v="48"/>
    <n v="9"/>
    <x v="2"/>
  </r>
  <r>
    <n v="10467"/>
    <n v="24"/>
    <s v="Guaraná Fantástica"/>
    <x v="6"/>
    <d v="2017-09-17T00:00:00"/>
    <n v="3.6"/>
    <n v="28"/>
    <n v="0"/>
    <x v="0"/>
    <n v="100.8"/>
    <n v="9"/>
    <x v="2"/>
  </r>
  <r>
    <n v="10467"/>
    <n v="25"/>
    <s v="NuNuCa Nuß-Nougat-Creme"/>
    <x v="6"/>
    <d v="2017-09-17T00:00:00"/>
    <n v="11.2"/>
    <n v="12"/>
    <n v="0"/>
    <x v="0"/>
    <n v="134.39999999999998"/>
    <n v="9"/>
    <x v="2"/>
  </r>
  <r>
    <n v="10468"/>
    <n v="30"/>
    <s v="Nord-Ost Matjeshering"/>
    <x v="3"/>
    <d v="2017-09-18T00:00:00"/>
    <n v="20.7"/>
    <n v="8"/>
    <n v="0"/>
    <x v="0"/>
    <n v="165.6"/>
    <n v="9"/>
    <x v="2"/>
  </r>
  <r>
    <n v="10468"/>
    <n v="43"/>
    <s v="Ipoh Coffee"/>
    <x v="3"/>
    <d v="2017-09-18T00:00:00"/>
    <n v="36.799999999999997"/>
    <n v="15"/>
    <n v="0"/>
    <x v="0"/>
    <n v="552"/>
    <n v="9"/>
    <x v="2"/>
  </r>
  <r>
    <n v="10469"/>
    <n v="2"/>
    <s v="Chang5"/>
    <x v="5"/>
    <d v="2017-09-21T00:00:00"/>
    <n v="15.2"/>
    <n v="40"/>
    <n v="0.15"/>
    <x v="0"/>
    <n v="91.2"/>
    <n v="9"/>
    <x v="2"/>
  </r>
  <r>
    <n v="10469"/>
    <n v="16"/>
    <s v="Pavlova"/>
    <x v="5"/>
    <d v="2017-09-21T00:00:00"/>
    <n v="13.9"/>
    <n v="35"/>
    <n v="0.15"/>
    <x v="0"/>
    <n v="72.974999999999994"/>
    <n v="9"/>
    <x v="2"/>
  </r>
  <r>
    <n v="10469"/>
    <n v="44"/>
    <s v="Gula Malacca"/>
    <x v="5"/>
    <d v="2017-09-21T00:00:00"/>
    <n v="15.5"/>
    <n v="2"/>
    <n v="0.15"/>
    <x v="0"/>
    <n v="4.6499999999999995"/>
    <n v="9"/>
    <x v="2"/>
  </r>
  <r>
    <n v="10470"/>
    <n v="18"/>
    <s v="Carnarvon Tigers"/>
    <x v="2"/>
    <d v="2017-09-22T00:00:00"/>
    <n v="50"/>
    <n v="30"/>
    <n v="0"/>
    <x v="0"/>
    <n v="1500"/>
    <n v="9"/>
    <x v="2"/>
  </r>
  <r>
    <n v="10470"/>
    <n v="23"/>
    <s v="Tunnbröd"/>
    <x v="2"/>
    <d v="2017-09-22T00:00:00"/>
    <n v="7.2"/>
    <n v="15"/>
    <n v="0"/>
    <x v="0"/>
    <n v="108"/>
    <n v="9"/>
    <x v="2"/>
  </r>
  <r>
    <n v="10470"/>
    <n v="64"/>
    <s v="Wimmers gute Semmelknödel"/>
    <x v="2"/>
    <d v="2017-09-22T00:00:00"/>
    <n v="26.6"/>
    <n v="8"/>
    <n v="0"/>
    <x v="0"/>
    <n v="212.8"/>
    <n v="9"/>
    <x v="2"/>
  </r>
  <r>
    <n v="10471"/>
    <n v="7"/>
    <s v="Uncle Bob's Organic Dried Pears"/>
    <x v="7"/>
    <d v="2017-09-22T00:00:00"/>
    <n v="24"/>
    <n v="30"/>
    <n v="0"/>
    <x v="0"/>
    <n v="720"/>
    <n v="9"/>
    <x v="2"/>
  </r>
  <r>
    <n v="10471"/>
    <n v="56"/>
    <s v="Gnocchi di nonna Alice"/>
    <x v="7"/>
    <d v="2017-09-22T00:00:00"/>
    <n v="30.4"/>
    <n v="20"/>
    <n v="0"/>
    <x v="0"/>
    <n v="608"/>
    <n v="9"/>
    <x v="2"/>
  </r>
  <r>
    <n v="10472"/>
    <n v="24"/>
    <s v="Guaraná Fantástica"/>
    <x v="6"/>
    <d v="2017-09-23T00:00:00"/>
    <n v="3.6"/>
    <n v="80"/>
    <n v="0.05"/>
    <x v="0"/>
    <n v="14.4"/>
    <n v="9"/>
    <x v="2"/>
  </r>
  <r>
    <n v="10472"/>
    <n v="51"/>
    <s v="Manjimup Dried Apples"/>
    <x v="6"/>
    <d v="2017-09-23T00:00:00"/>
    <n v="42.4"/>
    <n v="18"/>
    <n v="0"/>
    <x v="0"/>
    <n v="763.19999999999993"/>
    <n v="9"/>
    <x v="2"/>
  </r>
  <r>
    <n v="10473"/>
    <n v="33"/>
    <s v="Geitost"/>
    <x v="5"/>
    <d v="2017-09-24T00:00:00"/>
    <n v="2"/>
    <n v="12"/>
    <n v="0"/>
    <x v="0"/>
    <n v="24"/>
    <n v="9"/>
    <x v="2"/>
  </r>
  <r>
    <n v="10473"/>
    <n v="71"/>
    <s v="Flotemysost"/>
    <x v="5"/>
    <d v="2017-09-24T00:00:00"/>
    <n v="17.2"/>
    <n v="12"/>
    <n v="0"/>
    <x v="0"/>
    <n v="206.39999999999998"/>
    <n v="9"/>
    <x v="2"/>
  </r>
  <r>
    <n v="10474"/>
    <n v="14"/>
    <s v="Tofu"/>
    <x v="0"/>
    <d v="2017-09-24T00:00:00"/>
    <n v="18.600000000000001"/>
    <n v="12"/>
    <n v="0"/>
    <x v="0"/>
    <n v="223.20000000000002"/>
    <n v="9"/>
    <x v="2"/>
  </r>
  <r>
    <n v="10474"/>
    <n v="28"/>
    <s v="Rössle Sauerkraut"/>
    <x v="0"/>
    <d v="2017-09-24T00:00:00"/>
    <n v="36.4"/>
    <n v="18"/>
    <n v="0"/>
    <x v="0"/>
    <n v="655.19999999999993"/>
    <n v="9"/>
    <x v="2"/>
  </r>
  <r>
    <n v="10474"/>
    <n v="40"/>
    <s v="Boston Crab Meat"/>
    <x v="0"/>
    <d v="2017-09-24T00:00:00"/>
    <n v="14.7"/>
    <n v="21"/>
    <n v="0"/>
    <x v="0"/>
    <n v="308.7"/>
    <n v="9"/>
    <x v="2"/>
  </r>
  <r>
    <n v="10474"/>
    <n v="75"/>
    <s v="Rhönbräu Klosterbier"/>
    <x v="0"/>
    <d v="2017-09-24T00:00:00"/>
    <n v="6.2"/>
    <n v="10"/>
    <n v="0"/>
    <x v="0"/>
    <n v="62"/>
    <n v="9"/>
    <x v="2"/>
  </r>
  <r>
    <n v="10475"/>
    <n v="31"/>
    <s v="Gorgonzola Telino"/>
    <x v="4"/>
    <d v="2017-09-25T00:00:00"/>
    <n v="10"/>
    <n v="35"/>
    <n v="0.15"/>
    <x v="0"/>
    <n v="52.5"/>
    <n v="9"/>
    <x v="2"/>
  </r>
  <r>
    <n v="10475"/>
    <n v="66"/>
    <s v="Louisiana Hot Spiced Okra"/>
    <x v="4"/>
    <d v="2017-09-25T00:00:00"/>
    <n v="13.6"/>
    <n v="60"/>
    <n v="0.15"/>
    <x v="0"/>
    <n v="122.39999999999999"/>
    <n v="9"/>
    <x v="2"/>
  </r>
  <r>
    <n v="10475"/>
    <n v="76"/>
    <s v="Lakkalikööri"/>
    <x v="4"/>
    <d v="2017-09-25T00:00:00"/>
    <n v="14.4"/>
    <n v="42"/>
    <n v="0.15"/>
    <x v="0"/>
    <n v="90.720000000000013"/>
    <n v="9"/>
    <x v="2"/>
  </r>
  <r>
    <n v="10476"/>
    <n v="55"/>
    <s v="Pâté chinois"/>
    <x v="6"/>
    <d v="2017-09-28T00:00:00"/>
    <n v="19.2"/>
    <n v="2"/>
    <n v="0.05"/>
    <x v="0"/>
    <n v="1.92"/>
    <n v="9"/>
    <x v="2"/>
  </r>
  <r>
    <n v="10476"/>
    <n v="70"/>
    <s v="Outback Lager"/>
    <x v="6"/>
    <d v="2017-09-28T00:00:00"/>
    <n v="12"/>
    <n v="12"/>
    <n v="0"/>
    <x v="0"/>
    <n v="144"/>
    <n v="9"/>
    <x v="2"/>
  </r>
  <r>
    <n v="10477"/>
    <n v="1"/>
    <s v="Tea"/>
    <x v="0"/>
    <d v="2017-09-28T00:00:00"/>
    <n v="14.4"/>
    <n v="15"/>
    <n v="0"/>
    <x v="0"/>
    <n v="216"/>
    <n v="9"/>
    <x v="2"/>
  </r>
  <r>
    <n v="10477"/>
    <n v="21"/>
    <s v="Sir Rodney's Scones"/>
    <x v="0"/>
    <d v="2017-09-28T00:00:00"/>
    <n v="8"/>
    <n v="21"/>
    <n v="0.25"/>
    <x v="0"/>
    <n v="42"/>
    <n v="9"/>
    <x v="2"/>
  </r>
  <r>
    <n v="10477"/>
    <n v="39"/>
    <s v="Chartreuse verte"/>
    <x v="0"/>
    <d v="2017-09-28T00:00:00"/>
    <n v="14.4"/>
    <n v="20"/>
    <n v="0.25"/>
    <x v="0"/>
    <n v="72"/>
    <n v="9"/>
    <x v="2"/>
  </r>
  <r>
    <n v="10478"/>
    <n v="10"/>
    <s v="sugar"/>
    <x v="7"/>
    <d v="2017-09-29T00:00:00"/>
    <n v="24.8"/>
    <n v="20"/>
    <n v="0.05"/>
    <x v="0"/>
    <n v="24.8"/>
    <n v="9"/>
    <x v="2"/>
  </r>
  <r>
    <n v="10479"/>
    <n v="38"/>
    <s v="Côte de Blaye"/>
    <x v="3"/>
    <d v="2017-09-30T00:00:00"/>
    <n v="210.8"/>
    <n v="30"/>
    <n v="0"/>
    <x v="0"/>
    <n v="6324"/>
    <n v="9"/>
    <x v="2"/>
  </r>
  <r>
    <n v="10479"/>
    <n v="53"/>
    <s v="Perth Pasties"/>
    <x v="3"/>
    <d v="2017-09-30T00:00:00"/>
    <n v="26.2"/>
    <n v="28"/>
    <n v="0"/>
    <x v="0"/>
    <n v="733.6"/>
    <n v="9"/>
    <x v="2"/>
  </r>
  <r>
    <n v="10479"/>
    <n v="59"/>
    <s v="Raclette Courdavault"/>
    <x v="3"/>
    <d v="2017-09-30T00:00:00"/>
    <n v="44"/>
    <n v="60"/>
    <n v="0"/>
    <x v="0"/>
    <n v="2640"/>
    <n v="9"/>
    <x v="2"/>
  </r>
  <r>
    <n v="10479"/>
    <n v="64"/>
    <s v="Wimmers gute Semmelknödel"/>
    <x v="3"/>
    <d v="2017-09-30T00:00:00"/>
    <n v="26.6"/>
    <n v="30"/>
    <n v="0"/>
    <x v="0"/>
    <n v="798"/>
    <n v="9"/>
    <x v="2"/>
  </r>
  <r>
    <n v="10480"/>
    <n v="47"/>
    <s v="Zaanse koeken"/>
    <x v="1"/>
    <d v="2017-10-01T00:00:00"/>
    <n v="7.6"/>
    <n v="30"/>
    <n v="0"/>
    <x v="0"/>
    <n v="228"/>
    <n v="10"/>
    <x v="3"/>
  </r>
  <r>
    <n v="10480"/>
    <n v="59"/>
    <s v="Raclette Courdavault"/>
    <x v="1"/>
    <d v="2017-10-01T00:00:00"/>
    <n v="44"/>
    <n v="12"/>
    <n v="0"/>
    <x v="0"/>
    <n v="528"/>
    <n v="10"/>
    <x v="3"/>
  </r>
  <r>
    <n v="10481"/>
    <n v="49"/>
    <s v="Maxilaku"/>
    <x v="6"/>
    <d v="2017-10-01T00:00:00"/>
    <n v="16"/>
    <n v="24"/>
    <n v="0"/>
    <x v="0"/>
    <n v="384"/>
    <n v="10"/>
    <x v="3"/>
  </r>
  <r>
    <n v="10481"/>
    <n v="60"/>
    <s v="Camembert Pierrot"/>
    <x v="6"/>
    <d v="2017-10-01T00:00:00"/>
    <n v="27.2"/>
    <n v="40"/>
    <n v="0"/>
    <x v="0"/>
    <n v="1088"/>
    <n v="10"/>
    <x v="3"/>
  </r>
  <r>
    <n v="10482"/>
    <n v="40"/>
    <s v="Boston Crab Meat"/>
    <x v="5"/>
    <d v="2017-10-02T00:00:00"/>
    <n v="14.7"/>
    <n v="10"/>
    <n v="0"/>
    <x v="0"/>
    <n v="147"/>
    <n v="10"/>
    <x v="3"/>
  </r>
  <r>
    <n v="10483"/>
    <n v="34"/>
    <s v="Sasquatch Ale"/>
    <x v="8"/>
    <d v="2017-10-05T00:00:00"/>
    <n v="11.2"/>
    <n v="35"/>
    <n v="0.05"/>
    <x v="0"/>
    <n v="19.600000000000001"/>
    <n v="10"/>
    <x v="3"/>
  </r>
  <r>
    <n v="10483"/>
    <n v="77"/>
    <s v="Original Frankfurter grüne Soße"/>
    <x v="8"/>
    <d v="2017-10-05T00:00:00"/>
    <n v="10.4"/>
    <n v="30"/>
    <n v="0.05"/>
    <x v="0"/>
    <n v="15.600000000000001"/>
    <n v="10"/>
    <x v="3"/>
  </r>
  <r>
    <n v="10484"/>
    <n v="21"/>
    <s v="Sir Rodney's Scones"/>
    <x v="3"/>
    <d v="2017-10-05T00:00:00"/>
    <n v="8"/>
    <n v="14"/>
    <n v="0"/>
    <x v="0"/>
    <n v="112"/>
    <n v="10"/>
    <x v="3"/>
  </r>
  <r>
    <n v="10484"/>
    <n v="40"/>
    <s v="Boston Crab Meat"/>
    <x v="3"/>
    <d v="2017-10-05T00:00:00"/>
    <n v="14.7"/>
    <n v="10"/>
    <n v="0"/>
    <x v="0"/>
    <n v="147"/>
    <n v="10"/>
    <x v="3"/>
  </r>
  <r>
    <n v="10484"/>
    <n v="51"/>
    <s v="Manjimup Dried Apples"/>
    <x v="3"/>
    <d v="2017-10-05T00:00:00"/>
    <n v="42.4"/>
    <n v="3"/>
    <n v="0"/>
    <x v="0"/>
    <n v="127.19999999999999"/>
    <n v="10"/>
    <x v="3"/>
  </r>
  <r>
    <n v="10485"/>
    <n v="2"/>
    <s v="Chang5"/>
    <x v="2"/>
    <d v="2017-10-06T00:00:00"/>
    <n v="15.2"/>
    <n v="20"/>
    <n v="0.1"/>
    <x v="0"/>
    <n v="30.400000000000002"/>
    <n v="10"/>
    <x v="3"/>
  </r>
  <r>
    <n v="10485"/>
    <n v="3"/>
    <s v="Aniseed Syrup"/>
    <x v="2"/>
    <d v="2017-10-06T00:00:00"/>
    <n v="8"/>
    <n v="20"/>
    <n v="0.1"/>
    <x v="0"/>
    <n v="16"/>
    <n v="10"/>
    <x v="3"/>
  </r>
  <r>
    <n v="10485"/>
    <n v="55"/>
    <s v="Pâté chinois"/>
    <x v="2"/>
    <d v="2017-10-06T00:00:00"/>
    <n v="19.2"/>
    <n v="30"/>
    <n v="0.1"/>
    <x v="0"/>
    <n v="57.6"/>
    <n v="10"/>
    <x v="3"/>
  </r>
  <r>
    <n v="10485"/>
    <n v="70"/>
    <s v="Outback Lager"/>
    <x v="2"/>
    <d v="2017-10-06T00:00:00"/>
    <n v="12"/>
    <n v="60"/>
    <n v="0.1"/>
    <x v="0"/>
    <n v="72"/>
    <n v="10"/>
    <x v="3"/>
  </r>
  <r>
    <n v="10486"/>
    <n v="11"/>
    <s v="Queso Cabrales"/>
    <x v="5"/>
    <d v="2017-10-07T00:00:00"/>
    <n v="16.8"/>
    <n v="5"/>
    <n v="0"/>
    <x v="0"/>
    <n v="84"/>
    <n v="10"/>
    <x v="3"/>
  </r>
  <r>
    <n v="10486"/>
    <n v="51"/>
    <s v="Manjimup Dried Apples"/>
    <x v="5"/>
    <d v="2017-10-07T00:00:00"/>
    <n v="42.4"/>
    <n v="25"/>
    <n v="0"/>
    <x v="0"/>
    <n v="1060"/>
    <n v="10"/>
    <x v="3"/>
  </r>
  <r>
    <n v="10486"/>
    <n v="74"/>
    <s v="Longlife Tofu"/>
    <x v="5"/>
    <d v="2017-10-07T00:00:00"/>
    <n v="8"/>
    <n v="16"/>
    <n v="0"/>
    <x v="0"/>
    <n v="128"/>
    <n v="10"/>
    <x v="3"/>
  </r>
  <r>
    <n v="10487"/>
    <n v="19"/>
    <s v="Teatime Chocolate Biscuits"/>
    <x v="7"/>
    <d v="2017-10-07T00:00:00"/>
    <n v="7.3"/>
    <n v="5"/>
    <n v="0"/>
    <x v="0"/>
    <n v="36.5"/>
    <n v="10"/>
    <x v="3"/>
  </r>
  <r>
    <n v="10487"/>
    <n v="26"/>
    <s v="Gumbär Gummibärchen"/>
    <x v="7"/>
    <d v="2017-10-07T00:00:00"/>
    <n v="24.9"/>
    <n v="30"/>
    <n v="0"/>
    <x v="0"/>
    <n v="747"/>
    <n v="10"/>
    <x v="3"/>
  </r>
  <r>
    <n v="10487"/>
    <n v="54"/>
    <s v="Tourtière"/>
    <x v="7"/>
    <d v="2017-10-07T00:00:00"/>
    <n v="5.9"/>
    <n v="24"/>
    <n v="0.25"/>
    <x v="0"/>
    <n v="35.400000000000006"/>
    <n v="10"/>
    <x v="3"/>
  </r>
  <r>
    <n v="10488"/>
    <n v="59"/>
    <s v="Raclette Courdavault"/>
    <x v="6"/>
    <d v="2017-10-08T00:00:00"/>
    <n v="44"/>
    <n v="30"/>
    <n v="0"/>
    <x v="0"/>
    <n v="1320"/>
    <n v="10"/>
    <x v="3"/>
  </r>
  <r>
    <n v="10488"/>
    <n v="73"/>
    <s v="Röd Kaviar"/>
    <x v="6"/>
    <d v="2017-10-08T00:00:00"/>
    <n v="12"/>
    <n v="20"/>
    <n v="0.2"/>
    <x v="0"/>
    <n v="48"/>
    <n v="10"/>
    <x v="3"/>
  </r>
  <r>
    <n v="10489"/>
    <n v="11"/>
    <s v="Queso Cabrales"/>
    <x v="1"/>
    <d v="2017-10-09T00:00:00"/>
    <n v="16.8"/>
    <n v="15"/>
    <n v="0.25"/>
    <x v="0"/>
    <n v="63"/>
    <n v="10"/>
    <x v="3"/>
  </r>
  <r>
    <n v="10489"/>
    <n v="16"/>
    <s v="Pavlova"/>
    <x v="1"/>
    <d v="2017-10-09T00:00:00"/>
    <n v="13.9"/>
    <n v="18"/>
    <n v="0"/>
    <x v="0"/>
    <n v="250.20000000000002"/>
    <n v="10"/>
    <x v="3"/>
  </r>
  <r>
    <n v="10490"/>
    <n v="59"/>
    <s v="Raclette Courdavault"/>
    <x v="8"/>
    <d v="2017-10-12T00:00:00"/>
    <n v="44"/>
    <n v="60"/>
    <n v="0"/>
    <x v="0"/>
    <n v="2640"/>
    <n v="10"/>
    <x v="3"/>
  </r>
  <r>
    <n v="10490"/>
    <n v="68"/>
    <s v="Scottish Longbreads"/>
    <x v="8"/>
    <d v="2017-10-12T00:00:00"/>
    <n v="10"/>
    <n v="30"/>
    <n v="0"/>
    <x v="0"/>
    <n v="300"/>
    <n v="10"/>
    <x v="3"/>
  </r>
  <r>
    <n v="10490"/>
    <n v="75"/>
    <s v="Rhönbräu Klosterbier"/>
    <x v="8"/>
    <d v="2017-10-12T00:00:00"/>
    <n v="6.2"/>
    <n v="36"/>
    <n v="0"/>
    <x v="0"/>
    <n v="223.20000000000002"/>
    <n v="10"/>
    <x v="3"/>
  </r>
  <r>
    <n v="10491"/>
    <n v="44"/>
    <s v="Gula Malacca"/>
    <x v="6"/>
    <d v="2017-10-12T00:00:00"/>
    <n v="15.5"/>
    <n v="15"/>
    <n v="0.15"/>
    <x v="0"/>
    <n v="34.875"/>
    <n v="10"/>
    <x v="3"/>
  </r>
  <r>
    <n v="10491"/>
    <n v="77"/>
    <s v="Original Frankfurter grüne Soße"/>
    <x v="6"/>
    <d v="2017-10-12T00:00:00"/>
    <n v="10.4"/>
    <n v="7"/>
    <n v="0.15"/>
    <x v="0"/>
    <n v="10.92"/>
    <n v="10"/>
    <x v="3"/>
  </r>
  <r>
    <n v="10492"/>
    <n v="25"/>
    <s v="NuNuCa Nuß-Nougat-Creme"/>
    <x v="3"/>
    <d v="2017-10-13T00:00:00"/>
    <n v="11.2"/>
    <n v="60"/>
    <n v="0.05"/>
    <x v="0"/>
    <n v="33.6"/>
    <n v="10"/>
    <x v="3"/>
  </r>
  <r>
    <n v="10492"/>
    <n v="42"/>
    <s v="Singaporean Hokkien Fried Mee"/>
    <x v="3"/>
    <d v="2017-10-13T00:00:00"/>
    <n v="11.2"/>
    <n v="20"/>
    <n v="0.05"/>
    <x v="0"/>
    <n v="11.200000000000001"/>
    <n v="10"/>
    <x v="3"/>
  </r>
  <r>
    <n v="10493"/>
    <n v="65"/>
    <s v="Louisiana Fiery Hot Pepper Sauce"/>
    <x v="2"/>
    <d v="2017-10-14T00:00:00"/>
    <n v="16.8"/>
    <n v="15"/>
    <n v="0.1"/>
    <x v="0"/>
    <n v="25.200000000000003"/>
    <n v="10"/>
    <x v="3"/>
  </r>
  <r>
    <n v="10493"/>
    <n v="66"/>
    <s v="Louisiana Hot Spiced Okra"/>
    <x v="2"/>
    <d v="2017-10-14T00:00:00"/>
    <n v="13.6"/>
    <n v="10"/>
    <n v="0.1"/>
    <x v="0"/>
    <n v="13.600000000000001"/>
    <n v="10"/>
    <x v="3"/>
  </r>
  <r>
    <n v="10493"/>
    <n v="69"/>
    <s v="Gudbrandsdalsost"/>
    <x v="2"/>
    <d v="2017-10-14T00:00:00"/>
    <n v="28.8"/>
    <n v="10"/>
    <n v="0.1"/>
    <x v="0"/>
    <n v="28.8"/>
    <n v="10"/>
    <x v="3"/>
  </r>
  <r>
    <n v="10494"/>
    <n v="56"/>
    <s v="Gnocchi di nonna Alice"/>
    <x v="2"/>
    <d v="2017-10-14T00:00:00"/>
    <n v="30.4"/>
    <n v="30"/>
    <n v="0"/>
    <x v="0"/>
    <n v="912"/>
    <n v="10"/>
    <x v="3"/>
  </r>
  <r>
    <n v="10495"/>
    <n v="23"/>
    <s v="Tunnbröd"/>
    <x v="3"/>
    <d v="2017-10-15T00:00:00"/>
    <n v="7.2"/>
    <n v="10"/>
    <n v="0"/>
    <x v="0"/>
    <n v="72"/>
    <n v="10"/>
    <x v="3"/>
  </r>
  <r>
    <n v="10495"/>
    <n v="41"/>
    <s v="Jack's New England Clam Chowder"/>
    <x v="3"/>
    <d v="2017-10-15T00:00:00"/>
    <n v="7.7"/>
    <n v="20"/>
    <n v="0"/>
    <x v="0"/>
    <n v="154"/>
    <n v="10"/>
    <x v="3"/>
  </r>
  <r>
    <n v="10495"/>
    <n v="77"/>
    <s v="Original Frankfurter grüne Soße"/>
    <x v="3"/>
    <d v="2017-10-15T00:00:00"/>
    <n v="10.4"/>
    <n v="5"/>
    <n v="0"/>
    <x v="0"/>
    <n v="52"/>
    <n v="10"/>
    <x v="3"/>
  </r>
  <r>
    <n v="10496"/>
    <n v="31"/>
    <s v="Gorgonzola Telino"/>
    <x v="8"/>
    <d v="2017-10-16T00:00:00"/>
    <n v="10"/>
    <n v="20"/>
    <n v="0.05"/>
    <x v="0"/>
    <n v="10"/>
    <n v="10"/>
    <x v="3"/>
  </r>
  <r>
    <n v="10497"/>
    <n v="56"/>
    <s v="Gnocchi di nonna Alice"/>
    <x v="8"/>
    <d v="2017-10-16T00:00:00"/>
    <n v="30.4"/>
    <n v="14"/>
    <n v="0"/>
    <x v="0"/>
    <n v="425.59999999999997"/>
    <n v="10"/>
    <x v="3"/>
  </r>
  <r>
    <n v="10497"/>
    <n v="72"/>
    <s v="Mozzarella di Giovanni"/>
    <x v="8"/>
    <d v="2017-10-16T00:00:00"/>
    <n v="27.8"/>
    <n v="25"/>
    <n v="0"/>
    <x v="0"/>
    <n v="695"/>
    <n v="10"/>
    <x v="3"/>
  </r>
  <r>
    <n v="10497"/>
    <n v="77"/>
    <s v="Original Frankfurter grüne Soße"/>
    <x v="8"/>
    <d v="2017-10-16T00:00:00"/>
    <n v="10.4"/>
    <n v="25"/>
    <n v="0"/>
    <x v="0"/>
    <n v="260"/>
    <n v="10"/>
    <x v="3"/>
  </r>
  <r>
    <n v="10498"/>
    <n v="24"/>
    <s v="Guaraná Fantástica"/>
    <x v="6"/>
    <d v="2017-10-19T00:00:00"/>
    <n v="4.5"/>
    <n v="14"/>
    <n v="0"/>
    <x v="0"/>
    <n v="63"/>
    <n v="10"/>
    <x v="3"/>
  </r>
  <r>
    <n v="10498"/>
    <n v="40"/>
    <s v="Boston Crab Meat"/>
    <x v="6"/>
    <d v="2017-10-19T00:00:00"/>
    <n v="18.399999999999999"/>
    <n v="5"/>
    <n v="0"/>
    <x v="0"/>
    <n v="92"/>
    <n v="10"/>
    <x v="3"/>
  </r>
  <r>
    <n v="10498"/>
    <n v="42"/>
    <s v="Singaporean Hokkien Fried Mee"/>
    <x v="6"/>
    <d v="2017-10-19T00:00:00"/>
    <n v="14"/>
    <n v="30"/>
    <n v="0"/>
    <x v="0"/>
    <n v="420"/>
    <n v="10"/>
    <x v="3"/>
  </r>
  <r>
    <n v="10499"/>
    <n v="28"/>
    <s v="Rössle Sauerkraut"/>
    <x v="2"/>
    <d v="2017-10-20T00:00:00"/>
    <n v="45.6"/>
    <n v="20"/>
    <n v="0"/>
    <x v="0"/>
    <n v="912"/>
    <n v="10"/>
    <x v="3"/>
  </r>
  <r>
    <n v="10499"/>
    <n v="49"/>
    <s v="Maxilaku"/>
    <x v="2"/>
    <d v="2017-10-20T00:00:00"/>
    <n v="20"/>
    <n v="25"/>
    <n v="0"/>
    <x v="0"/>
    <n v="500"/>
    <n v="10"/>
    <x v="3"/>
  </r>
  <r>
    <n v="10500"/>
    <n v="15"/>
    <s v="Genen Shouyu"/>
    <x v="1"/>
    <d v="2017-10-21T00:00:00"/>
    <n v="15.5"/>
    <n v="12"/>
    <n v="0.05"/>
    <x v="0"/>
    <n v="9.3000000000000007"/>
    <n v="10"/>
    <x v="3"/>
  </r>
  <r>
    <n v="10500"/>
    <n v="28"/>
    <s v="Rössle Sauerkraut"/>
    <x v="1"/>
    <d v="2017-10-21T00:00:00"/>
    <n v="45.6"/>
    <n v="8"/>
    <n v="0.05"/>
    <x v="0"/>
    <n v="18.240000000000002"/>
    <n v="10"/>
    <x v="3"/>
  </r>
  <r>
    <n v="10501"/>
    <n v="54"/>
    <s v="Tourtière"/>
    <x v="4"/>
    <d v="2017-10-21T00:00:00"/>
    <n v="7.45"/>
    <n v="20"/>
    <n v="0"/>
    <x v="0"/>
    <n v="149"/>
    <n v="10"/>
    <x v="3"/>
  </r>
  <r>
    <n v="10502"/>
    <n v="45"/>
    <s v="Rogede sild"/>
    <x v="7"/>
    <d v="2017-10-22T00:00:00"/>
    <n v="9.5"/>
    <n v="21"/>
    <n v="0"/>
    <x v="0"/>
    <n v="199.5"/>
    <n v="10"/>
    <x v="3"/>
  </r>
  <r>
    <n v="10502"/>
    <n v="53"/>
    <s v="Perth Pasties"/>
    <x v="7"/>
    <d v="2017-10-22T00:00:00"/>
    <n v="32.799999999999997"/>
    <n v="6"/>
    <n v="0"/>
    <x v="0"/>
    <n v="196.79999999999998"/>
    <n v="10"/>
    <x v="3"/>
  </r>
  <r>
    <n v="10502"/>
    <n v="67"/>
    <s v="Laughing Lumberjack Lager"/>
    <x v="7"/>
    <d v="2017-10-22T00:00:00"/>
    <n v="14"/>
    <n v="30"/>
    <n v="0"/>
    <x v="0"/>
    <n v="420"/>
    <n v="10"/>
    <x v="3"/>
  </r>
  <r>
    <n v="10503"/>
    <n v="14"/>
    <s v="Tofu"/>
    <x v="1"/>
    <d v="2017-10-23T00:00:00"/>
    <n v="23.25"/>
    <n v="70"/>
    <n v="0"/>
    <x v="0"/>
    <n v="1627.5"/>
    <n v="10"/>
    <x v="3"/>
  </r>
  <r>
    <n v="10503"/>
    <n v="65"/>
    <s v="Louisiana Fiery Hot Pepper Sauce"/>
    <x v="1"/>
    <d v="2017-10-23T00:00:00"/>
    <n v="21.05"/>
    <n v="20"/>
    <n v="0"/>
    <x v="0"/>
    <n v="421"/>
    <n v="10"/>
    <x v="3"/>
  </r>
  <r>
    <n v="10504"/>
    <n v="2"/>
    <s v="Chang5"/>
    <x v="2"/>
    <d v="2017-10-23T00:00:00"/>
    <n v="19"/>
    <n v="12"/>
    <n v="0"/>
    <x v="0"/>
    <n v="228"/>
    <n v="10"/>
    <x v="3"/>
  </r>
  <r>
    <n v="10504"/>
    <n v="21"/>
    <s v="Sir Rodney's Scones"/>
    <x v="2"/>
    <d v="2017-10-23T00:00:00"/>
    <n v="10"/>
    <n v="12"/>
    <n v="0"/>
    <x v="0"/>
    <n v="120"/>
    <n v="10"/>
    <x v="3"/>
  </r>
  <r>
    <n v="10504"/>
    <n v="53"/>
    <s v="Perth Pasties"/>
    <x v="2"/>
    <d v="2017-10-23T00:00:00"/>
    <n v="32.799999999999997"/>
    <n v="10"/>
    <n v="0"/>
    <x v="0"/>
    <n v="328"/>
    <n v="10"/>
    <x v="3"/>
  </r>
  <r>
    <n v="10504"/>
    <n v="61"/>
    <s v="Sirop d'érable"/>
    <x v="2"/>
    <d v="2017-10-23T00:00:00"/>
    <n v="28.5"/>
    <n v="25"/>
    <n v="0"/>
    <x v="0"/>
    <n v="712.5"/>
    <n v="10"/>
    <x v="3"/>
  </r>
  <r>
    <n v="10505"/>
    <n v="62"/>
    <s v="Tarte au sucre"/>
    <x v="3"/>
    <d v="2017-10-26T00:00:00"/>
    <n v="49.3"/>
    <n v="3"/>
    <n v="0"/>
    <x v="0"/>
    <n v="147.89999999999998"/>
    <n v="10"/>
    <x v="3"/>
  </r>
  <r>
    <n v="10506"/>
    <n v="25"/>
    <s v="NuNuCa Nuß-Nougat-Creme"/>
    <x v="4"/>
    <d v="2017-10-27T00:00:00"/>
    <n v="14"/>
    <n v="18"/>
    <n v="0.1"/>
    <x v="0"/>
    <n v="25.200000000000003"/>
    <n v="10"/>
    <x v="3"/>
  </r>
  <r>
    <n v="10506"/>
    <n v="70"/>
    <s v="Outback Lager"/>
    <x v="4"/>
    <d v="2017-10-27T00:00:00"/>
    <n v="15"/>
    <n v="14"/>
    <n v="0.1"/>
    <x v="0"/>
    <n v="21"/>
    <n v="10"/>
    <x v="3"/>
  </r>
  <r>
    <n v="10507"/>
    <n v="43"/>
    <s v="Ipoh Coffee"/>
    <x v="8"/>
    <d v="2017-10-27T00:00:00"/>
    <n v="46"/>
    <n v="15"/>
    <n v="0.15"/>
    <x v="0"/>
    <n v="103.5"/>
    <n v="10"/>
    <x v="3"/>
  </r>
  <r>
    <n v="10507"/>
    <n v="48"/>
    <s v="Chocolade"/>
    <x v="8"/>
    <d v="2017-10-27T00:00:00"/>
    <n v="12.75"/>
    <n v="15"/>
    <n v="0.15"/>
    <x v="0"/>
    <n v="28.6875"/>
    <n v="10"/>
    <x v="3"/>
  </r>
  <r>
    <n v="10508"/>
    <n v="13"/>
    <s v="Konbu"/>
    <x v="5"/>
    <d v="2017-10-28T00:00:00"/>
    <n v="6"/>
    <n v="10"/>
    <n v="0"/>
    <x v="0"/>
    <n v="60"/>
    <n v="10"/>
    <x v="3"/>
  </r>
  <r>
    <n v="10508"/>
    <n v="39"/>
    <s v="Chartreuse verte"/>
    <x v="5"/>
    <d v="2017-10-28T00:00:00"/>
    <n v="18"/>
    <n v="10"/>
    <n v="0"/>
    <x v="0"/>
    <n v="180"/>
    <n v="10"/>
    <x v="3"/>
  </r>
  <r>
    <n v="10509"/>
    <n v="28"/>
    <s v="Rössle Sauerkraut"/>
    <x v="2"/>
    <d v="2017-10-29T00:00:00"/>
    <n v="45.6"/>
    <n v="3"/>
    <n v="0"/>
    <x v="0"/>
    <n v="136.80000000000001"/>
    <n v="10"/>
    <x v="3"/>
  </r>
  <r>
    <n v="10510"/>
    <n v="29"/>
    <s v="Thüringer Rostbratwurst"/>
    <x v="1"/>
    <d v="2017-10-30T00:00:00"/>
    <n v="123.79"/>
    <n v="36"/>
    <n v="0"/>
    <x v="0"/>
    <n v="4456.4400000000005"/>
    <n v="10"/>
    <x v="3"/>
  </r>
  <r>
    <n v="10510"/>
    <n v="75"/>
    <s v="Rhönbräu Klosterbier"/>
    <x v="1"/>
    <d v="2017-10-30T00:00:00"/>
    <n v="7.75"/>
    <n v="36"/>
    <n v="0.1"/>
    <x v="0"/>
    <n v="27.900000000000002"/>
    <n v="10"/>
    <x v="3"/>
  </r>
  <r>
    <n v="10511"/>
    <n v="4"/>
    <s v="Chef Anton's Cajun Seasoning"/>
    <x v="2"/>
    <d v="2017-10-30T00:00:00"/>
    <n v="22"/>
    <n v="50"/>
    <n v="0.15"/>
    <x v="0"/>
    <n v="165"/>
    <n v="10"/>
    <x v="3"/>
  </r>
  <r>
    <n v="10511"/>
    <n v="7"/>
    <s v="Uncle Bob's Organic Dried Pears"/>
    <x v="2"/>
    <d v="2017-10-30T00:00:00"/>
    <n v="30"/>
    <n v="50"/>
    <n v="0.15"/>
    <x v="0"/>
    <n v="225"/>
    <n v="10"/>
    <x v="3"/>
  </r>
  <r>
    <n v="10511"/>
    <n v="8"/>
    <s v="Northwoods Cranberry Sauce"/>
    <x v="2"/>
    <d v="2017-10-30T00:00:00"/>
    <n v="40"/>
    <n v="10"/>
    <n v="0.15"/>
    <x v="0"/>
    <n v="60"/>
    <n v="10"/>
    <x v="3"/>
  </r>
  <r>
    <n v="10512"/>
    <n v="24"/>
    <s v="Guaraná Fantástica"/>
    <x v="8"/>
    <d v="2017-11-02T00:00:00"/>
    <n v="4.5"/>
    <n v="10"/>
    <n v="0.15"/>
    <x v="0"/>
    <n v="6.75"/>
    <n v="11"/>
    <x v="3"/>
  </r>
  <r>
    <n v="10512"/>
    <n v="46"/>
    <s v="Spegesild"/>
    <x v="8"/>
    <d v="2017-11-02T00:00:00"/>
    <n v="12"/>
    <n v="9"/>
    <n v="0.15"/>
    <x v="0"/>
    <n v="16.2"/>
    <n v="11"/>
    <x v="3"/>
  </r>
  <r>
    <n v="10512"/>
    <n v="47"/>
    <s v="Zaanse koeken"/>
    <x v="8"/>
    <d v="2017-11-02T00:00:00"/>
    <n v="9.5"/>
    <n v="6"/>
    <n v="0.15"/>
    <x v="0"/>
    <n v="8.5499999999999989"/>
    <n v="11"/>
    <x v="3"/>
  </r>
  <r>
    <n v="10512"/>
    <n v="60"/>
    <s v="Camembert Pierrot"/>
    <x v="8"/>
    <d v="2017-11-02T00:00:00"/>
    <n v="34"/>
    <n v="12"/>
    <n v="0.15"/>
    <x v="0"/>
    <n v="61.199999999999996"/>
    <n v="11"/>
    <x v="3"/>
  </r>
  <r>
    <n v="10513"/>
    <n v="21"/>
    <s v="Sir Rodney's Scones"/>
    <x v="8"/>
    <d v="2017-11-03T00:00:00"/>
    <n v="10"/>
    <n v="40"/>
    <n v="0.2"/>
    <x v="0"/>
    <n v="80"/>
    <n v="11"/>
    <x v="3"/>
  </r>
  <r>
    <n v="10513"/>
    <n v="32"/>
    <s v="Mascarpone Fabioli"/>
    <x v="8"/>
    <d v="2017-11-03T00:00:00"/>
    <n v="32"/>
    <n v="50"/>
    <n v="0.2"/>
    <x v="0"/>
    <n v="320"/>
    <n v="11"/>
    <x v="3"/>
  </r>
  <r>
    <n v="10513"/>
    <n v="61"/>
    <s v="Sirop d'érable"/>
    <x v="8"/>
    <d v="2017-11-03T00:00:00"/>
    <n v="28.5"/>
    <n v="15"/>
    <n v="0.2"/>
    <x v="0"/>
    <n v="85.5"/>
    <n v="11"/>
    <x v="3"/>
  </r>
  <r>
    <n v="10514"/>
    <n v="20"/>
    <s v="Sir Rodney's Marmalade"/>
    <x v="3"/>
    <d v="2017-11-03T00:00:00"/>
    <n v="81"/>
    <n v="39"/>
    <n v="0"/>
    <x v="0"/>
    <n v="3159"/>
    <n v="11"/>
    <x v="3"/>
  </r>
  <r>
    <n v="10514"/>
    <n v="28"/>
    <s v="Rössle Sauerkraut"/>
    <x v="3"/>
    <d v="2017-11-03T00:00:00"/>
    <n v="45.6"/>
    <n v="35"/>
    <n v="0"/>
    <x v="0"/>
    <n v="1596"/>
    <n v="11"/>
    <x v="3"/>
  </r>
  <r>
    <n v="10514"/>
    <n v="56"/>
    <s v="Gnocchi di nonna Alice"/>
    <x v="3"/>
    <d v="2017-11-03T00:00:00"/>
    <n v="38"/>
    <n v="70"/>
    <n v="0"/>
    <x v="0"/>
    <n v="2660"/>
    <n v="11"/>
    <x v="3"/>
  </r>
  <r>
    <n v="10514"/>
    <n v="65"/>
    <s v="Louisiana Fiery Hot Pepper Sauce"/>
    <x v="3"/>
    <d v="2017-11-03T00:00:00"/>
    <n v="21.05"/>
    <n v="39"/>
    <n v="0"/>
    <x v="0"/>
    <n v="820.95"/>
    <n v="11"/>
    <x v="3"/>
  </r>
  <r>
    <n v="10514"/>
    <n v="75"/>
    <s v="Rhönbräu Klosterbier"/>
    <x v="3"/>
    <d v="2017-11-03T00:00:00"/>
    <n v="7.75"/>
    <n v="50"/>
    <n v="0"/>
    <x v="0"/>
    <n v="387.5"/>
    <n v="11"/>
    <x v="3"/>
  </r>
  <r>
    <n v="10515"/>
    <n v="9"/>
    <s v="Mishi Kobe Niku"/>
    <x v="7"/>
    <d v="2017-11-04T00:00:00"/>
    <n v="97"/>
    <n v="16"/>
    <n v="0.15"/>
    <x v="0"/>
    <n v="232.79999999999998"/>
    <n v="11"/>
    <x v="3"/>
  </r>
  <r>
    <n v="10515"/>
    <n v="16"/>
    <s v="Pavlova"/>
    <x v="7"/>
    <d v="2017-11-04T00:00:00"/>
    <n v="17.45"/>
    <n v="50"/>
    <n v="0"/>
    <x v="0"/>
    <n v="872.5"/>
    <n v="11"/>
    <x v="3"/>
  </r>
  <r>
    <n v="10515"/>
    <n v="27"/>
    <s v="Schoggi Schokolade"/>
    <x v="7"/>
    <d v="2017-11-04T00:00:00"/>
    <n v="43.9"/>
    <n v="120"/>
    <n v="0"/>
    <x v="0"/>
    <n v="5268"/>
    <n v="11"/>
    <x v="3"/>
  </r>
  <r>
    <n v="10515"/>
    <n v="33"/>
    <s v="Geitost"/>
    <x v="7"/>
    <d v="2017-11-04T00:00:00"/>
    <n v="2.5"/>
    <n v="16"/>
    <n v="0.15"/>
    <x v="0"/>
    <n v="6"/>
    <n v="11"/>
    <x v="3"/>
  </r>
  <r>
    <n v="10515"/>
    <n v="60"/>
    <s v="Camembert Pierrot"/>
    <x v="7"/>
    <d v="2017-11-04T00:00:00"/>
    <n v="34"/>
    <n v="84"/>
    <n v="0.15"/>
    <x v="0"/>
    <n v="428.4"/>
    <n v="11"/>
    <x v="3"/>
  </r>
  <r>
    <n v="10516"/>
    <n v="18"/>
    <s v="Carnarvon Tigers"/>
    <x v="7"/>
    <d v="2017-11-05T00:00:00"/>
    <n v="62.5"/>
    <n v="25"/>
    <n v="0.1"/>
    <x v="0"/>
    <n v="156.25"/>
    <n v="11"/>
    <x v="3"/>
  </r>
  <r>
    <n v="10516"/>
    <n v="41"/>
    <s v="Jack's New England Clam Chowder"/>
    <x v="7"/>
    <d v="2017-11-05T00:00:00"/>
    <n v="9.65"/>
    <n v="80"/>
    <n v="0.1"/>
    <x v="0"/>
    <n v="77.2"/>
    <n v="11"/>
    <x v="3"/>
  </r>
  <r>
    <n v="10516"/>
    <n v="42"/>
    <s v="Singaporean Hokkien Fried Mee"/>
    <x v="7"/>
    <d v="2017-11-05T00:00:00"/>
    <n v="14"/>
    <n v="20"/>
    <n v="0"/>
    <x v="0"/>
    <n v="280"/>
    <n v="11"/>
    <x v="3"/>
  </r>
  <r>
    <n v="10517"/>
    <n v="52"/>
    <s v="Filo Mix"/>
    <x v="3"/>
    <d v="2017-11-05T00:00:00"/>
    <n v="7"/>
    <n v="6"/>
    <n v="0"/>
    <x v="0"/>
    <n v="42"/>
    <n v="11"/>
    <x v="3"/>
  </r>
  <r>
    <n v="10517"/>
    <n v="59"/>
    <s v="Raclette Courdavault"/>
    <x v="3"/>
    <d v="2017-11-05T00:00:00"/>
    <n v="55"/>
    <n v="4"/>
    <n v="0"/>
    <x v="0"/>
    <n v="220"/>
    <n v="11"/>
    <x v="3"/>
  </r>
  <r>
    <n v="10517"/>
    <n v="70"/>
    <s v="Outback Lager"/>
    <x v="3"/>
    <d v="2017-11-05T00:00:00"/>
    <n v="15"/>
    <n v="6"/>
    <n v="0"/>
    <x v="0"/>
    <n v="90"/>
    <n v="11"/>
    <x v="3"/>
  </r>
  <r>
    <n v="10518"/>
    <n v="24"/>
    <s v="Guaraná Fantástica"/>
    <x v="2"/>
    <d v="2017-11-06T00:00:00"/>
    <n v="4.5"/>
    <n v="5"/>
    <n v="0"/>
    <x v="0"/>
    <n v="22.5"/>
    <n v="11"/>
    <x v="3"/>
  </r>
  <r>
    <n v="10518"/>
    <n v="38"/>
    <s v="Côte de Blaye"/>
    <x v="2"/>
    <d v="2017-11-06T00:00:00"/>
    <n v="263.5"/>
    <n v="15"/>
    <n v="0"/>
    <x v="0"/>
    <n v="3952.5"/>
    <n v="11"/>
    <x v="3"/>
  </r>
  <r>
    <n v="10518"/>
    <n v="44"/>
    <s v="Gula Malacca"/>
    <x v="2"/>
    <d v="2017-11-06T00:00:00"/>
    <n v="19.45"/>
    <n v="9"/>
    <n v="0"/>
    <x v="0"/>
    <n v="175.04999999999998"/>
    <n v="11"/>
    <x v="3"/>
  </r>
  <r>
    <n v="10519"/>
    <n v="10"/>
    <s v="sugar"/>
    <x v="1"/>
    <d v="2017-11-09T00:00:00"/>
    <n v="31"/>
    <n v="16"/>
    <n v="0.05"/>
    <x v="0"/>
    <n v="24.8"/>
    <n v="11"/>
    <x v="3"/>
  </r>
  <r>
    <n v="10519"/>
    <n v="56"/>
    <s v="Gnocchi di nonna Alice"/>
    <x v="1"/>
    <d v="2017-11-09T00:00:00"/>
    <n v="38"/>
    <n v="40"/>
    <n v="0"/>
    <x v="0"/>
    <n v="1520"/>
    <n v="11"/>
    <x v="3"/>
  </r>
  <r>
    <n v="10519"/>
    <n v="60"/>
    <s v="Camembert Pierrot"/>
    <x v="1"/>
    <d v="2017-11-09T00:00:00"/>
    <n v="34"/>
    <n v="10"/>
    <n v="0.05"/>
    <x v="0"/>
    <n v="17"/>
    <n v="11"/>
    <x v="3"/>
  </r>
  <r>
    <n v="10520"/>
    <n v="24"/>
    <s v="Guaraná Fantástica"/>
    <x v="8"/>
    <d v="2017-11-10T00:00:00"/>
    <n v="4.5"/>
    <n v="8"/>
    <n v="0"/>
    <x v="0"/>
    <n v="36"/>
    <n v="11"/>
    <x v="3"/>
  </r>
  <r>
    <n v="10520"/>
    <n v="53"/>
    <s v="Perth Pasties"/>
    <x v="8"/>
    <d v="2017-11-10T00:00:00"/>
    <n v="32.799999999999997"/>
    <n v="5"/>
    <n v="0"/>
    <x v="0"/>
    <n v="164"/>
    <n v="11"/>
    <x v="3"/>
  </r>
  <r>
    <n v="10521"/>
    <n v="35"/>
    <s v="Steeleye Stout"/>
    <x v="6"/>
    <d v="2017-11-10T00:00:00"/>
    <n v="18"/>
    <n v="3"/>
    <n v="0"/>
    <x v="0"/>
    <n v="54"/>
    <n v="11"/>
    <x v="3"/>
  </r>
  <r>
    <n v="10521"/>
    <n v="41"/>
    <s v="Jack's New England Clam Chowder"/>
    <x v="6"/>
    <d v="2017-11-10T00:00:00"/>
    <n v="9.65"/>
    <n v="10"/>
    <n v="0"/>
    <x v="0"/>
    <n v="96.5"/>
    <n v="11"/>
    <x v="3"/>
  </r>
  <r>
    <n v="10521"/>
    <n v="68"/>
    <s v="Scottish Longbreads"/>
    <x v="6"/>
    <d v="2017-11-10T00:00:00"/>
    <n v="12.5"/>
    <n v="6"/>
    <n v="0"/>
    <x v="0"/>
    <n v="75"/>
    <n v="11"/>
    <x v="3"/>
  </r>
  <r>
    <n v="10522"/>
    <n v="1"/>
    <s v="Tea"/>
    <x v="2"/>
    <d v="2017-11-11T00:00:00"/>
    <n v="18"/>
    <n v="40"/>
    <n v="0.2"/>
    <x v="0"/>
    <n v="144"/>
    <n v="11"/>
    <x v="3"/>
  </r>
  <r>
    <n v="10522"/>
    <n v="8"/>
    <s v="Northwoods Cranberry Sauce"/>
    <x v="2"/>
    <d v="2017-11-11T00:00:00"/>
    <n v="40"/>
    <n v="24"/>
    <n v="0"/>
    <x v="0"/>
    <n v="960"/>
    <n v="11"/>
    <x v="3"/>
  </r>
  <r>
    <n v="10522"/>
    <n v="30"/>
    <s v="Nord-Ost Matjeshering"/>
    <x v="2"/>
    <d v="2017-11-11T00:00:00"/>
    <n v="25.89"/>
    <n v="20"/>
    <n v="0.2"/>
    <x v="0"/>
    <n v="103.56"/>
    <n v="11"/>
    <x v="3"/>
  </r>
  <r>
    <n v="10522"/>
    <n v="40"/>
    <s v="Boston Crab Meat"/>
    <x v="2"/>
    <d v="2017-11-11T00:00:00"/>
    <n v="18.399999999999999"/>
    <n v="25"/>
    <n v="0.2"/>
    <x v="0"/>
    <n v="92"/>
    <n v="11"/>
    <x v="3"/>
  </r>
  <r>
    <n v="10523"/>
    <n v="17"/>
    <s v="Alice Mutton"/>
    <x v="8"/>
    <d v="2017-11-12T00:00:00"/>
    <n v="39"/>
    <n v="25"/>
    <n v="0.1"/>
    <x v="0"/>
    <n v="97.5"/>
    <n v="11"/>
    <x v="3"/>
  </r>
  <r>
    <n v="10523"/>
    <n v="20"/>
    <s v="Sir Rodney's Marmalade"/>
    <x v="8"/>
    <d v="2017-11-12T00:00:00"/>
    <n v="81"/>
    <n v="15"/>
    <n v="0.1"/>
    <x v="0"/>
    <n v="121.5"/>
    <n v="11"/>
    <x v="3"/>
  </r>
  <r>
    <n v="10523"/>
    <n v="37"/>
    <s v="Gravad lax"/>
    <x v="8"/>
    <d v="2017-11-12T00:00:00"/>
    <n v="26"/>
    <n v="18"/>
    <n v="0.1"/>
    <x v="0"/>
    <n v="46.800000000000004"/>
    <n v="11"/>
    <x v="3"/>
  </r>
  <r>
    <n v="10523"/>
    <n v="41"/>
    <s v="Jack's New England Clam Chowder"/>
    <x v="8"/>
    <d v="2017-11-12T00:00:00"/>
    <n v="9.65"/>
    <n v="6"/>
    <n v="0.1"/>
    <x v="0"/>
    <n v="5.7900000000000009"/>
    <n v="11"/>
    <x v="3"/>
  </r>
  <r>
    <n v="10524"/>
    <n v="10"/>
    <s v="sugar"/>
    <x v="5"/>
    <d v="2017-11-12T00:00:00"/>
    <n v="31"/>
    <n v="2"/>
    <n v="0"/>
    <x v="0"/>
    <n v="62"/>
    <n v="11"/>
    <x v="3"/>
  </r>
  <r>
    <n v="10524"/>
    <n v="30"/>
    <s v="Nord-Ost Matjeshering"/>
    <x v="5"/>
    <d v="2017-11-12T00:00:00"/>
    <n v="25.89"/>
    <n v="10"/>
    <n v="0"/>
    <x v="0"/>
    <n v="258.89999999999998"/>
    <n v="11"/>
    <x v="3"/>
  </r>
  <r>
    <n v="10524"/>
    <n v="43"/>
    <s v="Ipoh Coffee"/>
    <x v="5"/>
    <d v="2017-11-12T00:00:00"/>
    <n v="46"/>
    <n v="60"/>
    <n v="0"/>
    <x v="0"/>
    <n v="2760"/>
    <n v="11"/>
    <x v="3"/>
  </r>
  <r>
    <n v="10524"/>
    <n v="54"/>
    <s v="Tourtière"/>
    <x v="5"/>
    <d v="2017-11-12T00:00:00"/>
    <n v="7.45"/>
    <n v="15"/>
    <n v="0"/>
    <x v="0"/>
    <n v="111.75"/>
    <n v="11"/>
    <x v="3"/>
  </r>
  <r>
    <n v="10525"/>
    <n v="36"/>
    <s v="Inlagd Sill"/>
    <x v="5"/>
    <d v="2017-11-13T00:00:00"/>
    <n v="19"/>
    <n v="30"/>
    <n v="0"/>
    <x v="0"/>
    <n v="570"/>
    <n v="11"/>
    <x v="3"/>
  </r>
  <r>
    <n v="10525"/>
    <n v="40"/>
    <s v="Boston Crab Meat"/>
    <x v="5"/>
    <d v="2017-11-13T00:00:00"/>
    <n v="18.399999999999999"/>
    <n v="15"/>
    <n v="0.1"/>
    <x v="0"/>
    <n v="27.6"/>
    <n v="11"/>
    <x v="3"/>
  </r>
  <r>
    <n v="10526"/>
    <n v="1"/>
    <s v="Tea"/>
    <x v="2"/>
    <d v="2017-11-16T00:00:00"/>
    <n v="18"/>
    <n v="8"/>
    <n v="0.15"/>
    <x v="0"/>
    <n v="21.599999999999998"/>
    <n v="11"/>
    <x v="3"/>
  </r>
  <r>
    <n v="10526"/>
    <n v="13"/>
    <s v="Konbu"/>
    <x v="2"/>
    <d v="2017-11-16T00:00:00"/>
    <n v="6"/>
    <n v="10"/>
    <n v="0"/>
    <x v="0"/>
    <n v="60"/>
    <n v="11"/>
    <x v="3"/>
  </r>
  <r>
    <n v="10526"/>
    <n v="56"/>
    <s v="Gnocchi di nonna Alice"/>
    <x v="2"/>
    <d v="2017-11-16T00:00:00"/>
    <n v="38"/>
    <n v="30"/>
    <n v="0.15"/>
    <x v="0"/>
    <n v="171"/>
    <n v="11"/>
    <x v="3"/>
  </r>
  <r>
    <n v="10527"/>
    <n v="4"/>
    <s v="Chef Anton's Cajun Seasoning"/>
    <x v="8"/>
    <d v="2017-11-16T00:00:00"/>
    <n v="22"/>
    <n v="50"/>
    <n v="0.1"/>
    <x v="0"/>
    <n v="110"/>
    <n v="11"/>
    <x v="3"/>
  </r>
  <r>
    <n v="10527"/>
    <n v="36"/>
    <s v="Inlagd Sill"/>
    <x v="8"/>
    <d v="2017-11-16T00:00:00"/>
    <n v="19"/>
    <n v="30"/>
    <n v="0.1"/>
    <x v="0"/>
    <n v="57"/>
    <n v="11"/>
    <x v="3"/>
  </r>
  <r>
    <n v="10528"/>
    <n v="11"/>
    <s v="Queso Cabrales"/>
    <x v="1"/>
    <d v="2017-11-17T00:00:00"/>
    <n v="21"/>
    <n v="3"/>
    <n v="0"/>
    <x v="0"/>
    <n v="63"/>
    <n v="11"/>
    <x v="3"/>
  </r>
  <r>
    <n v="10528"/>
    <n v="33"/>
    <s v="Geitost"/>
    <x v="1"/>
    <d v="2017-11-17T00:00:00"/>
    <n v="2.5"/>
    <n v="8"/>
    <n v="0.2"/>
    <x v="0"/>
    <n v="4"/>
    <n v="11"/>
    <x v="3"/>
  </r>
  <r>
    <n v="10528"/>
    <n v="72"/>
    <s v="Mozzarella di Giovanni"/>
    <x v="1"/>
    <d v="2017-11-17T00:00:00"/>
    <n v="34.799999999999997"/>
    <n v="9"/>
    <n v="0"/>
    <x v="0"/>
    <n v="313.2"/>
    <n v="11"/>
    <x v="3"/>
  </r>
  <r>
    <n v="10529"/>
    <n v="55"/>
    <s v="Pâté chinois"/>
    <x v="0"/>
    <d v="2017-11-18T00:00:00"/>
    <n v="24"/>
    <n v="14"/>
    <n v="0"/>
    <x v="0"/>
    <n v="336"/>
    <n v="11"/>
    <x v="3"/>
  </r>
  <r>
    <n v="10529"/>
    <n v="68"/>
    <s v="Scottish Longbreads"/>
    <x v="0"/>
    <d v="2017-11-18T00:00:00"/>
    <n v="12.5"/>
    <n v="20"/>
    <n v="0"/>
    <x v="0"/>
    <n v="250"/>
    <n v="11"/>
    <x v="3"/>
  </r>
  <r>
    <n v="10529"/>
    <n v="69"/>
    <s v="Gudbrandsdalsost"/>
    <x v="0"/>
    <d v="2017-11-18T00:00:00"/>
    <n v="36"/>
    <n v="10"/>
    <n v="0"/>
    <x v="0"/>
    <n v="360"/>
    <n v="11"/>
    <x v="3"/>
  </r>
  <r>
    <n v="10530"/>
    <n v="17"/>
    <s v="Alice Mutton"/>
    <x v="3"/>
    <d v="2017-11-19T00:00:00"/>
    <n v="39"/>
    <n v="40"/>
    <n v="0"/>
    <x v="0"/>
    <n v="1560"/>
    <n v="11"/>
    <x v="3"/>
  </r>
  <r>
    <n v="10530"/>
    <n v="43"/>
    <s v="Ipoh Coffee"/>
    <x v="3"/>
    <d v="2017-11-19T00:00:00"/>
    <n v="46"/>
    <n v="25"/>
    <n v="0"/>
    <x v="0"/>
    <n v="1150"/>
    <n v="11"/>
    <x v="3"/>
  </r>
  <r>
    <n v="10530"/>
    <n v="61"/>
    <s v="Sirop d'érable"/>
    <x v="3"/>
    <d v="2017-11-19T00:00:00"/>
    <n v="28.5"/>
    <n v="20"/>
    <n v="0"/>
    <x v="0"/>
    <n v="570"/>
    <n v="11"/>
    <x v="3"/>
  </r>
  <r>
    <n v="10530"/>
    <n v="76"/>
    <s v="Lakkalikööri"/>
    <x v="3"/>
    <d v="2017-11-19T00:00:00"/>
    <n v="18"/>
    <n v="50"/>
    <n v="0"/>
    <x v="0"/>
    <n v="900"/>
    <n v="11"/>
    <x v="3"/>
  </r>
  <r>
    <n v="10531"/>
    <n v="59"/>
    <s v="Raclette Courdavault"/>
    <x v="8"/>
    <d v="2017-11-19T00:00:00"/>
    <n v="55"/>
    <n v="2"/>
    <n v="0"/>
    <x v="0"/>
    <n v="110"/>
    <n v="11"/>
    <x v="3"/>
  </r>
  <r>
    <n v="10532"/>
    <n v="30"/>
    <s v="Nord-Ost Matjeshering"/>
    <x v="8"/>
    <d v="2017-11-20T00:00:00"/>
    <n v="25.89"/>
    <n v="15"/>
    <n v="0"/>
    <x v="0"/>
    <n v="388.35"/>
    <n v="11"/>
    <x v="3"/>
  </r>
  <r>
    <n v="10532"/>
    <n v="66"/>
    <s v="Louisiana Hot Spiced Okra"/>
    <x v="8"/>
    <d v="2017-11-20T00:00:00"/>
    <n v="17"/>
    <n v="24"/>
    <n v="0"/>
    <x v="0"/>
    <n v="408"/>
    <n v="11"/>
    <x v="3"/>
  </r>
  <r>
    <n v="10533"/>
    <n v="4"/>
    <s v="Chef Anton's Cajun Seasoning"/>
    <x v="6"/>
    <d v="2017-11-23T00:00:00"/>
    <n v="22"/>
    <n v="50"/>
    <n v="0.05"/>
    <x v="0"/>
    <n v="55"/>
    <n v="11"/>
    <x v="3"/>
  </r>
  <r>
    <n v="10533"/>
    <n v="72"/>
    <s v="Mozzarella di Giovanni"/>
    <x v="6"/>
    <d v="2017-11-23T00:00:00"/>
    <n v="34.799999999999997"/>
    <n v="24"/>
    <n v="0"/>
    <x v="0"/>
    <n v="835.19999999999993"/>
    <n v="11"/>
    <x v="3"/>
  </r>
  <r>
    <n v="10533"/>
    <n v="73"/>
    <s v="Röd Kaviar"/>
    <x v="6"/>
    <d v="2017-11-23T00:00:00"/>
    <n v="15"/>
    <n v="24"/>
    <n v="0.05"/>
    <x v="0"/>
    <n v="18"/>
    <n v="11"/>
    <x v="3"/>
  </r>
  <r>
    <n v="10534"/>
    <n v="30"/>
    <s v="Nord-Ost Matjeshering"/>
    <x v="6"/>
    <d v="2017-11-23T00:00:00"/>
    <n v="25.89"/>
    <n v="10"/>
    <n v="0"/>
    <x v="0"/>
    <n v="258.89999999999998"/>
    <n v="11"/>
    <x v="3"/>
  </r>
  <r>
    <n v="10534"/>
    <n v="40"/>
    <s v="Boston Crab Meat"/>
    <x v="6"/>
    <d v="2017-11-23T00:00:00"/>
    <n v="18.399999999999999"/>
    <n v="10"/>
    <n v="0.2"/>
    <x v="0"/>
    <n v="36.800000000000004"/>
    <n v="11"/>
    <x v="3"/>
  </r>
  <r>
    <n v="10534"/>
    <n v="54"/>
    <s v="Tourtière"/>
    <x v="6"/>
    <d v="2017-11-23T00:00:00"/>
    <n v="7.45"/>
    <n v="10"/>
    <n v="0.2"/>
    <x v="0"/>
    <n v="14.9"/>
    <n v="11"/>
    <x v="3"/>
  </r>
  <r>
    <n v="10535"/>
    <n v="11"/>
    <s v="Queso Cabrales"/>
    <x v="2"/>
    <d v="2017-11-24T00:00:00"/>
    <n v="21"/>
    <n v="50"/>
    <n v="0.1"/>
    <x v="0"/>
    <n v="105"/>
    <n v="11"/>
    <x v="3"/>
  </r>
  <r>
    <n v="10535"/>
    <n v="40"/>
    <s v="Boston Crab Meat"/>
    <x v="2"/>
    <d v="2017-11-24T00:00:00"/>
    <n v="18.399999999999999"/>
    <n v="10"/>
    <n v="0.1"/>
    <x v="0"/>
    <n v="18.400000000000002"/>
    <n v="11"/>
    <x v="3"/>
  </r>
  <r>
    <n v="10535"/>
    <n v="57"/>
    <s v="Ravioli Angelo"/>
    <x v="2"/>
    <d v="2017-11-24T00:00:00"/>
    <n v="19.5"/>
    <n v="5"/>
    <n v="0.1"/>
    <x v="0"/>
    <n v="9.75"/>
    <n v="11"/>
    <x v="3"/>
  </r>
  <r>
    <n v="10535"/>
    <n v="59"/>
    <s v="Raclette Courdavault"/>
    <x v="2"/>
    <d v="2017-11-24T00:00:00"/>
    <n v="55"/>
    <n v="15"/>
    <n v="0.1"/>
    <x v="0"/>
    <n v="82.5"/>
    <n v="11"/>
    <x v="3"/>
  </r>
  <r>
    <n v="10536"/>
    <n v="12"/>
    <s v="Queso Manchego La Pastora"/>
    <x v="3"/>
    <d v="2017-11-25T00:00:00"/>
    <n v="38"/>
    <n v="15"/>
    <n v="0.25"/>
    <x v="0"/>
    <n v="142.5"/>
    <n v="11"/>
    <x v="3"/>
  </r>
  <r>
    <n v="10536"/>
    <n v="31"/>
    <s v="Gorgonzola Telino"/>
    <x v="3"/>
    <d v="2017-11-25T00:00:00"/>
    <n v="12.5"/>
    <n v="20"/>
    <n v="0"/>
    <x v="0"/>
    <n v="250"/>
    <n v="11"/>
    <x v="3"/>
  </r>
  <r>
    <n v="10536"/>
    <n v="33"/>
    <s v="Geitost"/>
    <x v="3"/>
    <d v="2017-11-25T00:00:00"/>
    <n v="2.5"/>
    <n v="30"/>
    <n v="0"/>
    <x v="0"/>
    <n v="75"/>
    <n v="11"/>
    <x v="3"/>
  </r>
  <r>
    <n v="10536"/>
    <n v="60"/>
    <s v="Camembert Pierrot"/>
    <x v="3"/>
    <d v="2017-11-25T00:00:00"/>
    <n v="34"/>
    <n v="35"/>
    <n v="0.25"/>
    <x v="0"/>
    <n v="297.5"/>
    <n v="11"/>
    <x v="3"/>
  </r>
  <r>
    <n v="10537"/>
    <n v="31"/>
    <s v="Gorgonzola Telino"/>
    <x v="5"/>
    <d v="2017-11-25T00:00:00"/>
    <n v="12.5"/>
    <n v="30"/>
    <n v="0"/>
    <x v="0"/>
    <n v="375"/>
    <n v="11"/>
    <x v="3"/>
  </r>
  <r>
    <n v="10537"/>
    <n v="51"/>
    <s v="Manjimup Dried Apples"/>
    <x v="5"/>
    <d v="2017-11-25T00:00:00"/>
    <n v="53"/>
    <n v="6"/>
    <n v="0"/>
    <x v="0"/>
    <n v="318"/>
    <n v="11"/>
    <x v="3"/>
  </r>
  <r>
    <n v="10537"/>
    <n v="58"/>
    <s v="Escargots de Bourgogne"/>
    <x v="5"/>
    <d v="2017-11-25T00:00:00"/>
    <n v="13.25"/>
    <n v="20"/>
    <n v="0"/>
    <x v="0"/>
    <n v="265"/>
    <n v="11"/>
    <x v="3"/>
  </r>
  <r>
    <n v="10537"/>
    <n v="72"/>
    <s v="Mozzarella di Giovanni"/>
    <x v="5"/>
    <d v="2017-11-25T00:00:00"/>
    <n v="34.799999999999997"/>
    <n v="21"/>
    <n v="0"/>
    <x v="0"/>
    <n v="730.8"/>
    <n v="11"/>
    <x v="3"/>
  </r>
  <r>
    <n v="10537"/>
    <n v="73"/>
    <s v="Röd Kaviar"/>
    <x v="5"/>
    <d v="2017-11-25T00:00:00"/>
    <n v="15"/>
    <n v="9"/>
    <n v="0"/>
    <x v="0"/>
    <n v="135"/>
    <n v="11"/>
    <x v="3"/>
  </r>
  <r>
    <n v="10538"/>
    <n v="70"/>
    <s v="Outback Lager"/>
    <x v="4"/>
    <d v="2017-11-26T00:00:00"/>
    <n v="15"/>
    <n v="7"/>
    <n v="0"/>
    <x v="0"/>
    <n v="105"/>
    <n v="11"/>
    <x v="3"/>
  </r>
  <r>
    <n v="10538"/>
    <n v="72"/>
    <s v="Mozzarella di Giovanni"/>
    <x v="4"/>
    <d v="2017-11-26T00:00:00"/>
    <n v="34.799999999999997"/>
    <n v="1"/>
    <n v="0"/>
    <x v="0"/>
    <n v="34.799999999999997"/>
    <n v="11"/>
    <x v="3"/>
  </r>
  <r>
    <n v="10539"/>
    <n v="13"/>
    <s v="Konbu"/>
    <x v="1"/>
    <d v="2017-11-27T00:00:00"/>
    <n v="6"/>
    <n v="8"/>
    <n v="0"/>
    <x v="0"/>
    <n v="48"/>
    <n v="11"/>
    <x v="3"/>
  </r>
  <r>
    <n v="10539"/>
    <n v="21"/>
    <s v="Sir Rodney's Scones"/>
    <x v="1"/>
    <d v="2017-11-27T00:00:00"/>
    <n v="10"/>
    <n v="15"/>
    <n v="0"/>
    <x v="0"/>
    <n v="150"/>
    <n v="11"/>
    <x v="3"/>
  </r>
  <r>
    <n v="10539"/>
    <n v="33"/>
    <s v="Geitost"/>
    <x v="1"/>
    <d v="2017-11-27T00:00:00"/>
    <n v="2.5"/>
    <n v="15"/>
    <n v="0"/>
    <x v="0"/>
    <n v="37.5"/>
    <n v="11"/>
    <x v="3"/>
  </r>
  <r>
    <n v="10539"/>
    <n v="49"/>
    <s v="Maxilaku"/>
    <x v="1"/>
    <d v="2017-11-27T00:00:00"/>
    <n v="20"/>
    <n v="6"/>
    <n v="0"/>
    <x v="0"/>
    <n v="120"/>
    <n v="11"/>
    <x v="3"/>
  </r>
  <r>
    <n v="10540"/>
    <n v="3"/>
    <s v="Aniseed Syrup"/>
    <x v="3"/>
    <d v="2017-11-30T00:00:00"/>
    <n v="10"/>
    <n v="60"/>
    <n v="0"/>
    <x v="0"/>
    <n v="600"/>
    <n v="11"/>
    <x v="3"/>
  </r>
  <r>
    <n v="10540"/>
    <n v="26"/>
    <s v="Gumbär Gummibärchen"/>
    <x v="3"/>
    <d v="2017-11-30T00:00:00"/>
    <n v="31.23"/>
    <n v="40"/>
    <n v="0"/>
    <x v="0"/>
    <n v="1249.2"/>
    <n v="11"/>
    <x v="3"/>
  </r>
  <r>
    <n v="10540"/>
    <n v="38"/>
    <s v="Côte de Blaye"/>
    <x v="3"/>
    <d v="2017-11-30T00:00:00"/>
    <n v="263.5"/>
    <n v="30"/>
    <n v="0"/>
    <x v="0"/>
    <n v="7905"/>
    <n v="11"/>
    <x v="3"/>
  </r>
  <r>
    <n v="10540"/>
    <n v="68"/>
    <s v="Scottish Longbreads"/>
    <x v="3"/>
    <d v="2017-11-30T00:00:00"/>
    <n v="12.5"/>
    <n v="35"/>
    <n v="0"/>
    <x v="0"/>
    <n v="437.5"/>
    <n v="11"/>
    <x v="3"/>
  </r>
  <r>
    <n v="10541"/>
    <n v="24"/>
    <s v="Guaraná Fantástica"/>
    <x v="7"/>
    <d v="2017-11-30T00:00:00"/>
    <n v="4.5"/>
    <n v="35"/>
    <n v="0.1"/>
    <x v="0"/>
    <n v="15.75"/>
    <n v="11"/>
    <x v="3"/>
  </r>
  <r>
    <n v="10541"/>
    <n v="38"/>
    <s v="Côte de Blaye"/>
    <x v="7"/>
    <d v="2017-11-30T00:00:00"/>
    <n v="263.5"/>
    <n v="4"/>
    <n v="0.1"/>
    <x v="0"/>
    <n v="105.4"/>
    <n v="11"/>
    <x v="3"/>
  </r>
  <r>
    <n v="10541"/>
    <n v="65"/>
    <s v="Louisiana Fiery Hot Pepper Sauce"/>
    <x v="7"/>
    <d v="2017-11-30T00:00:00"/>
    <n v="21.05"/>
    <n v="36"/>
    <n v="0.1"/>
    <x v="0"/>
    <n v="75.780000000000015"/>
    <n v="11"/>
    <x v="3"/>
  </r>
  <r>
    <n v="10541"/>
    <n v="71"/>
    <s v="Flotemysost"/>
    <x v="7"/>
    <d v="2017-11-30T00:00:00"/>
    <n v="21.5"/>
    <n v="9"/>
    <n v="0.1"/>
    <x v="0"/>
    <n v="19.350000000000001"/>
    <n v="11"/>
    <x v="3"/>
  </r>
  <r>
    <n v="10542"/>
    <n v="11"/>
    <s v="Queso Cabrales"/>
    <x v="5"/>
    <d v="2017-12-01T00:00:00"/>
    <n v="21"/>
    <n v="15"/>
    <n v="0.05"/>
    <x v="0"/>
    <n v="15.75"/>
    <n v="12"/>
    <x v="3"/>
  </r>
  <r>
    <n v="10542"/>
    <n v="54"/>
    <s v="Tourtière"/>
    <x v="5"/>
    <d v="2017-12-01T00:00:00"/>
    <n v="7.45"/>
    <n v="24"/>
    <n v="0.05"/>
    <x v="0"/>
    <n v="8.9400000000000013"/>
    <n v="12"/>
    <x v="3"/>
  </r>
  <r>
    <n v="10543"/>
    <n v="12"/>
    <s v="Queso Manchego La Pastora"/>
    <x v="6"/>
    <d v="2017-12-02T00:00:00"/>
    <n v="38"/>
    <n v="30"/>
    <n v="0.15"/>
    <x v="0"/>
    <n v="171"/>
    <n v="12"/>
    <x v="3"/>
  </r>
  <r>
    <n v="10543"/>
    <n v="23"/>
    <s v="Tunnbröd"/>
    <x v="6"/>
    <d v="2017-12-02T00:00:00"/>
    <n v="9"/>
    <n v="70"/>
    <n v="0.15"/>
    <x v="0"/>
    <n v="94.5"/>
    <n v="12"/>
    <x v="3"/>
  </r>
  <r>
    <n v="10544"/>
    <n v="28"/>
    <s v="Rössle Sauerkraut"/>
    <x v="2"/>
    <d v="2017-12-02T00:00:00"/>
    <n v="45.6"/>
    <n v="7"/>
    <n v="0"/>
    <x v="0"/>
    <n v="319.2"/>
    <n v="12"/>
    <x v="3"/>
  </r>
  <r>
    <n v="10544"/>
    <n v="67"/>
    <s v="Laughing Lumberjack Lager"/>
    <x v="2"/>
    <d v="2017-12-02T00:00:00"/>
    <n v="14"/>
    <n v="7"/>
    <n v="0"/>
    <x v="0"/>
    <n v="98"/>
    <n v="12"/>
    <x v="3"/>
  </r>
  <r>
    <n v="10545"/>
    <n v="11"/>
    <s v="Queso Cabrales"/>
    <x v="6"/>
    <d v="2017-12-03T00:00:00"/>
    <n v="21"/>
    <n v="10"/>
    <n v="0"/>
    <x v="0"/>
    <n v="210"/>
    <n v="12"/>
    <x v="3"/>
  </r>
  <r>
    <n v="10546"/>
    <n v="7"/>
    <s v="Uncle Bob's Organic Dried Pears"/>
    <x v="5"/>
    <d v="2017-12-04T00:00:00"/>
    <n v="30"/>
    <n v="10"/>
    <n v="0"/>
    <x v="0"/>
    <n v="300"/>
    <n v="12"/>
    <x v="3"/>
  </r>
  <r>
    <n v="10546"/>
    <n v="35"/>
    <s v="Steeleye Stout"/>
    <x v="5"/>
    <d v="2017-12-04T00:00:00"/>
    <n v="18"/>
    <n v="30"/>
    <n v="0"/>
    <x v="0"/>
    <n v="540"/>
    <n v="12"/>
    <x v="3"/>
  </r>
  <r>
    <n v="10546"/>
    <n v="62"/>
    <s v="Tarte au sucre"/>
    <x v="5"/>
    <d v="2017-12-04T00:00:00"/>
    <n v="49.3"/>
    <n v="40"/>
    <n v="0"/>
    <x v="0"/>
    <n v="1972"/>
    <n v="12"/>
    <x v="3"/>
  </r>
  <r>
    <n v="10547"/>
    <n v="32"/>
    <s v="Mascarpone Fabioli"/>
    <x v="3"/>
    <d v="2017-12-04T00:00:00"/>
    <n v="32"/>
    <n v="24"/>
    <n v="0.15"/>
    <x v="0"/>
    <n v="115.19999999999999"/>
    <n v="12"/>
    <x v="3"/>
  </r>
  <r>
    <n v="10547"/>
    <n v="36"/>
    <s v="Inlagd Sill"/>
    <x v="3"/>
    <d v="2017-12-04T00:00:00"/>
    <n v="19"/>
    <n v="60"/>
    <n v="0"/>
    <x v="0"/>
    <n v="1140"/>
    <n v="12"/>
    <x v="3"/>
  </r>
  <r>
    <n v="10548"/>
    <n v="34"/>
    <s v="Sasquatch Ale"/>
    <x v="3"/>
    <d v="2017-12-07T00:00:00"/>
    <n v="14"/>
    <n v="10"/>
    <n v="0.25"/>
    <x v="0"/>
    <n v="35"/>
    <n v="12"/>
    <x v="3"/>
  </r>
  <r>
    <n v="10548"/>
    <n v="41"/>
    <s v="Jack's New England Clam Chowder"/>
    <x v="3"/>
    <d v="2017-12-07T00:00:00"/>
    <n v="9.65"/>
    <n v="14"/>
    <n v="0"/>
    <x v="0"/>
    <n v="135.1"/>
    <n v="12"/>
    <x v="3"/>
  </r>
  <r>
    <n v="10549"/>
    <n v="31"/>
    <s v="Gorgonzola Telino"/>
    <x v="0"/>
    <d v="2017-12-08T00:00:00"/>
    <n v="12.5"/>
    <n v="55"/>
    <n v="0.15"/>
    <x v="0"/>
    <n v="103.125"/>
    <n v="12"/>
    <x v="3"/>
  </r>
  <r>
    <n v="10549"/>
    <n v="45"/>
    <s v="Rogede sild"/>
    <x v="0"/>
    <d v="2017-12-08T00:00:00"/>
    <n v="9.5"/>
    <n v="100"/>
    <n v="0.15"/>
    <x v="0"/>
    <n v="142.5"/>
    <n v="12"/>
    <x v="3"/>
  </r>
  <r>
    <n v="10549"/>
    <n v="51"/>
    <s v="Manjimup Dried Apples"/>
    <x v="0"/>
    <d v="2017-12-08T00:00:00"/>
    <n v="53"/>
    <n v="48"/>
    <n v="0.15"/>
    <x v="0"/>
    <n v="381.59999999999997"/>
    <n v="12"/>
    <x v="3"/>
  </r>
  <r>
    <n v="10550"/>
    <n v="17"/>
    <s v="Alice Mutton"/>
    <x v="8"/>
    <d v="2017-12-09T00:00:00"/>
    <n v="39"/>
    <n v="8"/>
    <n v="0.1"/>
    <x v="0"/>
    <n v="31.200000000000003"/>
    <n v="12"/>
    <x v="3"/>
  </r>
  <r>
    <n v="10550"/>
    <n v="19"/>
    <s v="Teatime Chocolate Biscuits"/>
    <x v="8"/>
    <d v="2017-12-09T00:00:00"/>
    <n v="9.1999999999999993"/>
    <n v="10"/>
    <n v="0"/>
    <x v="0"/>
    <n v="92"/>
    <n v="12"/>
    <x v="3"/>
  </r>
  <r>
    <n v="10550"/>
    <n v="21"/>
    <s v="Sir Rodney's Scones"/>
    <x v="8"/>
    <d v="2017-12-09T00:00:00"/>
    <n v="10"/>
    <n v="6"/>
    <n v="0.1"/>
    <x v="0"/>
    <n v="6"/>
    <n v="12"/>
    <x v="3"/>
  </r>
  <r>
    <n v="10550"/>
    <n v="61"/>
    <s v="Sirop d'érable"/>
    <x v="8"/>
    <d v="2017-12-09T00:00:00"/>
    <n v="28.5"/>
    <n v="10"/>
    <n v="0.1"/>
    <x v="0"/>
    <n v="28.5"/>
    <n v="12"/>
    <x v="3"/>
  </r>
  <r>
    <n v="10551"/>
    <n v="16"/>
    <s v="Pavlova"/>
    <x v="2"/>
    <d v="2017-12-09T00:00:00"/>
    <n v="17.45"/>
    <n v="40"/>
    <n v="0.15"/>
    <x v="0"/>
    <n v="104.7"/>
    <n v="12"/>
    <x v="3"/>
  </r>
  <r>
    <n v="10551"/>
    <n v="35"/>
    <s v="Steeleye Stout"/>
    <x v="2"/>
    <d v="2017-12-09T00:00:00"/>
    <n v="18"/>
    <n v="20"/>
    <n v="0.15"/>
    <x v="0"/>
    <n v="54"/>
    <n v="12"/>
    <x v="3"/>
  </r>
  <r>
    <n v="10551"/>
    <n v="44"/>
    <s v="Gula Malacca"/>
    <x v="2"/>
    <d v="2017-12-09T00:00:00"/>
    <n v="19.45"/>
    <n v="40"/>
    <n v="0"/>
    <x v="0"/>
    <n v="778"/>
    <n v="12"/>
    <x v="3"/>
  </r>
  <r>
    <n v="10552"/>
    <n v="69"/>
    <s v="Gudbrandsdalsost"/>
    <x v="7"/>
    <d v="2017-12-10T00:00:00"/>
    <n v="36"/>
    <n v="18"/>
    <n v="0"/>
    <x v="0"/>
    <n v="648"/>
    <n v="12"/>
    <x v="3"/>
  </r>
  <r>
    <n v="10552"/>
    <n v="75"/>
    <s v="Rhönbräu Klosterbier"/>
    <x v="7"/>
    <d v="2017-12-10T00:00:00"/>
    <n v="7.75"/>
    <n v="30"/>
    <n v="0"/>
    <x v="0"/>
    <n v="232.5"/>
    <n v="12"/>
    <x v="3"/>
  </r>
  <r>
    <n v="10553"/>
    <n v="11"/>
    <s v="Queso Cabrales"/>
    <x v="7"/>
    <d v="2017-12-11T00:00:00"/>
    <n v="21"/>
    <n v="15"/>
    <n v="0"/>
    <x v="0"/>
    <n v="315"/>
    <n v="12"/>
    <x v="3"/>
  </r>
  <r>
    <n v="10553"/>
    <n v="16"/>
    <s v="Pavlova"/>
    <x v="7"/>
    <d v="2017-12-11T00:00:00"/>
    <n v="17.45"/>
    <n v="14"/>
    <n v="0"/>
    <x v="0"/>
    <n v="244.29999999999998"/>
    <n v="12"/>
    <x v="3"/>
  </r>
  <r>
    <n v="10553"/>
    <n v="22"/>
    <s v="Gustaf's Knäckebröd"/>
    <x v="7"/>
    <d v="2017-12-11T00:00:00"/>
    <n v="21"/>
    <n v="24"/>
    <n v="0"/>
    <x v="0"/>
    <n v="504"/>
    <n v="12"/>
    <x v="3"/>
  </r>
  <r>
    <n v="10553"/>
    <n v="31"/>
    <s v="Gorgonzola Telino"/>
    <x v="7"/>
    <d v="2017-12-11T00:00:00"/>
    <n v="12.5"/>
    <n v="30"/>
    <n v="0"/>
    <x v="0"/>
    <n v="375"/>
    <n v="12"/>
    <x v="3"/>
  </r>
  <r>
    <n v="10553"/>
    <n v="35"/>
    <s v="Steeleye Stout"/>
    <x v="7"/>
    <d v="2017-12-11T00:00:00"/>
    <n v="18"/>
    <n v="6"/>
    <n v="0"/>
    <x v="0"/>
    <n v="108"/>
    <n v="12"/>
    <x v="3"/>
  </r>
  <r>
    <n v="10554"/>
    <n v="16"/>
    <s v="Pavlova"/>
    <x v="2"/>
    <d v="2017-12-11T00:00:00"/>
    <n v="17.45"/>
    <n v="30"/>
    <n v="0.05"/>
    <x v="0"/>
    <n v="26.175000000000001"/>
    <n v="12"/>
    <x v="3"/>
  </r>
  <r>
    <n v="10554"/>
    <n v="23"/>
    <s v="Tunnbröd"/>
    <x v="2"/>
    <d v="2017-12-11T00:00:00"/>
    <n v="9"/>
    <n v="20"/>
    <n v="0.05"/>
    <x v="0"/>
    <n v="9"/>
    <n v="12"/>
    <x v="3"/>
  </r>
  <r>
    <n v="10554"/>
    <n v="62"/>
    <s v="Tarte au sucre"/>
    <x v="2"/>
    <d v="2017-12-11T00:00:00"/>
    <n v="49.3"/>
    <n v="20"/>
    <n v="0.05"/>
    <x v="0"/>
    <n v="49.300000000000004"/>
    <n v="12"/>
    <x v="3"/>
  </r>
  <r>
    <n v="10554"/>
    <n v="77"/>
    <s v="Original Frankfurter grüne Soße"/>
    <x v="2"/>
    <d v="2017-12-11T00:00:00"/>
    <n v="13"/>
    <n v="10"/>
    <n v="0.05"/>
    <x v="0"/>
    <n v="6.5"/>
    <n v="12"/>
    <x v="3"/>
  </r>
  <r>
    <n v="10555"/>
    <n v="14"/>
    <s v="Tofu"/>
    <x v="1"/>
    <d v="2017-12-14T00:00:00"/>
    <n v="23.25"/>
    <n v="30"/>
    <n v="0.2"/>
    <x v="0"/>
    <n v="139.5"/>
    <n v="12"/>
    <x v="3"/>
  </r>
  <r>
    <n v="10555"/>
    <n v="19"/>
    <s v="Teatime Chocolate Biscuits"/>
    <x v="1"/>
    <d v="2017-12-14T00:00:00"/>
    <n v="9.1999999999999993"/>
    <n v="35"/>
    <n v="0.2"/>
    <x v="0"/>
    <n v="64.400000000000006"/>
    <n v="12"/>
    <x v="3"/>
  </r>
  <r>
    <n v="10555"/>
    <n v="24"/>
    <s v="Guaraná Fantástica"/>
    <x v="1"/>
    <d v="2017-12-14T00:00:00"/>
    <n v="4.5"/>
    <n v="18"/>
    <n v="0.2"/>
    <x v="0"/>
    <n v="16.2"/>
    <n v="12"/>
    <x v="3"/>
  </r>
  <r>
    <n v="10555"/>
    <n v="51"/>
    <s v="Manjimup Dried Apples"/>
    <x v="1"/>
    <d v="2017-12-14T00:00:00"/>
    <n v="53"/>
    <n v="20"/>
    <n v="0.2"/>
    <x v="0"/>
    <n v="212"/>
    <n v="12"/>
    <x v="3"/>
  </r>
  <r>
    <n v="10555"/>
    <n v="56"/>
    <s v="Gnocchi di nonna Alice"/>
    <x v="1"/>
    <d v="2017-12-14T00:00:00"/>
    <n v="38"/>
    <n v="40"/>
    <n v="0.2"/>
    <x v="0"/>
    <n v="304"/>
    <n v="12"/>
    <x v="3"/>
  </r>
  <r>
    <n v="10556"/>
    <n v="72"/>
    <s v="Mozzarella di Giovanni"/>
    <x v="7"/>
    <d v="2017-12-15T00:00:00"/>
    <n v="34.799999999999997"/>
    <n v="24"/>
    <n v="0"/>
    <x v="0"/>
    <n v="835.19999999999993"/>
    <n v="12"/>
    <x v="3"/>
  </r>
  <r>
    <n v="10557"/>
    <n v="64"/>
    <s v="Wimmers gute Semmelknödel"/>
    <x v="4"/>
    <d v="2017-12-15T00:00:00"/>
    <n v="33.25"/>
    <n v="30"/>
    <n v="0"/>
    <x v="0"/>
    <n v="997.5"/>
    <n v="12"/>
    <x v="3"/>
  </r>
  <r>
    <n v="10557"/>
    <n v="75"/>
    <s v="Rhönbräu Klosterbier"/>
    <x v="4"/>
    <d v="2017-12-15T00:00:00"/>
    <n v="7.75"/>
    <n v="20"/>
    <n v="0"/>
    <x v="0"/>
    <n v="155"/>
    <n v="12"/>
    <x v="3"/>
  </r>
  <r>
    <n v="10558"/>
    <n v="47"/>
    <s v="Zaanse koeken"/>
    <x v="5"/>
    <d v="2017-12-16T00:00:00"/>
    <n v="9.5"/>
    <n v="25"/>
    <n v="0"/>
    <x v="0"/>
    <n v="237.5"/>
    <n v="12"/>
    <x v="3"/>
  </r>
  <r>
    <n v="10558"/>
    <n v="51"/>
    <s v="Manjimup Dried Apples"/>
    <x v="5"/>
    <d v="2017-12-16T00:00:00"/>
    <n v="53"/>
    <n v="20"/>
    <n v="0"/>
    <x v="0"/>
    <n v="1060"/>
    <n v="12"/>
    <x v="3"/>
  </r>
  <r>
    <n v="10558"/>
    <n v="52"/>
    <s v="Filo Mix"/>
    <x v="5"/>
    <d v="2017-12-16T00:00:00"/>
    <n v="7"/>
    <n v="30"/>
    <n v="0"/>
    <x v="0"/>
    <n v="210"/>
    <n v="12"/>
    <x v="3"/>
  </r>
  <r>
    <n v="10558"/>
    <n v="53"/>
    <s v="Perth Pasties"/>
    <x v="5"/>
    <d v="2017-12-16T00:00:00"/>
    <n v="32.799999999999997"/>
    <n v="18"/>
    <n v="0"/>
    <x v="0"/>
    <n v="590.4"/>
    <n v="12"/>
    <x v="3"/>
  </r>
  <r>
    <n v="10558"/>
    <n v="73"/>
    <s v="Röd Kaviar"/>
    <x v="5"/>
    <d v="2017-12-16T00:00:00"/>
    <n v="15"/>
    <n v="3"/>
    <n v="0"/>
    <x v="0"/>
    <n v="45"/>
    <n v="12"/>
    <x v="3"/>
  </r>
  <r>
    <n v="10559"/>
    <n v="41"/>
    <s v="Jack's New England Clam Chowder"/>
    <x v="1"/>
    <d v="2017-12-17T00:00:00"/>
    <n v="9.65"/>
    <n v="12"/>
    <n v="0.05"/>
    <x v="0"/>
    <n v="5.7900000000000009"/>
    <n v="12"/>
    <x v="3"/>
  </r>
  <r>
    <n v="10559"/>
    <n v="55"/>
    <s v="Pâté chinois"/>
    <x v="1"/>
    <d v="2017-12-17T00:00:00"/>
    <n v="24"/>
    <n v="18"/>
    <n v="0.05"/>
    <x v="0"/>
    <n v="21.6"/>
    <n v="12"/>
    <x v="3"/>
  </r>
  <r>
    <n v="10560"/>
    <n v="30"/>
    <s v="Nord-Ost Matjeshering"/>
    <x v="6"/>
    <d v="2017-12-18T00:00:00"/>
    <n v="25.89"/>
    <n v="20"/>
    <n v="0"/>
    <x v="0"/>
    <n v="517.79999999999995"/>
    <n v="12"/>
    <x v="3"/>
  </r>
  <r>
    <n v="10560"/>
    <n v="62"/>
    <s v="Tarte au sucre"/>
    <x v="6"/>
    <d v="2017-12-18T00:00:00"/>
    <n v="49.3"/>
    <n v="15"/>
    <n v="0.25"/>
    <x v="0"/>
    <n v="184.875"/>
    <n v="12"/>
    <x v="3"/>
  </r>
  <r>
    <n v="10561"/>
    <n v="44"/>
    <s v="Gula Malacca"/>
    <x v="7"/>
    <d v="2017-12-18T00:00:00"/>
    <n v="19.45"/>
    <n v="10"/>
    <n v="0"/>
    <x v="0"/>
    <n v="194.5"/>
    <n v="12"/>
    <x v="3"/>
  </r>
  <r>
    <n v="10561"/>
    <n v="51"/>
    <s v="Manjimup Dried Apples"/>
    <x v="7"/>
    <d v="2017-12-18T00:00:00"/>
    <n v="53"/>
    <n v="50"/>
    <n v="0"/>
    <x v="0"/>
    <n v="2650"/>
    <n v="12"/>
    <x v="3"/>
  </r>
  <r>
    <n v="10562"/>
    <n v="33"/>
    <s v="Geitost"/>
    <x v="5"/>
    <d v="2017-12-21T00:00:00"/>
    <n v="2.5"/>
    <n v="20"/>
    <n v="0.1"/>
    <x v="0"/>
    <n v="5"/>
    <n v="12"/>
    <x v="3"/>
  </r>
  <r>
    <n v="10562"/>
    <n v="62"/>
    <s v="Tarte au sucre"/>
    <x v="5"/>
    <d v="2017-12-21T00:00:00"/>
    <n v="49.3"/>
    <n v="10"/>
    <n v="0.1"/>
    <x v="0"/>
    <n v="49.300000000000004"/>
    <n v="12"/>
    <x v="3"/>
  </r>
  <r>
    <n v="10563"/>
    <n v="36"/>
    <s v="Inlagd Sill"/>
    <x v="7"/>
    <d v="2017-12-22T00:00:00"/>
    <n v="19"/>
    <n v="25"/>
    <n v="0"/>
    <x v="0"/>
    <n v="475"/>
    <n v="12"/>
    <x v="3"/>
  </r>
  <r>
    <n v="10563"/>
    <n v="52"/>
    <s v="Filo Mix"/>
    <x v="7"/>
    <d v="2017-12-22T00:00:00"/>
    <n v="7"/>
    <n v="70"/>
    <n v="0"/>
    <x v="0"/>
    <n v="490"/>
    <n v="12"/>
    <x v="3"/>
  </r>
  <r>
    <n v="10564"/>
    <n v="17"/>
    <s v="Alice Mutton"/>
    <x v="2"/>
    <d v="2017-12-22T00:00:00"/>
    <n v="39"/>
    <n v="16"/>
    <n v="0.05"/>
    <x v="0"/>
    <n v="31.200000000000003"/>
    <n v="12"/>
    <x v="3"/>
  </r>
  <r>
    <n v="10564"/>
    <n v="31"/>
    <s v="Gorgonzola Telino"/>
    <x v="2"/>
    <d v="2017-12-22T00:00:00"/>
    <n v="12.5"/>
    <n v="6"/>
    <n v="0.05"/>
    <x v="0"/>
    <n v="3.75"/>
    <n v="12"/>
    <x v="3"/>
  </r>
  <r>
    <n v="10564"/>
    <n v="55"/>
    <s v="Pâté chinois"/>
    <x v="2"/>
    <d v="2017-12-22T00:00:00"/>
    <n v="24"/>
    <n v="25"/>
    <n v="0.05"/>
    <x v="0"/>
    <n v="30"/>
    <n v="12"/>
    <x v="3"/>
  </r>
  <r>
    <n v="10565"/>
    <n v="24"/>
    <s v="Guaraná Fantástica"/>
    <x v="6"/>
    <d v="2017-12-23T00:00:00"/>
    <n v="4.5"/>
    <n v="25"/>
    <n v="0.1"/>
    <x v="0"/>
    <n v="11.25"/>
    <n v="12"/>
    <x v="3"/>
  </r>
  <r>
    <n v="10565"/>
    <n v="64"/>
    <s v="Wimmers gute Semmelknödel"/>
    <x v="6"/>
    <d v="2017-12-23T00:00:00"/>
    <n v="33.25"/>
    <n v="18"/>
    <n v="0.1"/>
    <x v="0"/>
    <n v="59.85"/>
    <n v="12"/>
    <x v="3"/>
  </r>
  <r>
    <n v="10566"/>
    <n v="11"/>
    <s v="Queso Cabrales"/>
    <x v="4"/>
    <d v="2017-12-24T00:00:00"/>
    <n v="21"/>
    <n v="35"/>
    <n v="0.15"/>
    <x v="0"/>
    <n v="110.25"/>
    <n v="12"/>
    <x v="3"/>
  </r>
  <r>
    <n v="10566"/>
    <n v="18"/>
    <s v="Carnarvon Tigers"/>
    <x v="4"/>
    <d v="2017-12-24T00:00:00"/>
    <n v="62.5"/>
    <n v="18"/>
    <n v="0.15"/>
    <x v="0"/>
    <n v="168.75"/>
    <n v="12"/>
    <x v="3"/>
  </r>
  <r>
    <n v="10566"/>
    <n v="76"/>
    <s v="Lakkalikööri"/>
    <x v="4"/>
    <d v="2017-12-24T00:00:00"/>
    <n v="18"/>
    <n v="10"/>
    <n v="0"/>
    <x v="0"/>
    <n v="180"/>
    <n v="12"/>
    <x v="3"/>
  </r>
  <r>
    <n v="10567"/>
    <n v="31"/>
    <s v="Gorgonzola Telino"/>
    <x v="5"/>
    <d v="2017-12-24T00:00:00"/>
    <n v="12.5"/>
    <n v="60"/>
    <n v="0.2"/>
    <x v="0"/>
    <n v="150"/>
    <n v="12"/>
    <x v="3"/>
  </r>
  <r>
    <n v="10567"/>
    <n v="51"/>
    <s v="Manjimup Dried Apples"/>
    <x v="5"/>
    <d v="2017-12-24T00:00:00"/>
    <n v="53"/>
    <n v="3"/>
    <n v="0"/>
    <x v="0"/>
    <n v="159"/>
    <n v="12"/>
    <x v="3"/>
  </r>
  <r>
    <n v="10567"/>
    <n v="59"/>
    <s v="Raclette Courdavault"/>
    <x v="5"/>
    <d v="2017-12-24T00:00:00"/>
    <n v="55"/>
    <n v="40"/>
    <n v="0.2"/>
    <x v="0"/>
    <n v="440"/>
    <n v="12"/>
    <x v="3"/>
  </r>
  <r>
    <n v="10568"/>
    <n v="10"/>
    <s v="sugar"/>
    <x v="3"/>
    <d v="2017-12-25T00:00:00"/>
    <n v="31"/>
    <n v="5"/>
    <n v="0"/>
    <x v="0"/>
    <n v="155"/>
    <n v="12"/>
    <x v="3"/>
  </r>
  <r>
    <n v="10569"/>
    <n v="31"/>
    <s v="Gorgonzola Telino"/>
    <x v="0"/>
    <d v="2017-12-28T00:00:00"/>
    <n v="12.5"/>
    <n v="35"/>
    <n v="0.2"/>
    <x v="0"/>
    <n v="87.5"/>
    <n v="12"/>
    <x v="3"/>
  </r>
  <r>
    <n v="10569"/>
    <n v="76"/>
    <s v="Lakkalikööri"/>
    <x v="0"/>
    <d v="2017-12-28T00:00:00"/>
    <n v="18"/>
    <n v="30"/>
    <n v="0"/>
    <x v="0"/>
    <n v="540"/>
    <n v="12"/>
    <x v="3"/>
  </r>
  <r>
    <n v="10570"/>
    <n v="11"/>
    <s v="Queso Cabrales"/>
    <x v="3"/>
    <d v="2017-12-29T00:00:00"/>
    <n v="21"/>
    <n v="15"/>
    <n v="0.05"/>
    <x v="0"/>
    <n v="15.75"/>
    <n v="12"/>
    <x v="3"/>
  </r>
  <r>
    <n v="10570"/>
    <n v="56"/>
    <s v="Gnocchi di nonna Alice"/>
    <x v="3"/>
    <d v="2017-12-29T00:00:00"/>
    <n v="38"/>
    <n v="60"/>
    <n v="0.05"/>
    <x v="0"/>
    <n v="114"/>
    <n v="12"/>
    <x v="3"/>
  </r>
  <r>
    <n v="10571"/>
    <n v="14"/>
    <s v="Tofu"/>
    <x v="6"/>
    <d v="2017-12-29T00:00:00"/>
    <n v="23.25"/>
    <n v="11"/>
    <n v="0.15"/>
    <x v="0"/>
    <n v="38.362499999999997"/>
    <n v="12"/>
    <x v="3"/>
  </r>
  <r>
    <n v="10571"/>
    <n v="42"/>
    <s v="Singaporean Hokkien Fried Mee"/>
    <x v="6"/>
    <d v="2017-12-29T00:00:00"/>
    <n v="14"/>
    <n v="28"/>
    <n v="0.15"/>
    <x v="0"/>
    <n v="58.8"/>
    <n v="12"/>
    <x v="3"/>
  </r>
  <r>
    <n v="10572"/>
    <n v="16"/>
    <s v="Pavlova"/>
    <x v="3"/>
    <d v="2017-12-30T00:00:00"/>
    <n v="17.45"/>
    <n v="12"/>
    <n v="0.1"/>
    <x v="0"/>
    <n v="20.939999999999998"/>
    <n v="12"/>
    <x v="3"/>
  </r>
  <r>
    <n v="10572"/>
    <n v="32"/>
    <s v="Mascarpone Fabioli"/>
    <x v="3"/>
    <d v="2017-12-30T00:00:00"/>
    <n v="32"/>
    <n v="10"/>
    <n v="0.1"/>
    <x v="0"/>
    <n v="32"/>
    <n v="12"/>
    <x v="3"/>
  </r>
  <r>
    <n v="10572"/>
    <n v="40"/>
    <s v="Boston Crab Meat"/>
    <x v="3"/>
    <d v="2017-12-30T00:00:00"/>
    <n v="18.399999999999999"/>
    <n v="50"/>
    <n v="0"/>
    <x v="0"/>
    <n v="919.99999999999989"/>
    <n v="12"/>
    <x v="3"/>
  </r>
  <r>
    <n v="10572"/>
    <n v="75"/>
    <s v="Rhönbräu Klosterbier"/>
    <x v="3"/>
    <d v="2017-12-30T00:00:00"/>
    <n v="7.75"/>
    <n v="15"/>
    <n v="0.1"/>
    <x v="0"/>
    <n v="11.625"/>
    <n v="12"/>
    <x v="3"/>
  </r>
  <r>
    <n v="10573"/>
    <n v="17"/>
    <s v="Alice Mutton"/>
    <x v="8"/>
    <d v="2017-12-31T00:00:00"/>
    <n v="39"/>
    <n v="18"/>
    <n v="0"/>
    <x v="0"/>
    <n v="702"/>
    <n v="12"/>
    <x v="3"/>
  </r>
  <r>
    <n v="10573"/>
    <n v="34"/>
    <s v="Sasquatch Ale"/>
    <x v="8"/>
    <d v="2017-12-31T00:00:00"/>
    <n v="14"/>
    <n v="40"/>
    <n v="0"/>
    <x v="0"/>
    <n v="560"/>
    <n v="12"/>
    <x v="3"/>
  </r>
  <r>
    <n v="10573"/>
    <n v="53"/>
    <s v="Perth Pasties"/>
    <x v="8"/>
    <d v="2017-12-31T00:00:00"/>
    <n v="32.799999999999997"/>
    <n v="25"/>
    <n v="0"/>
    <x v="0"/>
    <n v="819.99999999999989"/>
    <n v="12"/>
    <x v="3"/>
  </r>
  <r>
    <n v="10574"/>
    <n v="33"/>
    <s v="Geitost"/>
    <x v="2"/>
    <d v="2017-12-31T00:00:00"/>
    <n v="2.5"/>
    <n v="14"/>
    <n v="0"/>
    <x v="0"/>
    <n v="35"/>
    <n v="12"/>
    <x v="3"/>
  </r>
  <r>
    <n v="10574"/>
    <n v="40"/>
    <s v="Boston Crab Meat"/>
    <x v="2"/>
    <d v="2017-12-31T00:00:00"/>
    <n v="18.399999999999999"/>
    <n v="2"/>
    <n v="0"/>
    <x v="0"/>
    <n v="36.799999999999997"/>
    <n v="12"/>
    <x v="3"/>
  </r>
  <r>
    <n v="10574"/>
    <n v="62"/>
    <s v="Tarte au sucre"/>
    <x v="2"/>
    <d v="2017-12-31T00:00:00"/>
    <n v="49.3"/>
    <n v="10"/>
    <n v="0"/>
    <x v="0"/>
    <n v="493"/>
    <n v="12"/>
    <x v="3"/>
  </r>
  <r>
    <n v="10574"/>
    <n v="64"/>
    <s v="Wimmers gute Semmelknödel"/>
    <x v="2"/>
    <d v="2017-12-31T00:00:00"/>
    <n v="33.25"/>
    <n v="6"/>
    <n v="0"/>
    <x v="0"/>
    <n v="199.5"/>
    <n v="12"/>
    <x v="3"/>
  </r>
  <r>
    <n v="10575"/>
    <n v="59"/>
    <s v="Raclette Courdavault"/>
    <x v="0"/>
    <d v="2018-01-01T00:00:00"/>
    <n v="55"/>
    <n v="12"/>
    <n v="0"/>
    <x v="1"/>
    <n v="660"/>
    <n v="1"/>
    <x v="0"/>
  </r>
  <r>
    <n v="10575"/>
    <n v="63"/>
    <s v="Vegie-spread"/>
    <x v="0"/>
    <d v="2018-01-01T00:00:00"/>
    <n v="43.9"/>
    <n v="6"/>
    <n v="0"/>
    <x v="1"/>
    <n v="263.39999999999998"/>
    <n v="1"/>
    <x v="0"/>
  </r>
  <r>
    <n v="10575"/>
    <n v="72"/>
    <s v="Mozzarella di Giovanni"/>
    <x v="0"/>
    <d v="2018-01-01T00:00:00"/>
    <n v="34.799999999999997"/>
    <n v="30"/>
    <n v="0"/>
    <x v="1"/>
    <n v="1044"/>
    <n v="1"/>
    <x v="0"/>
  </r>
  <r>
    <n v="10575"/>
    <n v="76"/>
    <s v="Lakkalikööri"/>
    <x v="0"/>
    <d v="2018-01-01T00:00:00"/>
    <n v="18"/>
    <n v="10"/>
    <n v="0"/>
    <x v="1"/>
    <n v="180"/>
    <n v="1"/>
    <x v="0"/>
  </r>
  <r>
    <n v="10576"/>
    <n v="1"/>
    <s v="Tea"/>
    <x v="3"/>
    <d v="2018-01-04T00:00:00"/>
    <n v="18"/>
    <n v="10"/>
    <n v="0"/>
    <x v="1"/>
    <n v="180"/>
    <n v="1"/>
    <x v="0"/>
  </r>
  <r>
    <n v="10576"/>
    <n v="31"/>
    <s v="Gorgonzola Telino"/>
    <x v="3"/>
    <d v="2018-01-04T00:00:00"/>
    <n v="12.5"/>
    <n v="20"/>
    <n v="0"/>
    <x v="1"/>
    <n v="250"/>
    <n v="1"/>
    <x v="0"/>
  </r>
  <r>
    <n v="10576"/>
    <n v="44"/>
    <s v="Gula Malacca"/>
    <x v="3"/>
    <d v="2018-01-04T00:00:00"/>
    <n v="19.45"/>
    <n v="21"/>
    <n v="0"/>
    <x v="1"/>
    <n v="408.45"/>
    <n v="1"/>
    <x v="0"/>
  </r>
  <r>
    <n v="10577"/>
    <n v="39"/>
    <s v="Chartreuse verte"/>
    <x v="4"/>
    <d v="2018-01-04T00:00:00"/>
    <n v="18"/>
    <n v="10"/>
    <n v="0"/>
    <x v="1"/>
    <n v="180"/>
    <n v="1"/>
    <x v="0"/>
  </r>
  <r>
    <n v="10577"/>
    <n v="75"/>
    <s v="Rhönbräu Klosterbier"/>
    <x v="4"/>
    <d v="2018-01-04T00:00:00"/>
    <n v="7.75"/>
    <n v="20"/>
    <n v="0"/>
    <x v="1"/>
    <n v="155"/>
    <n v="1"/>
    <x v="0"/>
  </r>
  <r>
    <n v="10577"/>
    <n v="77"/>
    <s v="Original Frankfurter grüne Soße"/>
    <x v="4"/>
    <d v="2018-01-04T00:00:00"/>
    <n v="13"/>
    <n v="18"/>
    <n v="0"/>
    <x v="1"/>
    <n v="234"/>
    <n v="1"/>
    <x v="0"/>
  </r>
  <r>
    <n v="10578"/>
    <n v="35"/>
    <s v="Steeleye Stout"/>
    <x v="2"/>
    <d v="2018-01-05T00:00:00"/>
    <n v="18"/>
    <n v="20"/>
    <n v="0"/>
    <x v="1"/>
    <n v="360"/>
    <n v="1"/>
    <x v="0"/>
  </r>
  <r>
    <n v="10578"/>
    <n v="57"/>
    <s v="Ravioli Angelo"/>
    <x v="2"/>
    <d v="2018-01-05T00:00:00"/>
    <n v="19.5"/>
    <n v="6"/>
    <n v="0"/>
    <x v="1"/>
    <n v="117"/>
    <n v="1"/>
    <x v="0"/>
  </r>
  <r>
    <n v="10579"/>
    <n v="15"/>
    <s v="Genen Shouyu"/>
    <x v="5"/>
    <d v="2018-01-06T00:00:00"/>
    <n v="15.5"/>
    <n v="10"/>
    <n v="0"/>
    <x v="1"/>
    <n v="155"/>
    <n v="1"/>
    <x v="0"/>
  </r>
  <r>
    <n v="10579"/>
    <n v="75"/>
    <s v="Rhönbräu Klosterbier"/>
    <x v="5"/>
    <d v="2018-01-06T00:00:00"/>
    <n v="7.75"/>
    <n v="21"/>
    <n v="0"/>
    <x v="1"/>
    <n v="162.75"/>
    <n v="1"/>
    <x v="0"/>
  </r>
  <r>
    <n v="10580"/>
    <n v="14"/>
    <s v="Tofu"/>
    <x v="2"/>
    <d v="2018-01-07T00:00:00"/>
    <n v="23.25"/>
    <n v="15"/>
    <n v="0.05"/>
    <x v="1"/>
    <n v="17.4375"/>
    <n v="1"/>
    <x v="0"/>
  </r>
  <r>
    <n v="10580"/>
    <n v="41"/>
    <s v="Jack's New England Clam Chowder"/>
    <x v="2"/>
    <d v="2018-01-07T00:00:00"/>
    <n v="9.65"/>
    <n v="9"/>
    <n v="0.05"/>
    <x v="1"/>
    <n v="4.3425000000000002"/>
    <n v="1"/>
    <x v="0"/>
  </r>
  <r>
    <n v="10580"/>
    <n v="65"/>
    <s v="Louisiana Fiery Hot Pepper Sauce"/>
    <x v="2"/>
    <d v="2018-01-07T00:00:00"/>
    <n v="21.05"/>
    <n v="30"/>
    <n v="0.05"/>
    <x v="1"/>
    <n v="31.575000000000003"/>
    <n v="1"/>
    <x v="0"/>
  </r>
  <r>
    <n v="10581"/>
    <n v="75"/>
    <s v="Rhönbräu Klosterbier"/>
    <x v="3"/>
    <d v="2018-01-07T00:00:00"/>
    <n v="7.75"/>
    <n v="50"/>
    <n v="0.2"/>
    <x v="1"/>
    <n v="77.5"/>
    <n v="1"/>
    <x v="0"/>
  </r>
  <r>
    <n v="10582"/>
    <n v="57"/>
    <s v="Ravioli Angelo"/>
    <x v="3"/>
    <d v="2018-01-08T00:00:00"/>
    <n v="19.5"/>
    <n v="4"/>
    <n v="0"/>
    <x v="1"/>
    <n v="78"/>
    <n v="1"/>
    <x v="0"/>
  </r>
  <r>
    <n v="10582"/>
    <n v="76"/>
    <s v="Lakkalikööri"/>
    <x v="3"/>
    <d v="2018-01-08T00:00:00"/>
    <n v="18"/>
    <n v="14"/>
    <n v="0"/>
    <x v="1"/>
    <n v="252"/>
    <n v="1"/>
    <x v="0"/>
  </r>
  <r>
    <n v="10583"/>
    <n v="29"/>
    <s v="Thüringer Rostbratwurst"/>
    <x v="7"/>
    <d v="2018-01-11T00:00:00"/>
    <n v="123.79"/>
    <n v="10"/>
    <n v="0"/>
    <x v="1"/>
    <n v="1237.9000000000001"/>
    <n v="1"/>
    <x v="0"/>
  </r>
  <r>
    <n v="10583"/>
    <n v="60"/>
    <s v="Camembert Pierrot"/>
    <x v="7"/>
    <d v="2018-01-11T00:00:00"/>
    <n v="34"/>
    <n v="24"/>
    <n v="0.15"/>
    <x v="1"/>
    <n v="122.39999999999999"/>
    <n v="1"/>
    <x v="0"/>
  </r>
  <r>
    <n v="10583"/>
    <n v="69"/>
    <s v="Gudbrandsdalsost"/>
    <x v="7"/>
    <d v="2018-01-11T00:00:00"/>
    <n v="36"/>
    <n v="10"/>
    <n v="0.15"/>
    <x v="1"/>
    <n v="54"/>
    <n v="1"/>
    <x v="0"/>
  </r>
  <r>
    <n v="10584"/>
    <n v="31"/>
    <s v="Gorgonzola Telino"/>
    <x v="2"/>
    <d v="2018-01-11T00:00:00"/>
    <n v="12.5"/>
    <n v="50"/>
    <n v="0.05"/>
    <x v="1"/>
    <n v="31.25"/>
    <n v="1"/>
    <x v="0"/>
  </r>
  <r>
    <n v="10585"/>
    <n v="47"/>
    <s v="Zaanse koeken"/>
    <x v="8"/>
    <d v="2018-01-12T00:00:00"/>
    <n v="9.5"/>
    <n v="15"/>
    <n v="0"/>
    <x v="1"/>
    <n v="142.5"/>
    <n v="1"/>
    <x v="0"/>
  </r>
  <r>
    <n v="10586"/>
    <n v="52"/>
    <s v="Filo Mix"/>
    <x v="4"/>
    <d v="2018-01-13T00:00:00"/>
    <n v="7"/>
    <n v="4"/>
    <n v="0.15"/>
    <x v="1"/>
    <n v="4.2"/>
    <n v="1"/>
    <x v="0"/>
  </r>
  <r>
    <n v="10587"/>
    <n v="26"/>
    <s v="Gumbär Gummibärchen"/>
    <x v="5"/>
    <d v="2018-01-13T00:00:00"/>
    <n v="31.23"/>
    <n v="6"/>
    <n v="0"/>
    <x v="1"/>
    <n v="187.38"/>
    <n v="1"/>
    <x v="0"/>
  </r>
  <r>
    <n v="10587"/>
    <n v="35"/>
    <s v="Steeleye Stout"/>
    <x v="5"/>
    <d v="2018-01-13T00:00:00"/>
    <n v="18"/>
    <n v="20"/>
    <n v="0"/>
    <x v="1"/>
    <n v="360"/>
    <n v="1"/>
    <x v="0"/>
  </r>
  <r>
    <n v="10587"/>
    <n v="77"/>
    <s v="Original Frankfurter grüne Soße"/>
    <x v="5"/>
    <d v="2018-01-13T00:00:00"/>
    <n v="13"/>
    <n v="20"/>
    <n v="0"/>
    <x v="1"/>
    <n v="260"/>
    <n v="1"/>
    <x v="0"/>
  </r>
  <r>
    <n v="10588"/>
    <n v="18"/>
    <s v="Carnarvon Tigers"/>
    <x v="7"/>
    <d v="2018-01-14T00:00:00"/>
    <n v="62.5"/>
    <n v="40"/>
    <n v="0.2"/>
    <x v="1"/>
    <n v="500"/>
    <n v="1"/>
    <x v="0"/>
  </r>
  <r>
    <n v="10588"/>
    <n v="42"/>
    <s v="Singaporean Hokkien Fried Mee"/>
    <x v="7"/>
    <d v="2018-01-14T00:00:00"/>
    <n v="14"/>
    <n v="100"/>
    <n v="0.2"/>
    <x v="1"/>
    <n v="280"/>
    <n v="1"/>
    <x v="0"/>
  </r>
  <r>
    <n v="10589"/>
    <n v="35"/>
    <s v="Steeleye Stout"/>
    <x v="6"/>
    <d v="2018-01-15T00:00:00"/>
    <n v="18"/>
    <n v="4"/>
    <n v="0"/>
    <x v="1"/>
    <n v="72"/>
    <n v="1"/>
    <x v="0"/>
  </r>
  <r>
    <n v="10590"/>
    <n v="1"/>
    <s v="Tea"/>
    <x v="2"/>
    <d v="2018-01-18T00:00:00"/>
    <n v="18"/>
    <n v="20"/>
    <n v="0"/>
    <x v="1"/>
    <n v="360"/>
    <n v="1"/>
    <x v="0"/>
  </r>
  <r>
    <n v="10590"/>
    <n v="77"/>
    <s v="Original Frankfurter grüne Soße"/>
    <x v="2"/>
    <d v="2018-01-18T00:00:00"/>
    <n v="13"/>
    <n v="60"/>
    <n v="0.05"/>
    <x v="1"/>
    <n v="39"/>
    <n v="1"/>
    <x v="0"/>
  </r>
  <r>
    <n v="10591"/>
    <n v="3"/>
    <s v="Aniseed Syrup"/>
    <x v="5"/>
    <d v="2018-01-18T00:00:00"/>
    <n v="10"/>
    <n v="14"/>
    <n v="0"/>
    <x v="1"/>
    <n v="140"/>
    <n v="1"/>
    <x v="0"/>
  </r>
  <r>
    <n v="10591"/>
    <n v="7"/>
    <s v="Uncle Bob's Organic Dried Pears"/>
    <x v="5"/>
    <d v="2018-01-18T00:00:00"/>
    <n v="30"/>
    <n v="10"/>
    <n v="0"/>
    <x v="1"/>
    <n v="300"/>
    <n v="1"/>
    <x v="0"/>
  </r>
  <r>
    <n v="10591"/>
    <n v="54"/>
    <s v="Tourtière"/>
    <x v="5"/>
    <d v="2018-01-18T00:00:00"/>
    <n v="7.45"/>
    <n v="50"/>
    <n v="0"/>
    <x v="1"/>
    <n v="372.5"/>
    <n v="1"/>
    <x v="0"/>
  </r>
  <r>
    <n v="10592"/>
    <n v="15"/>
    <s v="Genen Shouyu"/>
    <x v="3"/>
    <d v="2018-01-19T00:00:00"/>
    <n v="15.5"/>
    <n v="25"/>
    <n v="0.05"/>
    <x v="1"/>
    <n v="19.375"/>
    <n v="1"/>
    <x v="0"/>
  </r>
  <r>
    <n v="10592"/>
    <n v="26"/>
    <s v="Gumbär Gummibärchen"/>
    <x v="3"/>
    <d v="2018-01-19T00:00:00"/>
    <n v="31.23"/>
    <n v="5"/>
    <n v="0.05"/>
    <x v="1"/>
    <n v="7.807500000000001"/>
    <n v="1"/>
    <x v="0"/>
  </r>
  <r>
    <n v="10593"/>
    <n v="20"/>
    <s v="Sir Rodney's Marmalade"/>
    <x v="8"/>
    <d v="2018-01-20T00:00:00"/>
    <n v="81"/>
    <n v="21"/>
    <n v="0.2"/>
    <x v="1"/>
    <n v="340.20000000000005"/>
    <n v="1"/>
    <x v="0"/>
  </r>
  <r>
    <n v="10593"/>
    <n v="69"/>
    <s v="Gudbrandsdalsost"/>
    <x v="8"/>
    <d v="2018-01-20T00:00:00"/>
    <n v="36"/>
    <n v="20"/>
    <n v="0.2"/>
    <x v="1"/>
    <n v="144"/>
    <n v="1"/>
    <x v="0"/>
  </r>
  <r>
    <n v="10593"/>
    <n v="76"/>
    <s v="Lakkalikööri"/>
    <x v="8"/>
    <d v="2018-01-20T00:00:00"/>
    <n v="18"/>
    <n v="4"/>
    <n v="0.2"/>
    <x v="1"/>
    <n v="14.4"/>
    <n v="1"/>
    <x v="0"/>
  </r>
  <r>
    <n v="10594"/>
    <n v="52"/>
    <s v="Filo Mix"/>
    <x v="3"/>
    <d v="2018-01-20T00:00:00"/>
    <n v="7"/>
    <n v="24"/>
    <n v="0"/>
    <x v="1"/>
    <n v="168"/>
    <n v="1"/>
    <x v="0"/>
  </r>
  <r>
    <n v="10594"/>
    <n v="58"/>
    <s v="Escargots de Bourgogne"/>
    <x v="3"/>
    <d v="2018-01-20T00:00:00"/>
    <n v="13.25"/>
    <n v="30"/>
    <n v="0"/>
    <x v="1"/>
    <n v="397.5"/>
    <n v="1"/>
    <x v="0"/>
  </r>
  <r>
    <n v="10595"/>
    <n v="35"/>
    <s v="Steeleye Stout"/>
    <x v="7"/>
    <d v="2018-01-21T00:00:00"/>
    <n v="18"/>
    <n v="30"/>
    <n v="0.25"/>
    <x v="1"/>
    <n v="135"/>
    <n v="1"/>
    <x v="0"/>
  </r>
  <r>
    <n v="10595"/>
    <n v="61"/>
    <s v="Sirop d'érable"/>
    <x v="7"/>
    <d v="2018-01-21T00:00:00"/>
    <n v="28.5"/>
    <n v="120"/>
    <n v="0.25"/>
    <x v="1"/>
    <n v="855"/>
    <n v="1"/>
    <x v="0"/>
  </r>
  <r>
    <n v="10595"/>
    <n v="69"/>
    <s v="Gudbrandsdalsost"/>
    <x v="7"/>
    <d v="2018-01-21T00:00:00"/>
    <n v="36"/>
    <n v="65"/>
    <n v="0.25"/>
    <x v="1"/>
    <n v="585"/>
    <n v="1"/>
    <x v="0"/>
  </r>
  <r>
    <n v="10596"/>
    <n v="56"/>
    <s v="Gnocchi di nonna Alice"/>
    <x v="6"/>
    <d v="2018-01-22T00:00:00"/>
    <n v="38"/>
    <n v="5"/>
    <n v="0.2"/>
    <x v="1"/>
    <n v="38"/>
    <n v="1"/>
    <x v="0"/>
  </r>
  <r>
    <n v="10596"/>
    <n v="63"/>
    <s v="Vegie-spread"/>
    <x v="6"/>
    <d v="2018-01-22T00:00:00"/>
    <n v="43.9"/>
    <n v="24"/>
    <n v="0.2"/>
    <x v="1"/>
    <n v="210.72"/>
    <n v="1"/>
    <x v="0"/>
  </r>
  <r>
    <n v="10596"/>
    <n v="75"/>
    <s v="Rhönbräu Klosterbier"/>
    <x v="6"/>
    <d v="2018-01-22T00:00:00"/>
    <n v="7.75"/>
    <n v="30"/>
    <n v="0.2"/>
    <x v="1"/>
    <n v="46.5"/>
    <n v="1"/>
    <x v="0"/>
  </r>
  <r>
    <n v="10597"/>
    <n v="24"/>
    <s v="Guaraná Fantástica"/>
    <x v="8"/>
    <d v="2018-01-22T00:00:00"/>
    <n v="4.5"/>
    <n v="35"/>
    <n v="0.2"/>
    <x v="1"/>
    <n v="31.5"/>
    <n v="1"/>
    <x v="0"/>
  </r>
  <r>
    <n v="10597"/>
    <n v="57"/>
    <s v="Ravioli Angelo"/>
    <x v="8"/>
    <d v="2018-01-22T00:00:00"/>
    <n v="19.5"/>
    <n v="20"/>
    <n v="0"/>
    <x v="1"/>
    <n v="390"/>
    <n v="1"/>
    <x v="0"/>
  </r>
  <r>
    <n v="10597"/>
    <n v="65"/>
    <s v="Louisiana Fiery Hot Pepper Sauce"/>
    <x v="8"/>
    <d v="2018-01-22T00:00:00"/>
    <n v="21.05"/>
    <n v="12"/>
    <n v="0.2"/>
    <x v="1"/>
    <n v="50.52000000000001"/>
    <n v="1"/>
    <x v="0"/>
  </r>
  <r>
    <n v="10598"/>
    <n v="27"/>
    <s v="Schoggi Schokolade"/>
    <x v="5"/>
    <d v="2018-01-25T00:00:00"/>
    <n v="43.9"/>
    <n v="50"/>
    <n v="0"/>
    <x v="1"/>
    <n v="2195"/>
    <n v="1"/>
    <x v="0"/>
  </r>
  <r>
    <n v="10598"/>
    <n v="71"/>
    <s v="Flotemysost"/>
    <x v="5"/>
    <d v="2018-01-25T00:00:00"/>
    <n v="21.5"/>
    <n v="9"/>
    <n v="0"/>
    <x v="1"/>
    <n v="193.5"/>
    <n v="1"/>
    <x v="0"/>
  </r>
  <r>
    <n v="10599"/>
    <n v="62"/>
    <s v="Tarte au sucre"/>
    <x v="1"/>
    <d v="2018-01-26T00:00:00"/>
    <n v="49.3"/>
    <n v="10"/>
    <n v="0"/>
    <x v="1"/>
    <n v="493"/>
    <n v="1"/>
    <x v="0"/>
  </r>
  <r>
    <n v="10600"/>
    <n v="54"/>
    <s v="Tourtière"/>
    <x v="2"/>
    <d v="2018-01-27T00:00:00"/>
    <n v="7.45"/>
    <n v="4"/>
    <n v="0"/>
    <x v="1"/>
    <n v="29.8"/>
    <n v="1"/>
    <x v="0"/>
  </r>
  <r>
    <n v="10600"/>
    <n v="73"/>
    <s v="Röd Kaviar"/>
    <x v="2"/>
    <d v="2018-01-27T00:00:00"/>
    <n v="15"/>
    <n v="30"/>
    <n v="0"/>
    <x v="1"/>
    <n v="450"/>
    <n v="1"/>
    <x v="0"/>
  </r>
  <r>
    <n v="10601"/>
    <n v="13"/>
    <s v="Konbu"/>
    <x v="8"/>
    <d v="2018-01-27T00:00:00"/>
    <n v="6"/>
    <n v="60"/>
    <n v="0"/>
    <x v="1"/>
    <n v="360"/>
    <n v="1"/>
    <x v="0"/>
  </r>
  <r>
    <n v="10601"/>
    <n v="59"/>
    <s v="Raclette Courdavault"/>
    <x v="8"/>
    <d v="2018-01-27T00:00:00"/>
    <n v="55"/>
    <n v="35"/>
    <n v="0"/>
    <x v="1"/>
    <n v="1925"/>
    <n v="1"/>
    <x v="0"/>
  </r>
  <r>
    <n v="10602"/>
    <n v="77"/>
    <s v="Original Frankfurter grüne Soße"/>
    <x v="6"/>
    <d v="2018-01-28T00:00:00"/>
    <n v="13"/>
    <n v="5"/>
    <n v="0.25"/>
    <x v="1"/>
    <n v="16.25"/>
    <n v="1"/>
    <x v="0"/>
  </r>
  <r>
    <n v="10603"/>
    <n v="22"/>
    <s v="Gustaf's Knäckebröd"/>
    <x v="6"/>
    <d v="2018-01-29T00:00:00"/>
    <n v="21"/>
    <n v="48"/>
    <n v="0"/>
    <x v="1"/>
    <n v="1008"/>
    <n v="1"/>
    <x v="0"/>
  </r>
  <r>
    <n v="10603"/>
    <n v="49"/>
    <s v="Maxilaku"/>
    <x v="6"/>
    <d v="2018-01-29T00:00:00"/>
    <n v="20"/>
    <n v="25"/>
    <n v="0.05"/>
    <x v="1"/>
    <n v="25"/>
    <n v="1"/>
    <x v="0"/>
  </r>
  <r>
    <n v="10604"/>
    <n v="48"/>
    <s v="Chocolade"/>
    <x v="5"/>
    <d v="2018-01-29T00:00:00"/>
    <n v="12.75"/>
    <n v="6"/>
    <n v="0.1"/>
    <x v="1"/>
    <n v="7.65"/>
    <n v="1"/>
    <x v="0"/>
  </r>
  <r>
    <n v="10604"/>
    <n v="76"/>
    <s v="Lakkalikööri"/>
    <x v="5"/>
    <d v="2018-01-29T00:00:00"/>
    <n v="18"/>
    <n v="10"/>
    <n v="0.1"/>
    <x v="1"/>
    <n v="18"/>
    <n v="1"/>
    <x v="0"/>
  </r>
  <r>
    <n v="10605"/>
    <n v="16"/>
    <s v="Pavlova"/>
    <x v="5"/>
    <d v="2018-02-01T00:00:00"/>
    <n v="17.45"/>
    <n v="30"/>
    <n v="0.05"/>
    <x v="1"/>
    <n v="26.175000000000001"/>
    <n v="2"/>
    <x v="0"/>
  </r>
  <r>
    <n v="10605"/>
    <n v="59"/>
    <s v="Raclette Courdavault"/>
    <x v="5"/>
    <d v="2018-02-01T00:00:00"/>
    <n v="55"/>
    <n v="20"/>
    <n v="0.05"/>
    <x v="1"/>
    <n v="55"/>
    <n v="2"/>
    <x v="0"/>
  </r>
  <r>
    <n v="10605"/>
    <n v="60"/>
    <s v="Camembert Pierrot"/>
    <x v="5"/>
    <d v="2018-02-01T00:00:00"/>
    <n v="34"/>
    <n v="70"/>
    <n v="0.05"/>
    <x v="1"/>
    <n v="119"/>
    <n v="2"/>
    <x v="0"/>
  </r>
  <r>
    <n v="10605"/>
    <n v="71"/>
    <s v="Flotemysost"/>
    <x v="5"/>
    <d v="2018-02-01T00:00:00"/>
    <n v="21.5"/>
    <n v="15"/>
    <n v="0.05"/>
    <x v="1"/>
    <n v="16.125"/>
    <n v="2"/>
    <x v="0"/>
  </r>
  <r>
    <n v="10606"/>
    <n v="4"/>
    <s v="Chef Anton's Cajun Seasoning"/>
    <x v="2"/>
    <d v="2018-02-02T00:00:00"/>
    <n v="22"/>
    <n v="20"/>
    <n v="0.2"/>
    <x v="1"/>
    <n v="88"/>
    <n v="2"/>
    <x v="0"/>
  </r>
  <r>
    <n v="10606"/>
    <n v="55"/>
    <s v="Pâté chinois"/>
    <x v="2"/>
    <d v="2018-02-02T00:00:00"/>
    <n v="24"/>
    <n v="20"/>
    <n v="0.2"/>
    <x v="1"/>
    <n v="96"/>
    <n v="2"/>
    <x v="0"/>
  </r>
  <r>
    <n v="10606"/>
    <n v="62"/>
    <s v="Tarte au sucre"/>
    <x v="2"/>
    <d v="2018-02-02T00:00:00"/>
    <n v="49.3"/>
    <n v="10"/>
    <n v="0.2"/>
    <x v="1"/>
    <n v="98.600000000000009"/>
    <n v="2"/>
    <x v="0"/>
  </r>
  <r>
    <n v="10607"/>
    <n v="7"/>
    <s v="Uncle Bob's Organic Dried Pears"/>
    <x v="0"/>
    <d v="2018-02-02T00:00:00"/>
    <n v="30"/>
    <n v="45"/>
    <n v="0"/>
    <x v="1"/>
    <n v="1350"/>
    <n v="2"/>
    <x v="0"/>
  </r>
  <r>
    <n v="10607"/>
    <n v="17"/>
    <s v="Alice Mutton"/>
    <x v="0"/>
    <d v="2018-02-02T00:00:00"/>
    <n v="39"/>
    <n v="100"/>
    <n v="0"/>
    <x v="1"/>
    <n v="3900"/>
    <n v="2"/>
    <x v="0"/>
  </r>
  <r>
    <n v="10607"/>
    <n v="33"/>
    <s v="Geitost"/>
    <x v="0"/>
    <d v="2018-02-02T00:00:00"/>
    <n v="2.5"/>
    <n v="14"/>
    <n v="0"/>
    <x v="1"/>
    <n v="35"/>
    <n v="2"/>
    <x v="0"/>
  </r>
  <r>
    <n v="10607"/>
    <n v="40"/>
    <s v="Boston Crab Meat"/>
    <x v="0"/>
    <d v="2018-02-02T00:00:00"/>
    <n v="18.399999999999999"/>
    <n v="42"/>
    <n v="0"/>
    <x v="1"/>
    <n v="772.8"/>
    <n v="2"/>
    <x v="0"/>
  </r>
  <r>
    <n v="10607"/>
    <n v="72"/>
    <s v="Mozzarella di Giovanni"/>
    <x v="0"/>
    <d v="2018-02-02T00:00:00"/>
    <n v="34.799999999999997"/>
    <n v="12"/>
    <n v="0"/>
    <x v="1"/>
    <n v="417.59999999999997"/>
    <n v="2"/>
    <x v="0"/>
  </r>
  <r>
    <n v="10608"/>
    <n v="56"/>
    <s v="Gnocchi di nonna Alice"/>
    <x v="2"/>
    <d v="2018-02-03T00:00:00"/>
    <n v="38"/>
    <n v="28"/>
    <n v="0"/>
    <x v="1"/>
    <n v="1064"/>
    <n v="2"/>
    <x v="0"/>
  </r>
  <r>
    <n v="10609"/>
    <n v="1"/>
    <s v="Tea"/>
    <x v="8"/>
    <d v="2018-02-04T00:00:00"/>
    <n v="18"/>
    <n v="3"/>
    <n v="0"/>
    <x v="1"/>
    <n v="54"/>
    <n v="2"/>
    <x v="0"/>
  </r>
  <r>
    <n v="10609"/>
    <n v="10"/>
    <s v="sugar"/>
    <x v="8"/>
    <d v="2018-02-04T00:00:00"/>
    <n v="31"/>
    <n v="10"/>
    <n v="0"/>
    <x v="1"/>
    <n v="310"/>
    <n v="2"/>
    <x v="0"/>
  </r>
  <r>
    <n v="10609"/>
    <n v="21"/>
    <s v="Sir Rodney's Scones"/>
    <x v="8"/>
    <d v="2018-02-04T00:00:00"/>
    <n v="10"/>
    <n v="6"/>
    <n v="0"/>
    <x v="1"/>
    <n v="60"/>
    <n v="2"/>
    <x v="0"/>
  </r>
  <r>
    <n v="10610"/>
    <n v="36"/>
    <s v="Inlagd Sill"/>
    <x v="6"/>
    <d v="2018-02-05T00:00:00"/>
    <n v="19"/>
    <n v="21"/>
    <n v="0.25"/>
    <x v="1"/>
    <n v="99.75"/>
    <n v="2"/>
    <x v="0"/>
  </r>
  <r>
    <n v="10611"/>
    <n v="1"/>
    <s v="Tea"/>
    <x v="1"/>
    <d v="2018-02-05T00:00:00"/>
    <n v="18"/>
    <n v="6"/>
    <n v="0"/>
    <x v="1"/>
    <n v="108"/>
    <n v="2"/>
    <x v="0"/>
  </r>
  <r>
    <n v="10611"/>
    <n v="2"/>
    <s v="Chang5"/>
    <x v="1"/>
    <d v="2018-02-05T00:00:00"/>
    <n v="19"/>
    <n v="10"/>
    <n v="0"/>
    <x v="1"/>
    <n v="190"/>
    <n v="2"/>
    <x v="0"/>
  </r>
  <r>
    <n v="10611"/>
    <n v="60"/>
    <s v="Camembert Pierrot"/>
    <x v="1"/>
    <d v="2018-02-05T00:00:00"/>
    <n v="34"/>
    <n v="15"/>
    <n v="0"/>
    <x v="1"/>
    <n v="510"/>
    <n v="2"/>
    <x v="0"/>
  </r>
  <r>
    <n v="10612"/>
    <n v="10"/>
    <s v="sugar"/>
    <x v="5"/>
    <d v="2018-02-08T00:00:00"/>
    <n v="31"/>
    <n v="70"/>
    <n v="0"/>
    <x v="1"/>
    <n v="2170"/>
    <n v="2"/>
    <x v="0"/>
  </r>
  <r>
    <n v="10612"/>
    <n v="36"/>
    <s v="Inlagd Sill"/>
    <x v="5"/>
    <d v="2018-02-08T00:00:00"/>
    <n v="19"/>
    <n v="55"/>
    <n v="0"/>
    <x v="1"/>
    <n v="1045"/>
    <n v="2"/>
    <x v="0"/>
  </r>
  <r>
    <n v="10612"/>
    <n v="49"/>
    <s v="Maxilaku"/>
    <x v="5"/>
    <d v="2018-02-08T00:00:00"/>
    <n v="20"/>
    <n v="18"/>
    <n v="0"/>
    <x v="1"/>
    <n v="360"/>
    <n v="2"/>
    <x v="0"/>
  </r>
  <r>
    <n v="10612"/>
    <n v="60"/>
    <s v="Camembert Pierrot"/>
    <x v="5"/>
    <d v="2018-02-08T00:00:00"/>
    <n v="34"/>
    <n v="40"/>
    <n v="0"/>
    <x v="1"/>
    <n v="1360"/>
    <n v="2"/>
    <x v="0"/>
  </r>
  <r>
    <n v="10612"/>
    <n v="76"/>
    <s v="Lakkalikööri"/>
    <x v="5"/>
    <d v="2018-02-08T00:00:00"/>
    <n v="18"/>
    <n v="80"/>
    <n v="0"/>
    <x v="1"/>
    <n v="1440"/>
    <n v="2"/>
    <x v="0"/>
  </r>
  <r>
    <n v="10613"/>
    <n v="13"/>
    <s v="Konbu"/>
    <x v="2"/>
    <d v="2018-02-09T00:00:00"/>
    <n v="6"/>
    <n v="8"/>
    <n v="0.1"/>
    <x v="1"/>
    <n v="4.8000000000000007"/>
    <n v="2"/>
    <x v="0"/>
  </r>
  <r>
    <n v="10613"/>
    <n v="75"/>
    <s v="Rhönbräu Klosterbier"/>
    <x v="2"/>
    <d v="2018-02-09T00:00:00"/>
    <n v="7.75"/>
    <n v="40"/>
    <n v="0"/>
    <x v="1"/>
    <n v="310"/>
    <n v="2"/>
    <x v="0"/>
  </r>
  <r>
    <n v="10614"/>
    <n v="11"/>
    <s v="Queso Cabrales"/>
    <x v="6"/>
    <d v="2018-02-09T00:00:00"/>
    <n v="21"/>
    <n v="14"/>
    <n v="0"/>
    <x v="1"/>
    <n v="294"/>
    <n v="2"/>
    <x v="0"/>
  </r>
  <r>
    <n v="10614"/>
    <n v="21"/>
    <s v="Sir Rodney's Scones"/>
    <x v="6"/>
    <d v="2018-02-09T00:00:00"/>
    <n v="10"/>
    <n v="8"/>
    <n v="0"/>
    <x v="1"/>
    <n v="80"/>
    <n v="2"/>
    <x v="0"/>
  </r>
  <r>
    <n v="10614"/>
    <n v="39"/>
    <s v="Chartreuse verte"/>
    <x v="6"/>
    <d v="2018-02-09T00:00:00"/>
    <n v="18"/>
    <n v="5"/>
    <n v="0"/>
    <x v="1"/>
    <n v="90"/>
    <n v="2"/>
    <x v="0"/>
  </r>
  <r>
    <n v="10615"/>
    <n v="55"/>
    <s v="Pâté chinois"/>
    <x v="7"/>
    <d v="2018-02-10T00:00:00"/>
    <n v="24"/>
    <n v="5"/>
    <n v="0"/>
    <x v="1"/>
    <n v="120"/>
    <n v="2"/>
    <x v="0"/>
  </r>
  <r>
    <n v="10616"/>
    <n v="38"/>
    <s v="Côte de Blaye"/>
    <x v="5"/>
    <d v="2018-02-11T00:00:00"/>
    <n v="263.5"/>
    <n v="15"/>
    <n v="0.05"/>
    <x v="1"/>
    <n v="197.625"/>
    <n v="2"/>
    <x v="0"/>
  </r>
  <r>
    <n v="10616"/>
    <n v="56"/>
    <s v="Gnocchi di nonna Alice"/>
    <x v="5"/>
    <d v="2018-02-11T00:00:00"/>
    <n v="38"/>
    <n v="14"/>
    <n v="0"/>
    <x v="1"/>
    <n v="532"/>
    <n v="2"/>
    <x v="0"/>
  </r>
  <r>
    <n v="10616"/>
    <n v="70"/>
    <s v="Outback Lager"/>
    <x v="5"/>
    <d v="2018-02-11T00:00:00"/>
    <n v="15"/>
    <n v="15"/>
    <n v="0.05"/>
    <x v="1"/>
    <n v="11.25"/>
    <n v="2"/>
    <x v="0"/>
  </r>
  <r>
    <n v="10616"/>
    <n v="71"/>
    <s v="Flotemysost"/>
    <x v="5"/>
    <d v="2018-02-11T00:00:00"/>
    <n v="21.5"/>
    <n v="15"/>
    <n v="0.05"/>
    <x v="1"/>
    <n v="16.125"/>
    <n v="2"/>
    <x v="0"/>
  </r>
  <r>
    <n v="10617"/>
    <n v="59"/>
    <s v="Raclette Courdavault"/>
    <x v="2"/>
    <d v="2018-02-11T00:00:00"/>
    <n v="55"/>
    <n v="30"/>
    <n v="0.15"/>
    <x v="1"/>
    <n v="247.5"/>
    <n v="2"/>
    <x v="0"/>
  </r>
  <r>
    <n v="10618"/>
    <n v="6"/>
    <s v="Grandma's Boysenberry Spread"/>
    <x v="5"/>
    <d v="2018-02-12T00:00:00"/>
    <n v="25"/>
    <n v="70"/>
    <n v="0"/>
    <x v="1"/>
    <n v="1750"/>
    <n v="2"/>
    <x v="0"/>
  </r>
  <r>
    <n v="10618"/>
    <n v="56"/>
    <s v="Gnocchi di nonna Alice"/>
    <x v="5"/>
    <d v="2018-02-12T00:00:00"/>
    <n v="38"/>
    <n v="20"/>
    <n v="0"/>
    <x v="1"/>
    <n v="760"/>
    <n v="2"/>
    <x v="0"/>
  </r>
  <r>
    <n v="10618"/>
    <n v="68"/>
    <s v="Scottish Longbreads"/>
    <x v="5"/>
    <d v="2018-02-12T00:00:00"/>
    <n v="12.5"/>
    <n v="15"/>
    <n v="0"/>
    <x v="1"/>
    <n v="187.5"/>
    <n v="2"/>
    <x v="0"/>
  </r>
  <r>
    <n v="10619"/>
    <n v="21"/>
    <s v="Sir Rodney's Scones"/>
    <x v="3"/>
    <d v="2018-02-15T00:00:00"/>
    <n v="10"/>
    <n v="42"/>
    <n v="0"/>
    <x v="1"/>
    <n v="420"/>
    <n v="2"/>
    <x v="0"/>
  </r>
  <r>
    <n v="10619"/>
    <n v="22"/>
    <s v="Gustaf's Knäckebröd"/>
    <x v="3"/>
    <d v="2018-02-15T00:00:00"/>
    <n v="21"/>
    <n v="40"/>
    <n v="0"/>
    <x v="1"/>
    <n v="840"/>
    <n v="2"/>
    <x v="0"/>
  </r>
  <r>
    <n v="10620"/>
    <n v="24"/>
    <s v="Guaraná Fantástica"/>
    <x v="7"/>
    <d v="2018-02-16T00:00:00"/>
    <n v="4.5"/>
    <n v="5"/>
    <n v="0"/>
    <x v="1"/>
    <n v="22.5"/>
    <n v="2"/>
    <x v="0"/>
  </r>
  <r>
    <n v="10620"/>
    <n v="52"/>
    <s v="Filo Mix"/>
    <x v="7"/>
    <d v="2018-02-16T00:00:00"/>
    <n v="7"/>
    <n v="5"/>
    <n v="0"/>
    <x v="1"/>
    <n v="35"/>
    <n v="2"/>
    <x v="0"/>
  </r>
  <r>
    <n v="10621"/>
    <n v="19"/>
    <s v="Teatime Chocolate Biscuits"/>
    <x v="2"/>
    <d v="2018-02-16T00:00:00"/>
    <n v="9.1999999999999993"/>
    <n v="5"/>
    <n v="0"/>
    <x v="1"/>
    <n v="46"/>
    <n v="2"/>
    <x v="0"/>
  </r>
  <r>
    <n v="10621"/>
    <n v="23"/>
    <s v="Tunnbröd"/>
    <x v="2"/>
    <d v="2018-02-16T00:00:00"/>
    <n v="9"/>
    <n v="10"/>
    <n v="0"/>
    <x v="1"/>
    <n v="90"/>
    <n v="2"/>
    <x v="0"/>
  </r>
  <r>
    <n v="10621"/>
    <n v="70"/>
    <s v="Outback Lager"/>
    <x v="2"/>
    <d v="2018-02-16T00:00:00"/>
    <n v="15"/>
    <n v="20"/>
    <n v="0"/>
    <x v="1"/>
    <n v="300"/>
    <n v="2"/>
    <x v="0"/>
  </r>
  <r>
    <n v="10621"/>
    <n v="71"/>
    <s v="Flotemysost"/>
    <x v="2"/>
    <d v="2018-02-16T00:00:00"/>
    <n v="21.5"/>
    <n v="15"/>
    <n v="0"/>
    <x v="1"/>
    <n v="322.5"/>
    <n v="2"/>
    <x v="0"/>
  </r>
  <r>
    <n v="10622"/>
    <n v="2"/>
    <s v="Chang5"/>
    <x v="2"/>
    <d v="2018-02-17T00:00:00"/>
    <n v="19"/>
    <n v="20"/>
    <n v="0"/>
    <x v="1"/>
    <n v="380"/>
    <n v="2"/>
    <x v="0"/>
  </r>
  <r>
    <n v="10622"/>
    <n v="68"/>
    <s v="Scottish Longbreads"/>
    <x v="2"/>
    <d v="2018-02-17T00:00:00"/>
    <n v="12.5"/>
    <n v="18"/>
    <n v="0.2"/>
    <x v="1"/>
    <n v="45"/>
    <n v="2"/>
    <x v="0"/>
  </r>
  <r>
    <n v="10623"/>
    <n v="14"/>
    <s v="Tofu"/>
    <x v="6"/>
    <d v="2018-02-18T00:00:00"/>
    <n v="23.25"/>
    <n v="21"/>
    <n v="0"/>
    <x v="1"/>
    <n v="488.25"/>
    <n v="2"/>
    <x v="0"/>
  </r>
  <r>
    <n v="10623"/>
    <n v="19"/>
    <s v="Teatime Chocolate Biscuits"/>
    <x v="6"/>
    <d v="2018-02-18T00:00:00"/>
    <n v="9.1999999999999993"/>
    <n v="15"/>
    <n v="0.1"/>
    <x v="1"/>
    <n v="13.8"/>
    <n v="2"/>
    <x v="0"/>
  </r>
  <r>
    <n v="10623"/>
    <n v="21"/>
    <s v="Sir Rodney's Scones"/>
    <x v="6"/>
    <d v="2018-02-18T00:00:00"/>
    <n v="10"/>
    <n v="25"/>
    <n v="0.1"/>
    <x v="1"/>
    <n v="25"/>
    <n v="2"/>
    <x v="0"/>
  </r>
  <r>
    <n v="10623"/>
    <n v="24"/>
    <s v="Guaraná Fantástica"/>
    <x v="6"/>
    <d v="2018-02-18T00:00:00"/>
    <n v="4.5"/>
    <n v="3"/>
    <n v="0"/>
    <x v="1"/>
    <n v="13.5"/>
    <n v="2"/>
    <x v="0"/>
  </r>
  <r>
    <n v="10623"/>
    <n v="35"/>
    <s v="Steeleye Stout"/>
    <x v="6"/>
    <d v="2018-02-18T00:00:00"/>
    <n v="18"/>
    <n v="30"/>
    <n v="0.1"/>
    <x v="1"/>
    <n v="54"/>
    <n v="2"/>
    <x v="0"/>
  </r>
  <r>
    <n v="10624"/>
    <n v="28"/>
    <s v="Rössle Sauerkraut"/>
    <x v="2"/>
    <d v="2018-02-18T00:00:00"/>
    <n v="45.6"/>
    <n v="10"/>
    <n v="0"/>
    <x v="1"/>
    <n v="456"/>
    <n v="2"/>
    <x v="0"/>
  </r>
  <r>
    <n v="10624"/>
    <n v="29"/>
    <s v="Thüringer Rostbratwurst"/>
    <x v="2"/>
    <d v="2018-02-18T00:00:00"/>
    <n v="123.79"/>
    <n v="6"/>
    <n v="0"/>
    <x v="1"/>
    <n v="742.74"/>
    <n v="2"/>
    <x v="0"/>
  </r>
  <r>
    <n v="10624"/>
    <n v="44"/>
    <s v="Gula Malacca"/>
    <x v="2"/>
    <d v="2018-02-18T00:00:00"/>
    <n v="19.45"/>
    <n v="10"/>
    <n v="0"/>
    <x v="1"/>
    <n v="194.5"/>
    <n v="2"/>
    <x v="0"/>
  </r>
  <r>
    <n v="10625"/>
    <n v="14"/>
    <s v="Tofu"/>
    <x v="3"/>
    <d v="2018-02-19T00:00:00"/>
    <n v="23.25"/>
    <n v="3"/>
    <n v="0"/>
    <x v="1"/>
    <n v="69.75"/>
    <n v="2"/>
    <x v="0"/>
  </r>
  <r>
    <n v="10625"/>
    <n v="42"/>
    <s v="Singaporean Hokkien Fried Mee"/>
    <x v="3"/>
    <d v="2018-02-19T00:00:00"/>
    <n v="14"/>
    <n v="5"/>
    <n v="0"/>
    <x v="1"/>
    <n v="70"/>
    <n v="2"/>
    <x v="0"/>
  </r>
  <r>
    <n v="10625"/>
    <n v="60"/>
    <s v="Camembert Pierrot"/>
    <x v="3"/>
    <d v="2018-02-19T00:00:00"/>
    <n v="34"/>
    <n v="10"/>
    <n v="0"/>
    <x v="1"/>
    <n v="340"/>
    <n v="2"/>
    <x v="0"/>
  </r>
  <r>
    <n v="10626"/>
    <n v="53"/>
    <s v="Perth Pasties"/>
    <x v="5"/>
    <d v="2018-02-22T00:00:00"/>
    <n v="32.799999999999997"/>
    <n v="12"/>
    <n v="0"/>
    <x v="1"/>
    <n v="393.59999999999997"/>
    <n v="2"/>
    <x v="0"/>
  </r>
  <r>
    <n v="10626"/>
    <n v="60"/>
    <s v="Camembert Pierrot"/>
    <x v="5"/>
    <d v="2018-02-22T00:00:00"/>
    <n v="34"/>
    <n v="20"/>
    <n v="0"/>
    <x v="1"/>
    <n v="680"/>
    <n v="2"/>
    <x v="0"/>
  </r>
  <r>
    <n v="10626"/>
    <n v="71"/>
    <s v="Flotemysost"/>
    <x v="5"/>
    <d v="2018-02-22T00:00:00"/>
    <n v="21.5"/>
    <n v="20"/>
    <n v="0"/>
    <x v="1"/>
    <n v="430"/>
    <n v="2"/>
    <x v="0"/>
  </r>
  <r>
    <n v="10627"/>
    <n v="62"/>
    <s v="Tarte au sucre"/>
    <x v="6"/>
    <d v="2018-02-22T00:00:00"/>
    <n v="49.3"/>
    <n v="15"/>
    <n v="0"/>
    <x v="1"/>
    <n v="739.5"/>
    <n v="2"/>
    <x v="0"/>
  </r>
  <r>
    <n v="10627"/>
    <n v="73"/>
    <s v="Röd Kaviar"/>
    <x v="6"/>
    <d v="2018-02-22T00:00:00"/>
    <n v="15"/>
    <n v="35"/>
    <n v="0.15"/>
    <x v="1"/>
    <n v="78.75"/>
    <n v="2"/>
    <x v="0"/>
  </r>
  <r>
    <n v="10628"/>
    <n v="1"/>
    <s v="Tea"/>
    <x v="2"/>
    <d v="2018-02-23T00:00:00"/>
    <n v="18"/>
    <n v="25"/>
    <n v="0"/>
    <x v="1"/>
    <n v="450"/>
    <n v="2"/>
    <x v="0"/>
  </r>
  <r>
    <n v="10629"/>
    <n v="29"/>
    <s v="Thüringer Rostbratwurst"/>
    <x v="2"/>
    <d v="2018-02-23T00:00:00"/>
    <n v="123.79"/>
    <n v="20"/>
    <n v="0"/>
    <x v="1"/>
    <n v="2475.8000000000002"/>
    <n v="2"/>
    <x v="0"/>
  </r>
  <r>
    <n v="10629"/>
    <n v="64"/>
    <s v="Wimmers gute Semmelknödel"/>
    <x v="2"/>
    <d v="2018-02-23T00:00:00"/>
    <n v="33.25"/>
    <n v="9"/>
    <n v="0"/>
    <x v="1"/>
    <n v="299.25"/>
    <n v="2"/>
    <x v="0"/>
  </r>
  <r>
    <n v="10630"/>
    <n v="55"/>
    <s v="Pâté chinois"/>
    <x v="5"/>
    <d v="2018-02-24T00:00:00"/>
    <n v="24"/>
    <n v="12"/>
    <n v="0.05"/>
    <x v="1"/>
    <n v="14.4"/>
    <n v="2"/>
    <x v="0"/>
  </r>
  <r>
    <n v="10630"/>
    <n v="76"/>
    <s v="Lakkalikööri"/>
    <x v="5"/>
    <d v="2018-02-24T00:00:00"/>
    <n v="18"/>
    <n v="35"/>
    <n v="0"/>
    <x v="1"/>
    <n v="630"/>
    <n v="2"/>
    <x v="0"/>
  </r>
  <r>
    <n v="10631"/>
    <n v="75"/>
    <s v="Rhönbräu Klosterbier"/>
    <x v="6"/>
    <d v="2018-02-25T00:00:00"/>
    <n v="7.75"/>
    <n v="8"/>
    <n v="0.1"/>
    <x v="1"/>
    <n v="6.2"/>
    <n v="2"/>
    <x v="0"/>
  </r>
  <r>
    <n v="10632"/>
    <n v="2"/>
    <s v="Chang5"/>
    <x v="6"/>
    <d v="2018-02-25T00:00:00"/>
    <n v="19"/>
    <n v="30"/>
    <n v="0.05"/>
    <x v="1"/>
    <n v="28.5"/>
    <n v="2"/>
    <x v="0"/>
  </r>
  <r>
    <n v="10632"/>
    <n v="33"/>
    <s v="Geitost"/>
    <x v="6"/>
    <d v="2018-02-25T00:00:00"/>
    <n v="2.5"/>
    <n v="20"/>
    <n v="0.05"/>
    <x v="1"/>
    <n v="2.5"/>
    <n v="2"/>
    <x v="0"/>
  </r>
  <r>
    <n v="10633"/>
    <n v="12"/>
    <s v="Queso Manchego La Pastora"/>
    <x v="8"/>
    <d v="2018-02-26T00:00:00"/>
    <n v="38"/>
    <n v="36"/>
    <n v="0.15"/>
    <x v="1"/>
    <n v="205.2"/>
    <n v="2"/>
    <x v="0"/>
  </r>
  <r>
    <n v="10633"/>
    <n v="13"/>
    <s v="Konbu"/>
    <x v="8"/>
    <d v="2018-02-26T00:00:00"/>
    <n v="6"/>
    <n v="13"/>
    <n v="0.15"/>
    <x v="1"/>
    <n v="11.7"/>
    <n v="2"/>
    <x v="0"/>
  </r>
  <r>
    <n v="10633"/>
    <n v="26"/>
    <s v="Gumbär Gummibärchen"/>
    <x v="8"/>
    <d v="2018-02-26T00:00:00"/>
    <n v="31.23"/>
    <n v="35"/>
    <n v="0.15"/>
    <x v="1"/>
    <n v="163.95749999999998"/>
    <n v="2"/>
    <x v="0"/>
  </r>
  <r>
    <n v="10633"/>
    <n v="62"/>
    <s v="Tarte au sucre"/>
    <x v="8"/>
    <d v="2018-02-26T00:00:00"/>
    <n v="49.3"/>
    <n v="80"/>
    <n v="0.15"/>
    <x v="1"/>
    <n v="591.6"/>
    <n v="2"/>
    <x v="0"/>
  </r>
  <r>
    <n v="10634"/>
    <n v="7"/>
    <s v="Uncle Bob's Organic Dried Pears"/>
    <x v="2"/>
    <d v="2018-02-26T00:00:00"/>
    <n v="30"/>
    <n v="35"/>
    <n v="0"/>
    <x v="1"/>
    <n v="1050"/>
    <n v="2"/>
    <x v="0"/>
  </r>
  <r>
    <n v="10634"/>
    <n v="18"/>
    <s v="Carnarvon Tigers"/>
    <x v="2"/>
    <d v="2018-02-26T00:00:00"/>
    <n v="62.5"/>
    <n v="50"/>
    <n v="0"/>
    <x v="1"/>
    <n v="3125"/>
    <n v="2"/>
    <x v="0"/>
  </r>
  <r>
    <n v="10634"/>
    <n v="51"/>
    <s v="Manjimup Dried Apples"/>
    <x v="2"/>
    <d v="2018-02-26T00:00:00"/>
    <n v="53"/>
    <n v="15"/>
    <n v="0"/>
    <x v="1"/>
    <n v="795"/>
    <n v="2"/>
    <x v="0"/>
  </r>
  <r>
    <n v="10634"/>
    <n v="75"/>
    <s v="Rhönbräu Klosterbier"/>
    <x v="2"/>
    <d v="2018-02-26T00:00:00"/>
    <n v="7.75"/>
    <n v="2"/>
    <n v="0"/>
    <x v="1"/>
    <n v="15.5"/>
    <n v="2"/>
    <x v="0"/>
  </r>
  <r>
    <n v="10635"/>
    <n v="4"/>
    <s v="Chef Anton's Cajun Seasoning"/>
    <x v="6"/>
    <d v="2018-03-01T00:00:00"/>
    <n v="22"/>
    <n v="10"/>
    <n v="0.1"/>
    <x v="1"/>
    <n v="22"/>
    <n v="3"/>
    <x v="0"/>
  </r>
  <r>
    <n v="10635"/>
    <n v="5"/>
    <s v="Chef Anton's Gumbo Mix"/>
    <x v="6"/>
    <d v="2018-03-01T00:00:00"/>
    <n v="21.35"/>
    <n v="15"/>
    <n v="0.1"/>
    <x v="1"/>
    <n v="32.024999999999999"/>
    <n v="3"/>
    <x v="0"/>
  </r>
  <r>
    <n v="10635"/>
    <n v="22"/>
    <s v="Gustaf's Knäckebröd"/>
    <x v="6"/>
    <d v="2018-03-01T00:00:00"/>
    <n v="21"/>
    <n v="40"/>
    <n v="0"/>
    <x v="1"/>
    <n v="840"/>
    <n v="3"/>
    <x v="0"/>
  </r>
  <r>
    <n v="10636"/>
    <n v="4"/>
    <s v="Chef Anton's Cajun Seasoning"/>
    <x v="2"/>
    <d v="2018-03-02T00:00:00"/>
    <n v="22"/>
    <n v="25"/>
    <n v="0"/>
    <x v="1"/>
    <n v="550"/>
    <n v="3"/>
    <x v="0"/>
  </r>
  <r>
    <n v="10636"/>
    <n v="58"/>
    <s v="Escargots de Bourgogne"/>
    <x v="2"/>
    <d v="2018-03-02T00:00:00"/>
    <n v="13.25"/>
    <n v="6"/>
    <n v="0"/>
    <x v="1"/>
    <n v="79.5"/>
    <n v="3"/>
    <x v="0"/>
  </r>
  <r>
    <n v="10637"/>
    <n v="11"/>
    <s v="Queso Cabrales"/>
    <x v="1"/>
    <d v="2018-03-02T00:00:00"/>
    <n v="21"/>
    <n v="10"/>
    <n v="0"/>
    <x v="1"/>
    <n v="210"/>
    <n v="3"/>
    <x v="0"/>
  </r>
  <r>
    <n v="10637"/>
    <n v="50"/>
    <s v="Valkoinen suklaa"/>
    <x v="1"/>
    <d v="2018-03-02T00:00:00"/>
    <n v="16.25"/>
    <n v="25"/>
    <n v="0.05"/>
    <x v="1"/>
    <n v="20.3125"/>
    <n v="3"/>
    <x v="0"/>
  </r>
  <r>
    <n v="10637"/>
    <n v="56"/>
    <s v="Gnocchi di nonna Alice"/>
    <x v="1"/>
    <d v="2018-03-02T00:00:00"/>
    <n v="38"/>
    <n v="60"/>
    <n v="0.05"/>
    <x v="1"/>
    <n v="114"/>
    <n v="3"/>
    <x v="0"/>
  </r>
  <r>
    <n v="10638"/>
    <n v="45"/>
    <s v="Rogede sild"/>
    <x v="3"/>
    <d v="2018-03-03T00:00:00"/>
    <n v="9.5"/>
    <n v="20"/>
    <n v="0"/>
    <x v="1"/>
    <n v="190"/>
    <n v="3"/>
    <x v="0"/>
  </r>
  <r>
    <n v="10638"/>
    <n v="65"/>
    <s v="Louisiana Fiery Hot Pepper Sauce"/>
    <x v="3"/>
    <d v="2018-03-03T00:00:00"/>
    <n v="21.05"/>
    <n v="21"/>
    <n v="0"/>
    <x v="1"/>
    <n v="442.05"/>
    <n v="3"/>
    <x v="0"/>
  </r>
  <r>
    <n v="10638"/>
    <n v="72"/>
    <s v="Mozzarella di Giovanni"/>
    <x v="3"/>
    <d v="2018-03-03T00:00:00"/>
    <n v="34.799999999999997"/>
    <n v="60"/>
    <n v="0"/>
    <x v="1"/>
    <n v="2088"/>
    <n v="3"/>
    <x v="0"/>
  </r>
  <r>
    <n v="10639"/>
    <n v="18"/>
    <s v="Carnarvon Tigers"/>
    <x v="8"/>
    <d v="2018-03-03T00:00:00"/>
    <n v="62.5"/>
    <n v="8"/>
    <n v="0"/>
    <x v="1"/>
    <n v="500"/>
    <n v="3"/>
    <x v="0"/>
  </r>
  <r>
    <n v="10640"/>
    <n v="69"/>
    <s v="Gudbrandsdalsost"/>
    <x v="2"/>
    <d v="2018-03-04T00:00:00"/>
    <n v="36"/>
    <n v="20"/>
    <n v="0.25"/>
    <x v="1"/>
    <n v="180"/>
    <n v="3"/>
    <x v="0"/>
  </r>
  <r>
    <n v="10640"/>
    <n v="70"/>
    <s v="Outback Lager"/>
    <x v="2"/>
    <d v="2018-03-04T00:00:00"/>
    <n v="15"/>
    <n v="15"/>
    <n v="0.25"/>
    <x v="1"/>
    <n v="56.25"/>
    <n v="3"/>
    <x v="0"/>
  </r>
  <r>
    <n v="10641"/>
    <n v="2"/>
    <s v="Chang5"/>
    <x v="2"/>
    <d v="2018-03-05T00:00:00"/>
    <n v="19"/>
    <n v="50"/>
    <n v="0"/>
    <x v="1"/>
    <n v="950"/>
    <n v="3"/>
    <x v="0"/>
  </r>
  <r>
    <n v="10641"/>
    <n v="40"/>
    <s v="Boston Crab Meat"/>
    <x v="2"/>
    <d v="2018-03-05T00:00:00"/>
    <n v="18.399999999999999"/>
    <n v="60"/>
    <n v="0"/>
    <x v="1"/>
    <n v="1104"/>
    <n v="3"/>
    <x v="0"/>
  </r>
  <r>
    <n v="10642"/>
    <n v="21"/>
    <s v="Sir Rodney's Scones"/>
    <x v="8"/>
    <d v="2018-03-05T00:00:00"/>
    <n v="10"/>
    <n v="30"/>
    <n v="0.2"/>
    <x v="1"/>
    <n v="60"/>
    <n v="3"/>
    <x v="0"/>
  </r>
  <r>
    <n v="10642"/>
    <n v="61"/>
    <s v="Sirop d'érable"/>
    <x v="8"/>
    <d v="2018-03-05T00:00:00"/>
    <n v="28.5"/>
    <n v="20"/>
    <n v="0.2"/>
    <x v="1"/>
    <n v="114"/>
    <n v="3"/>
    <x v="0"/>
  </r>
  <r>
    <n v="10643"/>
    <n v="28"/>
    <s v="Rössle Sauerkraut"/>
    <x v="1"/>
    <d v="2018-03-08T00:00:00"/>
    <n v="45.6"/>
    <n v="15"/>
    <n v="0.25"/>
    <x v="1"/>
    <n v="171"/>
    <n v="3"/>
    <x v="0"/>
  </r>
  <r>
    <n v="10643"/>
    <n v="39"/>
    <s v="Chartreuse verte"/>
    <x v="1"/>
    <d v="2018-03-08T00:00:00"/>
    <n v="18"/>
    <n v="21"/>
    <n v="0.25"/>
    <x v="1"/>
    <n v="94.5"/>
    <n v="3"/>
    <x v="0"/>
  </r>
  <r>
    <n v="10643"/>
    <n v="46"/>
    <s v="Spegesild"/>
    <x v="1"/>
    <d v="2018-03-08T00:00:00"/>
    <n v="12"/>
    <n v="2"/>
    <n v="0.25"/>
    <x v="1"/>
    <n v="6"/>
    <n v="3"/>
    <x v="0"/>
  </r>
  <r>
    <n v="10644"/>
    <n v="18"/>
    <s v="Carnarvon Tigers"/>
    <x v="3"/>
    <d v="2018-03-08T00:00:00"/>
    <n v="62.5"/>
    <n v="4"/>
    <n v="0.1"/>
    <x v="1"/>
    <n v="25"/>
    <n v="3"/>
    <x v="0"/>
  </r>
  <r>
    <n v="10644"/>
    <n v="43"/>
    <s v="Ipoh Coffee"/>
    <x v="3"/>
    <d v="2018-03-08T00:00:00"/>
    <n v="46"/>
    <n v="20"/>
    <n v="0"/>
    <x v="1"/>
    <n v="920"/>
    <n v="3"/>
    <x v="0"/>
  </r>
  <r>
    <n v="10644"/>
    <n v="46"/>
    <s v="Spegesild"/>
    <x v="3"/>
    <d v="2018-03-08T00:00:00"/>
    <n v="12"/>
    <n v="21"/>
    <n v="0.1"/>
    <x v="1"/>
    <n v="25.200000000000003"/>
    <n v="3"/>
    <x v="0"/>
  </r>
  <r>
    <n v="10645"/>
    <n v="18"/>
    <s v="Carnarvon Tigers"/>
    <x v="2"/>
    <d v="2018-03-09T00:00:00"/>
    <n v="62.5"/>
    <n v="20"/>
    <n v="0"/>
    <x v="1"/>
    <n v="1250"/>
    <n v="3"/>
    <x v="0"/>
  </r>
  <r>
    <n v="10645"/>
    <n v="36"/>
    <s v="Inlagd Sill"/>
    <x v="2"/>
    <d v="2018-03-09T00:00:00"/>
    <n v="19"/>
    <n v="15"/>
    <n v="0"/>
    <x v="1"/>
    <n v="285"/>
    <n v="3"/>
    <x v="0"/>
  </r>
  <r>
    <n v="10646"/>
    <n v="1"/>
    <s v="Tea"/>
    <x v="4"/>
    <d v="2018-03-10T00:00:00"/>
    <n v="18"/>
    <n v="15"/>
    <n v="0.25"/>
    <x v="1"/>
    <n v="67.5"/>
    <n v="3"/>
    <x v="0"/>
  </r>
  <r>
    <n v="10646"/>
    <n v="10"/>
    <s v="sugar"/>
    <x v="4"/>
    <d v="2018-03-10T00:00:00"/>
    <n v="31"/>
    <n v="18"/>
    <n v="0.25"/>
    <x v="1"/>
    <n v="139.5"/>
    <n v="3"/>
    <x v="0"/>
  </r>
  <r>
    <n v="10646"/>
    <n v="71"/>
    <s v="Flotemysost"/>
    <x v="4"/>
    <d v="2018-03-10T00:00:00"/>
    <n v="21.5"/>
    <n v="30"/>
    <n v="0.25"/>
    <x v="1"/>
    <n v="161.25"/>
    <n v="3"/>
    <x v="0"/>
  </r>
  <r>
    <n v="10646"/>
    <n v="77"/>
    <s v="Original Frankfurter grüne Soße"/>
    <x v="4"/>
    <d v="2018-03-10T00:00:00"/>
    <n v="13"/>
    <n v="35"/>
    <n v="0.25"/>
    <x v="1"/>
    <n v="113.75"/>
    <n v="3"/>
    <x v="0"/>
  </r>
  <r>
    <n v="10647"/>
    <n v="19"/>
    <s v="Teatime Chocolate Biscuits"/>
    <x v="2"/>
    <d v="2018-03-10T00:00:00"/>
    <n v="9.1999999999999993"/>
    <n v="30"/>
    <n v="0"/>
    <x v="1"/>
    <n v="276"/>
    <n v="3"/>
    <x v="0"/>
  </r>
  <r>
    <n v="10647"/>
    <n v="39"/>
    <s v="Chartreuse verte"/>
    <x v="2"/>
    <d v="2018-03-10T00:00:00"/>
    <n v="18"/>
    <n v="20"/>
    <n v="0"/>
    <x v="1"/>
    <n v="360"/>
    <n v="3"/>
    <x v="0"/>
  </r>
  <r>
    <n v="10648"/>
    <n v="22"/>
    <s v="Gustaf's Knäckebröd"/>
    <x v="0"/>
    <d v="2018-03-11T00:00:00"/>
    <n v="21"/>
    <n v="15"/>
    <n v="0"/>
    <x v="1"/>
    <n v="315"/>
    <n v="3"/>
    <x v="0"/>
  </r>
  <r>
    <n v="10648"/>
    <n v="24"/>
    <s v="Guaraná Fantástica"/>
    <x v="0"/>
    <d v="2018-03-11T00:00:00"/>
    <n v="4.5"/>
    <n v="15"/>
    <n v="0.15"/>
    <x v="1"/>
    <n v="10.125"/>
    <n v="3"/>
    <x v="0"/>
  </r>
  <r>
    <n v="10649"/>
    <n v="28"/>
    <s v="Rössle Sauerkraut"/>
    <x v="0"/>
    <d v="2018-03-11T00:00:00"/>
    <n v="45.6"/>
    <n v="20"/>
    <n v="0"/>
    <x v="1"/>
    <n v="912"/>
    <n v="3"/>
    <x v="0"/>
  </r>
  <r>
    <n v="10649"/>
    <n v="72"/>
    <s v="Mozzarella di Giovanni"/>
    <x v="0"/>
    <d v="2018-03-11T00:00:00"/>
    <n v="34.799999999999997"/>
    <n v="15"/>
    <n v="0"/>
    <x v="1"/>
    <n v="522"/>
    <n v="3"/>
    <x v="0"/>
  </r>
  <r>
    <n v="10650"/>
    <n v="30"/>
    <s v="Nord-Ost Matjeshering"/>
    <x v="0"/>
    <d v="2018-03-12T00:00:00"/>
    <n v="25.89"/>
    <n v="30"/>
    <n v="0"/>
    <x v="1"/>
    <n v="776.7"/>
    <n v="3"/>
    <x v="0"/>
  </r>
  <r>
    <n v="10650"/>
    <n v="53"/>
    <s v="Perth Pasties"/>
    <x v="0"/>
    <d v="2018-03-12T00:00:00"/>
    <n v="32.799999999999997"/>
    <n v="25"/>
    <n v="0.05"/>
    <x v="1"/>
    <n v="41"/>
    <n v="3"/>
    <x v="0"/>
  </r>
  <r>
    <n v="10650"/>
    <n v="54"/>
    <s v="Tourtière"/>
    <x v="0"/>
    <d v="2018-03-12T00:00:00"/>
    <n v="7.45"/>
    <n v="30"/>
    <n v="0"/>
    <x v="1"/>
    <n v="223.5"/>
    <n v="3"/>
    <x v="0"/>
  </r>
  <r>
    <n v="10651"/>
    <n v="19"/>
    <s v="Teatime Chocolate Biscuits"/>
    <x v="6"/>
    <d v="2018-03-15T00:00:00"/>
    <n v="9.1999999999999993"/>
    <n v="12"/>
    <n v="0.25"/>
    <x v="1"/>
    <n v="27.599999999999998"/>
    <n v="3"/>
    <x v="0"/>
  </r>
  <r>
    <n v="10651"/>
    <n v="22"/>
    <s v="Gustaf's Knäckebröd"/>
    <x v="6"/>
    <d v="2018-03-15T00:00:00"/>
    <n v="21"/>
    <n v="20"/>
    <n v="0.25"/>
    <x v="1"/>
    <n v="105"/>
    <n v="3"/>
    <x v="0"/>
  </r>
  <r>
    <n v="10652"/>
    <n v="30"/>
    <s v="Nord-Ost Matjeshering"/>
    <x v="2"/>
    <d v="2018-03-15T00:00:00"/>
    <n v="25.89"/>
    <n v="2"/>
    <n v="0.25"/>
    <x v="1"/>
    <n v="12.945"/>
    <n v="3"/>
    <x v="0"/>
  </r>
  <r>
    <n v="10652"/>
    <n v="42"/>
    <s v="Singaporean Hokkien Fried Mee"/>
    <x v="2"/>
    <d v="2018-03-15T00:00:00"/>
    <n v="14"/>
    <n v="20"/>
    <n v="0"/>
    <x v="1"/>
    <n v="280"/>
    <n v="3"/>
    <x v="0"/>
  </r>
  <r>
    <n v="10653"/>
    <n v="16"/>
    <s v="Pavlova"/>
    <x v="5"/>
    <d v="2018-03-16T00:00:00"/>
    <n v="17.45"/>
    <n v="30"/>
    <n v="0.1"/>
    <x v="1"/>
    <n v="52.35"/>
    <n v="3"/>
    <x v="0"/>
  </r>
  <r>
    <n v="10653"/>
    <n v="60"/>
    <s v="Camembert Pierrot"/>
    <x v="5"/>
    <d v="2018-03-16T00:00:00"/>
    <n v="34"/>
    <n v="20"/>
    <n v="0.1"/>
    <x v="1"/>
    <n v="68"/>
    <n v="3"/>
    <x v="0"/>
  </r>
  <r>
    <n v="10654"/>
    <n v="4"/>
    <s v="Chef Anton's Cajun Seasoning"/>
    <x v="0"/>
    <d v="2018-03-16T00:00:00"/>
    <n v="22"/>
    <n v="12"/>
    <n v="0.1"/>
    <x v="1"/>
    <n v="26.400000000000002"/>
    <n v="3"/>
    <x v="0"/>
  </r>
  <r>
    <n v="10654"/>
    <n v="39"/>
    <s v="Chartreuse verte"/>
    <x v="0"/>
    <d v="2018-03-16T00:00:00"/>
    <n v="18"/>
    <n v="20"/>
    <n v="0.1"/>
    <x v="1"/>
    <n v="36"/>
    <n v="3"/>
    <x v="0"/>
  </r>
  <r>
    <n v="10654"/>
    <n v="54"/>
    <s v="Tourtière"/>
    <x v="0"/>
    <d v="2018-03-16T00:00:00"/>
    <n v="7.45"/>
    <n v="6"/>
    <n v="0.1"/>
    <x v="1"/>
    <n v="4.4700000000000006"/>
    <n v="3"/>
    <x v="0"/>
  </r>
  <r>
    <n v="10655"/>
    <n v="41"/>
    <s v="Jack's New England Clam Chowder"/>
    <x v="5"/>
    <d v="2018-03-17T00:00:00"/>
    <n v="9.65"/>
    <n v="20"/>
    <n v="0.2"/>
    <x v="1"/>
    <n v="38.6"/>
    <n v="3"/>
    <x v="0"/>
  </r>
  <r>
    <n v="10656"/>
    <n v="14"/>
    <s v="Tofu"/>
    <x v="1"/>
    <d v="2018-03-18T00:00:00"/>
    <n v="23.25"/>
    <n v="3"/>
    <n v="0.1"/>
    <x v="1"/>
    <n v="6.9750000000000005"/>
    <n v="3"/>
    <x v="0"/>
  </r>
  <r>
    <n v="10656"/>
    <n v="44"/>
    <s v="Gula Malacca"/>
    <x v="1"/>
    <d v="2018-03-18T00:00:00"/>
    <n v="19.45"/>
    <n v="28"/>
    <n v="0.1"/>
    <x v="1"/>
    <n v="54.460000000000008"/>
    <n v="3"/>
    <x v="0"/>
  </r>
  <r>
    <n v="10656"/>
    <n v="47"/>
    <s v="Zaanse koeken"/>
    <x v="1"/>
    <d v="2018-03-18T00:00:00"/>
    <n v="9.5"/>
    <n v="6"/>
    <n v="0.1"/>
    <x v="1"/>
    <n v="5.7"/>
    <n v="3"/>
    <x v="0"/>
  </r>
  <r>
    <n v="10657"/>
    <n v="15"/>
    <s v="Genen Shouyu"/>
    <x v="7"/>
    <d v="2018-03-18T00:00:00"/>
    <n v="15.5"/>
    <n v="50"/>
    <n v="0"/>
    <x v="1"/>
    <n v="775"/>
    <n v="3"/>
    <x v="0"/>
  </r>
  <r>
    <n v="10657"/>
    <n v="41"/>
    <s v="Jack's New England Clam Chowder"/>
    <x v="7"/>
    <d v="2018-03-18T00:00:00"/>
    <n v="9.65"/>
    <n v="24"/>
    <n v="0"/>
    <x v="1"/>
    <n v="231.60000000000002"/>
    <n v="3"/>
    <x v="0"/>
  </r>
  <r>
    <n v="10657"/>
    <n v="46"/>
    <s v="Spegesild"/>
    <x v="7"/>
    <d v="2018-03-18T00:00:00"/>
    <n v="12"/>
    <n v="45"/>
    <n v="0"/>
    <x v="1"/>
    <n v="540"/>
    <n v="3"/>
    <x v="0"/>
  </r>
  <r>
    <n v="10657"/>
    <n v="47"/>
    <s v="Zaanse koeken"/>
    <x v="7"/>
    <d v="2018-03-18T00:00:00"/>
    <n v="9.5"/>
    <n v="10"/>
    <n v="0"/>
    <x v="1"/>
    <n v="95"/>
    <n v="3"/>
    <x v="0"/>
  </r>
  <r>
    <n v="10657"/>
    <n v="56"/>
    <s v="Gnocchi di nonna Alice"/>
    <x v="7"/>
    <d v="2018-03-18T00:00:00"/>
    <n v="38"/>
    <n v="45"/>
    <n v="0"/>
    <x v="1"/>
    <n v="1710"/>
    <n v="3"/>
    <x v="0"/>
  </r>
  <r>
    <n v="10657"/>
    <n v="60"/>
    <s v="Camembert Pierrot"/>
    <x v="7"/>
    <d v="2018-03-18T00:00:00"/>
    <n v="34"/>
    <n v="30"/>
    <n v="0"/>
    <x v="1"/>
    <n v="1020"/>
    <n v="3"/>
    <x v="0"/>
  </r>
  <r>
    <n v="10658"/>
    <n v="21"/>
    <s v="Sir Rodney's Scones"/>
    <x v="2"/>
    <d v="2018-03-19T00:00:00"/>
    <n v="10"/>
    <n v="60"/>
    <n v="0"/>
    <x v="1"/>
    <n v="600"/>
    <n v="3"/>
    <x v="0"/>
  </r>
  <r>
    <n v="10658"/>
    <n v="40"/>
    <s v="Boston Crab Meat"/>
    <x v="2"/>
    <d v="2018-03-19T00:00:00"/>
    <n v="18.399999999999999"/>
    <n v="70"/>
    <n v="0.05"/>
    <x v="1"/>
    <n v="64.400000000000006"/>
    <n v="3"/>
    <x v="0"/>
  </r>
  <r>
    <n v="10658"/>
    <n v="60"/>
    <s v="Camembert Pierrot"/>
    <x v="2"/>
    <d v="2018-03-19T00:00:00"/>
    <n v="34"/>
    <n v="55"/>
    <n v="0.05"/>
    <x v="1"/>
    <n v="93.5"/>
    <n v="3"/>
    <x v="0"/>
  </r>
  <r>
    <n v="10658"/>
    <n v="77"/>
    <s v="Original Frankfurter grüne Soße"/>
    <x v="2"/>
    <d v="2018-03-19T00:00:00"/>
    <n v="13"/>
    <n v="70"/>
    <n v="0.05"/>
    <x v="1"/>
    <n v="45.5"/>
    <n v="3"/>
    <x v="0"/>
  </r>
  <r>
    <n v="10659"/>
    <n v="31"/>
    <s v="Gorgonzola Telino"/>
    <x v="8"/>
    <d v="2018-03-19T00:00:00"/>
    <n v="12.5"/>
    <n v="20"/>
    <n v="0.05"/>
    <x v="1"/>
    <n v="12.5"/>
    <n v="3"/>
    <x v="0"/>
  </r>
  <r>
    <n v="10659"/>
    <n v="40"/>
    <s v="Boston Crab Meat"/>
    <x v="8"/>
    <d v="2018-03-19T00:00:00"/>
    <n v="18.399999999999999"/>
    <n v="24"/>
    <n v="0.05"/>
    <x v="1"/>
    <n v="22.08"/>
    <n v="3"/>
    <x v="0"/>
  </r>
  <r>
    <n v="10659"/>
    <n v="70"/>
    <s v="Outback Lager"/>
    <x v="8"/>
    <d v="2018-03-19T00:00:00"/>
    <n v="15"/>
    <n v="40"/>
    <n v="0.05"/>
    <x v="1"/>
    <n v="30"/>
    <n v="3"/>
    <x v="0"/>
  </r>
  <r>
    <n v="10660"/>
    <n v="20"/>
    <s v="Sir Rodney's Marmalade"/>
    <x v="6"/>
    <d v="2018-03-22T00:00:00"/>
    <n v="81"/>
    <n v="21"/>
    <n v="0"/>
    <x v="1"/>
    <n v="1701"/>
    <n v="3"/>
    <x v="0"/>
  </r>
  <r>
    <n v="10661"/>
    <n v="39"/>
    <s v="Chartreuse verte"/>
    <x v="8"/>
    <d v="2018-03-23T00:00:00"/>
    <n v="18"/>
    <n v="3"/>
    <n v="0.2"/>
    <x v="1"/>
    <n v="10.8"/>
    <n v="3"/>
    <x v="0"/>
  </r>
  <r>
    <n v="10661"/>
    <n v="58"/>
    <s v="Escargots de Bourgogne"/>
    <x v="8"/>
    <d v="2018-03-23T00:00:00"/>
    <n v="13.25"/>
    <n v="49"/>
    <n v="0.2"/>
    <x v="1"/>
    <n v="129.85"/>
    <n v="3"/>
    <x v="0"/>
  </r>
  <r>
    <n v="10662"/>
    <n v="68"/>
    <s v="Scottish Longbreads"/>
    <x v="3"/>
    <d v="2018-03-23T00:00:00"/>
    <n v="12.5"/>
    <n v="10"/>
    <n v="0"/>
    <x v="1"/>
    <n v="125"/>
    <n v="3"/>
    <x v="0"/>
  </r>
  <r>
    <n v="10663"/>
    <n v="40"/>
    <s v="Boston Crab Meat"/>
    <x v="7"/>
    <d v="2018-03-24T00:00:00"/>
    <n v="18.399999999999999"/>
    <n v="30"/>
    <n v="0.05"/>
    <x v="1"/>
    <n v="27.6"/>
    <n v="3"/>
    <x v="0"/>
  </r>
  <r>
    <n v="10663"/>
    <n v="42"/>
    <s v="Singaporean Hokkien Fried Mee"/>
    <x v="7"/>
    <d v="2018-03-24T00:00:00"/>
    <n v="14"/>
    <n v="30"/>
    <n v="0.05"/>
    <x v="1"/>
    <n v="21"/>
    <n v="3"/>
    <x v="0"/>
  </r>
  <r>
    <n v="10663"/>
    <n v="51"/>
    <s v="Manjimup Dried Apples"/>
    <x v="7"/>
    <d v="2018-03-24T00:00:00"/>
    <n v="53"/>
    <n v="20"/>
    <n v="0.05"/>
    <x v="1"/>
    <n v="53"/>
    <n v="3"/>
    <x v="0"/>
  </r>
  <r>
    <n v="10664"/>
    <n v="10"/>
    <s v="sugar"/>
    <x v="5"/>
    <d v="2018-03-24T00:00:00"/>
    <n v="31"/>
    <n v="24"/>
    <n v="0.15"/>
    <x v="1"/>
    <n v="111.6"/>
    <n v="3"/>
    <x v="0"/>
  </r>
  <r>
    <n v="10664"/>
    <n v="56"/>
    <s v="Gnocchi di nonna Alice"/>
    <x v="5"/>
    <d v="2018-03-24T00:00:00"/>
    <n v="38"/>
    <n v="12"/>
    <n v="0.15"/>
    <x v="1"/>
    <n v="68.399999999999991"/>
    <n v="3"/>
    <x v="0"/>
  </r>
  <r>
    <n v="10664"/>
    <n v="65"/>
    <s v="Louisiana Fiery Hot Pepper Sauce"/>
    <x v="5"/>
    <d v="2018-03-24T00:00:00"/>
    <n v="21.05"/>
    <n v="15"/>
    <n v="0.15"/>
    <x v="1"/>
    <n v="47.362499999999997"/>
    <n v="3"/>
    <x v="0"/>
  </r>
  <r>
    <n v="10665"/>
    <n v="51"/>
    <s v="Manjimup Dried Apples"/>
    <x v="5"/>
    <d v="2018-03-25T00:00:00"/>
    <n v="53"/>
    <n v="20"/>
    <n v="0"/>
    <x v="1"/>
    <n v="1060"/>
    <n v="3"/>
    <x v="0"/>
  </r>
  <r>
    <n v="10665"/>
    <n v="59"/>
    <s v="Raclette Courdavault"/>
    <x v="5"/>
    <d v="2018-03-25T00:00:00"/>
    <n v="55"/>
    <n v="1"/>
    <n v="0"/>
    <x v="1"/>
    <n v="55"/>
    <n v="3"/>
    <x v="0"/>
  </r>
  <r>
    <n v="10665"/>
    <n v="76"/>
    <s v="Lakkalikööri"/>
    <x v="5"/>
    <d v="2018-03-25T00:00:00"/>
    <n v="18"/>
    <n v="10"/>
    <n v="0"/>
    <x v="1"/>
    <n v="180"/>
    <n v="3"/>
    <x v="0"/>
  </r>
  <r>
    <n v="10666"/>
    <n v="29"/>
    <s v="Thüringer Rostbratwurst"/>
    <x v="8"/>
    <d v="2018-03-26T00:00:00"/>
    <n v="123.79"/>
    <n v="36"/>
    <n v="0"/>
    <x v="1"/>
    <n v="4456.4400000000005"/>
    <n v="3"/>
    <x v="0"/>
  </r>
  <r>
    <n v="10666"/>
    <n v="65"/>
    <s v="Louisiana Fiery Hot Pepper Sauce"/>
    <x v="8"/>
    <d v="2018-03-26T00:00:00"/>
    <n v="21.05"/>
    <n v="10"/>
    <n v="0"/>
    <x v="1"/>
    <n v="210.5"/>
    <n v="3"/>
    <x v="0"/>
  </r>
  <r>
    <n v="10667"/>
    <n v="69"/>
    <s v="Gudbrandsdalsost"/>
    <x v="8"/>
    <d v="2018-03-26T00:00:00"/>
    <n v="36"/>
    <n v="45"/>
    <n v="0.2"/>
    <x v="1"/>
    <n v="324"/>
    <n v="3"/>
    <x v="0"/>
  </r>
  <r>
    <n v="10667"/>
    <n v="71"/>
    <s v="Flotemysost"/>
    <x v="8"/>
    <d v="2018-03-26T00:00:00"/>
    <n v="21.5"/>
    <n v="14"/>
    <n v="0.2"/>
    <x v="1"/>
    <n v="60.2"/>
    <n v="3"/>
    <x v="0"/>
  </r>
  <r>
    <n v="10668"/>
    <n v="31"/>
    <s v="Gorgonzola Telino"/>
    <x v="5"/>
    <d v="2018-03-29T00:00:00"/>
    <n v="12.5"/>
    <n v="8"/>
    <n v="0.1"/>
    <x v="1"/>
    <n v="10"/>
    <n v="3"/>
    <x v="0"/>
  </r>
  <r>
    <n v="10668"/>
    <n v="55"/>
    <s v="Pâté chinois"/>
    <x v="5"/>
    <d v="2018-03-29T00:00:00"/>
    <n v="24"/>
    <n v="4"/>
    <n v="0.1"/>
    <x v="1"/>
    <n v="9.6000000000000014"/>
    <n v="3"/>
    <x v="0"/>
  </r>
  <r>
    <n v="10668"/>
    <n v="64"/>
    <s v="Wimmers gute Semmelknödel"/>
    <x v="5"/>
    <d v="2018-03-29T00:00:00"/>
    <n v="33.25"/>
    <n v="15"/>
    <n v="0.1"/>
    <x v="1"/>
    <n v="49.875"/>
    <n v="3"/>
    <x v="0"/>
  </r>
  <r>
    <n v="10669"/>
    <n v="36"/>
    <s v="Inlagd Sill"/>
    <x v="7"/>
    <d v="2018-03-29T00:00:00"/>
    <n v="19"/>
    <n v="30"/>
    <n v="0"/>
    <x v="1"/>
    <n v="570"/>
    <n v="3"/>
    <x v="0"/>
  </r>
  <r>
    <n v="10670"/>
    <n v="23"/>
    <s v="Tunnbröd"/>
    <x v="2"/>
    <d v="2018-03-30T00:00:00"/>
    <n v="9"/>
    <n v="32"/>
    <n v="0"/>
    <x v="1"/>
    <n v="288"/>
    <n v="3"/>
    <x v="0"/>
  </r>
  <r>
    <n v="10670"/>
    <n v="46"/>
    <s v="Spegesild"/>
    <x v="2"/>
    <d v="2018-03-30T00:00:00"/>
    <n v="12"/>
    <n v="60"/>
    <n v="0"/>
    <x v="1"/>
    <n v="720"/>
    <n v="3"/>
    <x v="0"/>
  </r>
  <r>
    <n v="10670"/>
    <n v="67"/>
    <s v="Laughing Lumberjack Lager"/>
    <x v="2"/>
    <d v="2018-03-30T00:00:00"/>
    <n v="14"/>
    <n v="25"/>
    <n v="0"/>
    <x v="1"/>
    <n v="350"/>
    <n v="3"/>
    <x v="0"/>
  </r>
  <r>
    <n v="10670"/>
    <n v="73"/>
    <s v="Röd Kaviar"/>
    <x v="2"/>
    <d v="2018-03-30T00:00:00"/>
    <n v="15"/>
    <n v="50"/>
    <n v="0"/>
    <x v="1"/>
    <n v="750"/>
    <n v="3"/>
    <x v="0"/>
  </r>
  <r>
    <n v="10670"/>
    <n v="75"/>
    <s v="Rhönbräu Klosterbier"/>
    <x v="2"/>
    <d v="2018-03-30T00:00:00"/>
    <n v="7.75"/>
    <n v="25"/>
    <n v="0"/>
    <x v="1"/>
    <n v="193.75"/>
    <n v="3"/>
    <x v="0"/>
  </r>
  <r>
    <n v="10671"/>
    <n v="16"/>
    <s v="Pavlova"/>
    <x v="5"/>
    <d v="2018-03-31T00:00:00"/>
    <n v="17.45"/>
    <n v="10"/>
    <n v="0"/>
    <x v="1"/>
    <n v="174.5"/>
    <n v="3"/>
    <x v="0"/>
  </r>
  <r>
    <n v="10671"/>
    <n v="62"/>
    <s v="Tarte au sucre"/>
    <x v="5"/>
    <d v="2018-03-31T00:00:00"/>
    <n v="49.3"/>
    <n v="10"/>
    <n v="0"/>
    <x v="1"/>
    <n v="493"/>
    <n v="3"/>
    <x v="0"/>
  </r>
  <r>
    <n v="10671"/>
    <n v="65"/>
    <s v="Louisiana Fiery Hot Pepper Sauce"/>
    <x v="5"/>
    <d v="2018-03-31T00:00:00"/>
    <n v="21.05"/>
    <n v="12"/>
    <n v="0"/>
    <x v="1"/>
    <n v="252.60000000000002"/>
    <n v="3"/>
    <x v="0"/>
  </r>
  <r>
    <n v="10672"/>
    <n v="38"/>
    <s v="Côte de Blaye"/>
    <x v="4"/>
    <d v="2018-03-31T00:00:00"/>
    <n v="263.5"/>
    <n v="15"/>
    <n v="0.1"/>
    <x v="1"/>
    <n v="395.25"/>
    <n v="3"/>
    <x v="0"/>
  </r>
  <r>
    <n v="10672"/>
    <n v="71"/>
    <s v="Flotemysost"/>
    <x v="4"/>
    <d v="2018-03-31T00:00:00"/>
    <n v="21.5"/>
    <n v="12"/>
    <n v="0"/>
    <x v="1"/>
    <n v="258"/>
    <n v="3"/>
    <x v="0"/>
  </r>
  <r>
    <n v="10673"/>
    <n v="16"/>
    <s v="Pavlova"/>
    <x v="7"/>
    <d v="2018-04-01T00:00:00"/>
    <n v="17.45"/>
    <n v="3"/>
    <n v="0"/>
    <x v="1"/>
    <n v="52.349999999999994"/>
    <n v="4"/>
    <x v="1"/>
  </r>
  <r>
    <n v="10673"/>
    <n v="42"/>
    <s v="Singaporean Hokkien Fried Mee"/>
    <x v="7"/>
    <d v="2018-04-01T00:00:00"/>
    <n v="14"/>
    <n v="6"/>
    <n v="0"/>
    <x v="1"/>
    <n v="84"/>
    <n v="4"/>
    <x v="1"/>
  </r>
  <r>
    <n v="10673"/>
    <n v="43"/>
    <s v="Ipoh Coffee"/>
    <x v="7"/>
    <d v="2018-04-01T00:00:00"/>
    <n v="46"/>
    <n v="6"/>
    <n v="0"/>
    <x v="1"/>
    <n v="276"/>
    <n v="4"/>
    <x v="1"/>
  </r>
  <r>
    <n v="10674"/>
    <n v="23"/>
    <s v="Tunnbröd"/>
    <x v="2"/>
    <d v="2018-04-01T00:00:00"/>
    <n v="9"/>
    <n v="5"/>
    <n v="0"/>
    <x v="1"/>
    <n v="45"/>
    <n v="4"/>
    <x v="1"/>
  </r>
  <r>
    <n v="10675"/>
    <n v="14"/>
    <s v="Tofu"/>
    <x v="0"/>
    <d v="2018-04-02T00:00:00"/>
    <n v="23.25"/>
    <n v="30"/>
    <n v="0"/>
    <x v="1"/>
    <n v="697.5"/>
    <n v="4"/>
    <x v="1"/>
  </r>
  <r>
    <n v="10675"/>
    <n v="53"/>
    <s v="Perth Pasties"/>
    <x v="0"/>
    <d v="2018-04-02T00:00:00"/>
    <n v="32.799999999999997"/>
    <n v="10"/>
    <n v="0"/>
    <x v="1"/>
    <n v="328"/>
    <n v="4"/>
    <x v="1"/>
  </r>
  <r>
    <n v="10675"/>
    <n v="58"/>
    <s v="Escargots de Bourgogne"/>
    <x v="0"/>
    <d v="2018-04-02T00:00:00"/>
    <n v="13.25"/>
    <n v="30"/>
    <n v="0"/>
    <x v="1"/>
    <n v="397.5"/>
    <n v="4"/>
    <x v="1"/>
  </r>
  <r>
    <n v="10676"/>
    <n v="10"/>
    <s v="sugar"/>
    <x v="7"/>
    <d v="2018-04-05T00:00:00"/>
    <n v="31"/>
    <n v="2"/>
    <n v="0"/>
    <x v="1"/>
    <n v="62"/>
    <n v="4"/>
    <x v="1"/>
  </r>
  <r>
    <n v="10676"/>
    <n v="19"/>
    <s v="Teatime Chocolate Biscuits"/>
    <x v="7"/>
    <d v="2018-04-05T00:00:00"/>
    <n v="9.1999999999999993"/>
    <n v="7"/>
    <n v="0"/>
    <x v="1"/>
    <n v="64.399999999999991"/>
    <n v="4"/>
    <x v="1"/>
  </r>
  <r>
    <n v="10676"/>
    <n v="44"/>
    <s v="Gula Malacca"/>
    <x v="7"/>
    <d v="2018-04-05T00:00:00"/>
    <n v="19.45"/>
    <n v="21"/>
    <n v="0"/>
    <x v="1"/>
    <n v="408.45"/>
    <n v="4"/>
    <x v="1"/>
  </r>
  <r>
    <n v="10677"/>
    <n v="26"/>
    <s v="Gumbär Gummibärchen"/>
    <x v="5"/>
    <d v="2018-04-05T00:00:00"/>
    <n v="31.23"/>
    <n v="30"/>
    <n v="0.15"/>
    <x v="1"/>
    <n v="140.535"/>
    <n v="4"/>
    <x v="1"/>
  </r>
  <r>
    <n v="10677"/>
    <n v="33"/>
    <s v="Geitost"/>
    <x v="5"/>
    <d v="2018-04-05T00:00:00"/>
    <n v="2.5"/>
    <n v="8"/>
    <n v="0.15"/>
    <x v="1"/>
    <n v="3"/>
    <n v="4"/>
    <x v="1"/>
  </r>
  <r>
    <n v="10678"/>
    <n v="12"/>
    <s v="Queso Manchego La Pastora"/>
    <x v="8"/>
    <d v="2018-04-06T00:00:00"/>
    <n v="38"/>
    <n v="100"/>
    <n v="0"/>
    <x v="1"/>
    <n v="3800"/>
    <n v="4"/>
    <x v="1"/>
  </r>
  <r>
    <n v="10678"/>
    <n v="33"/>
    <s v="Geitost"/>
    <x v="8"/>
    <d v="2018-04-06T00:00:00"/>
    <n v="2.5"/>
    <n v="30"/>
    <n v="0"/>
    <x v="1"/>
    <n v="75"/>
    <n v="4"/>
    <x v="1"/>
  </r>
  <r>
    <n v="10678"/>
    <n v="41"/>
    <s v="Jack's New England Clam Chowder"/>
    <x v="8"/>
    <d v="2018-04-06T00:00:00"/>
    <n v="9.65"/>
    <n v="120"/>
    <n v="0"/>
    <x v="1"/>
    <n v="1158"/>
    <n v="4"/>
    <x v="1"/>
  </r>
  <r>
    <n v="10678"/>
    <n v="54"/>
    <s v="Tourtière"/>
    <x v="8"/>
    <d v="2018-04-06T00:00:00"/>
    <n v="7.45"/>
    <n v="30"/>
    <n v="0"/>
    <x v="1"/>
    <n v="223.5"/>
    <n v="4"/>
    <x v="1"/>
  </r>
  <r>
    <n v="10679"/>
    <n v="59"/>
    <s v="Raclette Courdavault"/>
    <x v="6"/>
    <d v="2018-04-06T00:00:00"/>
    <n v="55"/>
    <n v="12"/>
    <n v="0"/>
    <x v="1"/>
    <n v="660"/>
    <n v="4"/>
    <x v="1"/>
  </r>
  <r>
    <n v="10680"/>
    <n v="16"/>
    <s v="Pavlova"/>
    <x v="5"/>
    <d v="2018-04-07T00:00:00"/>
    <n v="17.45"/>
    <n v="50"/>
    <n v="0.25"/>
    <x v="1"/>
    <n v="218.125"/>
    <n v="4"/>
    <x v="1"/>
  </r>
  <r>
    <n v="10680"/>
    <n v="31"/>
    <s v="Gorgonzola Telino"/>
    <x v="5"/>
    <d v="2018-04-07T00:00:00"/>
    <n v="12.5"/>
    <n v="20"/>
    <n v="0.25"/>
    <x v="1"/>
    <n v="62.5"/>
    <n v="4"/>
    <x v="1"/>
  </r>
  <r>
    <n v="10680"/>
    <n v="42"/>
    <s v="Singaporean Hokkien Fried Mee"/>
    <x v="5"/>
    <d v="2018-04-07T00:00:00"/>
    <n v="14"/>
    <n v="40"/>
    <n v="0.25"/>
    <x v="1"/>
    <n v="140"/>
    <n v="4"/>
    <x v="1"/>
  </r>
  <r>
    <n v="10681"/>
    <n v="19"/>
    <s v="Teatime Chocolate Biscuits"/>
    <x v="3"/>
    <d v="2018-04-08T00:00:00"/>
    <n v="9.1999999999999993"/>
    <n v="30"/>
    <n v="0.1"/>
    <x v="1"/>
    <n v="27.6"/>
    <n v="4"/>
    <x v="1"/>
  </r>
  <r>
    <n v="10681"/>
    <n v="21"/>
    <s v="Sir Rodney's Scones"/>
    <x v="3"/>
    <d v="2018-04-08T00:00:00"/>
    <n v="10"/>
    <n v="12"/>
    <n v="0.1"/>
    <x v="1"/>
    <n v="12"/>
    <n v="4"/>
    <x v="1"/>
  </r>
  <r>
    <n v="10681"/>
    <n v="64"/>
    <s v="Wimmers gute Semmelknödel"/>
    <x v="3"/>
    <d v="2018-04-08T00:00:00"/>
    <n v="33.25"/>
    <n v="28"/>
    <n v="0"/>
    <x v="1"/>
    <n v="931"/>
    <n v="4"/>
    <x v="1"/>
  </r>
  <r>
    <n v="10682"/>
    <n v="33"/>
    <s v="Geitost"/>
    <x v="3"/>
    <d v="2018-04-08T00:00:00"/>
    <n v="2.5"/>
    <n v="30"/>
    <n v="0"/>
    <x v="1"/>
    <n v="75"/>
    <n v="4"/>
    <x v="1"/>
  </r>
  <r>
    <n v="10682"/>
    <n v="66"/>
    <s v="Louisiana Hot Spiced Okra"/>
    <x v="3"/>
    <d v="2018-04-08T00:00:00"/>
    <n v="17"/>
    <n v="4"/>
    <n v="0"/>
    <x v="1"/>
    <n v="68"/>
    <n v="4"/>
    <x v="1"/>
  </r>
  <r>
    <n v="10682"/>
    <n v="75"/>
    <s v="Rhönbräu Klosterbier"/>
    <x v="3"/>
    <d v="2018-04-08T00:00:00"/>
    <n v="7.75"/>
    <n v="30"/>
    <n v="0"/>
    <x v="1"/>
    <n v="232.5"/>
    <n v="4"/>
    <x v="1"/>
  </r>
  <r>
    <n v="10683"/>
    <n v="52"/>
    <s v="Filo Mix"/>
    <x v="7"/>
    <d v="2018-04-09T00:00:00"/>
    <n v="7"/>
    <n v="9"/>
    <n v="0"/>
    <x v="1"/>
    <n v="63"/>
    <n v="4"/>
    <x v="1"/>
  </r>
  <r>
    <n v="10684"/>
    <n v="40"/>
    <s v="Boston Crab Meat"/>
    <x v="3"/>
    <d v="2018-04-09T00:00:00"/>
    <n v="18.399999999999999"/>
    <n v="20"/>
    <n v="0"/>
    <x v="1"/>
    <n v="368"/>
    <n v="4"/>
    <x v="1"/>
  </r>
  <r>
    <n v="10684"/>
    <n v="47"/>
    <s v="Zaanse koeken"/>
    <x v="3"/>
    <d v="2018-04-09T00:00:00"/>
    <n v="9.5"/>
    <n v="40"/>
    <n v="0"/>
    <x v="1"/>
    <n v="380"/>
    <n v="4"/>
    <x v="1"/>
  </r>
  <r>
    <n v="10684"/>
    <n v="60"/>
    <s v="Camembert Pierrot"/>
    <x v="3"/>
    <d v="2018-04-09T00:00:00"/>
    <n v="34"/>
    <n v="30"/>
    <n v="0"/>
    <x v="1"/>
    <n v="1020"/>
    <n v="4"/>
    <x v="1"/>
  </r>
  <r>
    <n v="10685"/>
    <n v="10"/>
    <s v="sugar"/>
    <x v="2"/>
    <d v="2018-04-12T00:00:00"/>
    <n v="31"/>
    <n v="20"/>
    <n v="0"/>
    <x v="1"/>
    <n v="620"/>
    <n v="4"/>
    <x v="1"/>
  </r>
  <r>
    <n v="10685"/>
    <n v="41"/>
    <s v="Jack's New England Clam Chowder"/>
    <x v="2"/>
    <d v="2018-04-12T00:00:00"/>
    <n v="9.65"/>
    <n v="4"/>
    <n v="0"/>
    <x v="1"/>
    <n v="38.6"/>
    <n v="4"/>
    <x v="1"/>
  </r>
  <r>
    <n v="10685"/>
    <n v="47"/>
    <s v="Zaanse koeken"/>
    <x v="2"/>
    <d v="2018-04-12T00:00:00"/>
    <n v="9.5"/>
    <n v="15"/>
    <n v="0"/>
    <x v="1"/>
    <n v="142.5"/>
    <n v="4"/>
    <x v="1"/>
  </r>
  <r>
    <n v="10686"/>
    <n v="17"/>
    <s v="Alice Mutton"/>
    <x v="7"/>
    <d v="2018-04-13T00:00:00"/>
    <n v="39"/>
    <n v="30"/>
    <n v="0.2"/>
    <x v="1"/>
    <n v="234"/>
    <n v="4"/>
    <x v="1"/>
  </r>
  <r>
    <n v="10686"/>
    <n v="26"/>
    <s v="Gumbär Gummibärchen"/>
    <x v="7"/>
    <d v="2018-04-13T00:00:00"/>
    <n v="31.23"/>
    <n v="15"/>
    <n v="0"/>
    <x v="1"/>
    <n v="468.45"/>
    <n v="4"/>
    <x v="1"/>
  </r>
  <r>
    <n v="10687"/>
    <n v="9"/>
    <s v="Mishi Kobe Niku"/>
    <x v="4"/>
    <d v="2018-04-13T00:00:00"/>
    <n v="97"/>
    <n v="50"/>
    <n v="0.25"/>
    <x v="1"/>
    <n v="1212.5"/>
    <n v="4"/>
    <x v="1"/>
  </r>
  <r>
    <n v="10687"/>
    <n v="29"/>
    <s v="Thüringer Rostbratwurst"/>
    <x v="4"/>
    <d v="2018-04-13T00:00:00"/>
    <n v="123.79"/>
    <n v="10"/>
    <n v="0"/>
    <x v="1"/>
    <n v="1237.9000000000001"/>
    <n v="4"/>
    <x v="1"/>
  </r>
  <r>
    <n v="10687"/>
    <n v="36"/>
    <s v="Inlagd Sill"/>
    <x v="4"/>
    <d v="2018-04-13T00:00:00"/>
    <n v="19"/>
    <n v="6"/>
    <n v="0.25"/>
    <x v="1"/>
    <n v="28.5"/>
    <n v="4"/>
    <x v="1"/>
  </r>
  <r>
    <n v="10688"/>
    <n v="10"/>
    <s v="sugar"/>
    <x v="2"/>
    <d v="2018-04-14T00:00:00"/>
    <n v="31"/>
    <n v="18"/>
    <n v="0.1"/>
    <x v="1"/>
    <n v="55.800000000000004"/>
    <n v="4"/>
    <x v="1"/>
  </r>
  <r>
    <n v="10688"/>
    <n v="28"/>
    <s v="Rössle Sauerkraut"/>
    <x v="2"/>
    <d v="2018-04-14T00:00:00"/>
    <n v="45.6"/>
    <n v="60"/>
    <n v="0.1"/>
    <x v="1"/>
    <n v="273.60000000000002"/>
    <n v="4"/>
    <x v="1"/>
  </r>
  <r>
    <n v="10688"/>
    <n v="34"/>
    <s v="Sasquatch Ale"/>
    <x v="2"/>
    <d v="2018-04-14T00:00:00"/>
    <n v="14"/>
    <n v="14"/>
    <n v="0"/>
    <x v="1"/>
    <n v="196"/>
    <n v="4"/>
    <x v="1"/>
  </r>
  <r>
    <n v="10689"/>
    <n v="1"/>
    <s v="Tea"/>
    <x v="5"/>
    <d v="2018-04-14T00:00:00"/>
    <n v="18"/>
    <n v="35"/>
    <n v="0.25"/>
    <x v="1"/>
    <n v="157.5"/>
    <n v="4"/>
    <x v="1"/>
  </r>
  <r>
    <n v="10690"/>
    <n v="56"/>
    <s v="Gnocchi di nonna Alice"/>
    <x v="5"/>
    <d v="2018-04-15T00:00:00"/>
    <n v="38"/>
    <n v="20"/>
    <n v="0.25"/>
    <x v="1"/>
    <n v="190"/>
    <n v="4"/>
    <x v="1"/>
  </r>
  <r>
    <n v="10690"/>
    <n v="77"/>
    <s v="Original Frankfurter grüne Soße"/>
    <x v="5"/>
    <d v="2018-04-15T00:00:00"/>
    <n v="13"/>
    <n v="30"/>
    <n v="0.25"/>
    <x v="1"/>
    <n v="97.5"/>
    <n v="4"/>
    <x v="1"/>
  </r>
  <r>
    <n v="10691"/>
    <n v="1"/>
    <s v="Tea"/>
    <x v="7"/>
    <d v="2018-04-16T00:00:00"/>
    <n v="18"/>
    <n v="30"/>
    <n v="0"/>
    <x v="1"/>
    <n v="540"/>
    <n v="4"/>
    <x v="1"/>
  </r>
  <r>
    <n v="10691"/>
    <n v="29"/>
    <s v="Thüringer Rostbratwurst"/>
    <x v="7"/>
    <d v="2018-04-16T00:00:00"/>
    <n v="123.79"/>
    <n v="40"/>
    <n v="0"/>
    <x v="1"/>
    <n v="4951.6000000000004"/>
    <n v="4"/>
    <x v="1"/>
  </r>
  <r>
    <n v="10691"/>
    <n v="43"/>
    <s v="Ipoh Coffee"/>
    <x v="7"/>
    <d v="2018-04-16T00:00:00"/>
    <n v="46"/>
    <n v="40"/>
    <n v="0"/>
    <x v="1"/>
    <n v="1840"/>
    <n v="4"/>
    <x v="1"/>
  </r>
  <r>
    <n v="10691"/>
    <n v="44"/>
    <s v="Gula Malacca"/>
    <x v="7"/>
    <d v="2018-04-16T00:00:00"/>
    <n v="19.45"/>
    <n v="24"/>
    <n v="0"/>
    <x v="1"/>
    <n v="466.79999999999995"/>
    <n v="4"/>
    <x v="1"/>
  </r>
  <r>
    <n v="10691"/>
    <n v="62"/>
    <s v="Tarte au sucre"/>
    <x v="7"/>
    <d v="2018-04-16T00:00:00"/>
    <n v="49.3"/>
    <n v="48"/>
    <n v="0"/>
    <x v="1"/>
    <n v="2366.3999999999996"/>
    <n v="4"/>
    <x v="1"/>
  </r>
  <r>
    <n v="10692"/>
    <n v="63"/>
    <s v="Vegie-spread"/>
    <x v="2"/>
    <d v="2018-04-16T00:00:00"/>
    <n v="43.9"/>
    <n v="20"/>
    <n v="0"/>
    <x v="1"/>
    <n v="878"/>
    <n v="4"/>
    <x v="1"/>
  </r>
  <r>
    <n v="10693"/>
    <n v="9"/>
    <s v="Mishi Kobe Niku"/>
    <x v="3"/>
    <d v="2018-04-19T00:00:00"/>
    <n v="97"/>
    <n v="6"/>
    <n v="0"/>
    <x v="1"/>
    <n v="582"/>
    <n v="4"/>
    <x v="1"/>
  </r>
  <r>
    <n v="10693"/>
    <n v="54"/>
    <s v="Tourtière"/>
    <x v="3"/>
    <d v="2018-04-19T00:00:00"/>
    <n v="7.45"/>
    <n v="60"/>
    <n v="0.15"/>
    <x v="1"/>
    <n v="67.05"/>
    <n v="4"/>
    <x v="1"/>
  </r>
  <r>
    <n v="10693"/>
    <n v="69"/>
    <s v="Gudbrandsdalsost"/>
    <x v="3"/>
    <d v="2018-04-19T00:00:00"/>
    <n v="36"/>
    <n v="30"/>
    <n v="0.15"/>
    <x v="1"/>
    <n v="162"/>
    <n v="4"/>
    <x v="1"/>
  </r>
  <r>
    <n v="10693"/>
    <n v="73"/>
    <s v="Röd Kaviar"/>
    <x v="3"/>
    <d v="2018-04-19T00:00:00"/>
    <n v="15"/>
    <n v="15"/>
    <n v="0.15"/>
    <x v="1"/>
    <n v="33.75"/>
    <n v="4"/>
    <x v="1"/>
  </r>
  <r>
    <n v="10694"/>
    <n v="7"/>
    <s v="Uncle Bob's Organic Dried Pears"/>
    <x v="6"/>
    <d v="2018-04-19T00:00:00"/>
    <n v="30"/>
    <n v="90"/>
    <n v="0"/>
    <x v="1"/>
    <n v="2700"/>
    <n v="4"/>
    <x v="1"/>
  </r>
  <r>
    <n v="10694"/>
    <n v="59"/>
    <s v="Raclette Courdavault"/>
    <x v="6"/>
    <d v="2018-04-19T00:00:00"/>
    <n v="55"/>
    <n v="25"/>
    <n v="0"/>
    <x v="1"/>
    <n v="1375"/>
    <n v="4"/>
    <x v="1"/>
  </r>
  <r>
    <n v="10694"/>
    <n v="70"/>
    <s v="Outback Lager"/>
    <x v="6"/>
    <d v="2018-04-19T00:00:00"/>
    <n v="15"/>
    <n v="50"/>
    <n v="0"/>
    <x v="1"/>
    <n v="750"/>
    <n v="4"/>
    <x v="1"/>
  </r>
  <r>
    <n v="10695"/>
    <n v="8"/>
    <s v="Northwoods Cranberry Sauce"/>
    <x v="8"/>
    <d v="2018-04-20T00:00:00"/>
    <n v="40"/>
    <n v="10"/>
    <n v="0"/>
    <x v="1"/>
    <n v="400"/>
    <n v="4"/>
    <x v="1"/>
  </r>
  <r>
    <n v="10695"/>
    <n v="12"/>
    <s v="Queso Manchego La Pastora"/>
    <x v="8"/>
    <d v="2018-04-20T00:00:00"/>
    <n v="38"/>
    <n v="4"/>
    <n v="0"/>
    <x v="1"/>
    <n v="152"/>
    <n v="4"/>
    <x v="1"/>
  </r>
  <r>
    <n v="10695"/>
    <n v="24"/>
    <s v="Guaraná Fantástica"/>
    <x v="8"/>
    <d v="2018-04-20T00:00:00"/>
    <n v="4.5"/>
    <n v="20"/>
    <n v="0"/>
    <x v="1"/>
    <n v="90"/>
    <n v="4"/>
    <x v="1"/>
  </r>
  <r>
    <n v="10696"/>
    <n v="17"/>
    <s v="Alice Mutton"/>
    <x v="6"/>
    <d v="2018-04-21T00:00:00"/>
    <n v="39"/>
    <n v="20"/>
    <n v="0"/>
    <x v="1"/>
    <n v="780"/>
    <n v="4"/>
    <x v="1"/>
  </r>
  <r>
    <n v="10696"/>
    <n v="46"/>
    <s v="Spegesild"/>
    <x v="6"/>
    <d v="2018-04-21T00:00:00"/>
    <n v="12"/>
    <n v="18"/>
    <n v="0"/>
    <x v="1"/>
    <n v="216"/>
    <n v="4"/>
    <x v="1"/>
  </r>
  <r>
    <n v="10697"/>
    <n v="19"/>
    <s v="Teatime Chocolate Biscuits"/>
    <x v="3"/>
    <d v="2018-04-21T00:00:00"/>
    <n v="9.1999999999999993"/>
    <n v="7"/>
    <n v="0.25"/>
    <x v="1"/>
    <n v="16.099999999999998"/>
    <n v="4"/>
    <x v="1"/>
  </r>
  <r>
    <n v="10697"/>
    <n v="35"/>
    <s v="Steeleye Stout"/>
    <x v="3"/>
    <d v="2018-04-21T00:00:00"/>
    <n v="18"/>
    <n v="9"/>
    <n v="0.25"/>
    <x v="1"/>
    <n v="40.5"/>
    <n v="4"/>
    <x v="1"/>
  </r>
  <r>
    <n v="10697"/>
    <n v="58"/>
    <s v="Escargots de Bourgogne"/>
    <x v="3"/>
    <d v="2018-04-21T00:00:00"/>
    <n v="13.25"/>
    <n v="30"/>
    <n v="0.25"/>
    <x v="1"/>
    <n v="99.375"/>
    <n v="4"/>
    <x v="1"/>
  </r>
  <r>
    <n v="10697"/>
    <n v="70"/>
    <s v="Outback Lager"/>
    <x v="3"/>
    <d v="2018-04-21T00:00:00"/>
    <n v="15"/>
    <n v="30"/>
    <n v="0.25"/>
    <x v="1"/>
    <n v="112.5"/>
    <n v="4"/>
    <x v="1"/>
  </r>
  <r>
    <n v="10698"/>
    <n v="11"/>
    <s v="Queso Cabrales"/>
    <x v="2"/>
    <d v="2018-04-22T00:00:00"/>
    <n v="21"/>
    <n v="15"/>
    <n v="0"/>
    <x v="1"/>
    <n v="315"/>
    <n v="4"/>
    <x v="1"/>
  </r>
  <r>
    <n v="10698"/>
    <n v="17"/>
    <s v="Alice Mutton"/>
    <x v="2"/>
    <d v="2018-04-22T00:00:00"/>
    <n v="39"/>
    <n v="8"/>
    <n v="0.05"/>
    <x v="1"/>
    <n v="15.600000000000001"/>
    <n v="4"/>
    <x v="1"/>
  </r>
  <r>
    <n v="10698"/>
    <n v="29"/>
    <s v="Thüringer Rostbratwurst"/>
    <x v="2"/>
    <d v="2018-04-22T00:00:00"/>
    <n v="123.79"/>
    <n v="12"/>
    <n v="0.05"/>
    <x v="1"/>
    <n v="74.274000000000001"/>
    <n v="4"/>
    <x v="1"/>
  </r>
  <r>
    <n v="10698"/>
    <n v="65"/>
    <s v="Louisiana Fiery Hot Pepper Sauce"/>
    <x v="2"/>
    <d v="2018-04-22T00:00:00"/>
    <n v="21.05"/>
    <n v="65"/>
    <n v="0.05"/>
    <x v="1"/>
    <n v="68.412500000000009"/>
    <n v="4"/>
    <x v="1"/>
  </r>
  <r>
    <n v="10698"/>
    <n v="70"/>
    <s v="Outback Lager"/>
    <x v="2"/>
    <d v="2018-04-22T00:00:00"/>
    <n v="15"/>
    <n v="8"/>
    <n v="0.05"/>
    <x v="1"/>
    <n v="6"/>
    <n v="4"/>
    <x v="1"/>
  </r>
  <r>
    <n v="10699"/>
    <n v="47"/>
    <s v="Zaanse koeken"/>
    <x v="3"/>
    <d v="2018-04-22T00:00:00"/>
    <n v="9.5"/>
    <n v="12"/>
    <n v="0"/>
    <x v="1"/>
    <n v="114"/>
    <n v="4"/>
    <x v="1"/>
  </r>
  <r>
    <n v="10700"/>
    <n v="1"/>
    <s v="Tea"/>
    <x v="3"/>
    <d v="2018-04-23T00:00:00"/>
    <n v="18"/>
    <n v="5"/>
    <n v="0.2"/>
    <x v="1"/>
    <n v="18"/>
    <n v="4"/>
    <x v="1"/>
  </r>
  <r>
    <n v="10700"/>
    <n v="34"/>
    <s v="Sasquatch Ale"/>
    <x v="3"/>
    <d v="2018-04-23T00:00:00"/>
    <n v="14"/>
    <n v="12"/>
    <n v="0.2"/>
    <x v="1"/>
    <n v="33.6"/>
    <n v="4"/>
    <x v="1"/>
  </r>
  <r>
    <n v="10700"/>
    <n v="68"/>
    <s v="Scottish Longbreads"/>
    <x v="3"/>
    <d v="2018-04-23T00:00:00"/>
    <n v="12.5"/>
    <n v="40"/>
    <n v="0.2"/>
    <x v="1"/>
    <n v="100"/>
    <n v="4"/>
    <x v="1"/>
  </r>
  <r>
    <n v="10700"/>
    <n v="71"/>
    <s v="Flotemysost"/>
    <x v="3"/>
    <d v="2018-04-23T00:00:00"/>
    <n v="21.5"/>
    <n v="60"/>
    <n v="0.2"/>
    <x v="1"/>
    <n v="258"/>
    <n v="4"/>
    <x v="1"/>
  </r>
  <r>
    <n v="10701"/>
    <n v="59"/>
    <s v="Raclette Courdavault"/>
    <x v="1"/>
    <d v="2018-04-26T00:00:00"/>
    <n v="55"/>
    <n v="42"/>
    <n v="0.15"/>
    <x v="1"/>
    <n v="346.5"/>
    <n v="4"/>
    <x v="1"/>
  </r>
  <r>
    <n v="10701"/>
    <n v="71"/>
    <s v="Flotemysost"/>
    <x v="1"/>
    <d v="2018-04-26T00:00:00"/>
    <n v="21.5"/>
    <n v="20"/>
    <n v="0.15"/>
    <x v="1"/>
    <n v="64.5"/>
    <n v="4"/>
    <x v="1"/>
  </r>
  <r>
    <n v="10701"/>
    <n v="76"/>
    <s v="Lakkalikööri"/>
    <x v="1"/>
    <d v="2018-04-26T00:00:00"/>
    <n v="18"/>
    <n v="35"/>
    <n v="0.15"/>
    <x v="1"/>
    <n v="94.5"/>
    <n v="4"/>
    <x v="1"/>
  </r>
  <r>
    <n v="10702"/>
    <n v="3"/>
    <s v="Aniseed Syrup"/>
    <x v="2"/>
    <d v="2018-04-26T00:00:00"/>
    <n v="10"/>
    <n v="6"/>
    <n v="0"/>
    <x v="1"/>
    <n v="60"/>
    <n v="4"/>
    <x v="1"/>
  </r>
  <r>
    <n v="10702"/>
    <n v="76"/>
    <s v="Lakkalikööri"/>
    <x v="2"/>
    <d v="2018-04-26T00:00:00"/>
    <n v="18"/>
    <n v="15"/>
    <n v="0"/>
    <x v="1"/>
    <n v="270"/>
    <n v="4"/>
    <x v="1"/>
  </r>
  <r>
    <n v="10703"/>
    <n v="2"/>
    <s v="Chang5"/>
    <x v="1"/>
    <d v="2018-04-27T00:00:00"/>
    <n v="19"/>
    <n v="5"/>
    <n v="0"/>
    <x v="1"/>
    <n v="95"/>
    <n v="4"/>
    <x v="1"/>
  </r>
  <r>
    <n v="10703"/>
    <n v="59"/>
    <s v="Raclette Courdavault"/>
    <x v="1"/>
    <d v="2018-04-27T00:00:00"/>
    <n v="55"/>
    <n v="35"/>
    <n v="0"/>
    <x v="1"/>
    <n v="1925"/>
    <n v="4"/>
    <x v="1"/>
  </r>
  <r>
    <n v="10703"/>
    <n v="73"/>
    <s v="Röd Kaviar"/>
    <x v="1"/>
    <d v="2018-04-27T00:00:00"/>
    <n v="15"/>
    <n v="35"/>
    <n v="0"/>
    <x v="1"/>
    <n v="525"/>
    <n v="4"/>
    <x v="1"/>
  </r>
  <r>
    <n v="10704"/>
    <n v="4"/>
    <s v="Chef Anton's Cajun Seasoning"/>
    <x v="1"/>
    <d v="2018-04-27T00:00:00"/>
    <n v="22"/>
    <n v="6"/>
    <n v="0"/>
    <x v="1"/>
    <n v="132"/>
    <n v="4"/>
    <x v="1"/>
  </r>
  <r>
    <n v="10704"/>
    <n v="24"/>
    <s v="Guaraná Fantástica"/>
    <x v="1"/>
    <d v="2018-04-27T00:00:00"/>
    <n v="4.5"/>
    <n v="35"/>
    <n v="0"/>
    <x v="1"/>
    <n v="157.5"/>
    <n v="4"/>
    <x v="1"/>
  </r>
  <r>
    <n v="10704"/>
    <n v="48"/>
    <s v="Chocolade"/>
    <x v="1"/>
    <d v="2018-04-27T00:00:00"/>
    <n v="12.75"/>
    <n v="24"/>
    <n v="0"/>
    <x v="1"/>
    <n v="306"/>
    <n v="4"/>
    <x v="1"/>
  </r>
  <r>
    <n v="10705"/>
    <n v="31"/>
    <s v="Gorgonzola Telino"/>
    <x v="4"/>
    <d v="2018-04-28T00:00:00"/>
    <n v="12.5"/>
    <n v="20"/>
    <n v="0"/>
    <x v="1"/>
    <n v="250"/>
    <n v="4"/>
    <x v="1"/>
  </r>
  <r>
    <n v="10705"/>
    <n v="32"/>
    <s v="Mascarpone Fabioli"/>
    <x v="4"/>
    <d v="2018-04-28T00:00:00"/>
    <n v="32"/>
    <n v="4"/>
    <n v="0"/>
    <x v="1"/>
    <n v="128"/>
    <n v="4"/>
    <x v="1"/>
  </r>
  <r>
    <n v="10706"/>
    <n v="16"/>
    <s v="Pavlova"/>
    <x v="6"/>
    <d v="2018-04-29T00:00:00"/>
    <n v="17.45"/>
    <n v="20"/>
    <n v="0"/>
    <x v="1"/>
    <n v="349"/>
    <n v="4"/>
    <x v="1"/>
  </r>
  <r>
    <n v="10706"/>
    <n v="43"/>
    <s v="Ipoh Coffee"/>
    <x v="6"/>
    <d v="2018-04-29T00:00:00"/>
    <n v="46"/>
    <n v="24"/>
    <n v="0"/>
    <x v="1"/>
    <n v="1104"/>
    <n v="4"/>
    <x v="1"/>
  </r>
  <r>
    <n v="10706"/>
    <n v="59"/>
    <s v="Raclette Courdavault"/>
    <x v="6"/>
    <d v="2018-04-29T00:00:00"/>
    <n v="55"/>
    <n v="8"/>
    <n v="0"/>
    <x v="1"/>
    <n v="440"/>
    <n v="4"/>
    <x v="1"/>
  </r>
  <r>
    <n v="10707"/>
    <n v="55"/>
    <s v="Pâté chinois"/>
    <x v="2"/>
    <d v="2018-04-29T00:00:00"/>
    <n v="24"/>
    <n v="21"/>
    <n v="0"/>
    <x v="1"/>
    <n v="504"/>
    <n v="4"/>
    <x v="1"/>
  </r>
  <r>
    <n v="10707"/>
    <n v="57"/>
    <s v="Ravioli Angelo"/>
    <x v="2"/>
    <d v="2018-04-29T00:00:00"/>
    <n v="19.5"/>
    <n v="40"/>
    <n v="0"/>
    <x v="1"/>
    <n v="780"/>
    <n v="4"/>
    <x v="1"/>
  </r>
  <r>
    <n v="10707"/>
    <n v="70"/>
    <s v="Outback Lager"/>
    <x v="2"/>
    <d v="2018-04-29T00:00:00"/>
    <n v="15"/>
    <n v="28"/>
    <n v="0.15"/>
    <x v="1"/>
    <n v="63"/>
    <n v="4"/>
    <x v="1"/>
  </r>
  <r>
    <n v="10708"/>
    <n v="5"/>
    <s v="Chef Anton's Gumbo Mix"/>
    <x v="1"/>
    <d v="2018-04-30T00:00:00"/>
    <n v="21.35"/>
    <n v="4"/>
    <n v="0"/>
    <x v="1"/>
    <n v="85.4"/>
    <n v="4"/>
    <x v="1"/>
  </r>
  <r>
    <n v="10708"/>
    <n v="36"/>
    <s v="Inlagd Sill"/>
    <x v="1"/>
    <d v="2018-04-30T00:00:00"/>
    <n v="19"/>
    <n v="5"/>
    <n v="0"/>
    <x v="1"/>
    <n v="95"/>
    <n v="4"/>
    <x v="1"/>
  </r>
  <r>
    <n v="10709"/>
    <n v="8"/>
    <s v="Northwoods Cranberry Sauce"/>
    <x v="5"/>
    <d v="2018-04-30T00:00:00"/>
    <n v="40"/>
    <n v="40"/>
    <n v="0"/>
    <x v="1"/>
    <n v="1600"/>
    <n v="4"/>
    <x v="1"/>
  </r>
  <r>
    <n v="10709"/>
    <n v="51"/>
    <s v="Manjimup Dried Apples"/>
    <x v="5"/>
    <d v="2018-04-30T00:00:00"/>
    <n v="53"/>
    <n v="28"/>
    <n v="0"/>
    <x v="1"/>
    <n v="1484"/>
    <n v="4"/>
    <x v="1"/>
  </r>
  <r>
    <n v="10709"/>
    <n v="60"/>
    <s v="Camembert Pierrot"/>
    <x v="5"/>
    <d v="2018-04-30T00:00:00"/>
    <n v="34"/>
    <n v="10"/>
    <n v="0"/>
    <x v="1"/>
    <n v="340"/>
    <n v="4"/>
    <x v="1"/>
  </r>
  <r>
    <n v="10710"/>
    <n v="19"/>
    <s v="Teatime Chocolate Biscuits"/>
    <x v="5"/>
    <d v="2018-05-03T00:00:00"/>
    <n v="9.1999999999999993"/>
    <n v="5"/>
    <n v="0"/>
    <x v="1"/>
    <n v="46"/>
    <n v="5"/>
    <x v="1"/>
  </r>
  <r>
    <n v="10710"/>
    <n v="47"/>
    <s v="Zaanse koeken"/>
    <x v="5"/>
    <d v="2018-05-03T00:00:00"/>
    <n v="9.5"/>
    <n v="5"/>
    <n v="0"/>
    <x v="1"/>
    <n v="47.5"/>
    <n v="5"/>
    <x v="1"/>
  </r>
  <r>
    <n v="10711"/>
    <n v="19"/>
    <s v="Teatime Chocolate Biscuits"/>
    <x v="0"/>
    <d v="2018-05-04T00:00:00"/>
    <n v="9.1999999999999993"/>
    <n v="12"/>
    <n v="0"/>
    <x v="1"/>
    <n v="110.39999999999999"/>
    <n v="5"/>
    <x v="1"/>
  </r>
  <r>
    <n v="10711"/>
    <n v="41"/>
    <s v="Jack's New England Clam Chowder"/>
    <x v="0"/>
    <d v="2018-05-04T00:00:00"/>
    <n v="9.65"/>
    <n v="42"/>
    <n v="0"/>
    <x v="1"/>
    <n v="405.3"/>
    <n v="5"/>
    <x v="1"/>
  </r>
  <r>
    <n v="10711"/>
    <n v="53"/>
    <s v="Perth Pasties"/>
    <x v="0"/>
    <d v="2018-05-04T00:00:00"/>
    <n v="32.799999999999997"/>
    <n v="120"/>
    <n v="0"/>
    <x v="1"/>
    <n v="3935.9999999999995"/>
    <n v="5"/>
    <x v="1"/>
  </r>
  <r>
    <n v="10712"/>
    <n v="53"/>
    <s v="Perth Pasties"/>
    <x v="3"/>
    <d v="2018-05-04T00:00:00"/>
    <n v="32.799999999999997"/>
    <n v="3"/>
    <n v="0.05"/>
    <x v="1"/>
    <n v="4.92"/>
    <n v="5"/>
    <x v="1"/>
  </r>
  <r>
    <n v="10712"/>
    <n v="56"/>
    <s v="Gnocchi di nonna Alice"/>
    <x v="3"/>
    <d v="2018-05-04T00:00:00"/>
    <n v="38"/>
    <n v="30"/>
    <n v="0"/>
    <x v="1"/>
    <n v="1140"/>
    <n v="5"/>
    <x v="1"/>
  </r>
  <r>
    <n v="10713"/>
    <n v="10"/>
    <s v="sugar"/>
    <x v="5"/>
    <d v="2018-05-05T00:00:00"/>
    <n v="31"/>
    <n v="18"/>
    <n v="0"/>
    <x v="1"/>
    <n v="558"/>
    <n v="5"/>
    <x v="1"/>
  </r>
  <r>
    <n v="10713"/>
    <n v="26"/>
    <s v="Gumbär Gummibärchen"/>
    <x v="5"/>
    <d v="2018-05-05T00:00:00"/>
    <n v="31.23"/>
    <n v="30"/>
    <n v="0"/>
    <x v="1"/>
    <n v="936.9"/>
    <n v="5"/>
    <x v="1"/>
  </r>
  <r>
    <n v="10713"/>
    <n v="45"/>
    <s v="Rogede sild"/>
    <x v="5"/>
    <d v="2018-05-05T00:00:00"/>
    <n v="9.5"/>
    <n v="110"/>
    <n v="0"/>
    <x v="1"/>
    <n v="1045"/>
    <n v="5"/>
    <x v="1"/>
  </r>
  <r>
    <n v="10713"/>
    <n v="46"/>
    <s v="Spegesild"/>
    <x v="5"/>
    <d v="2018-05-05T00:00:00"/>
    <n v="12"/>
    <n v="24"/>
    <n v="0"/>
    <x v="1"/>
    <n v="288"/>
    <n v="5"/>
    <x v="1"/>
  </r>
  <r>
    <n v="10714"/>
    <n v="2"/>
    <s v="Chang5"/>
    <x v="0"/>
    <d v="2018-05-05T00:00:00"/>
    <n v="19"/>
    <n v="30"/>
    <n v="0.25"/>
    <x v="1"/>
    <n v="142.5"/>
    <n v="5"/>
    <x v="1"/>
  </r>
  <r>
    <n v="10714"/>
    <n v="17"/>
    <s v="Alice Mutton"/>
    <x v="0"/>
    <d v="2018-05-05T00:00:00"/>
    <n v="39"/>
    <n v="27"/>
    <n v="0.25"/>
    <x v="1"/>
    <n v="263.25"/>
    <n v="5"/>
    <x v="1"/>
  </r>
  <r>
    <n v="10714"/>
    <n v="47"/>
    <s v="Zaanse koeken"/>
    <x v="0"/>
    <d v="2018-05-05T00:00:00"/>
    <n v="9.5"/>
    <n v="50"/>
    <n v="0.25"/>
    <x v="1"/>
    <n v="118.75"/>
    <n v="5"/>
    <x v="1"/>
  </r>
  <r>
    <n v="10714"/>
    <n v="56"/>
    <s v="Gnocchi di nonna Alice"/>
    <x v="0"/>
    <d v="2018-05-05T00:00:00"/>
    <n v="38"/>
    <n v="18"/>
    <n v="0.25"/>
    <x v="1"/>
    <n v="171"/>
    <n v="5"/>
    <x v="1"/>
  </r>
  <r>
    <n v="10714"/>
    <n v="58"/>
    <s v="Escargots de Bourgogne"/>
    <x v="0"/>
    <d v="2018-05-05T00:00:00"/>
    <n v="13.25"/>
    <n v="12"/>
    <n v="0.25"/>
    <x v="1"/>
    <n v="39.75"/>
    <n v="5"/>
    <x v="1"/>
  </r>
  <r>
    <n v="10715"/>
    <n v="10"/>
    <s v="sugar"/>
    <x v="3"/>
    <d v="2018-05-06T00:00:00"/>
    <n v="31"/>
    <n v="21"/>
    <n v="0"/>
    <x v="1"/>
    <n v="651"/>
    <n v="5"/>
    <x v="1"/>
  </r>
  <r>
    <n v="10715"/>
    <n v="71"/>
    <s v="Flotemysost"/>
    <x v="3"/>
    <d v="2018-05-06T00:00:00"/>
    <n v="21.5"/>
    <n v="30"/>
    <n v="0"/>
    <x v="1"/>
    <n v="645"/>
    <n v="5"/>
    <x v="1"/>
  </r>
  <r>
    <n v="10716"/>
    <n v="21"/>
    <s v="Sir Rodney's Scones"/>
    <x v="2"/>
    <d v="2018-05-07T00:00:00"/>
    <n v="10"/>
    <n v="5"/>
    <n v="0"/>
    <x v="1"/>
    <n v="50"/>
    <n v="5"/>
    <x v="1"/>
  </r>
  <r>
    <n v="10716"/>
    <n v="51"/>
    <s v="Manjimup Dried Apples"/>
    <x v="2"/>
    <d v="2018-05-07T00:00:00"/>
    <n v="53"/>
    <n v="7"/>
    <n v="0"/>
    <x v="1"/>
    <n v="371"/>
    <n v="5"/>
    <x v="1"/>
  </r>
  <r>
    <n v="10716"/>
    <n v="61"/>
    <s v="Sirop d'érable"/>
    <x v="2"/>
    <d v="2018-05-07T00:00:00"/>
    <n v="28.5"/>
    <n v="10"/>
    <n v="0"/>
    <x v="1"/>
    <n v="285"/>
    <n v="5"/>
    <x v="1"/>
  </r>
  <r>
    <n v="10717"/>
    <n v="21"/>
    <s v="Sir Rodney's Scones"/>
    <x v="5"/>
    <d v="2018-05-07T00:00:00"/>
    <n v="10"/>
    <n v="32"/>
    <n v="0.05"/>
    <x v="1"/>
    <n v="16"/>
    <n v="5"/>
    <x v="1"/>
  </r>
  <r>
    <n v="10717"/>
    <n v="54"/>
    <s v="Tourtière"/>
    <x v="5"/>
    <d v="2018-05-07T00:00:00"/>
    <n v="7.45"/>
    <n v="15"/>
    <n v="0"/>
    <x v="1"/>
    <n v="111.75"/>
    <n v="5"/>
    <x v="1"/>
  </r>
  <r>
    <n v="10717"/>
    <n v="69"/>
    <s v="Gudbrandsdalsost"/>
    <x v="5"/>
    <d v="2018-05-07T00:00:00"/>
    <n v="36"/>
    <n v="25"/>
    <n v="0.05"/>
    <x v="1"/>
    <n v="45"/>
    <n v="5"/>
    <x v="1"/>
  </r>
  <r>
    <n v="10718"/>
    <n v="12"/>
    <s v="Queso Manchego La Pastora"/>
    <x v="5"/>
    <d v="2018-05-10T00:00:00"/>
    <n v="38"/>
    <n v="36"/>
    <n v="0"/>
    <x v="1"/>
    <n v="1368"/>
    <n v="5"/>
    <x v="1"/>
  </r>
  <r>
    <n v="10718"/>
    <n v="16"/>
    <s v="Pavlova"/>
    <x v="5"/>
    <d v="2018-05-10T00:00:00"/>
    <n v="17.45"/>
    <n v="20"/>
    <n v="0"/>
    <x v="1"/>
    <n v="349"/>
    <n v="5"/>
    <x v="1"/>
  </r>
  <r>
    <n v="10718"/>
    <n v="36"/>
    <s v="Inlagd Sill"/>
    <x v="5"/>
    <d v="2018-05-10T00:00:00"/>
    <n v="19"/>
    <n v="40"/>
    <n v="0"/>
    <x v="1"/>
    <n v="760"/>
    <n v="5"/>
    <x v="1"/>
  </r>
  <r>
    <n v="10718"/>
    <n v="62"/>
    <s v="Tarte au sucre"/>
    <x v="5"/>
    <d v="2018-05-10T00:00:00"/>
    <n v="49.3"/>
    <n v="20"/>
    <n v="0"/>
    <x v="1"/>
    <n v="986"/>
    <n v="5"/>
    <x v="1"/>
  </r>
  <r>
    <n v="10719"/>
    <n v="18"/>
    <s v="Carnarvon Tigers"/>
    <x v="6"/>
    <d v="2018-05-10T00:00:00"/>
    <n v="62.5"/>
    <n v="12"/>
    <n v="0.25"/>
    <x v="1"/>
    <n v="187.5"/>
    <n v="5"/>
    <x v="1"/>
  </r>
  <r>
    <n v="10719"/>
    <n v="30"/>
    <s v="Nord-Ost Matjeshering"/>
    <x v="6"/>
    <d v="2018-05-10T00:00:00"/>
    <n v="25.89"/>
    <n v="3"/>
    <n v="0.25"/>
    <x v="1"/>
    <n v="19.4175"/>
    <n v="5"/>
    <x v="1"/>
  </r>
  <r>
    <n v="10719"/>
    <n v="54"/>
    <s v="Tourtière"/>
    <x v="6"/>
    <d v="2018-05-10T00:00:00"/>
    <n v="7.45"/>
    <n v="40"/>
    <n v="0.25"/>
    <x v="1"/>
    <n v="74.5"/>
    <n v="5"/>
    <x v="1"/>
  </r>
  <r>
    <n v="10720"/>
    <n v="35"/>
    <s v="Steeleye Stout"/>
    <x v="6"/>
    <d v="2018-05-11T00:00:00"/>
    <n v="18"/>
    <n v="21"/>
    <n v="0"/>
    <x v="1"/>
    <n v="378"/>
    <n v="5"/>
    <x v="1"/>
  </r>
  <r>
    <n v="10720"/>
    <n v="71"/>
    <s v="Flotemysost"/>
    <x v="6"/>
    <d v="2018-05-11T00:00:00"/>
    <n v="21.5"/>
    <n v="8"/>
    <n v="0"/>
    <x v="1"/>
    <n v="172"/>
    <n v="5"/>
    <x v="1"/>
  </r>
  <r>
    <n v="10721"/>
    <n v="44"/>
    <s v="Gula Malacca"/>
    <x v="0"/>
    <d v="2018-05-12T00:00:00"/>
    <n v="19.45"/>
    <n v="50"/>
    <n v="0.05"/>
    <x v="1"/>
    <n v="48.625"/>
    <n v="5"/>
    <x v="1"/>
  </r>
  <r>
    <n v="10722"/>
    <n v="2"/>
    <s v="Chang5"/>
    <x v="6"/>
    <d v="2018-05-12T00:00:00"/>
    <n v="19"/>
    <n v="3"/>
    <n v="0"/>
    <x v="1"/>
    <n v="57"/>
    <n v="5"/>
    <x v="1"/>
  </r>
  <r>
    <n v="10722"/>
    <n v="31"/>
    <s v="Gorgonzola Telino"/>
    <x v="6"/>
    <d v="2018-05-12T00:00:00"/>
    <n v="12.5"/>
    <n v="50"/>
    <n v="0"/>
    <x v="1"/>
    <n v="625"/>
    <n v="5"/>
    <x v="1"/>
  </r>
  <r>
    <n v="10722"/>
    <n v="68"/>
    <s v="Scottish Longbreads"/>
    <x v="6"/>
    <d v="2018-05-12T00:00:00"/>
    <n v="12.5"/>
    <n v="45"/>
    <n v="0"/>
    <x v="1"/>
    <n v="562.5"/>
    <n v="5"/>
    <x v="1"/>
  </r>
  <r>
    <n v="10722"/>
    <n v="75"/>
    <s v="Rhönbräu Klosterbier"/>
    <x v="6"/>
    <d v="2018-05-12T00:00:00"/>
    <n v="7.75"/>
    <n v="42"/>
    <n v="0"/>
    <x v="1"/>
    <n v="325.5"/>
    <n v="5"/>
    <x v="1"/>
  </r>
  <r>
    <n v="10723"/>
    <n v="26"/>
    <s v="Gumbär Gummibärchen"/>
    <x v="3"/>
    <d v="2018-05-13T00:00:00"/>
    <n v="31.23"/>
    <n v="15"/>
    <n v="0"/>
    <x v="1"/>
    <n v="468.45"/>
    <n v="5"/>
    <x v="1"/>
  </r>
  <r>
    <n v="10724"/>
    <n v="10"/>
    <s v="sugar"/>
    <x v="6"/>
    <d v="2018-05-13T00:00:00"/>
    <n v="31"/>
    <n v="16"/>
    <n v="0"/>
    <x v="1"/>
    <n v="496"/>
    <n v="5"/>
    <x v="1"/>
  </r>
  <r>
    <n v="10724"/>
    <n v="61"/>
    <s v="Sirop d'érable"/>
    <x v="6"/>
    <d v="2018-05-13T00:00:00"/>
    <n v="28.5"/>
    <n v="5"/>
    <n v="0"/>
    <x v="1"/>
    <n v="142.5"/>
    <n v="5"/>
    <x v="1"/>
  </r>
  <r>
    <n v="10725"/>
    <n v="41"/>
    <s v="Jack's New England Clam Chowder"/>
    <x v="2"/>
    <d v="2018-05-14T00:00:00"/>
    <n v="9.65"/>
    <n v="12"/>
    <n v="0"/>
    <x v="1"/>
    <n v="115.80000000000001"/>
    <n v="5"/>
    <x v="1"/>
  </r>
  <r>
    <n v="10725"/>
    <n v="52"/>
    <s v="Filo Mix"/>
    <x v="2"/>
    <d v="2018-05-14T00:00:00"/>
    <n v="7"/>
    <n v="4"/>
    <n v="0"/>
    <x v="1"/>
    <n v="28"/>
    <n v="5"/>
    <x v="1"/>
  </r>
  <r>
    <n v="10725"/>
    <n v="55"/>
    <s v="Pâté chinois"/>
    <x v="2"/>
    <d v="2018-05-14T00:00:00"/>
    <n v="24"/>
    <n v="6"/>
    <n v="0"/>
    <x v="1"/>
    <n v="144"/>
    <n v="5"/>
    <x v="1"/>
  </r>
  <r>
    <n v="10726"/>
    <n v="4"/>
    <s v="Chef Anton's Cajun Seasoning"/>
    <x v="2"/>
    <d v="2018-05-17T00:00:00"/>
    <n v="22"/>
    <n v="25"/>
    <n v="0"/>
    <x v="1"/>
    <n v="550"/>
    <n v="5"/>
    <x v="1"/>
  </r>
  <r>
    <n v="10726"/>
    <n v="11"/>
    <s v="Queso Cabrales"/>
    <x v="2"/>
    <d v="2018-05-17T00:00:00"/>
    <n v="21"/>
    <n v="5"/>
    <n v="0"/>
    <x v="1"/>
    <n v="105"/>
    <n v="5"/>
    <x v="1"/>
  </r>
  <r>
    <n v="10727"/>
    <n v="17"/>
    <s v="Alice Mutton"/>
    <x v="7"/>
    <d v="2018-05-17T00:00:00"/>
    <n v="39"/>
    <n v="20"/>
    <n v="0.05"/>
    <x v="1"/>
    <n v="39"/>
    <n v="5"/>
    <x v="1"/>
  </r>
  <r>
    <n v="10727"/>
    <n v="56"/>
    <s v="Gnocchi di nonna Alice"/>
    <x v="7"/>
    <d v="2018-05-17T00:00:00"/>
    <n v="38"/>
    <n v="10"/>
    <n v="0.05"/>
    <x v="1"/>
    <n v="19"/>
    <n v="5"/>
    <x v="1"/>
  </r>
  <r>
    <n v="10727"/>
    <n v="59"/>
    <s v="Raclette Courdavault"/>
    <x v="7"/>
    <d v="2018-05-17T00:00:00"/>
    <n v="55"/>
    <n v="10"/>
    <n v="0.05"/>
    <x v="1"/>
    <n v="27.5"/>
    <n v="5"/>
    <x v="1"/>
  </r>
  <r>
    <n v="10728"/>
    <n v="30"/>
    <s v="Nord-Ost Matjeshering"/>
    <x v="2"/>
    <d v="2018-05-18T00:00:00"/>
    <n v="25.89"/>
    <n v="15"/>
    <n v="0"/>
    <x v="1"/>
    <n v="388.35"/>
    <n v="5"/>
    <x v="1"/>
  </r>
  <r>
    <n v="10728"/>
    <n v="40"/>
    <s v="Boston Crab Meat"/>
    <x v="2"/>
    <d v="2018-05-18T00:00:00"/>
    <n v="18.399999999999999"/>
    <n v="6"/>
    <n v="0"/>
    <x v="1"/>
    <n v="110.39999999999999"/>
    <n v="5"/>
    <x v="1"/>
  </r>
  <r>
    <n v="10728"/>
    <n v="55"/>
    <s v="Pâté chinois"/>
    <x v="2"/>
    <d v="2018-05-18T00:00:00"/>
    <n v="24"/>
    <n v="12"/>
    <n v="0"/>
    <x v="1"/>
    <n v="288"/>
    <n v="5"/>
    <x v="1"/>
  </r>
  <r>
    <n v="10728"/>
    <n v="60"/>
    <s v="Camembert Pierrot"/>
    <x v="2"/>
    <d v="2018-05-18T00:00:00"/>
    <n v="34"/>
    <n v="15"/>
    <n v="0"/>
    <x v="1"/>
    <n v="510"/>
    <n v="5"/>
    <x v="1"/>
  </r>
  <r>
    <n v="10729"/>
    <n v="1"/>
    <s v="Tea"/>
    <x v="6"/>
    <d v="2018-05-18T00:00:00"/>
    <n v="18"/>
    <n v="50"/>
    <n v="0"/>
    <x v="1"/>
    <n v="900"/>
    <n v="5"/>
    <x v="1"/>
  </r>
  <r>
    <n v="10729"/>
    <n v="21"/>
    <s v="Sir Rodney's Scones"/>
    <x v="6"/>
    <d v="2018-05-18T00:00:00"/>
    <n v="10"/>
    <n v="30"/>
    <n v="0"/>
    <x v="1"/>
    <n v="300"/>
    <n v="5"/>
    <x v="1"/>
  </r>
  <r>
    <n v="10729"/>
    <n v="50"/>
    <s v="Valkoinen suklaa"/>
    <x v="6"/>
    <d v="2018-05-18T00:00:00"/>
    <n v="16.25"/>
    <n v="40"/>
    <n v="0"/>
    <x v="1"/>
    <n v="650"/>
    <n v="5"/>
    <x v="1"/>
  </r>
  <r>
    <n v="10730"/>
    <n v="16"/>
    <s v="Pavlova"/>
    <x v="0"/>
    <d v="2018-05-19T00:00:00"/>
    <n v="17.45"/>
    <n v="15"/>
    <n v="0.05"/>
    <x v="1"/>
    <n v="13.0875"/>
    <n v="5"/>
    <x v="1"/>
  </r>
  <r>
    <n v="10730"/>
    <n v="31"/>
    <s v="Gorgonzola Telino"/>
    <x v="0"/>
    <d v="2018-05-19T00:00:00"/>
    <n v="12.5"/>
    <n v="3"/>
    <n v="0.05"/>
    <x v="1"/>
    <n v="1.875"/>
    <n v="5"/>
    <x v="1"/>
  </r>
  <r>
    <n v="10730"/>
    <n v="65"/>
    <s v="Louisiana Fiery Hot Pepper Sauce"/>
    <x v="0"/>
    <d v="2018-05-19T00:00:00"/>
    <n v="21.05"/>
    <n v="10"/>
    <n v="0.05"/>
    <x v="1"/>
    <n v="10.525"/>
    <n v="5"/>
    <x v="1"/>
  </r>
  <r>
    <n v="10731"/>
    <n v="21"/>
    <s v="Sir Rodney's Scones"/>
    <x v="8"/>
    <d v="2018-05-20T00:00:00"/>
    <n v="10"/>
    <n v="40"/>
    <n v="0.05"/>
    <x v="1"/>
    <n v="20"/>
    <n v="5"/>
    <x v="1"/>
  </r>
  <r>
    <n v="10731"/>
    <n v="51"/>
    <s v="Manjimup Dried Apples"/>
    <x v="8"/>
    <d v="2018-05-20T00:00:00"/>
    <n v="53"/>
    <n v="30"/>
    <n v="0.05"/>
    <x v="1"/>
    <n v="79.5"/>
    <n v="5"/>
    <x v="1"/>
  </r>
  <r>
    <n v="10732"/>
    <n v="76"/>
    <s v="Lakkalikööri"/>
    <x v="3"/>
    <d v="2018-05-20T00:00:00"/>
    <n v="18"/>
    <n v="20"/>
    <n v="0"/>
    <x v="1"/>
    <n v="360"/>
    <n v="5"/>
    <x v="1"/>
  </r>
  <r>
    <n v="10733"/>
    <n v="14"/>
    <s v="Tofu"/>
    <x v="5"/>
    <d v="2018-05-21T00:00:00"/>
    <n v="23.25"/>
    <n v="16"/>
    <n v="0"/>
    <x v="1"/>
    <n v="372"/>
    <n v="5"/>
    <x v="1"/>
  </r>
  <r>
    <n v="10733"/>
    <n v="28"/>
    <s v="Rössle Sauerkraut"/>
    <x v="5"/>
    <d v="2018-05-21T00:00:00"/>
    <n v="45.6"/>
    <n v="20"/>
    <n v="0"/>
    <x v="1"/>
    <n v="912"/>
    <n v="5"/>
    <x v="1"/>
  </r>
  <r>
    <n v="10733"/>
    <n v="52"/>
    <s v="Filo Mix"/>
    <x v="5"/>
    <d v="2018-05-21T00:00:00"/>
    <n v="7"/>
    <n v="25"/>
    <n v="0"/>
    <x v="1"/>
    <n v="175"/>
    <n v="5"/>
    <x v="1"/>
  </r>
  <r>
    <n v="10734"/>
    <n v="6"/>
    <s v="Grandma's Boysenberry Spread"/>
    <x v="7"/>
    <d v="2018-05-21T00:00:00"/>
    <n v="25"/>
    <n v="30"/>
    <n v="0"/>
    <x v="1"/>
    <n v="750"/>
    <n v="5"/>
    <x v="1"/>
  </r>
  <r>
    <n v="10734"/>
    <n v="30"/>
    <s v="Nord-Ost Matjeshering"/>
    <x v="7"/>
    <d v="2018-05-21T00:00:00"/>
    <n v="25.89"/>
    <n v="15"/>
    <n v="0"/>
    <x v="1"/>
    <n v="388.35"/>
    <n v="5"/>
    <x v="1"/>
  </r>
  <r>
    <n v="10734"/>
    <n v="76"/>
    <s v="Lakkalikööri"/>
    <x v="7"/>
    <d v="2018-05-21T00:00:00"/>
    <n v="18"/>
    <n v="20"/>
    <n v="0"/>
    <x v="1"/>
    <n v="360"/>
    <n v="5"/>
    <x v="1"/>
  </r>
  <r>
    <n v="10735"/>
    <n v="61"/>
    <s v="Sirop d'érable"/>
    <x v="1"/>
    <d v="2018-05-24T00:00:00"/>
    <n v="28.5"/>
    <n v="20"/>
    <n v="0.1"/>
    <x v="1"/>
    <n v="57"/>
    <n v="5"/>
    <x v="1"/>
  </r>
  <r>
    <n v="10735"/>
    <n v="77"/>
    <s v="Original Frankfurter grüne Soße"/>
    <x v="1"/>
    <d v="2018-05-24T00:00:00"/>
    <n v="13"/>
    <n v="2"/>
    <n v="0.1"/>
    <x v="1"/>
    <n v="2.6"/>
    <n v="5"/>
    <x v="1"/>
  </r>
  <r>
    <n v="10736"/>
    <n v="65"/>
    <s v="Louisiana Fiery Hot Pepper Sauce"/>
    <x v="4"/>
    <d v="2018-05-25T00:00:00"/>
    <n v="21.05"/>
    <n v="40"/>
    <n v="0"/>
    <x v="1"/>
    <n v="842"/>
    <n v="5"/>
    <x v="1"/>
  </r>
  <r>
    <n v="10736"/>
    <n v="75"/>
    <s v="Rhönbräu Klosterbier"/>
    <x v="4"/>
    <d v="2018-05-25T00:00:00"/>
    <n v="7.75"/>
    <n v="20"/>
    <n v="0"/>
    <x v="1"/>
    <n v="155"/>
    <n v="5"/>
    <x v="1"/>
  </r>
  <r>
    <n v="10737"/>
    <n v="13"/>
    <s v="Konbu"/>
    <x v="7"/>
    <d v="2018-05-25T00:00:00"/>
    <n v="6"/>
    <n v="4"/>
    <n v="0"/>
    <x v="1"/>
    <n v="24"/>
    <n v="5"/>
    <x v="1"/>
  </r>
  <r>
    <n v="10737"/>
    <n v="41"/>
    <s v="Jack's New England Clam Chowder"/>
    <x v="7"/>
    <d v="2018-05-25T00:00:00"/>
    <n v="9.65"/>
    <n v="12"/>
    <n v="0"/>
    <x v="1"/>
    <n v="115.80000000000001"/>
    <n v="5"/>
    <x v="1"/>
  </r>
  <r>
    <n v="10738"/>
    <n v="16"/>
    <s v="Pavlova"/>
    <x v="7"/>
    <d v="2018-05-26T00:00:00"/>
    <n v="17.45"/>
    <n v="3"/>
    <n v="0"/>
    <x v="1"/>
    <n v="52.349999999999994"/>
    <n v="5"/>
    <x v="1"/>
  </r>
  <r>
    <n v="10739"/>
    <n v="36"/>
    <s v="Inlagd Sill"/>
    <x v="3"/>
    <d v="2018-05-26T00:00:00"/>
    <n v="19"/>
    <n v="6"/>
    <n v="0"/>
    <x v="1"/>
    <n v="114"/>
    <n v="5"/>
    <x v="1"/>
  </r>
  <r>
    <n v="10739"/>
    <n v="52"/>
    <s v="Filo Mix"/>
    <x v="3"/>
    <d v="2018-05-26T00:00:00"/>
    <n v="7"/>
    <n v="18"/>
    <n v="0"/>
    <x v="1"/>
    <n v="126"/>
    <n v="5"/>
    <x v="1"/>
  </r>
  <r>
    <n v="10740"/>
    <n v="28"/>
    <s v="Rössle Sauerkraut"/>
    <x v="2"/>
    <d v="2018-05-27T00:00:00"/>
    <n v="45.6"/>
    <n v="5"/>
    <n v="0.2"/>
    <x v="1"/>
    <n v="45.6"/>
    <n v="5"/>
    <x v="1"/>
  </r>
  <r>
    <n v="10740"/>
    <n v="35"/>
    <s v="Steeleye Stout"/>
    <x v="2"/>
    <d v="2018-05-27T00:00:00"/>
    <n v="18"/>
    <n v="35"/>
    <n v="0.2"/>
    <x v="1"/>
    <n v="126"/>
    <n v="5"/>
    <x v="1"/>
  </r>
  <r>
    <n v="10740"/>
    <n v="45"/>
    <s v="Rogede sild"/>
    <x v="2"/>
    <d v="2018-05-27T00:00:00"/>
    <n v="9.5"/>
    <n v="40"/>
    <n v="0.2"/>
    <x v="1"/>
    <n v="76"/>
    <n v="5"/>
    <x v="1"/>
  </r>
  <r>
    <n v="10740"/>
    <n v="56"/>
    <s v="Gnocchi di nonna Alice"/>
    <x v="2"/>
    <d v="2018-05-27T00:00:00"/>
    <n v="38"/>
    <n v="14"/>
    <n v="0.2"/>
    <x v="1"/>
    <n v="106.4"/>
    <n v="5"/>
    <x v="1"/>
  </r>
  <r>
    <n v="10741"/>
    <n v="2"/>
    <s v="Chang5"/>
    <x v="2"/>
    <d v="2018-05-28T00:00:00"/>
    <n v="19"/>
    <n v="15"/>
    <n v="0.2"/>
    <x v="1"/>
    <n v="57"/>
    <n v="5"/>
    <x v="1"/>
  </r>
  <r>
    <n v="10742"/>
    <n v="3"/>
    <s v="Aniseed Syrup"/>
    <x v="3"/>
    <d v="2018-05-28T00:00:00"/>
    <n v="10"/>
    <n v="20"/>
    <n v="0"/>
    <x v="1"/>
    <n v="200"/>
    <n v="5"/>
    <x v="1"/>
  </r>
  <r>
    <n v="10742"/>
    <n v="60"/>
    <s v="Camembert Pierrot"/>
    <x v="3"/>
    <d v="2018-05-28T00:00:00"/>
    <n v="34"/>
    <n v="50"/>
    <n v="0"/>
    <x v="1"/>
    <n v="1700"/>
    <n v="5"/>
    <x v="1"/>
  </r>
  <r>
    <n v="10742"/>
    <n v="72"/>
    <s v="Mozzarella di Giovanni"/>
    <x v="3"/>
    <d v="2018-05-28T00:00:00"/>
    <n v="34.799999999999997"/>
    <n v="35"/>
    <n v="0"/>
    <x v="1"/>
    <n v="1218"/>
    <n v="5"/>
    <x v="1"/>
  </r>
  <r>
    <n v="10743"/>
    <n v="46"/>
    <s v="Spegesild"/>
    <x v="5"/>
    <d v="2018-05-31T00:00:00"/>
    <n v="12"/>
    <n v="28"/>
    <n v="0.05"/>
    <x v="1"/>
    <n v="16.8"/>
    <n v="5"/>
    <x v="1"/>
  </r>
  <r>
    <n v="10744"/>
    <n v="40"/>
    <s v="Boston Crab Meat"/>
    <x v="1"/>
    <d v="2018-05-31T00:00:00"/>
    <n v="18.399999999999999"/>
    <n v="50"/>
    <n v="0.2"/>
    <x v="1"/>
    <n v="184"/>
    <n v="5"/>
    <x v="1"/>
  </r>
  <r>
    <n v="10745"/>
    <n v="18"/>
    <s v="Carnarvon Tigers"/>
    <x v="4"/>
    <d v="2018-06-01T00:00:00"/>
    <n v="62.5"/>
    <n v="24"/>
    <n v="0"/>
    <x v="1"/>
    <n v="1500"/>
    <n v="6"/>
    <x v="1"/>
  </r>
  <r>
    <n v="10745"/>
    <n v="44"/>
    <s v="Gula Malacca"/>
    <x v="4"/>
    <d v="2018-06-01T00:00:00"/>
    <n v="19.45"/>
    <n v="16"/>
    <n v="0"/>
    <x v="1"/>
    <n v="311.2"/>
    <n v="6"/>
    <x v="1"/>
  </r>
  <r>
    <n v="10745"/>
    <n v="59"/>
    <s v="Raclette Courdavault"/>
    <x v="4"/>
    <d v="2018-06-01T00:00:00"/>
    <n v="55"/>
    <n v="45"/>
    <n v="0"/>
    <x v="1"/>
    <n v="2475"/>
    <n v="6"/>
    <x v="1"/>
  </r>
  <r>
    <n v="10745"/>
    <n v="72"/>
    <s v="Mozzarella di Giovanni"/>
    <x v="4"/>
    <d v="2018-06-01T00:00:00"/>
    <n v="34.799999999999997"/>
    <n v="7"/>
    <n v="0"/>
    <x v="1"/>
    <n v="243.59999999999997"/>
    <n v="6"/>
    <x v="1"/>
  </r>
  <r>
    <n v="10746"/>
    <n v="13"/>
    <s v="Konbu"/>
    <x v="5"/>
    <d v="2018-06-02T00:00:00"/>
    <n v="6"/>
    <n v="6"/>
    <n v="0"/>
    <x v="1"/>
    <n v="36"/>
    <n v="6"/>
    <x v="1"/>
  </r>
  <r>
    <n v="10746"/>
    <n v="42"/>
    <s v="Singaporean Hokkien Fried Mee"/>
    <x v="5"/>
    <d v="2018-06-02T00:00:00"/>
    <n v="14"/>
    <n v="28"/>
    <n v="0"/>
    <x v="1"/>
    <n v="392"/>
    <n v="6"/>
    <x v="1"/>
  </r>
  <r>
    <n v="10746"/>
    <n v="62"/>
    <s v="Tarte au sucre"/>
    <x v="5"/>
    <d v="2018-06-02T00:00:00"/>
    <n v="49.3"/>
    <n v="9"/>
    <n v="0"/>
    <x v="1"/>
    <n v="443.7"/>
    <n v="6"/>
    <x v="1"/>
  </r>
  <r>
    <n v="10746"/>
    <n v="69"/>
    <s v="Gudbrandsdalsost"/>
    <x v="5"/>
    <d v="2018-06-02T00:00:00"/>
    <n v="36"/>
    <n v="40"/>
    <n v="0"/>
    <x v="1"/>
    <n v="1440"/>
    <n v="6"/>
    <x v="1"/>
  </r>
  <r>
    <n v="10747"/>
    <n v="31"/>
    <s v="Gorgonzola Telino"/>
    <x v="1"/>
    <d v="2018-06-02T00:00:00"/>
    <n v="12.5"/>
    <n v="8"/>
    <n v="0"/>
    <x v="1"/>
    <n v="100"/>
    <n v="6"/>
    <x v="1"/>
  </r>
  <r>
    <n v="10747"/>
    <n v="41"/>
    <s v="Jack's New England Clam Chowder"/>
    <x v="1"/>
    <d v="2018-06-02T00:00:00"/>
    <n v="9.65"/>
    <n v="35"/>
    <n v="0"/>
    <x v="1"/>
    <n v="337.75"/>
    <n v="6"/>
    <x v="1"/>
  </r>
  <r>
    <n v="10747"/>
    <n v="63"/>
    <s v="Vegie-spread"/>
    <x v="1"/>
    <d v="2018-06-02T00:00:00"/>
    <n v="43.9"/>
    <n v="9"/>
    <n v="0"/>
    <x v="1"/>
    <n v="395.09999999999997"/>
    <n v="6"/>
    <x v="1"/>
  </r>
  <r>
    <n v="10747"/>
    <n v="69"/>
    <s v="Gudbrandsdalsost"/>
    <x v="1"/>
    <d v="2018-06-02T00:00:00"/>
    <n v="36"/>
    <n v="30"/>
    <n v="0"/>
    <x v="1"/>
    <n v="1080"/>
    <n v="6"/>
    <x v="1"/>
  </r>
  <r>
    <n v="10748"/>
    <n v="23"/>
    <s v="Tunnbröd"/>
    <x v="3"/>
    <d v="2018-06-03T00:00:00"/>
    <n v="9"/>
    <n v="44"/>
    <n v="0"/>
    <x v="1"/>
    <n v="396"/>
    <n v="6"/>
    <x v="1"/>
  </r>
  <r>
    <n v="10748"/>
    <n v="40"/>
    <s v="Boston Crab Meat"/>
    <x v="3"/>
    <d v="2018-06-03T00:00:00"/>
    <n v="18.399999999999999"/>
    <n v="40"/>
    <n v="0"/>
    <x v="1"/>
    <n v="736"/>
    <n v="6"/>
    <x v="1"/>
  </r>
  <r>
    <n v="10748"/>
    <n v="56"/>
    <s v="Gnocchi di nonna Alice"/>
    <x v="3"/>
    <d v="2018-06-03T00:00:00"/>
    <n v="38"/>
    <n v="28"/>
    <n v="0"/>
    <x v="1"/>
    <n v="1064"/>
    <n v="6"/>
    <x v="1"/>
  </r>
  <r>
    <n v="10749"/>
    <n v="56"/>
    <s v="Gnocchi di nonna Alice"/>
    <x v="2"/>
    <d v="2018-06-03T00:00:00"/>
    <n v="38"/>
    <n v="15"/>
    <n v="0"/>
    <x v="1"/>
    <n v="570"/>
    <n v="6"/>
    <x v="1"/>
  </r>
  <r>
    <n v="10749"/>
    <n v="59"/>
    <s v="Raclette Courdavault"/>
    <x v="2"/>
    <d v="2018-06-03T00:00:00"/>
    <n v="55"/>
    <n v="6"/>
    <n v="0"/>
    <x v="1"/>
    <n v="330"/>
    <n v="6"/>
    <x v="1"/>
  </r>
  <r>
    <n v="10749"/>
    <n v="76"/>
    <s v="Lakkalikööri"/>
    <x v="2"/>
    <d v="2018-06-03T00:00:00"/>
    <n v="18"/>
    <n v="10"/>
    <n v="0"/>
    <x v="1"/>
    <n v="180"/>
    <n v="6"/>
    <x v="1"/>
  </r>
  <r>
    <n v="10750"/>
    <n v="14"/>
    <s v="Tofu"/>
    <x v="4"/>
    <d v="2018-06-04T00:00:00"/>
    <n v="23.25"/>
    <n v="5"/>
    <n v="0.15"/>
    <x v="1"/>
    <n v="17.4375"/>
    <n v="6"/>
    <x v="1"/>
  </r>
  <r>
    <n v="10750"/>
    <n v="45"/>
    <s v="Rogede sild"/>
    <x v="4"/>
    <d v="2018-06-04T00:00:00"/>
    <n v="9.5"/>
    <n v="40"/>
    <n v="0.15"/>
    <x v="1"/>
    <n v="57"/>
    <n v="6"/>
    <x v="1"/>
  </r>
  <r>
    <n v="10750"/>
    <n v="59"/>
    <s v="Raclette Courdavault"/>
    <x v="4"/>
    <d v="2018-06-04T00:00:00"/>
    <n v="55"/>
    <n v="25"/>
    <n v="0.15"/>
    <x v="1"/>
    <n v="206.25"/>
    <n v="6"/>
    <x v="1"/>
  </r>
  <r>
    <n v="10751"/>
    <n v="26"/>
    <s v="Gumbär Gummibärchen"/>
    <x v="3"/>
    <d v="2018-06-07T00:00:00"/>
    <n v="31.23"/>
    <n v="12"/>
    <n v="0.1"/>
    <x v="1"/>
    <n v="37.475999999999999"/>
    <n v="6"/>
    <x v="1"/>
  </r>
  <r>
    <n v="10751"/>
    <n v="30"/>
    <s v="Nord-Ost Matjeshering"/>
    <x v="3"/>
    <d v="2018-06-07T00:00:00"/>
    <n v="25.89"/>
    <n v="30"/>
    <n v="0"/>
    <x v="1"/>
    <n v="776.7"/>
    <n v="6"/>
    <x v="1"/>
  </r>
  <r>
    <n v="10751"/>
    <n v="50"/>
    <s v="Valkoinen suklaa"/>
    <x v="3"/>
    <d v="2018-06-07T00:00:00"/>
    <n v="16.25"/>
    <n v="20"/>
    <n v="0.1"/>
    <x v="1"/>
    <n v="32.5"/>
    <n v="6"/>
    <x v="1"/>
  </r>
  <r>
    <n v="10751"/>
    <n v="73"/>
    <s v="Röd Kaviar"/>
    <x v="3"/>
    <d v="2018-06-07T00:00:00"/>
    <n v="15"/>
    <n v="15"/>
    <n v="0"/>
    <x v="1"/>
    <n v="225"/>
    <n v="6"/>
    <x v="1"/>
  </r>
  <r>
    <n v="10752"/>
    <n v="1"/>
    <s v="Tea"/>
    <x v="7"/>
    <d v="2018-06-07T00:00:00"/>
    <n v="18"/>
    <n v="8"/>
    <n v="0"/>
    <x v="1"/>
    <n v="144"/>
    <n v="6"/>
    <x v="1"/>
  </r>
  <r>
    <n v="10752"/>
    <n v="69"/>
    <s v="Gudbrandsdalsost"/>
    <x v="7"/>
    <d v="2018-06-07T00:00:00"/>
    <n v="36"/>
    <n v="3"/>
    <n v="0"/>
    <x v="1"/>
    <n v="108"/>
    <n v="6"/>
    <x v="1"/>
  </r>
  <r>
    <n v="10753"/>
    <n v="45"/>
    <s v="Rogede sild"/>
    <x v="3"/>
    <d v="2018-06-08T00:00:00"/>
    <n v="9.5"/>
    <n v="4"/>
    <n v="0"/>
    <x v="1"/>
    <n v="38"/>
    <n v="6"/>
    <x v="1"/>
  </r>
  <r>
    <n v="10753"/>
    <n v="74"/>
    <s v="Longlife Tofu"/>
    <x v="3"/>
    <d v="2018-06-08T00:00:00"/>
    <n v="10"/>
    <n v="5"/>
    <n v="0"/>
    <x v="1"/>
    <n v="50"/>
    <n v="6"/>
    <x v="1"/>
  </r>
  <r>
    <n v="10754"/>
    <n v="40"/>
    <s v="Boston Crab Meat"/>
    <x v="1"/>
    <d v="2018-06-08T00:00:00"/>
    <n v="18.399999999999999"/>
    <n v="3"/>
    <n v="0"/>
    <x v="1"/>
    <n v="55.199999999999996"/>
    <n v="6"/>
    <x v="1"/>
  </r>
  <r>
    <n v="10755"/>
    <n v="47"/>
    <s v="Zaanse koeken"/>
    <x v="2"/>
    <d v="2018-06-09T00:00:00"/>
    <n v="9.5"/>
    <n v="30"/>
    <n v="0.25"/>
    <x v="1"/>
    <n v="71.25"/>
    <n v="6"/>
    <x v="1"/>
  </r>
  <r>
    <n v="10755"/>
    <n v="56"/>
    <s v="Gnocchi di nonna Alice"/>
    <x v="2"/>
    <d v="2018-06-09T00:00:00"/>
    <n v="38"/>
    <n v="30"/>
    <n v="0.25"/>
    <x v="1"/>
    <n v="285"/>
    <n v="6"/>
    <x v="1"/>
  </r>
  <r>
    <n v="10755"/>
    <n v="57"/>
    <s v="Ravioli Angelo"/>
    <x v="2"/>
    <d v="2018-06-09T00:00:00"/>
    <n v="19.5"/>
    <n v="14"/>
    <n v="0.25"/>
    <x v="1"/>
    <n v="68.25"/>
    <n v="6"/>
    <x v="1"/>
  </r>
  <r>
    <n v="10755"/>
    <n v="69"/>
    <s v="Gudbrandsdalsost"/>
    <x v="2"/>
    <d v="2018-06-09T00:00:00"/>
    <n v="36"/>
    <n v="25"/>
    <n v="0.25"/>
    <x v="1"/>
    <n v="225"/>
    <n v="6"/>
    <x v="1"/>
  </r>
  <r>
    <n v="10756"/>
    <n v="18"/>
    <s v="Carnarvon Tigers"/>
    <x v="6"/>
    <d v="2018-06-10T00:00:00"/>
    <n v="62.5"/>
    <n v="21"/>
    <n v="0.2"/>
    <x v="1"/>
    <n v="262.5"/>
    <n v="6"/>
    <x v="1"/>
  </r>
  <r>
    <n v="10756"/>
    <n v="36"/>
    <s v="Inlagd Sill"/>
    <x v="6"/>
    <d v="2018-06-10T00:00:00"/>
    <n v="19"/>
    <n v="20"/>
    <n v="0.2"/>
    <x v="1"/>
    <n v="76"/>
    <n v="6"/>
    <x v="1"/>
  </r>
  <r>
    <n v="10756"/>
    <n v="68"/>
    <s v="Scottish Longbreads"/>
    <x v="6"/>
    <d v="2018-06-10T00:00:00"/>
    <n v="12.5"/>
    <n v="6"/>
    <n v="0.2"/>
    <x v="1"/>
    <n v="15"/>
    <n v="6"/>
    <x v="1"/>
  </r>
  <r>
    <n v="10756"/>
    <n v="69"/>
    <s v="Gudbrandsdalsost"/>
    <x v="6"/>
    <d v="2018-06-10T00:00:00"/>
    <n v="36"/>
    <n v="20"/>
    <n v="0.2"/>
    <x v="1"/>
    <n v="144"/>
    <n v="6"/>
    <x v="1"/>
  </r>
  <r>
    <n v="10757"/>
    <n v="34"/>
    <s v="Sasquatch Ale"/>
    <x v="1"/>
    <d v="2018-06-10T00:00:00"/>
    <n v="14"/>
    <n v="30"/>
    <n v="0"/>
    <x v="1"/>
    <n v="420"/>
    <n v="6"/>
    <x v="1"/>
  </r>
  <r>
    <n v="10757"/>
    <n v="59"/>
    <s v="Raclette Courdavault"/>
    <x v="1"/>
    <d v="2018-06-10T00:00:00"/>
    <n v="55"/>
    <n v="7"/>
    <n v="0"/>
    <x v="1"/>
    <n v="385"/>
    <n v="6"/>
    <x v="1"/>
  </r>
  <r>
    <n v="10757"/>
    <n v="62"/>
    <s v="Tarte au sucre"/>
    <x v="1"/>
    <d v="2018-06-10T00:00:00"/>
    <n v="49.3"/>
    <n v="30"/>
    <n v="0"/>
    <x v="1"/>
    <n v="1479"/>
    <n v="6"/>
    <x v="1"/>
  </r>
  <r>
    <n v="10757"/>
    <n v="64"/>
    <s v="Wimmers gute Semmelknödel"/>
    <x v="1"/>
    <d v="2018-06-10T00:00:00"/>
    <n v="33.25"/>
    <n v="24"/>
    <n v="0"/>
    <x v="1"/>
    <n v="798"/>
    <n v="6"/>
    <x v="1"/>
  </r>
  <r>
    <n v="10758"/>
    <n v="26"/>
    <s v="Gumbär Gummibärchen"/>
    <x v="3"/>
    <d v="2018-06-11T00:00:00"/>
    <n v="31.23"/>
    <n v="20"/>
    <n v="0"/>
    <x v="1"/>
    <n v="624.6"/>
    <n v="6"/>
    <x v="1"/>
  </r>
  <r>
    <n v="10758"/>
    <n v="52"/>
    <s v="Filo Mix"/>
    <x v="3"/>
    <d v="2018-06-11T00:00:00"/>
    <n v="7"/>
    <n v="60"/>
    <n v="0"/>
    <x v="1"/>
    <n v="420"/>
    <n v="6"/>
    <x v="1"/>
  </r>
  <r>
    <n v="10758"/>
    <n v="70"/>
    <s v="Outback Lager"/>
    <x v="3"/>
    <d v="2018-06-11T00:00:00"/>
    <n v="15"/>
    <n v="40"/>
    <n v="0"/>
    <x v="1"/>
    <n v="600"/>
    <n v="6"/>
    <x v="1"/>
  </r>
  <r>
    <n v="10759"/>
    <n v="32"/>
    <s v="Mascarpone Fabioli"/>
    <x v="3"/>
    <d v="2018-06-11T00:00:00"/>
    <n v="32"/>
    <n v="10"/>
    <n v="0"/>
    <x v="1"/>
    <n v="320"/>
    <n v="6"/>
    <x v="1"/>
  </r>
  <r>
    <n v="10760"/>
    <n v="25"/>
    <s v="NuNuCa Nuß-Nougat-Creme"/>
    <x v="2"/>
    <d v="2018-06-14T00:00:00"/>
    <n v="14"/>
    <n v="12"/>
    <n v="0.25"/>
    <x v="1"/>
    <n v="42"/>
    <n v="6"/>
    <x v="1"/>
  </r>
  <r>
    <n v="10760"/>
    <n v="27"/>
    <s v="Schoggi Schokolade"/>
    <x v="2"/>
    <d v="2018-06-14T00:00:00"/>
    <n v="43.9"/>
    <n v="40"/>
    <n v="0"/>
    <x v="1"/>
    <n v="1756"/>
    <n v="6"/>
    <x v="1"/>
  </r>
  <r>
    <n v="10760"/>
    <n v="43"/>
    <s v="Ipoh Coffee"/>
    <x v="2"/>
    <d v="2018-06-14T00:00:00"/>
    <n v="46"/>
    <n v="30"/>
    <n v="0.25"/>
    <x v="1"/>
    <n v="345"/>
    <n v="6"/>
    <x v="1"/>
  </r>
  <r>
    <n v="10761"/>
    <n v="25"/>
    <s v="NuNuCa Nuß-Nougat-Creme"/>
    <x v="0"/>
    <d v="2018-06-15T00:00:00"/>
    <n v="14"/>
    <n v="35"/>
    <n v="0.25"/>
    <x v="1"/>
    <n v="122.5"/>
    <n v="6"/>
    <x v="1"/>
  </r>
  <r>
    <n v="10761"/>
    <n v="75"/>
    <s v="Rhönbräu Klosterbier"/>
    <x v="0"/>
    <d v="2018-06-15T00:00:00"/>
    <n v="7.75"/>
    <n v="18"/>
    <n v="0"/>
    <x v="1"/>
    <n v="139.5"/>
    <n v="6"/>
    <x v="1"/>
  </r>
  <r>
    <n v="10762"/>
    <n v="39"/>
    <s v="Chartreuse verte"/>
    <x v="3"/>
    <d v="2018-06-15T00:00:00"/>
    <n v="18"/>
    <n v="16"/>
    <n v="0"/>
    <x v="1"/>
    <n v="288"/>
    <n v="6"/>
    <x v="1"/>
  </r>
  <r>
    <n v="10762"/>
    <n v="47"/>
    <s v="Zaanse koeken"/>
    <x v="3"/>
    <d v="2018-06-15T00:00:00"/>
    <n v="9.5"/>
    <n v="30"/>
    <n v="0"/>
    <x v="1"/>
    <n v="285"/>
    <n v="6"/>
    <x v="1"/>
  </r>
  <r>
    <n v="10762"/>
    <n v="51"/>
    <s v="Manjimup Dried Apples"/>
    <x v="3"/>
    <d v="2018-06-15T00:00:00"/>
    <n v="53"/>
    <n v="28"/>
    <n v="0"/>
    <x v="1"/>
    <n v="1484"/>
    <n v="6"/>
    <x v="1"/>
  </r>
  <r>
    <n v="10762"/>
    <n v="56"/>
    <s v="Gnocchi di nonna Alice"/>
    <x v="3"/>
    <d v="2018-06-15T00:00:00"/>
    <n v="38"/>
    <n v="60"/>
    <n v="0"/>
    <x v="1"/>
    <n v="2280"/>
    <n v="6"/>
    <x v="1"/>
  </r>
  <r>
    <n v="10763"/>
    <n v="21"/>
    <s v="Sir Rodney's Scones"/>
    <x v="3"/>
    <d v="2018-06-16T00:00:00"/>
    <n v="10"/>
    <n v="40"/>
    <n v="0"/>
    <x v="1"/>
    <n v="400"/>
    <n v="6"/>
    <x v="1"/>
  </r>
  <r>
    <n v="10763"/>
    <n v="22"/>
    <s v="Gustaf's Knäckebröd"/>
    <x v="3"/>
    <d v="2018-06-16T00:00:00"/>
    <n v="21"/>
    <n v="6"/>
    <n v="0"/>
    <x v="1"/>
    <n v="126"/>
    <n v="6"/>
    <x v="1"/>
  </r>
  <r>
    <n v="10763"/>
    <n v="24"/>
    <s v="Guaraná Fantástica"/>
    <x v="3"/>
    <d v="2018-06-16T00:00:00"/>
    <n v="4.5"/>
    <n v="20"/>
    <n v="0"/>
    <x v="1"/>
    <n v="90"/>
    <n v="6"/>
    <x v="1"/>
  </r>
  <r>
    <n v="10764"/>
    <n v="3"/>
    <s v="Aniseed Syrup"/>
    <x v="1"/>
    <d v="2018-06-16T00:00:00"/>
    <n v="10"/>
    <n v="20"/>
    <n v="0.1"/>
    <x v="1"/>
    <n v="20"/>
    <n v="6"/>
    <x v="1"/>
  </r>
  <r>
    <n v="10764"/>
    <n v="39"/>
    <s v="Chartreuse verte"/>
    <x v="1"/>
    <d v="2018-06-16T00:00:00"/>
    <n v="18"/>
    <n v="130"/>
    <n v="0.1"/>
    <x v="1"/>
    <n v="234"/>
    <n v="6"/>
    <x v="1"/>
  </r>
  <r>
    <n v="10765"/>
    <n v="65"/>
    <s v="Louisiana Fiery Hot Pepper Sauce"/>
    <x v="3"/>
    <d v="2018-06-17T00:00:00"/>
    <n v="21.05"/>
    <n v="80"/>
    <n v="0.1"/>
    <x v="1"/>
    <n v="168.4"/>
    <n v="6"/>
    <x v="1"/>
  </r>
  <r>
    <n v="10766"/>
    <n v="2"/>
    <s v="Chang5"/>
    <x v="2"/>
    <d v="2018-06-18T00:00:00"/>
    <n v="19"/>
    <n v="40"/>
    <n v="0"/>
    <x v="1"/>
    <n v="760"/>
    <n v="6"/>
    <x v="1"/>
  </r>
  <r>
    <n v="10766"/>
    <n v="7"/>
    <s v="Uncle Bob's Organic Dried Pears"/>
    <x v="2"/>
    <d v="2018-06-18T00:00:00"/>
    <n v="30"/>
    <n v="35"/>
    <n v="0"/>
    <x v="1"/>
    <n v="1050"/>
    <n v="6"/>
    <x v="1"/>
  </r>
  <r>
    <n v="10766"/>
    <n v="68"/>
    <s v="Scottish Longbreads"/>
    <x v="2"/>
    <d v="2018-06-18T00:00:00"/>
    <n v="12.5"/>
    <n v="40"/>
    <n v="0"/>
    <x v="1"/>
    <n v="500"/>
    <n v="6"/>
    <x v="1"/>
  </r>
  <r>
    <n v="10767"/>
    <n v="42"/>
    <s v="Singaporean Hokkien Fried Mee"/>
    <x v="2"/>
    <d v="2018-06-18T00:00:00"/>
    <n v="14"/>
    <n v="2"/>
    <n v="0"/>
    <x v="1"/>
    <n v="28"/>
    <n v="6"/>
    <x v="1"/>
  </r>
  <r>
    <n v="10768"/>
    <n v="22"/>
    <s v="Gustaf's Knäckebröd"/>
    <x v="3"/>
    <d v="2018-06-21T00:00:00"/>
    <n v="21"/>
    <n v="4"/>
    <n v="0"/>
    <x v="1"/>
    <n v="84"/>
    <n v="6"/>
    <x v="1"/>
  </r>
  <r>
    <n v="10768"/>
    <n v="31"/>
    <s v="Gorgonzola Telino"/>
    <x v="3"/>
    <d v="2018-06-21T00:00:00"/>
    <n v="12.5"/>
    <n v="50"/>
    <n v="0"/>
    <x v="1"/>
    <n v="625"/>
    <n v="6"/>
    <x v="1"/>
  </r>
  <r>
    <n v="10768"/>
    <n v="60"/>
    <s v="Camembert Pierrot"/>
    <x v="3"/>
    <d v="2018-06-21T00:00:00"/>
    <n v="34"/>
    <n v="15"/>
    <n v="0"/>
    <x v="1"/>
    <n v="510"/>
    <n v="6"/>
    <x v="1"/>
  </r>
  <r>
    <n v="10768"/>
    <n v="71"/>
    <s v="Flotemysost"/>
    <x v="3"/>
    <d v="2018-06-21T00:00:00"/>
    <n v="21.5"/>
    <n v="12"/>
    <n v="0"/>
    <x v="1"/>
    <n v="258"/>
    <n v="6"/>
    <x v="1"/>
  </r>
  <r>
    <n v="10769"/>
    <n v="41"/>
    <s v="Jack's New England Clam Chowder"/>
    <x v="3"/>
    <d v="2018-06-21T00:00:00"/>
    <n v="9.65"/>
    <n v="30"/>
    <n v="0.05"/>
    <x v="1"/>
    <n v="14.475000000000001"/>
    <n v="6"/>
    <x v="1"/>
  </r>
  <r>
    <n v="10769"/>
    <n v="52"/>
    <s v="Filo Mix"/>
    <x v="3"/>
    <d v="2018-06-21T00:00:00"/>
    <n v="7"/>
    <n v="15"/>
    <n v="0.05"/>
    <x v="1"/>
    <n v="5.25"/>
    <n v="6"/>
    <x v="1"/>
  </r>
  <r>
    <n v="10769"/>
    <n v="61"/>
    <s v="Sirop d'érable"/>
    <x v="3"/>
    <d v="2018-06-21T00:00:00"/>
    <n v="28.5"/>
    <n v="20"/>
    <n v="0"/>
    <x v="1"/>
    <n v="570"/>
    <n v="6"/>
    <x v="1"/>
  </r>
  <r>
    <n v="10769"/>
    <n v="62"/>
    <s v="Tarte au sucre"/>
    <x v="3"/>
    <d v="2018-06-21T00:00:00"/>
    <n v="49.3"/>
    <n v="15"/>
    <n v="0"/>
    <x v="1"/>
    <n v="739.5"/>
    <n v="6"/>
    <x v="1"/>
  </r>
  <r>
    <n v="10770"/>
    <n v="11"/>
    <s v="Queso Cabrales"/>
    <x v="6"/>
    <d v="2018-06-22T00:00:00"/>
    <n v="21"/>
    <n v="15"/>
    <n v="0.25"/>
    <x v="1"/>
    <n v="78.75"/>
    <n v="6"/>
    <x v="1"/>
  </r>
  <r>
    <n v="10771"/>
    <n v="71"/>
    <s v="Flotemysost"/>
    <x v="4"/>
    <d v="2018-06-23T00:00:00"/>
    <n v="21.5"/>
    <n v="16"/>
    <n v="0"/>
    <x v="1"/>
    <n v="344"/>
    <n v="6"/>
    <x v="1"/>
  </r>
  <r>
    <n v="10772"/>
    <n v="29"/>
    <s v="Thüringer Rostbratwurst"/>
    <x v="3"/>
    <d v="2018-06-23T00:00:00"/>
    <n v="123.79"/>
    <n v="18"/>
    <n v="0"/>
    <x v="1"/>
    <n v="2228.2200000000003"/>
    <n v="6"/>
    <x v="1"/>
  </r>
  <r>
    <n v="10772"/>
    <n v="59"/>
    <s v="Raclette Courdavault"/>
    <x v="3"/>
    <d v="2018-06-23T00:00:00"/>
    <n v="55"/>
    <n v="25"/>
    <n v="0"/>
    <x v="1"/>
    <n v="1375"/>
    <n v="6"/>
    <x v="1"/>
  </r>
  <r>
    <n v="10773"/>
    <n v="17"/>
    <s v="Alice Mutton"/>
    <x v="5"/>
    <d v="2018-06-24T00:00:00"/>
    <n v="39"/>
    <n v="33"/>
    <n v="0"/>
    <x v="1"/>
    <n v="1287"/>
    <n v="6"/>
    <x v="1"/>
  </r>
  <r>
    <n v="10773"/>
    <n v="31"/>
    <s v="Gorgonzola Telino"/>
    <x v="5"/>
    <d v="2018-06-24T00:00:00"/>
    <n v="12.5"/>
    <n v="70"/>
    <n v="0.2"/>
    <x v="1"/>
    <n v="175"/>
    <n v="6"/>
    <x v="1"/>
  </r>
  <r>
    <n v="10773"/>
    <n v="75"/>
    <s v="Rhönbräu Klosterbier"/>
    <x v="5"/>
    <d v="2018-06-24T00:00:00"/>
    <n v="7.75"/>
    <n v="7"/>
    <n v="0.2"/>
    <x v="1"/>
    <n v="10.850000000000001"/>
    <n v="6"/>
    <x v="1"/>
  </r>
  <r>
    <n v="10774"/>
    <n v="31"/>
    <s v="Gorgonzola Telino"/>
    <x v="2"/>
    <d v="2018-06-24T00:00:00"/>
    <n v="12.5"/>
    <n v="2"/>
    <n v="0.25"/>
    <x v="1"/>
    <n v="6.25"/>
    <n v="6"/>
    <x v="1"/>
  </r>
  <r>
    <n v="10774"/>
    <n v="66"/>
    <s v="Louisiana Hot Spiced Okra"/>
    <x v="2"/>
    <d v="2018-06-24T00:00:00"/>
    <n v="17"/>
    <n v="50"/>
    <n v="0"/>
    <x v="1"/>
    <n v="850"/>
    <n v="6"/>
    <x v="1"/>
  </r>
  <r>
    <n v="10775"/>
    <n v="10"/>
    <s v="sugar"/>
    <x v="8"/>
    <d v="2018-06-25T00:00:00"/>
    <n v="31"/>
    <n v="6"/>
    <n v="0"/>
    <x v="1"/>
    <n v="186"/>
    <n v="6"/>
    <x v="1"/>
  </r>
  <r>
    <n v="10775"/>
    <n v="67"/>
    <s v="Laughing Lumberjack Lager"/>
    <x v="8"/>
    <d v="2018-06-25T00:00:00"/>
    <n v="14"/>
    <n v="3"/>
    <n v="0"/>
    <x v="1"/>
    <n v="42"/>
    <n v="6"/>
    <x v="1"/>
  </r>
  <r>
    <n v="10776"/>
    <n v="31"/>
    <s v="Gorgonzola Telino"/>
    <x v="5"/>
    <d v="2018-06-28T00:00:00"/>
    <n v="12.5"/>
    <n v="16"/>
    <n v="0.05"/>
    <x v="1"/>
    <n v="10"/>
    <n v="6"/>
    <x v="1"/>
  </r>
  <r>
    <n v="10776"/>
    <n v="42"/>
    <s v="Singaporean Hokkien Fried Mee"/>
    <x v="5"/>
    <d v="2018-06-28T00:00:00"/>
    <n v="14"/>
    <n v="12"/>
    <n v="0.05"/>
    <x v="1"/>
    <n v="8.4"/>
    <n v="6"/>
    <x v="1"/>
  </r>
  <r>
    <n v="10776"/>
    <n v="45"/>
    <s v="Rogede sild"/>
    <x v="5"/>
    <d v="2018-06-28T00:00:00"/>
    <n v="9.5"/>
    <n v="27"/>
    <n v="0.05"/>
    <x v="1"/>
    <n v="12.825000000000001"/>
    <n v="6"/>
    <x v="1"/>
  </r>
  <r>
    <n v="10776"/>
    <n v="51"/>
    <s v="Manjimup Dried Apples"/>
    <x v="5"/>
    <d v="2018-06-28T00:00:00"/>
    <n v="53"/>
    <n v="120"/>
    <n v="0.05"/>
    <x v="1"/>
    <n v="318"/>
    <n v="6"/>
    <x v="1"/>
  </r>
  <r>
    <n v="10777"/>
    <n v="42"/>
    <s v="Singaporean Hokkien Fried Mee"/>
    <x v="8"/>
    <d v="2018-06-28T00:00:00"/>
    <n v="14"/>
    <n v="20"/>
    <n v="0.2"/>
    <x v="1"/>
    <n v="56"/>
    <n v="6"/>
    <x v="1"/>
  </r>
  <r>
    <n v="10778"/>
    <n v="41"/>
    <s v="Jack's New England Clam Chowder"/>
    <x v="3"/>
    <d v="2018-06-29T00:00:00"/>
    <n v="9.65"/>
    <n v="10"/>
    <n v="0"/>
    <x v="1"/>
    <n v="96.5"/>
    <n v="6"/>
    <x v="1"/>
  </r>
  <r>
    <n v="10779"/>
    <n v="16"/>
    <s v="Pavlova"/>
    <x v="3"/>
    <d v="2018-06-29T00:00:00"/>
    <n v="17.45"/>
    <n v="20"/>
    <n v="0"/>
    <x v="1"/>
    <n v="349"/>
    <n v="6"/>
    <x v="1"/>
  </r>
  <r>
    <n v="10779"/>
    <n v="62"/>
    <s v="Tarte au sucre"/>
    <x v="3"/>
    <d v="2018-06-29T00:00:00"/>
    <n v="49.3"/>
    <n v="20"/>
    <n v="0"/>
    <x v="1"/>
    <n v="986"/>
    <n v="6"/>
    <x v="1"/>
  </r>
  <r>
    <n v="10780"/>
    <n v="70"/>
    <s v="Outback Lager"/>
    <x v="7"/>
    <d v="2018-06-29T00:00:00"/>
    <n v="15"/>
    <n v="35"/>
    <n v="0"/>
    <x v="1"/>
    <n v="525"/>
    <n v="6"/>
    <x v="1"/>
  </r>
  <r>
    <n v="10780"/>
    <n v="77"/>
    <s v="Original Frankfurter grüne Soße"/>
    <x v="7"/>
    <d v="2018-06-29T00:00:00"/>
    <n v="13"/>
    <n v="15"/>
    <n v="0"/>
    <x v="1"/>
    <n v="195"/>
    <n v="6"/>
    <x v="1"/>
  </r>
  <r>
    <n v="10781"/>
    <n v="54"/>
    <s v="Tourtière"/>
    <x v="7"/>
    <d v="2018-06-30T00:00:00"/>
    <n v="7.45"/>
    <n v="3"/>
    <n v="0.2"/>
    <x v="1"/>
    <n v="4.4700000000000006"/>
    <n v="6"/>
    <x v="1"/>
  </r>
  <r>
    <n v="10781"/>
    <n v="56"/>
    <s v="Gnocchi di nonna Alice"/>
    <x v="7"/>
    <d v="2018-06-30T00:00:00"/>
    <n v="38"/>
    <n v="20"/>
    <n v="0.2"/>
    <x v="1"/>
    <n v="152"/>
    <n v="6"/>
    <x v="1"/>
  </r>
  <r>
    <n v="10781"/>
    <n v="74"/>
    <s v="Longlife Tofu"/>
    <x v="7"/>
    <d v="2018-06-30T00:00:00"/>
    <n v="10"/>
    <n v="35"/>
    <n v="0"/>
    <x v="1"/>
    <n v="350"/>
    <n v="6"/>
    <x v="1"/>
  </r>
  <r>
    <n v="10782"/>
    <n v="31"/>
    <s v="Gorgonzola Telino"/>
    <x v="4"/>
    <d v="2018-06-30T00:00:00"/>
    <n v="12.5"/>
    <n v="1"/>
    <n v="0"/>
    <x v="1"/>
    <n v="12.5"/>
    <n v="6"/>
    <x v="1"/>
  </r>
  <r>
    <n v="10783"/>
    <n v="31"/>
    <s v="Gorgonzola Telino"/>
    <x v="2"/>
    <d v="2018-07-01T00:00:00"/>
    <n v="12.5"/>
    <n v="10"/>
    <n v="0"/>
    <x v="1"/>
    <n v="125"/>
    <n v="7"/>
    <x v="2"/>
  </r>
  <r>
    <n v="10783"/>
    <n v="38"/>
    <s v="Côte de Blaye"/>
    <x v="2"/>
    <d v="2018-07-01T00:00:00"/>
    <n v="263.5"/>
    <n v="5"/>
    <n v="0"/>
    <x v="1"/>
    <n v="1317.5"/>
    <n v="7"/>
    <x v="2"/>
  </r>
  <r>
    <n v="10784"/>
    <n v="36"/>
    <s v="Inlagd Sill"/>
    <x v="2"/>
    <d v="2018-07-01T00:00:00"/>
    <n v="19"/>
    <n v="30"/>
    <n v="0"/>
    <x v="1"/>
    <n v="570"/>
    <n v="7"/>
    <x v="2"/>
  </r>
  <r>
    <n v="10784"/>
    <n v="39"/>
    <s v="Chartreuse verte"/>
    <x v="2"/>
    <d v="2018-07-01T00:00:00"/>
    <n v="18"/>
    <n v="2"/>
    <n v="0.15"/>
    <x v="1"/>
    <n v="5.3999999999999995"/>
    <n v="7"/>
    <x v="2"/>
  </r>
  <r>
    <n v="10784"/>
    <n v="72"/>
    <s v="Mozzarella di Giovanni"/>
    <x v="2"/>
    <d v="2018-07-01T00:00:00"/>
    <n v="34.799999999999997"/>
    <n v="30"/>
    <n v="0.15"/>
    <x v="1"/>
    <n v="156.6"/>
    <n v="7"/>
    <x v="2"/>
  </r>
  <r>
    <n v="10785"/>
    <n v="10"/>
    <s v="sugar"/>
    <x v="5"/>
    <d v="2018-07-01T00:00:00"/>
    <n v="31"/>
    <n v="10"/>
    <n v="0"/>
    <x v="1"/>
    <n v="310"/>
    <n v="7"/>
    <x v="2"/>
  </r>
  <r>
    <n v="10785"/>
    <n v="75"/>
    <s v="Rhönbräu Klosterbier"/>
    <x v="5"/>
    <d v="2018-07-01T00:00:00"/>
    <n v="7.75"/>
    <n v="10"/>
    <n v="0"/>
    <x v="1"/>
    <n v="77.5"/>
    <n v="7"/>
    <x v="2"/>
  </r>
  <r>
    <n v="10786"/>
    <n v="8"/>
    <s v="Northwoods Cranberry Sauce"/>
    <x v="6"/>
    <d v="2018-07-02T00:00:00"/>
    <n v="40"/>
    <n v="30"/>
    <n v="0.2"/>
    <x v="1"/>
    <n v="240"/>
    <n v="7"/>
    <x v="2"/>
  </r>
  <r>
    <n v="10786"/>
    <n v="30"/>
    <s v="Nord-Ost Matjeshering"/>
    <x v="6"/>
    <d v="2018-07-02T00:00:00"/>
    <n v="25.89"/>
    <n v="15"/>
    <n v="0.2"/>
    <x v="1"/>
    <n v="77.670000000000016"/>
    <n v="7"/>
    <x v="2"/>
  </r>
  <r>
    <n v="10786"/>
    <n v="75"/>
    <s v="Rhönbräu Klosterbier"/>
    <x v="6"/>
    <d v="2018-07-02T00:00:00"/>
    <n v="7.75"/>
    <n v="42"/>
    <n v="0.2"/>
    <x v="1"/>
    <n v="65.100000000000009"/>
    <n v="7"/>
    <x v="2"/>
  </r>
  <r>
    <n v="10787"/>
    <n v="2"/>
    <s v="Chang5"/>
    <x v="7"/>
    <d v="2018-07-02T00:00:00"/>
    <n v="19"/>
    <n v="15"/>
    <n v="0.05"/>
    <x v="1"/>
    <n v="14.25"/>
    <n v="7"/>
    <x v="2"/>
  </r>
  <r>
    <n v="10787"/>
    <n v="29"/>
    <s v="Thüringer Rostbratwurst"/>
    <x v="7"/>
    <d v="2018-07-02T00:00:00"/>
    <n v="123.79"/>
    <n v="20"/>
    <n v="0.05"/>
    <x v="1"/>
    <n v="123.79000000000002"/>
    <n v="7"/>
    <x v="2"/>
  </r>
  <r>
    <n v="10788"/>
    <n v="19"/>
    <s v="Teatime Chocolate Biscuits"/>
    <x v="5"/>
    <d v="2018-07-05T00:00:00"/>
    <n v="9.1999999999999993"/>
    <n v="50"/>
    <n v="0.05"/>
    <x v="1"/>
    <n v="23"/>
    <n v="7"/>
    <x v="2"/>
  </r>
  <r>
    <n v="10788"/>
    <n v="75"/>
    <s v="Rhönbräu Klosterbier"/>
    <x v="5"/>
    <d v="2018-07-05T00:00:00"/>
    <n v="7.75"/>
    <n v="40"/>
    <n v="0.05"/>
    <x v="1"/>
    <n v="15.5"/>
    <n v="7"/>
    <x v="2"/>
  </r>
  <r>
    <n v="10789"/>
    <n v="18"/>
    <s v="Carnarvon Tigers"/>
    <x v="5"/>
    <d v="2018-07-05T00:00:00"/>
    <n v="62.5"/>
    <n v="30"/>
    <n v="0"/>
    <x v="1"/>
    <n v="1875"/>
    <n v="7"/>
    <x v="2"/>
  </r>
  <r>
    <n v="10789"/>
    <n v="35"/>
    <s v="Steeleye Stout"/>
    <x v="5"/>
    <d v="2018-07-05T00:00:00"/>
    <n v="18"/>
    <n v="15"/>
    <n v="0"/>
    <x v="1"/>
    <n v="270"/>
    <n v="7"/>
    <x v="2"/>
  </r>
  <r>
    <n v="10789"/>
    <n v="63"/>
    <s v="Vegie-spread"/>
    <x v="5"/>
    <d v="2018-07-05T00:00:00"/>
    <n v="43.9"/>
    <n v="30"/>
    <n v="0"/>
    <x v="1"/>
    <n v="1317"/>
    <n v="7"/>
    <x v="2"/>
  </r>
  <r>
    <n v="10789"/>
    <n v="68"/>
    <s v="Scottish Longbreads"/>
    <x v="5"/>
    <d v="2018-07-05T00:00:00"/>
    <n v="12.5"/>
    <n v="18"/>
    <n v="0"/>
    <x v="1"/>
    <n v="225"/>
    <n v="7"/>
    <x v="2"/>
  </r>
  <r>
    <n v="10790"/>
    <n v="7"/>
    <s v="Uncle Bob's Organic Dried Pears"/>
    <x v="1"/>
    <d v="2018-07-05T00:00:00"/>
    <n v="30"/>
    <n v="3"/>
    <n v="0.15"/>
    <x v="1"/>
    <n v="13.5"/>
    <n v="7"/>
    <x v="2"/>
  </r>
  <r>
    <n v="10790"/>
    <n v="56"/>
    <s v="Gnocchi di nonna Alice"/>
    <x v="1"/>
    <d v="2018-07-05T00:00:00"/>
    <n v="38"/>
    <n v="20"/>
    <n v="0.15"/>
    <x v="1"/>
    <n v="114"/>
    <n v="7"/>
    <x v="2"/>
  </r>
  <r>
    <n v="10791"/>
    <n v="29"/>
    <s v="Thüringer Rostbratwurst"/>
    <x v="1"/>
    <d v="2018-07-06T00:00:00"/>
    <n v="123.79"/>
    <n v="14"/>
    <n v="0.05"/>
    <x v="1"/>
    <n v="86.65300000000002"/>
    <n v="7"/>
    <x v="2"/>
  </r>
  <r>
    <n v="10791"/>
    <n v="41"/>
    <s v="Jack's New England Clam Chowder"/>
    <x v="1"/>
    <d v="2018-07-06T00:00:00"/>
    <n v="9.65"/>
    <n v="20"/>
    <n v="0.05"/>
    <x v="1"/>
    <n v="9.65"/>
    <n v="7"/>
    <x v="2"/>
  </r>
  <r>
    <n v="10792"/>
    <n v="2"/>
    <s v="Chang5"/>
    <x v="5"/>
    <d v="2018-07-06T00:00:00"/>
    <n v="19"/>
    <n v="10"/>
    <n v="0"/>
    <x v="1"/>
    <n v="190"/>
    <n v="7"/>
    <x v="2"/>
  </r>
  <r>
    <n v="10792"/>
    <n v="54"/>
    <s v="Tourtière"/>
    <x v="5"/>
    <d v="2018-07-06T00:00:00"/>
    <n v="7.45"/>
    <n v="3"/>
    <n v="0"/>
    <x v="1"/>
    <n v="22.35"/>
    <n v="7"/>
    <x v="2"/>
  </r>
  <r>
    <n v="10792"/>
    <n v="68"/>
    <s v="Scottish Longbreads"/>
    <x v="5"/>
    <d v="2018-07-06T00:00:00"/>
    <n v="12.5"/>
    <n v="15"/>
    <n v="0"/>
    <x v="1"/>
    <n v="187.5"/>
    <n v="7"/>
    <x v="2"/>
  </r>
  <r>
    <n v="10793"/>
    <n v="41"/>
    <s v="Jack's New England Clam Chowder"/>
    <x v="3"/>
    <d v="2018-07-07T00:00:00"/>
    <n v="9.65"/>
    <n v="14"/>
    <n v="0"/>
    <x v="1"/>
    <n v="135.1"/>
    <n v="7"/>
    <x v="2"/>
  </r>
  <r>
    <n v="10793"/>
    <n v="52"/>
    <s v="Filo Mix"/>
    <x v="3"/>
    <d v="2018-07-07T00:00:00"/>
    <n v="7"/>
    <n v="8"/>
    <n v="0"/>
    <x v="1"/>
    <n v="56"/>
    <n v="7"/>
    <x v="2"/>
  </r>
  <r>
    <n v="10794"/>
    <n v="14"/>
    <s v="Tofu"/>
    <x v="1"/>
    <d v="2018-07-07T00:00:00"/>
    <n v="23.25"/>
    <n v="15"/>
    <n v="0.2"/>
    <x v="1"/>
    <n v="69.75"/>
    <n v="7"/>
    <x v="2"/>
  </r>
  <r>
    <n v="10794"/>
    <n v="54"/>
    <s v="Tourtière"/>
    <x v="1"/>
    <d v="2018-07-07T00:00:00"/>
    <n v="7.45"/>
    <n v="6"/>
    <n v="0.2"/>
    <x v="1"/>
    <n v="8.9400000000000013"/>
    <n v="7"/>
    <x v="2"/>
  </r>
  <r>
    <n v="10795"/>
    <n v="16"/>
    <s v="Pavlova"/>
    <x v="6"/>
    <d v="2018-07-07T00:00:00"/>
    <n v="17.45"/>
    <n v="65"/>
    <n v="0"/>
    <x v="1"/>
    <n v="1134.25"/>
    <n v="7"/>
    <x v="2"/>
  </r>
  <r>
    <n v="10795"/>
    <n v="17"/>
    <s v="Alice Mutton"/>
    <x v="6"/>
    <d v="2018-07-07T00:00:00"/>
    <n v="39"/>
    <n v="35"/>
    <n v="0.25"/>
    <x v="1"/>
    <n v="341.25"/>
    <n v="7"/>
    <x v="2"/>
  </r>
  <r>
    <n v="10796"/>
    <n v="26"/>
    <s v="Gumbär Gummibärchen"/>
    <x v="3"/>
    <d v="2018-07-08T00:00:00"/>
    <n v="31.23"/>
    <n v="21"/>
    <n v="0.2"/>
    <x v="1"/>
    <n v="131.16600000000003"/>
    <n v="7"/>
    <x v="2"/>
  </r>
  <r>
    <n v="10796"/>
    <n v="44"/>
    <s v="Gula Malacca"/>
    <x v="3"/>
    <d v="2018-07-08T00:00:00"/>
    <n v="19.45"/>
    <n v="10"/>
    <n v="0"/>
    <x v="1"/>
    <n v="194.5"/>
    <n v="7"/>
    <x v="2"/>
  </r>
  <r>
    <n v="10796"/>
    <n v="64"/>
    <s v="Wimmers gute Semmelknödel"/>
    <x v="3"/>
    <d v="2018-07-08T00:00:00"/>
    <n v="33.25"/>
    <n v="35"/>
    <n v="0.2"/>
    <x v="1"/>
    <n v="232.75"/>
    <n v="7"/>
    <x v="2"/>
  </r>
  <r>
    <n v="10796"/>
    <n v="69"/>
    <s v="Gudbrandsdalsost"/>
    <x v="3"/>
    <d v="2018-07-08T00:00:00"/>
    <n v="36"/>
    <n v="24"/>
    <n v="0.2"/>
    <x v="1"/>
    <n v="172.8"/>
    <n v="7"/>
    <x v="2"/>
  </r>
  <r>
    <n v="10797"/>
    <n v="11"/>
    <s v="Queso Cabrales"/>
    <x v="8"/>
    <d v="2018-07-08T00:00:00"/>
    <n v="21"/>
    <n v="20"/>
    <n v="0"/>
    <x v="1"/>
    <n v="420"/>
    <n v="7"/>
    <x v="2"/>
  </r>
  <r>
    <n v="10798"/>
    <n v="62"/>
    <s v="Tarte au sucre"/>
    <x v="7"/>
    <d v="2018-07-09T00:00:00"/>
    <n v="49.3"/>
    <n v="2"/>
    <n v="0"/>
    <x v="1"/>
    <n v="98.6"/>
    <n v="7"/>
    <x v="2"/>
  </r>
  <r>
    <n v="10798"/>
    <n v="72"/>
    <s v="Mozzarella di Giovanni"/>
    <x v="7"/>
    <d v="2018-07-09T00:00:00"/>
    <n v="34.799999999999997"/>
    <n v="10"/>
    <n v="0"/>
    <x v="1"/>
    <n v="348"/>
    <n v="7"/>
    <x v="2"/>
  </r>
  <r>
    <n v="10799"/>
    <n v="13"/>
    <s v="Konbu"/>
    <x v="4"/>
    <d v="2018-07-09T00:00:00"/>
    <n v="6"/>
    <n v="20"/>
    <n v="0.15"/>
    <x v="1"/>
    <n v="18"/>
    <n v="7"/>
    <x v="2"/>
  </r>
  <r>
    <n v="10799"/>
    <n v="24"/>
    <s v="Guaraná Fantástica"/>
    <x v="4"/>
    <d v="2018-07-09T00:00:00"/>
    <n v="4.5"/>
    <n v="20"/>
    <n v="0.15"/>
    <x v="1"/>
    <n v="13.5"/>
    <n v="7"/>
    <x v="2"/>
  </r>
  <r>
    <n v="10799"/>
    <n v="59"/>
    <s v="Raclette Courdavault"/>
    <x v="4"/>
    <d v="2018-07-09T00:00:00"/>
    <n v="55"/>
    <n v="25"/>
    <n v="0"/>
    <x v="1"/>
    <n v="1375"/>
    <n v="7"/>
    <x v="2"/>
  </r>
  <r>
    <n v="10800"/>
    <n v="11"/>
    <s v="Queso Cabrales"/>
    <x v="5"/>
    <d v="2018-07-09T00:00:00"/>
    <n v="21"/>
    <n v="50"/>
    <n v="0.1"/>
    <x v="1"/>
    <n v="105"/>
    <n v="7"/>
    <x v="2"/>
  </r>
  <r>
    <n v="10800"/>
    <n v="51"/>
    <s v="Manjimup Dried Apples"/>
    <x v="5"/>
    <d v="2018-07-09T00:00:00"/>
    <n v="53"/>
    <n v="10"/>
    <n v="0.1"/>
    <x v="1"/>
    <n v="53"/>
    <n v="7"/>
    <x v="2"/>
  </r>
  <r>
    <n v="10800"/>
    <n v="54"/>
    <s v="Tourtière"/>
    <x v="5"/>
    <d v="2018-07-09T00:00:00"/>
    <n v="7.45"/>
    <n v="7"/>
    <n v="0.1"/>
    <x v="1"/>
    <n v="5.2149999999999999"/>
    <n v="7"/>
    <x v="2"/>
  </r>
  <r>
    <n v="10801"/>
    <n v="17"/>
    <s v="Alice Mutton"/>
    <x v="2"/>
    <d v="2018-07-12T00:00:00"/>
    <n v="39"/>
    <n v="40"/>
    <n v="0.25"/>
    <x v="1"/>
    <n v="390"/>
    <n v="7"/>
    <x v="2"/>
  </r>
  <r>
    <n v="10801"/>
    <n v="29"/>
    <s v="Thüringer Rostbratwurst"/>
    <x v="2"/>
    <d v="2018-07-12T00:00:00"/>
    <n v="123.79"/>
    <n v="20"/>
    <n v="0.25"/>
    <x v="1"/>
    <n v="618.95000000000005"/>
    <n v="7"/>
    <x v="2"/>
  </r>
  <r>
    <n v="10802"/>
    <n v="30"/>
    <s v="Nord-Ost Matjeshering"/>
    <x v="2"/>
    <d v="2018-07-12T00:00:00"/>
    <n v="25.89"/>
    <n v="25"/>
    <n v="0.25"/>
    <x v="1"/>
    <n v="161.8125"/>
    <n v="7"/>
    <x v="2"/>
  </r>
  <r>
    <n v="10802"/>
    <n v="51"/>
    <s v="Manjimup Dried Apples"/>
    <x v="2"/>
    <d v="2018-07-12T00:00:00"/>
    <n v="53"/>
    <n v="30"/>
    <n v="0.25"/>
    <x v="1"/>
    <n v="397.5"/>
    <n v="7"/>
    <x v="2"/>
  </r>
  <r>
    <n v="10802"/>
    <n v="55"/>
    <s v="Pâté chinois"/>
    <x v="2"/>
    <d v="2018-07-12T00:00:00"/>
    <n v="24"/>
    <n v="60"/>
    <n v="0.25"/>
    <x v="1"/>
    <n v="360"/>
    <n v="7"/>
    <x v="2"/>
  </r>
  <r>
    <n v="10802"/>
    <n v="62"/>
    <s v="Tarte au sucre"/>
    <x v="2"/>
    <d v="2018-07-12T00:00:00"/>
    <n v="49.3"/>
    <n v="5"/>
    <n v="0.25"/>
    <x v="1"/>
    <n v="61.625"/>
    <n v="7"/>
    <x v="2"/>
  </r>
  <r>
    <n v="10803"/>
    <n v="19"/>
    <s v="Teatime Chocolate Biscuits"/>
    <x v="2"/>
    <d v="2018-07-13T00:00:00"/>
    <n v="9.1999999999999993"/>
    <n v="24"/>
    <n v="0.05"/>
    <x v="1"/>
    <n v="11.04"/>
    <n v="7"/>
    <x v="2"/>
  </r>
  <r>
    <n v="10803"/>
    <n v="25"/>
    <s v="NuNuCa Nuß-Nougat-Creme"/>
    <x v="2"/>
    <d v="2018-07-13T00:00:00"/>
    <n v="14"/>
    <n v="15"/>
    <n v="0.05"/>
    <x v="1"/>
    <n v="10.5"/>
    <n v="7"/>
    <x v="2"/>
  </r>
  <r>
    <n v="10803"/>
    <n v="59"/>
    <s v="Raclette Courdavault"/>
    <x v="2"/>
    <d v="2018-07-13T00:00:00"/>
    <n v="55"/>
    <n v="15"/>
    <n v="0.05"/>
    <x v="1"/>
    <n v="41.25"/>
    <n v="7"/>
    <x v="2"/>
  </r>
  <r>
    <n v="10804"/>
    <n v="10"/>
    <s v="sugar"/>
    <x v="1"/>
    <d v="2018-07-13T00:00:00"/>
    <n v="31"/>
    <n v="36"/>
    <n v="0"/>
    <x v="1"/>
    <n v="1116"/>
    <n v="7"/>
    <x v="2"/>
  </r>
  <r>
    <n v="10804"/>
    <n v="28"/>
    <s v="Rössle Sauerkraut"/>
    <x v="1"/>
    <d v="2018-07-13T00:00:00"/>
    <n v="45.6"/>
    <n v="24"/>
    <n v="0"/>
    <x v="1"/>
    <n v="1094.4000000000001"/>
    <n v="7"/>
    <x v="2"/>
  </r>
  <r>
    <n v="10804"/>
    <n v="49"/>
    <s v="Maxilaku"/>
    <x v="1"/>
    <d v="2018-07-13T00:00:00"/>
    <n v="20"/>
    <n v="4"/>
    <n v="0.15"/>
    <x v="1"/>
    <n v="12"/>
    <n v="7"/>
    <x v="2"/>
  </r>
  <r>
    <n v="10805"/>
    <n v="34"/>
    <s v="Sasquatch Ale"/>
    <x v="7"/>
    <d v="2018-07-13T00:00:00"/>
    <n v="14"/>
    <n v="10"/>
    <n v="0"/>
    <x v="1"/>
    <n v="140"/>
    <n v="7"/>
    <x v="2"/>
  </r>
  <r>
    <n v="10805"/>
    <n v="38"/>
    <s v="Côte de Blaye"/>
    <x v="7"/>
    <d v="2018-07-13T00:00:00"/>
    <n v="263.5"/>
    <n v="10"/>
    <n v="0"/>
    <x v="1"/>
    <n v="2635"/>
    <n v="7"/>
    <x v="2"/>
  </r>
  <r>
    <n v="10806"/>
    <n v="2"/>
    <s v="Chang5"/>
    <x v="3"/>
    <d v="2018-07-14T00:00:00"/>
    <n v="19"/>
    <n v="20"/>
    <n v="0.25"/>
    <x v="1"/>
    <n v="95"/>
    <n v="7"/>
    <x v="2"/>
  </r>
  <r>
    <n v="10806"/>
    <n v="65"/>
    <s v="Louisiana Fiery Hot Pepper Sauce"/>
    <x v="3"/>
    <d v="2018-07-14T00:00:00"/>
    <n v="21.05"/>
    <n v="2"/>
    <n v="0"/>
    <x v="1"/>
    <n v="42.1"/>
    <n v="7"/>
    <x v="2"/>
  </r>
  <r>
    <n v="10806"/>
    <n v="74"/>
    <s v="Longlife Tofu"/>
    <x v="3"/>
    <d v="2018-07-14T00:00:00"/>
    <n v="10"/>
    <n v="15"/>
    <n v="0.25"/>
    <x v="1"/>
    <n v="37.5"/>
    <n v="7"/>
    <x v="2"/>
  </r>
  <r>
    <n v="10807"/>
    <n v="40"/>
    <s v="Boston Crab Meat"/>
    <x v="2"/>
    <d v="2018-07-14T00:00:00"/>
    <n v="18.399999999999999"/>
    <n v="1"/>
    <n v="0"/>
    <x v="1"/>
    <n v="18.399999999999999"/>
    <n v="7"/>
    <x v="2"/>
  </r>
  <r>
    <n v="10808"/>
    <n v="56"/>
    <s v="Gnocchi di nonna Alice"/>
    <x v="7"/>
    <d v="2018-07-15T00:00:00"/>
    <n v="38"/>
    <n v="20"/>
    <n v="0.15"/>
    <x v="1"/>
    <n v="114"/>
    <n v="7"/>
    <x v="2"/>
  </r>
  <r>
    <n v="10808"/>
    <n v="76"/>
    <s v="Lakkalikööri"/>
    <x v="7"/>
    <d v="2018-07-15T00:00:00"/>
    <n v="18"/>
    <n v="50"/>
    <n v="0.15"/>
    <x v="1"/>
    <n v="135"/>
    <n v="7"/>
    <x v="2"/>
  </r>
  <r>
    <n v="10809"/>
    <n v="52"/>
    <s v="Filo Mix"/>
    <x v="8"/>
    <d v="2018-07-15T00:00:00"/>
    <n v="7"/>
    <n v="20"/>
    <n v="0"/>
    <x v="1"/>
    <n v="140"/>
    <n v="7"/>
    <x v="2"/>
  </r>
  <r>
    <n v="10810"/>
    <n v="13"/>
    <s v="Konbu"/>
    <x v="7"/>
    <d v="2018-07-15T00:00:00"/>
    <n v="6"/>
    <n v="7"/>
    <n v="0"/>
    <x v="1"/>
    <n v="42"/>
    <n v="7"/>
    <x v="2"/>
  </r>
  <r>
    <n v="10810"/>
    <n v="25"/>
    <s v="NuNuCa Nuß-Nougat-Creme"/>
    <x v="7"/>
    <d v="2018-07-15T00:00:00"/>
    <n v="14"/>
    <n v="5"/>
    <n v="0"/>
    <x v="1"/>
    <n v="70"/>
    <n v="7"/>
    <x v="2"/>
  </r>
  <r>
    <n v="10810"/>
    <n v="70"/>
    <s v="Outback Lager"/>
    <x v="7"/>
    <d v="2018-07-15T00:00:00"/>
    <n v="15"/>
    <n v="5"/>
    <n v="0"/>
    <x v="1"/>
    <n v="75"/>
    <n v="7"/>
    <x v="2"/>
  </r>
  <r>
    <n v="10811"/>
    <n v="19"/>
    <s v="Teatime Chocolate Biscuits"/>
    <x v="6"/>
    <d v="2018-07-16T00:00:00"/>
    <n v="9.1999999999999993"/>
    <n v="15"/>
    <n v="0"/>
    <x v="1"/>
    <n v="138"/>
    <n v="7"/>
    <x v="2"/>
  </r>
  <r>
    <n v="10811"/>
    <n v="23"/>
    <s v="Tunnbröd"/>
    <x v="6"/>
    <d v="2018-07-16T00:00:00"/>
    <n v="9"/>
    <n v="18"/>
    <n v="0"/>
    <x v="1"/>
    <n v="162"/>
    <n v="7"/>
    <x v="2"/>
  </r>
  <r>
    <n v="10811"/>
    <n v="40"/>
    <s v="Boston Crab Meat"/>
    <x v="6"/>
    <d v="2018-07-16T00:00:00"/>
    <n v="18.399999999999999"/>
    <n v="30"/>
    <n v="0"/>
    <x v="1"/>
    <n v="552"/>
    <n v="7"/>
    <x v="2"/>
  </r>
  <r>
    <n v="10812"/>
    <n v="31"/>
    <s v="Gorgonzola Telino"/>
    <x v="0"/>
    <d v="2018-07-16T00:00:00"/>
    <n v="12.5"/>
    <n v="16"/>
    <n v="0.1"/>
    <x v="1"/>
    <n v="20"/>
    <n v="7"/>
    <x v="2"/>
  </r>
  <r>
    <n v="10812"/>
    <n v="72"/>
    <s v="Mozzarella di Giovanni"/>
    <x v="0"/>
    <d v="2018-07-16T00:00:00"/>
    <n v="34.799999999999997"/>
    <n v="40"/>
    <n v="0.1"/>
    <x v="1"/>
    <n v="139.20000000000002"/>
    <n v="7"/>
    <x v="2"/>
  </r>
  <r>
    <n v="10812"/>
    <n v="77"/>
    <s v="Original Frankfurter grüne Soße"/>
    <x v="0"/>
    <d v="2018-07-16T00:00:00"/>
    <n v="13"/>
    <n v="20"/>
    <n v="0"/>
    <x v="1"/>
    <n v="260"/>
    <n v="7"/>
    <x v="2"/>
  </r>
  <r>
    <n v="10813"/>
    <n v="2"/>
    <s v="Chang5"/>
    <x v="5"/>
    <d v="2018-07-19T00:00:00"/>
    <n v="19"/>
    <n v="12"/>
    <n v="0.2"/>
    <x v="1"/>
    <n v="45.6"/>
    <n v="7"/>
    <x v="2"/>
  </r>
  <r>
    <n v="10813"/>
    <n v="46"/>
    <s v="Spegesild"/>
    <x v="5"/>
    <d v="2018-07-19T00:00:00"/>
    <n v="12"/>
    <n v="35"/>
    <n v="0"/>
    <x v="1"/>
    <n v="420"/>
    <n v="7"/>
    <x v="2"/>
  </r>
  <r>
    <n v="10814"/>
    <n v="41"/>
    <s v="Jack's New England Clam Chowder"/>
    <x v="3"/>
    <d v="2018-07-19T00:00:00"/>
    <n v="9.65"/>
    <n v="20"/>
    <n v="0"/>
    <x v="1"/>
    <n v="193"/>
    <n v="7"/>
    <x v="2"/>
  </r>
  <r>
    <n v="10814"/>
    <n v="43"/>
    <s v="Ipoh Coffee"/>
    <x v="3"/>
    <d v="2018-07-19T00:00:00"/>
    <n v="46"/>
    <n v="20"/>
    <n v="0.15"/>
    <x v="1"/>
    <n v="138"/>
    <n v="7"/>
    <x v="2"/>
  </r>
  <r>
    <n v="10814"/>
    <n v="48"/>
    <s v="Chocolade"/>
    <x v="3"/>
    <d v="2018-07-19T00:00:00"/>
    <n v="12.75"/>
    <n v="8"/>
    <n v="0.15"/>
    <x v="1"/>
    <n v="15.299999999999999"/>
    <n v="7"/>
    <x v="2"/>
  </r>
  <r>
    <n v="10814"/>
    <n v="61"/>
    <s v="Sirop d'érable"/>
    <x v="3"/>
    <d v="2018-07-19T00:00:00"/>
    <n v="28.5"/>
    <n v="30"/>
    <n v="0.15"/>
    <x v="1"/>
    <n v="128.25"/>
    <n v="7"/>
    <x v="2"/>
  </r>
  <r>
    <n v="10815"/>
    <n v="33"/>
    <s v="Geitost"/>
    <x v="7"/>
    <d v="2018-07-19T00:00:00"/>
    <n v="2.5"/>
    <n v="16"/>
    <n v="0"/>
    <x v="1"/>
    <n v="40"/>
    <n v="7"/>
    <x v="2"/>
  </r>
  <r>
    <n v="10816"/>
    <n v="38"/>
    <s v="Côte de Blaye"/>
    <x v="2"/>
    <d v="2018-07-20T00:00:00"/>
    <n v="263.5"/>
    <n v="30"/>
    <n v="0.05"/>
    <x v="1"/>
    <n v="395.25"/>
    <n v="7"/>
    <x v="2"/>
  </r>
  <r>
    <n v="10816"/>
    <n v="62"/>
    <s v="Tarte au sucre"/>
    <x v="2"/>
    <d v="2018-07-20T00:00:00"/>
    <n v="49.3"/>
    <n v="20"/>
    <n v="0.05"/>
    <x v="1"/>
    <n v="49.300000000000004"/>
    <n v="7"/>
    <x v="2"/>
  </r>
  <r>
    <n v="10817"/>
    <n v="26"/>
    <s v="Gumbär Gummibärchen"/>
    <x v="3"/>
    <d v="2018-07-20T00:00:00"/>
    <n v="31.23"/>
    <n v="40"/>
    <n v="0.15"/>
    <x v="1"/>
    <n v="187.38"/>
    <n v="7"/>
    <x v="2"/>
  </r>
  <r>
    <n v="10817"/>
    <n v="38"/>
    <s v="Côte de Blaye"/>
    <x v="3"/>
    <d v="2018-07-20T00:00:00"/>
    <n v="263.5"/>
    <n v="30"/>
    <n v="0"/>
    <x v="1"/>
    <n v="7905"/>
    <n v="7"/>
    <x v="2"/>
  </r>
  <r>
    <n v="10817"/>
    <n v="40"/>
    <s v="Boston Crab Meat"/>
    <x v="3"/>
    <d v="2018-07-20T00:00:00"/>
    <n v="18.399999999999999"/>
    <n v="60"/>
    <n v="0.15"/>
    <x v="1"/>
    <n v="165.6"/>
    <n v="7"/>
    <x v="2"/>
  </r>
  <r>
    <n v="10817"/>
    <n v="62"/>
    <s v="Tarte au sucre"/>
    <x v="3"/>
    <d v="2018-07-20T00:00:00"/>
    <n v="49.3"/>
    <n v="25"/>
    <n v="0.15"/>
    <x v="1"/>
    <n v="184.875"/>
    <n v="7"/>
    <x v="2"/>
  </r>
  <r>
    <n v="10818"/>
    <n v="32"/>
    <s v="Mascarpone Fabioli"/>
    <x v="8"/>
    <d v="2018-07-21T00:00:00"/>
    <n v="32"/>
    <n v="20"/>
    <n v="0"/>
    <x v="1"/>
    <n v="640"/>
    <n v="7"/>
    <x v="2"/>
  </r>
  <r>
    <n v="10818"/>
    <n v="41"/>
    <s v="Jack's New England Clam Chowder"/>
    <x v="8"/>
    <d v="2018-07-21T00:00:00"/>
    <n v="9.65"/>
    <n v="20"/>
    <n v="0"/>
    <x v="1"/>
    <n v="193"/>
    <n v="7"/>
    <x v="2"/>
  </r>
  <r>
    <n v="10819"/>
    <n v="43"/>
    <s v="Ipoh Coffee"/>
    <x v="7"/>
    <d v="2018-07-21T00:00:00"/>
    <n v="46"/>
    <n v="7"/>
    <n v="0"/>
    <x v="1"/>
    <n v="322"/>
    <n v="7"/>
    <x v="2"/>
  </r>
  <r>
    <n v="10819"/>
    <n v="75"/>
    <s v="Rhönbräu Klosterbier"/>
    <x v="7"/>
    <d v="2018-07-21T00:00:00"/>
    <n v="7.75"/>
    <n v="20"/>
    <n v="0"/>
    <x v="1"/>
    <n v="155"/>
    <n v="7"/>
    <x v="2"/>
  </r>
  <r>
    <n v="10820"/>
    <n v="56"/>
    <s v="Gnocchi di nonna Alice"/>
    <x v="3"/>
    <d v="2018-07-21T00:00:00"/>
    <n v="38"/>
    <n v="30"/>
    <n v="0"/>
    <x v="1"/>
    <n v="1140"/>
    <n v="7"/>
    <x v="2"/>
  </r>
  <r>
    <n v="10821"/>
    <n v="35"/>
    <s v="Steeleye Stout"/>
    <x v="5"/>
    <d v="2018-07-22T00:00:00"/>
    <n v="18"/>
    <n v="20"/>
    <n v="0"/>
    <x v="1"/>
    <n v="360"/>
    <n v="7"/>
    <x v="2"/>
  </r>
  <r>
    <n v="10821"/>
    <n v="51"/>
    <s v="Manjimup Dried Apples"/>
    <x v="5"/>
    <d v="2018-07-22T00:00:00"/>
    <n v="53"/>
    <n v="6"/>
    <n v="0"/>
    <x v="1"/>
    <n v="318"/>
    <n v="7"/>
    <x v="2"/>
  </r>
  <r>
    <n v="10822"/>
    <n v="62"/>
    <s v="Tarte au sucre"/>
    <x v="1"/>
    <d v="2018-07-22T00:00:00"/>
    <n v="49.3"/>
    <n v="3"/>
    <n v="0"/>
    <x v="1"/>
    <n v="147.89999999999998"/>
    <n v="7"/>
    <x v="2"/>
  </r>
  <r>
    <n v="10822"/>
    <n v="70"/>
    <s v="Outback Lager"/>
    <x v="1"/>
    <d v="2018-07-22T00:00:00"/>
    <n v="15"/>
    <n v="6"/>
    <n v="0"/>
    <x v="1"/>
    <n v="90"/>
    <n v="7"/>
    <x v="2"/>
  </r>
  <r>
    <n v="10823"/>
    <n v="11"/>
    <s v="Queso Cabrales"/>
    <x v="0"/>
    <d v="2018-07-23T00:00:00"/>
    <n v="21"/>
    <n v="20"/>
    <n v="0.1"/>
    <x v="1"/>
    <n v="42"/>
    <n v="7"/>
    <x v="2"/>
  </r>
  <r>
    <n v="10823"/>
    <n v="57"/>
    <s v="Ravioli Angelo"/>
    <x v="0"/>
    <d v="2018-07-23T00:00:00"/>
    <n v="19.5"/>
    <n v="15"/>
    <n v="0"/>
    <x v="1"/>
    <n v="292.5"/>
    <n v="7"/>
    <x v="2"/>
  </r>
  <r>
    <n v="10823"/>
    <n v="59"/>
    <s v="Raclette Courdavault"/>
    <x v="0"/>
    <d v="2018-07-23T00:00:00"/>
    <n v="55"/>
    <n v="40"/>
    <n v="0.1"/>
    <x v="1"/>
    <n v="220"/>
    <n v="7"/>
    <x v="2"/>
  </r>
  <r>
    <n v="10823"/>
    <n v="77"/>
    <s v="Original Frankfurter grüne Soße"/>
    <x v="0"/>
    <d v="2018-07-23T00:00:00"/>
    <n v="13"/>
    <n v="15"/>
    <n v="0.1"/>
    <x v="1"/>
    <n v="19.5"/>
    <n v="7"/>
    <x v="2"/>
  </r>
  <r>
    <n v="10824"/>
    <n v="41"/>
    <s v="Jack's New England Clam Chowder"/>
    <x v="6"/>
    <d v="2018-07-23T00:00:00"/>
    <n v="9.65"/>
    <n v="12"/>
    <n v="0"/>
    <x v="1"/>
    <n v="115.80000000000001"/>
    <n v="7"/>
    <x v="2"/>
  </r>
  <r>
    <n v="10824"/>
    <n v="70"/>
    <s v="Outback Lager"/>
    <x v="6"/>
    <d v="2018-07-23T00:00:00"/>
    <n v="15"/>
    <n v="9"/>
    <n v="0"/>
    <x v="1"/>
    <n v="135"/>
    <n v="7"/>
    <x v="2"/>
  </r>
  <r>
    <n v="10825"/>
    <n v="26"/>
    <s v="Gumbär Gummibärchen"/>
    <x v="5"/>
    <d v="2018-07-23T00:00:00"/>
    <n v="31.23"/>
    <n v="12"/>
    <n v="0"/>
    <x v="1"/>
    <n v="374.76"/>
    <n v="7"/>
    <x v="2"/>
  </r>
  <r>
    <n v="10825"/>
    <n v="53"/>
    <s v="Perth Pasties"/>
    <x v="5"/>
    <d v="2018-07-23T00:00:00"/>
    <n v="32.799999999999997"/>
    <n v="20"/>
    <n v="0"/>
    <x v="1"/>
    <n v="656"/>
    <n v="7"/>
    <x v="2"/>
  </r>
  <r>
    <n v="10826"/>
    <n v="31"/>
    <s v="Gorgonzola Telino"/>
    <x v="1"/>
    <d v="2018-07-26T00:00:00"/>
    <n v="12.5"/>
    <n v="35"/>
    <n v="0"/>
    <x v="1"/>
    <n v="437.5"/>
    <n v="7"/>
    <x v="2"/>
  </r>
  <r>
    <n v="10826"/>
    <n v="57"/>
    <s v="Ravioli Angelo"/>
    <x v="1"/>
    <d v="2018-07-26T00:00:00"/>
    <n v="19.5"/>
    <n v="15"/>
    <n v="0"/>
    <x v="1"/>
    <n v="292.5"/>
    <n v="7"/>
    <x v="2"/>
  </r>
  <r>
    <n v="10827"/>
    <n v="10"/>
    <s v="sugar"/>
    <x v="5"/>
    <d v="2018-07-26T00:00:00"/>
    <n v="31"/>
    <n v="15"/>
    <n v="0"/>
    <x v="1"/>
    <n v="465"/>
    <n v="7"/>
    <x v="2"/>
  </r>
  <r>
    <n v="10827"/>
    <n v="39"/>
    <s v="Chartreuse verte"/>
    <x v="5"/>
    <d v="2018-07-26T00:00:00"/>
    <n v="18"/>
    <n v="21"/>
    <n v="0"/>
    <x v="1"/>
    <n v="378"/>
    <n v="7"/>
    <x v="2"/>
  </r>
  <r>
    <n v="10828"/>
    <n v="20"/>
    <s v="Sir Rodney's Marmalade"/>
    <x v="4"/>
    <d v="2018-07-27T00:00:00"/>
    <n v="81"/>
    <n v="5"/>
    <n v="0"/>
    <x v="1"/>
    <n v="405"/>
    <n v="7"/>
    <x v="2"/>
  </r>
  <r>
    <n v="10828"/>
    <n v="38"/>
    <s v="Côte de Blaye"/>
    <x v="4"/>
    <d v="2018-07-27T00:00:00"/>
    <n v="263.5"/>
    <n v="2"/>
    <n v="0"/>
    <x v="1"/>
    <n v="527"/>
    <n v="7"/>
    <x v="2"/>
  </r>
  <r>
    <n v="10829"/>
    <n v="2"/>
    <s v="Chang5"/>
    <x v="4"/>
    <d v="2018-07-27T00:00:00"/>
    <n v="19"/>
    <n v="10"/>
    <n v="0"/>
    <x v="1"/>
    <n v="190"/>
    <n v="7"/>
    <x v="2"/>
  </r>
  <r>
    <n v="10829"/>
    <n v="8"/>
    <s v="Northwoods Cranberry Sauce"/>
    <x v="4"/>
    <d v="2018-07-27T00:00:00"/>
    <n v="40"/>
    <n v="20"/>
    <n v="0"/>
    <x v="1"/>
    <n v="800"/>
    <n v="7"/>
    <x v="2"/>
  </r>
  <r>
    <n v="10829"/>
    <n v="13"/>
    <s v="Konbu"/>
    <x v="4"/>
    <d v="2018-07-27T00:00:00"/>
    <n v="6"/>
    <n v="10"/>
    <n v="0"/>
    <x v="1"/>
    <n v="60"/>
    <n v="7"/>
    <x v="2"/>
  </r>
  <r>
    <n v="10829"/>
    <n v="60"/>
    <s v="Camembert Pierrot"/>
    <x v="4"/>
    <d v="2018-07-27T00:00:00"/>
    <n v="34"/>
    <n v="21"/>
    <n v="0"/>
    <x v="1"/>
    <n v="714"/>
    <n v="7"/>
    <x v="2"/>
  </r>
  <r>
    <n v="10830"/>
    <n v="6"/>
    <s v="Grandma's Boysenberry Spread"/>
    <x v="2"/>
    <d v="2018-07-27T00:00:00"/>
    <n v="25"/>
    <n v="6"/>
    <n v="0"/>
    <x v="1"/>
    <n v="150"/>
    <n v="7"/>
    <x v="2"/>
  </r>
  <r>
    <n v="10830"/>
    <n v="39"/>
    <s v="Chartreuse verte"/>
    <x v="2"/>
    <d v="2018-07-27T00:00:00"/>
    <n v="18"/>
    <n v="28"/>
    <n v="0"/>
    <x v="1"/>
    <n v="504"/>
    <n v="7"/>
    <x v="2"/>
  </r>
  <r>
    <n v="10830"/>
    <n v="60"/>
    <s v="Camembert Pierrot"/>
    <x v="2"/>
    <d v="2018-07-27T00:00:00"/>
    <n v="34"/>
    <n v="30"/>
    <n v="0"/>
    <x v="1"/>
    <n v="1020"/>
    <n v="7"/>
    <x v="2"/>
  </r>
  <r>
    <n v="10830"/>
    <n v="68"/>
    <s v="Scottish Longbreads"/>
    <x v="2"/>
    <d v="2018-07-27T00:00:00"/>
    <n v="12.5"/>
    <n v="24"/>
    <n v="0"/>
    <x v="1"/>
    <n v="300"/>
    <n v="7"/>
    <x v="2"/>
  </r>
  <r>
    <n v="10831"/>
    <n v="19"/>
    <s v="Teatime Chocolate Biscuits"/>
    <x v="3"/>
    <d v="2018-07-28T00:00:00"/>
    <n v="9.1999999999999993"/>
    <n v="2"/>
    <n v="0"/>
    <x v="1"/>
    <n v="18.399999999999999"/>
    <n v="7"/>
    <x v="2"/>
  </r>
  <r>
    <n v="10831"/>
    <n v="35"/>
    <s v="Steeleye Stout"/>
    <x v="3"/>
    <d v="2018-07-28T00:00:00"/>
    <n v="18"/>
    <n v="8"/>
    <n v="0"/>
    <x v="1"/>
    <n v="144"/>
    <n v="7"/>
    <x v="2"/>
  </r>
  <r>
    <n v="10831"/>
    <n v="38"/>
    <s v="Côte de Blaye"/>
    <x v="3"/>
    <d v="2018-07-28T00:00:00"/>
    <n v="263.5"/>
    <n v="8"/>
    <n v="0"/>
    <x v="1"/>
    <n v="2108"/>
    <n v="7"/>
    <x v="2"/>
  </r>
  <r>
    <n v="10831"/>
    <n v="43"/>
    <s v="Ipoh Coffee"/>
    <x v="3"/>
    <d v="2018-07-28T00:00:00"/>
    <n v="46"/>
    <n v="9"/>
    <n v="0"/>
    <x v="1"/>
    <n v="414"/>
    <n v="7"/>
    <x v="2"/>
  </r>
  <r>
    <n v="10832"/>
    <n v="13"/>
    <s v="Konbu"/>
    <x v="7"/>
    <d v="2018-07-28T00:00:00"/>
    <n v="6"/>
    <n v="3"/>
    <n v="0.2"/>
    <x v="1"/>
    <n v="3.6"/>
    <n v="7"/>
    <x v="2"/>
  </r>
  <r>
    <n v="10832"/>
    <n v="25"/>
    <s v="NuNuCa Nuß-Nougat-Creme"/>
    <x v="7"/>
    <d v="2018-07-28T00:00:00"/>
    <n v="14"/>
    <n v="10"/>
    <n v="0.2"/>
    <x v="1"/>
    <n v="28"/>
    <n v="7"/>
    <x v="2"/>
  </r>
  <r>
    <n v="10832"/>
    <n v="44"/>
    <s v="Gula Malacca"/>
    <x v="7"/>
    <d v="2018-07-28T00:00:00"/>
    <n v="19.45"/>
    <n v="16"/>
    <n v="0.2"/>
    <x v="1"/>
    <n v="62.24"/>
    <n v="7"/>
    <x v="2"/>
  </r>
  <r>
    <n v="10832"/>
    <n v="64"/>
    <s v="Wimmers gute Semmelknödel"/>
    <x v="7"/>
    <d v="2018-07-28T00:00:00"/>
    <n v="33.25"/>
    <n v="3"/>
    <n v="0"/>
    <x v="1"/>
    <n v="99.75"/>
    <n v="7"/>
    <x v="2"/>
  </r>
  <r>
    <n v="10833"/>
    <n v="7"/>
    <s v="Uncle Bob's Organic Dried Pears"/>
    <x v="1"/>
    <d v="2018-07-29T00:00:00"/>
    <n v="30"/>
    <n v="20"/>
    <n v="0.1"/>
    <x v="1"/>
    <n v="60"/>
    <n v="7"/>
    <x v="2"/>
  </r>
  <r>
    <n v="10833"/>
    <n v="31"/>
    <s v="Gorgonzola Telino"/>
    <x v="1"/>
    <d v="2018-07-29T00:00:00"/>
    <n v="12.5"/>
    <n v="9"/>
    <n v="0.1"/>
    <x v="1"/>
    <n v="11.25"/>
    <n v="7"/>
    <x v="2"/>
  </r>
  <r>
    <n v="10833"/>
    <n v="53"/>
    <s v="Perth Pasties"/>
    <x v="1"/>
    <d v="2018-07-29T00:00:00"/>
    <n v="32.799999999999997"/>
    <n v="9"/>
    <n v="0.1"/>
    <x v="1"/>
    <n v="29.52"/>
    <n v="7"/>
    <x v="2"/>
  </r>
  <r>
    <n v="10834"/>
    <n v="29"/>
    <s v="Thüringer Rostbratwurst"/>
    <x v="5"/>
    <d v="2018-07-29T00:00:00"/>
    <n v="123.79"/>
    <n v="8"/>
    <n v="0.05"/>
    <x v="1"/>
    <n v="49.516000000000005"/>
    <n v="7"/>
    <x v="2"/>
  </r>
  <r>
    <n v="10834"/>
    <n v="30"/>
    <s v="Nord-Ost Matjeshering"/>
    <x v="5"/>
    <d v="2018-07-29T00:00:00"/>
    <n v="25.89"/>
    <n v="20"/>
    <n v="0.05"/>
    <x v="1"/>
    <n v="25.89"/>
    <n v="7"/>
    <x v="2"/>
  </r>
  <r>
    <n v="10835"/>
    <n v="59"/>
    <s v="Raclette Courdavault"/>
    <x v="5"/>
    <d v="2018-07-29T00:00:00"/>
    <n v="55"/>
    <n v="15"/>
    <n v="0"/>
    <x v="1"/>
    <n v="825"/>
    <n v="7"/>
    <x v="2"/>
  </r>
  <r>
    <n v="10835"/>
    <n v="77"/>
    <s v="Original Frankfurter grüne Soße"/>
    <x v="5"/>
    <d v="2018-07-29T00:00:00"/>
    <n v="13"/>
    <n v="2"/>
    <n v="0.2"/>
    <x v="1"/>
    <n v="5.2"/>
    <n v="7"/>
    <x v="2"/>
  </r>
  <r>
    <n v="10836"/>
    <n v="22"/>
    <s v="Gustaf's Knäckebröd"/>
    <x v="8"/>
    <d v="2018-07-30T00:00:00"/>
    <n v="21"/>
    <n v="52"/>
    <n v="0"/>
    <x v="1"/>
    <n v="1092"/>
    <n v="7"/>
    <x v="2"/>
  </r>
  <r>
    <n v="10836"/>
    <n v="35"/>
    <s v="Steeleye Stout"/>
    <x v="8"/>
    <d v="2018-07-30T00:00:00"/>
    <n v="18"/>
    <n v="6"/>
    <n v="0"/>
    <x v="1"/>
    <n v="108"/>
    <n v="7"/>
    <x v="2"/>
  </r>
  <r>
    <n v="10836"/>
    <n v="57"/>
    <s v="Ravioli Angelo"/>
    <x v="8"/>
    <d v="2018-07-30T00:00:00"/>
    <n v="19.5"/>
    <n v="24"/>
    <n v="0"/>
    <x v="1"/>
    <n v="468"/>
    <n v="7"/>
    <x v="2"/>
  </r>
  <r>
    <n v="10836"/>
    <n v="60"/>
    <s v="Camembert Pierrot"/>
    <x v="8"/>
    <d v="2018-07-30T00:00:00"/>
    <n v="34"/>
    <n v="60"/>
    <n v="0"/>
    <x v="1"/>
    <n v="2040"/>
    <n v="7"/>
    <x v="2"/>
  </r>
  <r>
    <n v="10836"/>
    <n v="64"/>
    <s v="Wimmers gute Semmelknödel"/>
    <x v="8"/>
    <d v="2018-07-30T00:00:00"/>
    <n v="33.25"/>
    <n v="30"/>
    <n v="0"/>
    <x v="1"/>
    <n v="997.5"/>
    <n v="7"/>
    <x v="2"/>
  </r>
  <r>
    <n v="10837"/>
    <n v="13"/>
    <s v="Konbu"/>
    <x v="4"/>
    <d v="2018-07-30T00:00:00"/>
    <n v="6"/>
    <n v="6"/>
    <n v="0"/>
    <x v="1"/>
    <n v="36"/>
    <n v="7"/>
    <x v="2"/>
  </r>
  <r>
    <n v="10837"/>
    <n v="40"/>
    <s v="Boston Crab Meat"/>
    <x v="4"/>
    <d v="2018-07-30T00:00:00"/>
    <n v="18.399999999999999"/>
    <n v="25"/>
    <n v="0"/>
    <x v="1"/>
    <n v="459.99999999999994"/>
    <n v="7"/>
    <x v="2"/>
  </r>
  <r>
    <n v="10837"/>
    <n v="47"/>
    <s v="Zaanse koeken"/>
    <x v="4"/>
    <d v="2018-07-30T00:00:00"/>
    <n v="9.5"/>
    <n v="40"/>
    <n v="0.25"/>
    <x v="1"/>
    <n v="95"/>
    <n v="7"/>
    <x v="2"/>
  </r>
  <r>
    <n v="10837"/>
    <n v="76"/>
    <s v="Lakkalikööri"/>
    <x v="4"/>
    <d v="2018-07-30T00:00:00"/>
    <n v="18"/>
    <n v="21"/>
    <n v="0.25"/>
    <x v="1"/>
    <n v="94.5"/>
    <n v="7"/>
    <x v="2"/>
  </r>
  <r>
    <n v="10838"/>
    <n v="1"/>
    <s v="Tea"/>
    <x v="3"/>
    <d v="2018-08-02T00:00:00"/>
    <n v="18"/>
    <n v="4"/>
    <n v="0.25"/>
    <x v="1"/>
    <n v="18"/>
    <n v="8"/>
    <x v="2"/>
  </r>
  <r>
    <n v="10838"/>
    <n v="18"/>
    <s v="Carnarvon Tigers"/>
    <x v="3"/>
    <d v="2018-08-02T00:00:00"/>
    <n v="62.5"/>
    <n v="25"/>
    <n v="0.25"/>
    <x v="1"/>
    <n v="390.625"/>
    <n v="8"/>
    <x v="2"/>
  </r>
  <r>
    <n v="10838"/>
    <n v="36"/>
    <s v="Inlagd Sill"/>
    <x v="3"/>
    <d v="2018-08-02T00:00:00"/>
    <n v="19"/>
    <n v="50"/>
    <n v="0.25"/>
    <x v="1"/>
    <n v="237.5"/>
    <n v="8"/>
    <x v="2"/>
  </r>
  <r>
    <n v="10839"/>
    <n v="58"/>
    <s v="Escargots de Bourgogne"/>
    <x v="3"/>
    <d v="2018-08-02T00:00:00"/>
    <n v="13.25"/>
    <n v="30"/>
    <n v="0.1"/>
    <x v="1"/>
    <n v="39.75"/>
    <n v="8"/>
    <x v="2"/>
  </r>
  <r>
    <n v="10839"/>
    <n v="72"/>
    <s v="Mozzarella di Giovanni"/>
    <x v="3"/>
    <d v="2018-08-02T00:00:00"/>
    <n v="34.799999999999997"/>
    <n v="15"/>
    <n v="0.1"/>
    <x v="1"/>
    <n v="52.2"/>
    <n v="8"/>
    <x v="2"/>
  </r>
  <r>
    <n v="10840"/>
    <n v="25"/>
    <s v="NuNuCa Nuß-Nougat-Creme"/>
    <x v="2"/>
    <d v="2018-08-02T00:00:00"/>
    <n v="14"/>
    <n v="6"/>
    <n v="0.2"/>
    <x v="1"/>
    <n v="16.8"/>
    <n v="8"/>
    <x v="2"/>
  </r>
  <r>
    <n v="10840"/>
    <n v="39"/>
    <s v="Chartreuse verte"/>
    <x v="2"/>
    <d v="2018-08-02T00:00:00"/>
    <n v="18"/>
    <n v="10"/>
    <n v="0.2"/>
    <x v="1"/>
    <n v="36"/>
    <n v="8"/>
    <x v="2"/>
  </r>
  <r>
    <n v="10841"/>
    <n v="10"/>
    <s v="sugar"/>
    <x v="0"/>
    <d v="2018-08-03T00:00:00"/>
    <n v="31"/>
    <n v="16"/>
    <n v="0"/>
    <x v="1"/>
    <n v="496"/>
    <n v="8"/>
    <x v="2"/>
  </r>
  <r>
    <n v="10841"/>
    <n v="56"/>
    <s v="Gnocchi di nonna Alice"/>
    <x v="0"/>
    <d v="2018-08-03T00:00:00"/>
    <n v="38"/>
    <n v="30"/>
    <n v="0"/>
    <x v="1"/>
    <n v="1140"/>
    <n v="8"/>
    <x v="2"/>
  </r>
  <r>
    <n v="10841"/>
    <n v="59"/>
    <s v="Raclette Courdavault"/>
    <x v="0"/>
    <d v="2018-08-03T00:00:00"/>
    <n v="55"/>
    <n v="50"/>
    <n v="0"/>
    <x v="1"/>
    <n v="2750"/>
    <n v="8"/>
    <x v="2"/>
  </r>
  <r>
    <n v="10841"/>
    <n v="77"/>
    <s v="Original Frankfurter grüne Soße"/>
    <x v="0"/>
    <d v="2018-08-03T00:00:00"/>
    <n v="13"/>
    <n v="15"/>
    <n v="0"/>
    <x v="1"/>
    <n v="195"/>
    <n v="8"/>
    <x v="2"/>
  </r>
  <r>
    <n v="10842"/>
    <n v="11"/>
    <s v="Queso Cabrales"/>
    <x v="5"/>
    <d v="2018-08-03T00:00:00"/>
    <n v="21"/>
    <n v="15"/>
    <n v="0"/>
    <x v="1"/>
    <n v="315"/>
    <n v="8"/>
    <x v="2"/>
  </r>
  <r>
    <n v="10842"/>
    <n v="43"/>
    <s v="Ipoh Coffee"/>
    <x v="5"/>
    <d v="2018-08-03T00:00:00"/>
    <n v="46"/>
    <n v="5"/>
    <n v="0"/>
    <x v="1"/>
    <n v="230"/>
    <n v="8"/>
    <x v="2"/>
  </r>
  <r>
    <n v="10842"/>
    <n v="68"/>
    <s v="Scottish Longbreads"/>
    <x v="5"/>
    <d v="2018-08-03T00:00:00"/>
    <n v="12.5"/>
    <n v="20"/>
    <n v="0"/>
    <x v="1"/>
    <n v="250"/>
    <n v="8"/>
    <x v="2"/>
  </r>
  <r>
    <n v="10842"/>
    <n v="70"/>
    <s v="Outback Lager"/>
    <x v="5"/>
    <d v="2018-08-03T00:00:00"/>
    <n v="15"/>
    <n v="12"/>
    <n v="0"/>
    <x v="1"/>
    <n v="180"/>
    <n v="8"/>
    <x v="2"/>
  </r>
  <r>
    <n v="10843"/>
    <n v="51"/>
    <s v="Manjimup Dried Apples"/>
    <x v="2"/>
    <d v="2018-08-04T00:00:00"/>
    <n v="53"/>
    <n v="4"/>
    <n v="0.25"/>
    <x v="1"/>
    <n v="53"/>
    <n v="8"/>
    <x v="2"/>
  </r>
  <r>
    <n v="10844"/>
    <n v="22"/>
    <s v="Gustaf's Knäckebröd"/>
    <x v="6"/>
    <d v="2018-08-04T00:00:00"/>
    <n v="21"/>
    <n v="35"/>
    <n v="0"/>
    <x v="1"/>
    <n v="735"/>
    <n v="8"/>
    <x v="2"/>
  </r>
  <r>
    <n v="10845"/>
    <n v="23"/>
    <s v="Tunnbröd"/>
    <x v="6"/>
    <d v="2018-08-04T00:00:00"/>
    <n v="9"/>
    <n v="70"/>
    <n v="0.1"/>
    <x v="1"/>
    <n v="63"/>
    <n v="8"/>
    <x v="2"/>
  </r>
  <r>
    <n v="10845"/>
    <n v="35"/>
    <s v="Steeleye Stout"/>
    <x v="6"/>
    <d v="2018-08-04T00:00:00"/>
    <n v="18"/>
    <n v="25"/>
    <n v="0.1"/>
    <x v="1"/>
    <n v="45"/>
    <n v="8"/>
    <x v="2"/>
  </r>
  <r>
    <n v="10845"/>
    <n v="42"/>
    <s v="Singaporean Hokkien Fried Mee"/>
    <x v="6"/>
    <d v="2018-08-04T00:00:00"/>
    <n v="14"/>
    <n v="42"/>
    <n v="0.1"/>
    <x v="1"/>
    <n v="58.800000000000004"/>
    <n v="8"/>
    <x v="2"/>
  </r>
  <r>
    <n v="10845"/>
    <n v="58"/>
    <s v="Escargots de Bourgogne"/>
    <x v="6"/>
    <d v="2018-08-04T00:00:00"/>
    <n v="13.25"/>
    <n v="60"/>
    <n v="0.1"/>
    <x v="1"/>
    <n v="79.5"/>
    <n v="8"/>
    <x v="2"/>
  </r>
  <r>
    <n v="10845"/>
    <n v="64"/>
    <s v="Wimmers gute Semmelknödel"/>
    <x v="6"/>
    <d v="2018-08-04T00:00:00"/>
    <n v="33.25"/>
    <n v="48"/>
    <n v="0"/>
    <x v="1"/>
    <n v="1596"/>
    <n v="8"/>
    <x v="2"/>
  </r>
  <r>
    <n v="10846"/>
    <n v="4"/>
    <s v="Chef Anton's Cajun Seasoning"/>
    <x v="7"/>
    <d v="2018-08-05T00:00:00"/>
    <n v="22"/>
    <n v="21"/>
    <n v="0"/>
    <x v="1"/>
    <n v="462"/>
    <n v="8"/>
    <x v="2"/>
  </r>
  <r>
    <n v="10846"/>
    <n v="70"/>
    <s v="Outback Lager"/>
    <x v="7"/>
    <d v="2018-08-05T00:00:00"/>
    <n v="15"/>
    <n v="30"/>
    <n v="0"/>
    <x v="1"/>
    <n v="450"/>
    <n v="8"/>
    <x v="2"/>
  </r>
  <r>
    <n v="10846"/>
    <n v="74"/>
    <s v="Longlife Tofu"/>
    <x v="7"/>
    <d v="2018-08-05T00:00:00"/>
    <n v="10"/>
    <n v="20"/>
    <n v="0"/>
    <x v="1"/>
    <n v="200"/>
    <n v="8"/>
    <x v="2"/>
  </r>
  <r>
    <n v="10847"/>
    <n v="1"/>
    <s v="Tea"/>
    <x v="2"/>
    <d v="2018-08-05T00:00:00"/>
    <n v="18"/>
    <n v="80"/>
    <n v="0.2"/>
    <x v="1"/>
    <n v="288"/>
    <n v="8"/>
    <x v="2"/>
  </r>
  <r>
    <n v="10847"/>
    <n v="19"/>
    <s v="Teatime Chocolate Biscuits"/>
    <x v="2"/>
    <d v="2018-08-05T00:00:00"/>
    <n v="9.1999999999999993"/>
    <n v="12"/>
    <n v="0.2"/>
    <x v="1"/>
    <n v="22.08"/>
    <n v="8"/>
    <x v="2"/>
  </r>
  <r>
    <n v="10847"/>
    <n v="37"/>
    <s v="Gravad lax"/>
    <x v="2"/>
    <d v="2018-08-05T00:00:00"/>
    <n v="26"/>
    <n v="60"/>
    <n v="0.2"/>
    <x v="1"/>
    <n v="312"/>
    <n v="8"/>
    <x v="2"/>
  </r>
  <r>
    <n v="10847"/>
    <n v="45"/>
    <s v="Rogede sild"/>
    <x v="2"/>
    <d v="2018-08-05T00:00:00"/>
    <n v="9.5"/>
    <n v="36"/>
    <n v="0.2"/>
    <x v="1"/>
    <n v="68.400000000000006"/>
    <n v="8"/>
    <x v="2"/>
  </r>
  <r>
    <n v="10847"/>
    <n v="60"/>
    <s v="Camembert Pierrot"/>
    <x v="2"/>
    <d v="2018-08-05T00:00:00"/>
    <n v="34"/>
    <n v="45"/>
    <n v="0.2"/>
    <x v="1"/>
    <n v="306"/>
    <n v="8"/>
    <x v="2"/>
  </r>
  <r>
    <n v="10847"/>
    <n v="71"/>
    <s v="Flotemysost"/>
    <x v="2"/>
    <d v="2018-08-05T00:00:00"/>
    <n v="21.5"/>
    <n v="55"/>
    <n v="0.2"/>
    <x v="1"/>
    <n v="236.5"/>
    <n v="8"/>
    <x v="2"/>
  </r>
  <r>
    <n v="10848"/>
    <n v="5"/>
    <s v="Chef Anton's Gumbo Mix"/>
    <x v="8"/>
    <d v="2018-08-06T00:00:00"/>
    <n v="21.35"/>
    <n v="30"/>
    <n v="0"/>
    <x v="1"/>
    <n v="640.5"/>
    <n v="8"/>
    <x v="2"/>
  </r>
  <r>
    <n v="10848"/>
    <n v="9"/>
    <s v="Mishi Kobe Niku"/>
    <x v="8"/>
    <d v="2018-08-06T00:00:00"/>
    <n v="97"/>
    <n v="3"/>
    <n v="0"/>
    <x v="1"/>
    <n v="291"/>
    <n v="8"/>
    <x v="2"/>
  </r>
  <r>
    <n v="10849"/>
    <n v="3"/>
    <s v="Aniseed Syrup"/>
    <x v="4"/>
    <d v="2018-08-06T00:00:00"/>
    <n v="10"/>
    <n v="49"/>
    <n v="0"/>
    <x v="1"/>
    <n v="490"/>
    <n v="8"/>
    <x v="2"/>
  </r>
  <r>
    <n v="10849"/>
    <n v="26"/>
    <s v="Gumbär Gummibärchen"/>
    <x v="4"/>
    <d v="2018-08-06T00:00:00"/>
    <n v="31.23"/>
    <n v="18"/>
    <n v="0.15"/>
    <x v="1"/>
    <n v="84.320999999999998"/>
    <n v="8"/>
    <x v="2"/>
  </r>
  <r>
    <n v="10850"/>
    <n v="25"/>
    <s v="NuNuCa Nuß-Nougat-Creme"/>
    <x v="5"/>
    <d v="2018-08-06T00:00:00"/>
    <n v="14"/>
    <n v="20"/>
    <n v="0.15"/>
    <x v="1"/>
    <n v="42"/>
    <n v="8"/>
    <x v="2"/>
  </r>
  <r>
    <n v="10850"/>
    <n v="33"/>
    <s v="Geitost"/>
    <x v="5"/>
    <d v="2018-08-06T00:00:00"/>
    <n v="2.5"/>
    <n v="4"/>
    <n v="0.15"/>
    <x v="1"/>
    <n v="1.5"/>
    <n v="8"/>
    <x v="2"/>
  </r>
  <r>
    <n v="10850"/>
    <n v="70"/>
    <s v="Outback Lager"/>
    <x v="5"/>
    <d v="2018-08-06T00:00:00"/>
    <n v="15"/>
    <n v="30"/>
    <n v="0.15"/>
    <x v="1"/>
    <n v="67.5"/>
    <n v="8"/>
    <x v="2"/>
  </r>
  <r>
    <n v="10851"/>
    <n v="2"/>
    <s v="Chang5"/>
    <x v="0"/>
    <d v="2018-08-09T00:00:00"/>
    <n v="19"/>
    <n v="5"/>
    <n v="0.05"/>
    <x v="1"/>
    <n v="4.75"/>
    <n v="8"/>
    <x v="2"/>
  </r>
  <r>
    <n v="10851"/>
    <n v="25"/>
    <s v="NuNuCa Nuß-Nougat-Creme"/>
    <x v="0"/>
    <d v="2018-08-09T00:00:00"/>
    <n v="14"/>
    <n v="10"/>
    <n v="0.05"/>
    <x v="1"/>
    <n v="7"/>
    <n v="8"/>
    <x v="2"/>
  </r>
  <r>
    <n v="10851"/>
    <n v="57"/>
    <s v="Ravioli Angelo"/>
    <x v="0"/>
    <d v="2018-08-09T00:00:00"/>
    <n v="19.5"/>
    <n v="10"/>
    <n v="0.05"/>
    <x v="1"/>
    <n v="9.75"/>
    <n v="8"/>
    <x v="2"/>
  </r>
  <r>
    <n v="10851"/>
    <n v="59"/>
    <s v="Raclette Courdavault"/>
    <x v="0"/>
    <d v="2018-08-09T00:00:00"/>
    <n v="55"/>
    <n v="42"/>
    <n v="0.05"/>
    <x v="1"/>
    <n v="115.5"/>
    <n v="8"/>
    <x v="2"/>
  </r>
  <r>
    <n v="10852"/>
    <n v="2"/>
    <s v="Chang5"/>
    <x v="6"/>
    <d v="2018-08-09T00:00:00"/>
    <n v="19"/>
    <n v="15"/>
    <n v="0"/>
    <x v="1"/>
    <n v="285"/>
    <n v="8"/>
    <x v="2"/>
  </r>
  <r>
    <n v="10852"/>
    <n v="17"/>
    <s v="Alice Mutton"/>
    <x v="6"/>
    <d v="2018-08-09T00:00:00"/>
    <n v="39"/>
    <n v="6"/>
    <n v="0"/>
    <x v="1"/>
    <n v="234"/>
    <n v="8"/>
    <x v="2"/>
  </r>
  <r>
    <n v="10852"/>
    <n v="62"/>
    <s v="Tarte au sucre"/>
    <x v="6"/>
    <d v="2018-08-09T00:00:00"/>
    <n v="49.3"/>
    <n v="50"/>
    <n v="0"/>
    <x v="1"/>
    <n v="2465"/>
    <n v="8"/>
    <x v="2"/>
  </r>
  <r>
    <n v="10853"/>
    <n v="18"/>
    <s v="Carnarvon Tigers"/>
    <x v="4"/>
    <d v="2018-08-10T00:00:00"/>
    <n v="62.5"/>
    <n v="10"/>
    <n v="0"/>
    <x v="1"/>
    <n v="625"/>
    <n v="8"/>
    <x v="2"/>
  </r>
  <r>
    <n v="10854"/>
    <n v="10"/>
    <s v="sugar"/>
    <x v="3"/>
    <d v="2018-08-10T00:00:00"/>
    <n v="31"/>
    <n v="100"/>
    <n v="0.15"/>
    <x v="1"/>
    <n v="465"/>
    <n v="8"/>
    <x v="2"/>
  </r>
  <r>
    <n v="10854"/>
    <n v="13"/>
    <s v="Konbu"/>
    <x v="3"/>
    <d v="2018-08-10T00:00:00"/>
    <n v="6"/>
    <n v="65"/>
    <n v="0.15"/>
    <x v="1"/>
    <n v="58.5"/>
    <n v="8"/>
    <x v="2"/>
  </r>
  <r>
    <n v="10855"/>
    <n v="16"/>
    <s v="Pavlova"/>
    <x v="3"/>
    <d v="2018-08-10T00:00:00"/>
    <n v="17.45"/>
    <n v="50"/>
    <n v="0"/>
    <x v="1"/>
    <n v="872.5"/>
    <n v="8"/>
    <x v="2"/>
  </r>
  <r>
    <n v="10855"/>
    <n v="31"/>
    <s v="Gorgonzola Telino"/>
    <x v="3"/>
    <d v="2018-08-10T00:00:00"/>
    <n v="12.5"/>
    <n v="14"/>
    <n v="0"/>
    <x v="1"/>
    <n v="175"/>
    <n v="8"/>
    <x v="2"/>
  </r>
  <r>
    <n v="10855"/>
    <n v="56"/>
    <s v="Gnocchi di nonna Alice"/>
    <x v="3"/>
    <d v="2018-08-10T00:00:00"/>
    <n v="38"/>
    <n v="24"/>
    <n v="0"/>
    <x v="1"/>
    <n v="912"/>
    <n v="8"/>
    <x v="2"/>
  </r>
  <r>
    <n v="10855"/>
    <n v="65"/>
    <s v="Louisiana Fiery Hot Pepper Sauce"/>
    <x v="3"/>
    <d v="2018-08-10T00:00:00"/>
    <n v="21.05"/>
    <n v="15"/>
    <n v="0.15"/>
    <x v="1"/>
    <n v="47.362499999999997"/>
    <n v="8"/>
    <x v="2"/>
  </r>
  <r>
    <n v="10856"/>
    <n v="2"/>
    <s v="Chang5"/>
    <x v="3"/>
    <d v="2018-08-11T00:00:00"/>
    <n v="19"/>
    <n v="20"/>
    <n v="0"/>
    <x v="1"/>
    <n v="380"/>
    <n v="8"/>
    <x v="2"/>
  </r>
  <r>
    <n v="10856"/>
    <n v="42"/>
    <s v="Singaporean Hokkien Fried Mee"/>
    <x v="3"/>
    <d v="2018-08-11T00:00:00"/>
    <n v="14"/>
    <n v="20"/>
    <n v="0"/>
    <x v="1"/>
    <n v="280"/>
    <n v="8"/>
    <x v="2"/>
  </r>
  <r>
    <n v="10857"/>
    <n v="3"/>
    <s v="Aniseed Syrup"/>
    <x v="6"/>
    <d v="2018-08-11T00:00:00"/>
    <n v="10"/>
    <n v="30"/>
    <n v="0"/>
    <x v="1"/>
    <n v="300"/>
    <n v="8"/>
    <x v="2"/>
  </r>
  <r>
    <n v="10857"/>
    <n v="26"/>
    <s v="Gumbär Gummibärchen"/>
    <x v="6"/>
    <d v="2018-08-11T00:00:00"/>
    <n v="31.23"/>
    <n v="35"/>
    <n v="0.25"/>
    <x v="1"/>
    <n v="273.26249999999999"/>
    <n v="8"/>
    <x v="2"/>
  </r>
  <r>
    <n v="10857"/>
    <n v="29"/>
    <s v="Thüringer Rostbratwurst"/>
    <x v="6"/>
    <d v="2018-08-11T00:00:00"/>
    <n v="123.79"/>
    <n v="10"/>
    <n v="0.25"/>
    <x v="1"/>
    <n v="309.47500000000002"/>
    <n v="8"/>
    <x v="2"/>
  </r>
  <r>
    <n v="10858"/>
    <n v="7"/>
    <s v="Uncle Bob's Organic Dried Pears"/>
    <x v="7"/>
    <d v="2018-08-12T00:00:00"/>
    <n v="30"/>
    <n v="5"/>
    <n v="0"/>
    <x v="1"/>
    <n v="150"/>
    <n v="8"/>
    <x v="2"/>
  </r>
  <r>
    <n v="10858"/>
    <n v="27"/>
    <s v="Schoggi Schokolade"/>
    <x v="7"/>
    <d v="2018-08-12T00:00:00"/>
    <n v="43.9"/>
    <n v="10"/>
    <n v="0"/>
    <x v="1"/>
    <n v="439"/>
    <n v="8"/>
    <x v="2"/>
  </r>
  <r>
    <n v="10858"/>
    <n v="70"/>
    <s v="Outback Lager"/>
    <x v="7"/>
    <d v="2018-08-12T00:00:00"/>
    <n v="15"/>
    <n v="4"/>
    <n v="0"/>
    <x v="1"/>
    <n v="60"/>
    <n v="8"/>
    <x v="2"/>
  </r>
  <r>
    <n v="10859"/>
    <n v="24"/>
    <s v="Guaraná Fantástica"/>
    <x v="5"/>
    <d v="2018-08-12T00:00:00"/>
    <n v="4.5"/>
    <n v="40"/>
    <n v="0.25"/>
    <x v="1"/>
    <n v="45"/>
    <n v="8"/>
    <x v="2"/>
  </r>
  <r>
    <n v="10859"/>
    <n v="54"/>
    <s v="Tourtière"/>
    <x v="5"/>
    <d v="2018-08-12T00:00:00"/>
    <n v="7.45"/>
    <n v="35"/>
    <n v="0.25"/>
    <x v="1"/>
    <n v="65.1875"/>
    <n v="8"/>
    <x v="2"/>
  </r>
  <r>
    <n v="10859"/>
    <n v="64"/>
    <s v="Wimmers gute Semmelknödel"/>
    <x v="5"/>
    <d v="2018-08-12T00:00:00"/>
    <n v="33.25"/>
    <n v="30"/>
    <n v="0.25"/>
    <x v="1"/>
    <n v="249.375"/>
    <n v="8"/>
    <x v="2"/>
  </r>
  <r>
    <n v="10860"/>
    <n v="51"/>
    <s v="Manjimup Dried Apples"/>
    <x v="3"/>
    <d v="2018-08-12T00:00:00"/>
    <n v="53"/>
    <n v="3"/>
    <n v="0"/>
    <x v="1"/>
    <n v="159"/>
    <n v="8"/>
    <x v="2"/>
  </r>
  <r>
    <n v="10860"/>
    <n v="76"/>
    <s v="Lakkalikööri"/>
    <x v="3"/>
    <d v="2018-08-12T00:00:00"/>
    <n v="18"/>
    <n v="20"/>
    <n v="0"/>
    <x v="1"/>
    <n v="360"/>
    <n v="8"/>
    <x v="2"/>
  </r>
  <r>
    <n v="10861"/>
    <n v="17"/>
    <s v="Alice Mutton"/>
    <x v="2"/>
    <d v="2018-08-13T00:00:00"/>
    <n v="39"/>
    <n v="42"/>
    <n v="0"/>
    <x v="1"/>
    <n v="1638"/>
    <n v="8"/>
    <x v="2"/>
  </r>
  <r>
    <n v="10861"/>
    <n v="18"/>
    <s v="Carnarvon Tigers"/>
    <x v="2"/>
    <d v="2018-08-13T00:00:00"/>
    <n v="62.5"/>
    <n v="20"/>
    <n v="0"/>
    <x v="1"/>
    <n v="1250"/>
    <n v="8"/>
    <x v="2"/>
  </r>
  <r>
    <n v="10861"/>
    <n v="21"/>
    <s v="Sir Rodney's Scones"/>
    <x v="2"/>
    <d v="2018-08-13T00:00:00"/>
    <n v="10"/>
    <n v="40"/>
    <n v="0"/>
    <x v="1"/>
    <n v="400"/>
    <n v="8"/>
    <x v="2"/>
  </r>
  <r>
    <n v="10861"/>
    <n v="33"/>
    <s v="Geitost"/>
    <x v="2"/>
    <d v="2018-08-13T00:00:00"/>
    <n v="2.5"/>
    <n v="35"/>
    <n v="0"/>
    <x v="1"/>
    <n v="87.5"/>
    <n v="8"/>
    <x v="2"/>
  </r>
  <r>
    <n v="10861"/>
    <n v="62"/>
    <s v="Tarte au sucre"/>
    <x v="2"/>
    <d v="2018-08-13T00:00:00"/>
    <n v="49.3"/>
    <n v="3"/>
    <n v="0"/>
    <x v="1"/>
    <n v="147.89999999999998"/>
    <n v="8"/>
    <x v="2"/>
  </r>
  <r>
    <n v="10862"/>
    <n v="11"/>
    <s v="Queso Cabrales"/>
    <x v="6"/>
    <d v="2018-08-13T00:00:00"/>
    <n v="21"/>
    <n v="25"/>
    <n v="0"/>
    <x v="1"/>
    <n v="525"/>
    <n v="8"/>
    <x v="2"/>
  </r>
  <r>
    <n v="10862"/>
    <n v="52"/>
    <s v="Filo Mix"/>
    <x v="6"/>
    <d v="2018-08-13T00:00:00"/>
    <n v="7"/>
    <n v="8"/>
    <n v="0"/>
    <x v="1"/>
    <n v="56"/>
    <n v="8"/>
    <x v="2"/>
  </r>
  <r>
    <n v="10863"/>
    <n v="1"/>
    <s v="Tea"/>
    <x v="2"/>
    <d v="2018-08-16T00:00:00"/>
    <n v="18"/>
    <n v="20"/>
    <n v="0.15"/>
    <x v="1"/>
    <n v="54"/>
    <n v="8"/>
    <x v="2"/>
  </r>
  <r>
    <n v="10863"/>
    <n v="58"/>
    <s v="Escargots de Bourgogne"/>
    <x v="2"/>
    <d v="2018-08-16T00:00:00"/>
    <n v="13.25"/>
    <n v="12"/>
    <n v="0.15"/>
    <x v="1"/>
    <n v="23.849999999999998"/>
    <n v="8"/>
    <x v="2"/>
  </r>
  <r>
    <n v="10864"/>
    <n v="35"/>
    <s v="Steeleye Stout"/>
    <x v="2"/>
    <d v="2018-08-16T00:00:00"/>
    <n v="18"/>
    <n v="4"/>
    <n v="0"/>
    <x v="1"/>
    <n v="72"/>
    <n v="8"/>
    <x v="2"/>
  </r>
  <r>
    <n v="10864"/>
    <n v="67"/>
    <s v="Laughing Lumberjack Lager"/>
    <x v="2"/>
    <d v="2018-08-16T00:00:00"/>
    <n v="14"/>
    <n v="15"/>
    <n v="0"/>
    <x v="1"/>
    <n v="210"/>
    <n v="8"/>
    <x v="2"/>
  </r>
  <r>
    <n v="10865"/>
    <n v="38"/>
    <s v="Côte de Blaye"/>
    <x v="7"/>
    <d v="2018-08-16T00:00:00"/>
    <n v="263.5"/>
    <n v="60"/>
    <n v="0.05"/>
    <x v="1"/>
    <n v="790.5"/>
    <n v="8"/>
    <x v="2"/>
  </r>
  <r>
    <n v="10865"/>
    <n v="39"/>
    <s v="Chartreuse verte"/>
    <x v="7"/>
    <d v="2018-08-16T00:00:00"/>
    <n v="18"/>
    <n v="80"/>
    <n v="0.05"/>
    <x v="1"/>
    <n v="72"/>
    <n v="8"/>
    <x v="2"/>
  </r>
  <r>
    <n v="10866"/>
    <n v="2"/>
    <s v="Chang5"/>
    <x v="0"/>
    <d v="2018-08-17T00:00:00"/>
    <n v="19"/>
    <n v="21"/>
    <n v="0.25"/>
    <x v="1"/>
    <n v="99.75"/>
    <n v="8"/>
    <x v="2"/>
  </r>
  <r>
    <n v="10866"/>
    <n v="24"/>
    <s v="Guaraná Fantástica"/>
    <x v="0"/>
    <d v="2018-08-17T00:00:00"/>
    <n v="4.5"/>
    <n v="6"/>
    <n v="0.25"/>
    <x v="1"/>
    <n v="6.75"/>
    <n v="8"/>
    <x v="2"/>
  </r>
  <r>
    <n v="10866"/>
    <n v="30"/>
    <s v="Nord-Ost Matjeshering"/>
    <x v="0"/>
    <d v="2018-08-17T00:00:00"/>
    <n v="25.89"/>
    <n v="40"/>
    <n v="0.25"/>
    <x v="1"/>
    <n v="258.89999999999998"/>
    <n v="8"/>
    <x v="2"/>
  </r>
  <r>
    <n v="10867"/>
    <n v="53"/>
    <s v="Perth Pasties"/>
    <x v="1"/>
    <d v="2018-08-17T00:00:00"/>
    <n v="32.799999999999997"/>
    <n v="3"/>
    <n v="0"/>
    <x v="1"/>
    <n v="98.399999999999991"/>
    <n v="8"/>
    <x v="2"/>
  </r>
  <r>
    <n v="10868"/>
    <n v="26"/>
    <s v="Gumbär Gummibärchen"/>
    <x v="8"/>
    <d v="2018-08-18T00:00:00"/>
    <n v="31.23"/>
    <n v="20"/>
    <n v="0"/>
    <x v="1"/>
    <n v="624.6"/>
    <n v="8"/>
    <x v="2"/>
  </r>
  <r>
    <n v="10868"/>
    <n v="35"/>
    <s v="Steeleye Stout"/>
    <x v="8"/>
    <d v="2018-08-18T00:00:00"/>
    <n v="18"/>
    <n v="30"/>
    <n v="0"/>
    <x v="1"/>
    <n v="540"/>
    <n v="8"/>
    <x v="2"/>
  </r>
  <r>
    <n v="10868"/>
    <n v="49"/>
    <s v="Maxilaku"/>
    <x v="8"/>
    <d v="2018-08-18T00:00:00"/>
    <n v="20"/>
    <n v="42"/>
    <n v="0.1"/>
    <x v="1"/>
    <n v="84"/>
    <n v="8"/>
    <x v="2"/>
  </r>
  <r>
    <n v="10869"/>
    <n v="1"/>
    <s v="Tea"/>
    <x v="0"/>
    <d v="2018-08-18T00:00:00"/>
    <n v="18"/>
    <n v="40"/>
    <n v="0"/>
    <x v="1"/>
    <n v="720"/>
    <n v="8"/>
    <x v="2"/>
  </r>
  <r>
    <n v="10869"/>
    <n v="11"/>
    <s v="Queso Cabrales"/>
    <x v="0"/>
    <d v="2018-08-18T00:00:00"/>
    <n v="21"/>
    <n v="10"/>
    <n v="0"/>
    <x v="1"/>
    <n v="210"/>
    <n v="8"/>
    <x v="2"/>
  </r>
  <r>
    <n v="10869"/>
    <n v="23"/>
    <s v="Tunnbröd"/>
    <x v="0"/>
    <d v="2018-08-18T00:00:00"/>
    <n v="9"/>
    <n v="50"/>
    <n v="0"/>
    <x v="1"/>
    <n v="450"/>
    <n v="8"/>
    <x v="2"/>
  </r>
  <r>
    <n v="10869"/>
    <n v="68"/>
    <s v="Scottish Longbreads"/>
    <x v="0"/>
    <d v="2018-08-18T00:00:00"/>
    <n v="12.5"/>
    <n v="20"/>
    <n v="0"/>
    <x v="1"/>
    <n v="250"/>
    <n v="8"/>
    <x v="2"/>
  </r>
  <r>
    <n v="10870"/>
    <n v="35"/>
    <s v="Steeleye Stout"/>
    <x v="0"/>
    <d v="2018-08-18T00:00:00"/>
    <n v="18"/>
    <n v="3"/>
    <n v="0"/>
    <x v="1"/>
    <n v="54"/>
    <n v="8"/>
    <x v="2"/>
  </r>
  <r>
    <n v="10870"/>
    <n v="51"/>
    <s v="Manjimup Dried Apples"/>
    <x v="0"/>
    <d v="2018-08-18T00:00:00"/>
    <n v="53"/>
    <n v="2"/>
    <n v="0"/>
    <x v="1"/>
    <n v="106"/>
    <n v="8"/>
    <x v="2"/>
  </r>
  <r>
    <n v="10871"/>
    <n v="6"/>
    <s v="Grandma's Boysenberry Spread"/>
    <x v="4"/>
    <d v="2018-08-19T00:00:00"/>
    <n v="25"/>
    <n v="50"/>
    <n v="0.05"/>
    <x v="1"/>
    <n v="62.5"/>
    <n v="8"/>
    <x v="2"/>
  </r>
  <r>
    <n v="10871"/>
    <n v="16"/>
    <s v="Pavlova"/>
    <x v="4"/>
    <d v="2018-08-19T00:00:00"/>
    <n v="17.45"/>
    <n v="12"/>
    <n v="0.05"/>
    <x v="1"/>
    <n v="10.469999999999999"/>
    <n v="8"/>
    <x v="2"/>
  </r>
  <r>
    <n v="10871"/>
    <n v="17"/>
    <s v="Alice Mutton"/>
    <x v="4"/>
    <d v="2018-08-19T00:00:00"/>
    <n v="39"/>
    <n v="16"/>
    <n v="0.05"/>
    <x v="1"/>
    <n v="31.200000000000003"/>
    <n v="8"/>
    <x v="2"/>
  </r>
  <r>
    <n v="10872"/>
    <n v="55"/>
    <s v="Pâté chinois"/>
    <x v="0"/>
    <d v="2018-08-19T00:00:00"/>
    <n v="24"/>
    <n v="10"/>
    <n v="0.05"/>
    <x v="1"/>
    <n v="12"/>
    <n v="8"/>
    <x v="2"/>
  </r>
  <r>
    <n v="10872"/>
    <n v="62"/>
    <s v="Tarte au sucre"/>
    <x v="0"/>
    <d v="2018-08-19T00:00:00"/>
    <n v="49.3"/>
    <n v="20"/>
    <n v="0.05"/>
    <x v="1"/>
    <n v="49.300000000000004"/>
    <n v="8"/>
    <x v="2"/>
  </r>
  <r>
    <n v="10872"/>
    <n v="64"/>
    <s v="Wimmers gute Semmelknödel"/>
    <x v="0"/>
    <d v="2018-08-19T00:00:00"/>
    <n v="33.25"/>
    <n v="15"/>
    <n v="0.05"/>
    <x v="1"/>
    <n v="24.9375"/>
    <n v="8"/>
    <x v="2"/>
  </r>
  <r>
    <n v="10872"/>
    <n v="65"/>
    <s v="Louisiana Fiery Hot Pepper Sauce"/>
    <x v="0"/>
    <d v="2018-08-19T00:00:00"/>
    <n v="21.05"/>
    <n v="21"/>
    <n v="0.05"/>
    <x v="1"/>
    <n v="22.102500000000003"/>
    <n v="8"/>
    <x v="2"/>
  </r>
  <r>
    <n v="10873"/>
    <n v="21"/>
    <s v="Sir Rodney's Scones"/>
    <x v="2"/>
    <d v="2018-08-20T00:00:00"/>
    <n v="10"/>
    <n v="20"/>
    <n v="0"/>
    <x v="1"/>
    <n v="200"/>
    <n v="8"/>
    <x v="2"/>
  </r>
  <r>
    <n v="10873"/>
    <n v="28"/>
    <s v="Rössle Sauerkraut"/>
    <x v="2"/>
    <d v="2018-08-20T00:00:00"/>
    <n v="45.6"/>
    <n v="3"/>
    <n v="0"/>
    <x v="1"/>
    <n v="136.80000000000001"/>
    <n v="8"/>
    <x v="2"/>
  </r>
  <r>
    <n v="10874"/>
    <n v="10"/>
    <s v="sugar"/>
    <x v="0"/>
    <d v="2018-08-20T00:00:00"/>
    <n v="31"/>
    <n v="10"/>
    <n v="0"/>
    <x v="1"/>
    <n v="310"/>
    <n v="8"/>
    <x v="2"/>
  </r>
  <r>
    <n v="10875"/>
    <n v="19"/>
    <s v="Teatime Chocolate Biscuits"/>
    <x v="2"/>
    <d v="2018-08-20T00:00:00"/>
    <n v="9.1999999999999993"/>
    <n v="25"/>
    <n v="0"/>
    <x v="1"/>
    <n v="229.99999999999997"/>
    <n v="8"/>
    <x v="2"/>
  </r>
  <r>
    <n v="10875"/>
    <n v="47"/>
    <s v="Zaanse koeken"/>
    <x v="2"/>
    <d v="2018-08-20T00:00:00"/>
    <n v="9.5"/>
    <n v="21"/>
    <n v="0.1"/>
    <x v="1"/>
    <n v="19.950000000000003"/>
    <n v="8"/>
    <x v="2"/>
  </r>
  <r>
    <n v="10875"/>
    <n v="49"/>
    <s v="Maxilaku"/>
    <x v="2"/>
    <d v="2018-08-20T00:00:00"/>
    <n v="20"/>
    <n v="15"/>
    <n v="0"/>
    <x v="1"/>
    <n v="300"/>
    <n v="8"/>
    <x v="2"/>
  </r>
  <r>
    <n v="10876"/>
    <n v="46"/>
    <s v="Spegesild"/>
    <x v="8"/>
    <d v="2018-08-23T00:00:00"/>
    <n v="12"/>
    <n v="21"/>
    <n v="0"/>
    <x v="1"/>
    <n v="252"/>
    <n v="8"/>
    <x v="2"/>
  </r>
  <r>
    <n v="10876"/>
    <n v="64"/>
    <s v="Wimmers gute Semmelknödel"/>
    <x v="8"/>
    <d v="2018-08-23T00:00:00"/>
    <n v="33.25"/>
    <n v="20"/>
    <n v="0"/>
    <x v="1"/>
    <n v="665"/>
    <n v="8"/>
    <x v="2"/>
  </r>
  <r>
    <n v="10877"/>
    <n v="16"/>
    <s v="Pavlova"/>
    <x v="5"/>
    <d v="2018-08-23T00:00:00"/>
    <n v="17.45"/>
    <n v="30"/>
    <n v="0.25"/>
    <x v="1"/>
    <n v="130.875"/>
    <n v="8"/>
    <x v="2"/>
  </r>
  <r>
    <n v="10877"/>
    <n v="18"/>
    <s v="Carnarvon Tigers"/>
    <x v="5"/>
    <d v="2018-08-23T00:00:00"/>
    <n v="62.5"/>
    <n v="25"/>
    <n v="0"/>
    <x v="1"/>
    <n v="1562.5"/>
    <n v="8"/>
    <x v="2"/>
  </r>
  <r>
    <n v="10878"/>
    <n v="20"/>
    <s v="Sir Rodney's Marmalade"/>
    <x v="2"/>
    <d v="2018-08-24T00:00:00"/>
    <n v="81"/>
    <n v="20"/>
    <n v="0.05"/>
    <x v="1"/>
    <n v="81"/>
    <n v="8"/>
    <x v="2"/>
  </r>
  <r>
    <n v="10879"/>
    <n v="40"/>
    <s v="Boston Crab Meat"/>
    <x v="3"/>
    <d v="2018-08-24T00:00:00"/>
    <n v="18.399999999999999"/>
    <n v="12"/>
    <n v="0"/>
    <x v="1"/>
    <n v="220.79999999999998"/>
    <n v="8"/>
    <x v="2"/>
  </r>
  <r>
    <n v="10879"/>
    <n v="65"/>
    <s v="Louisiana Fiery Hot Pepper Sauce"/>
    <x v="3"/>
    <d v="2018-08-24T00:00:00"/>
    <n v="21.05"/>
    <n v="10"/>
    <n v="0"/>
    <x v="1"/>
    <n v="210.5"/>
    <n v="8"/>
    <x v="2"/>
  </r>
  <r>
    <n v="10879"/>
    <n v="76"/>
    <s v="Lakkalikööri"/>
    <x v="3"/>
    <d v="2018-08-24T00:00:00"/>
    <n v="18"/>
    <n v="10"/>
    <n v="0"/>
    <x v="1"/>
    <n v="180"/>
    <n v="8"/>
    <x v="2"/>
  </r>
  <r>
    <n v="10880"/>
    <n v="23"/>
    <s v="Tunnbröd"/>
    <x v="8"/>
    <d v="2018-08-24T00:00:00"/>
    <n v="9"/>
    <n v="30"/>
    <n v="0.2"/>
    <x v="1"/>
    <n v="54"/>
    <n v="8"/>
    <x v="2"/>
  </r>
  <r>
    <n v="10880"/>
    <n v="61"/>
    <s v="Sirop d'érable"/>
    <x v="8"/>
    <d v="2018-08-24T00:00:00"/>
    <n v="28.5"/>
    <n v="30"/>
    <n v="0.2"/>
    <x v="1"/>
    <n v="171"/>
    <n v="8"/>
    <x v="2"/>
  </r>
  <r>
    <n v="10880"/>
    <n v="70"/>
    <s v="Outback Lager"/>
    <x v="8"/>
    <d v="2018-08-24T00:00:00"/>
    <n v="15"/>
    <n v="50"/>
    <n v="0.2"/>
    <x v="1"/>
    <n v="150"/>
    <n v="8"/>
    <x v="2"/>
  </r>
  <r>
    <n v="10881"/>
    <n v="73"/>
    <s v="Röd Kaviar"/>
    <x v="2"/>
    <d v="2018-08-25T00:00:00"/>
    <n v="15"/>
    <n v="10"/>
    <n v="0"/>
    <x v="1"/>
    <n v="150"/>
    <n v="8"/>
    <x v="2"/>
  </r>
  <r>
    <n v="10882"/>
    <n v="42"/>
    <s v="Singaporean Hokkien Fried Mee"/>
    <x v="2"/>
    <d v="2018-08-25T00:00:00"/>
    <n v="14"/>
    <n v="25"/>
    <n v="0"/>
    <x v="1"/>
    <n v="350"/>
    <n v="8"/>
    <x v="2"/>
  </r>
  <r>
    <n v="10882"/>
    <n v="49"/>
    <s v="Maxilaku"/>
    <x v="2"/>
    <d v="2018-08-25T00:00:00"/>
    <n v="20"/>
    <n v="20"/>
    <n v="0.15"/>
    <x v="1"/>
    <n v="60"/>
    <n v="8"/>
    <x v="2"/>
  </r>
  <r>
    <n v="10882"/>
    <n v="54"/>
    <s v="Tourtière"/>
    <x v="2"/>
    <d v="2018-08-25T00:00:00"/>
    <n v="7.45"/>
    <n v="32"/>
    <n v="0.15"/>
    <x v="1"/>
    <n v="35.76"/>
    <n v="8"/>
    <x v="2"/>
  </r>
  <r>
    <n v="10883"/>
    <n v="24"/>
    <s v="Guaraná Fantástica"/>
    <x v="6"/>
    <d v="2018-08-26T00:00:00"/>
    <n v="4.5"/>
    <n v="8"/>
    <n v="0"/>
    <x v="1"/>
    <n v="36"/>
    <n v="8"/>
    <x v="2"/>
  </r>
  <r>
    <n v="10884"/>
    <n v="21"/>
    <s v="Sir Rodney's Scones"/>
    <x v="2"/>
    <d v="2018-08-26T00:00:00"/>
    <n v="10"/>
    <n v="40"/>
    <n v="0.05"/>
    <x v="1"/>
    <n v="20"/>
    <n v="8"/>
    <x v="2"/>
  </r>
  <r>
    <n v="10884"/>
    <n v="56"/>
    <s v="Gnocchi di nonna Alice"/>
    <x v="2"/>
    <d v="2018-08-26T00:00:00"/>
    <n v="38"/>
    <n v="21"/>
    <n v="0.05"/>
    <x v="1"/>
    <n v="39.900000000000006"/>
    <n v="8"/>
    <x v="2"/>
  </r>
  <r>
    <n v="10884"/>
    <n v="65"/>
    <s v="Louisiana Fiery Hot Pepper Sauce"/>
    <x v="2"/>
    <d v="2018-08-26T00:00:00"/>
    <n v="21.05"/>
    <n v="12"/>
    <n v="0.05"/>
    <x v="1"/>
    <n v="12.630000000000003"/>
    <n v="8"/>
    <x v="2"/>
  </r>
  <r>
    <n v="10885"/>
    <n v="2"/>
    <s v="Chang5"/>
    <x v="1"/>
    <d v="2018-08-26T00:00:00"/>
    <n v="19"/>
    <n v="20"/>
    <n v="0"/>
    <x v="1"/>
    <n v="380"/>
    <n v="8"/>
    <x v="2"/>
  </r>
  <r>
    <n v="10885"/>
    <n v="24"/>
    <s v="Guaraná Fantástica"/>
    <x v="1"/>
    <d v="2018-08-26T00:00:00"/>
    <n v="4.5"/>
    <n v="12"/>
    <n v="0"/>
    <x v="1"/>
    <n v="54"/>
    <n v="8"/>
    <x v="2"/>
  </r>
  <r>
    <n v="10885"/>
    <n v="70"/>
    <s v="Outback Lager"/>
    <x v="1"/>
    <d v="2018-08-26T00:00:00"/>
    <n v="15"/>
    <n v="30"/>
    <n v="0"/>
    <x v="1"/>
    <n v="450"/>
    <n v="8"/>
    <x v="2"/>
  </r>
  <r>
    <n v="10885"/>
    <n v="77"/>
    <s v="Original Frankfurter grüne Soße"/>
    <x v="1"/>
    <d v="2018-08-26T00:00:00"/>
    <n v="13"/>
    <n v="25"/>
    <n v="0"/>
    <x v="1"/>
    <n v="325"/>
    <n v="8"/>
    <x v="2"/>
  </r>
  <r>
    <n v="10886"/>
    <n v="10"/>
    <s v="sugar"/>
    <x v="5"/>
    <d v="2018-08-27T00:00:00"/>
    <n v="31"/>
    <n v="70"/>
    <n v="0"/>
    <x v="1"/>
    <n v="2170"/>
    <n v="8"/>
    <x v="2"/>
  </r>
  <r>
    <n v="10886"/>
    <n v="31"/>
    <s v="Gorgonzola Telino"/>
    <x v="5"/>
    <d v="2018-08-27T00:00:00"/>
    <n v="12.5"/>
    <n v="35"/>
    <n v="0"/>
    <x v="1"/>
    <n v="437.5"/>
    <n v="8"/>
    <x v="2"/>
  </r>
  <r>
    <n v="10886"/>
    <n v="77"/>
    <s v="Original Frankfurter grüne Soße"/>
    <x v="5"/>
    <d v="2018-08-27T00:00:00"/>
    <n v="13"/>
    <n v="40"/>
    <n v="0"/>
    <x v="1"/>
    <n v="520"/>
    <n v="8"/>
    <x v="2"/>
  </r>
  <r>
    <n v="10887"/>
    <n v="25"/>
    <s v="NuNuCa Nuß-Nougat-Creme"/>
    <x v="6"/>
    <d v="2018-08-27T00:00:00"/>
    <n v="14"/>
    <n v="5"/>
    <n v="0"/>
    <x v="1"/>
    <n v="70"/>
    <n v="8"/>
    <x v="2"/>
  </r>
  <r>
    <n v="10888"/>
    <n v="2"/>
    <s v="Chang5"/>
    <x v="5"/>
    <d v="2018-08-30T00:00:00"/>
    <n v="19"/>
    <n v="20"/>
    <n v="0"/>
    <x v="1"/>
    <n v="380"/>
    <n v="8"/>
    <x v="2"/>
  </r>
  <r>
    <n v="10888"/>
    <n v="68"/>
    <s v="Scottish Longbreads"/>
    <x v="5"/>
    <d v="2018-08-30T00:00:00"/>
    <n v="12.5"/>
    <n v="18"/>
    <n v="0"/>
    <x v="1"/>
    <n v="225"/>
    <n v="8"/>
    <x v="2"/>
  </r>
  <r>
    <n v="10889"/>
    <n v="11"/>
    <s v="Queso Cabrales"/>
    <x v="4"/>
    <d v="2018-08-30T00:00:00"/>
    <n v="21"/>
    <n v="40"/>
    <n v="0"/>
    <x v="1"/>
    <n v="840"/>
    <n v="8"/>
    <x v="2"/>
  </r>
  <r>
    <n v="10889"/>
    <n v="38"/>
    <s v="Côte de Blaye"/>
    <x v="4"/>
    <d v="2018-08-30T00:00:00"/>
    <n v="263.5"/>
    <n v="40"/>
    <n v="0"/>
    <x v="1"/>
    <n v="10540"/>
    <n v="8"/>
    <x v="2"/>
  </r>
  <r>
    <n v="10890"/>
    <n v="17"/>
    <s v="Alice Mutton"/>
    <x v="8"/>
    <d v="2018-08-30T00:00:00"/>
    <n v="39"/>
    <n v="15"/>
    <n v="0"/>
    <x v="1"/>
    <n v="585"/>
    <n v="8"/>
    <x v="2"/>
  </r>
  <r>
    <n v="10890"/>
    <n v="34"/>
    <s v="Sasquatch Ale"/>
    <x v="8"/>
    <d v="2018-08-30T00:00:00"/>
    <n v="14"/>
    <n v="10"/>
    <n v="0"/>
    <x v="1"/>
    <n v="140"/>
    <n v="8"/>
    <x v="2"/>
  </r>
  <r>
    <n v="10890"/>
    <n v="41"/>
    <s v="Jack's New England Clam Chowder"/>
    <x v="8"/>
    <d v="2018-08-30T00:00:00"/>
    <n v="9.65"/>
    <n v="14"/>
    <n v="0"/>
    <x v="1"/>
    <n v="135.1"/>
    <n v="8"/>
    <x v="2"/>
  </r>
  <r>
    <n v="10891"/>
    <n v="30"/>
    <s v="Nord-Ost Matjeshering"/>
    <x v="8"/>
    <d v="2018-08-31T00:00:00"/>
    <n v="25.89"/>
    <n v="15"/>
    <n v="0.05"/>
    <x v="1"/>
    <n v="19.417500000000004"/>
    <n v="8"/>
    <x v="2"/>
  </r>
  <r>
    <n v="10892"/>
    <n v="59"/>
    <s v="Raclette Courdavault"/>
    <x v="2"/>
    <d v="2018-08-31T00:00:00"/>
    <n v="55"/>
    <n v="40"/>
    <n v="0.05"/>
    <x v="1"/>
    <n v="110"/>
    <n v="8"/>
    <x v="2"/>
  </r>
  <r>
    <n v="10893"/>
    <n v="8"/>
    <s v="Northwoods Cranberry Sauce"/>
    <x v="4"/>
    <d v="2018-09-01T00:00:00"/>
    <n v="40"/>
    <n v="30"/>
    <n v="0"/>
    <x v="1"/>
    <n v="1200"/>
    <n v="9"/>
    <x v="2"/>
  </r>
  <r>
    <n v="10893"/>
    <n v="24"/>
    <s v="Guaraná Fantástica"/>
    <x v="4"/>
    <d v="2018-09-01T00:00:00"/>
    <n v="4.5"/>
    <n v="10"/>
    <n v="0"/>
    <x v="1"/>
    <n v="45"/>
    <n v="9"/>
    <x v="2"/>
  </r>
  <r>
    <n v="10893"/>
    <n v="29"/>
    <s v="Thüringer Rostbratwurst"/>
    <x v="4"/>
    <d v="2018-09-01T00:00:00"/>
    <n v="123.79"/>
    <n v="24"/>
    <n v="0"/>
    <x v="1"/>
    <n v="2970.96"/>
    <n v="9"/>
    <x v="2"/>
  </r>
  <r>
    <n v="10893"/>
    <n v="30"/>
    <s v="Nord-Ost Matjeshering"/>
    <x v="4"/>
    <d v="2018-09-01T00:00:00"/>
    <n v="25.89"/>
    <n v="35"/>
    <n v="0"/>
    <x v="1"/>
    <n v="906.15"/>
    <n v="9"/>
    <x v="2"/>
  </r>
  <r>
    <n v="10893"/>
    <n v="36"/>
    <s v="Inlagd Sill"/>
    <x v="4"/>
    <d v="2018-09-01T00:00:00"/>
    <n v="19"/>
    <n v="20"/>
    <n v="0"/>
    <x v="1"/>
    <n v="380"/>
    <n v="9"/>
    <x v="2"/>
  </r>
  <r>
    <n v="10894"/>
    <n v="13"/>
    <s v="Konbu"/>
    <x v="5"/>
    <d v="2018-09-01T00:00:00"/>
    <n v="6"/>
    <n v="28"/>
    <n v="0.05"/>
    <x v="1"/>
    <n v="8.4"/>
    <n v="9"/>
    <x v="2"/>
  </r>
  <r>
    <n v="10894"/>
    <n v="69"/>
    <s v="Gudbrandsdalsost"/>
    <x v="5"/>
    <d v="2018-09-01T00:00:00"/>
    <n v="36"/>
    <n v="50"/>
    <n v="0.05"/>
    <x v="1"/>
    <n v="90"/>
    <n v="9"/>
    <x v="2"/>
  </r>
  <r>
    <n v="10894"/>
    <n v="75"/>
    <s v="Rhönbräu Klosterbier"/>
    <x v="5"/>
    <d v="2018-09-01T00:00:00"/>
    <n v="7.75"/>
    <n v="120"/>
    <n v="0.05"/>
    <x v="1"/>
    <n v="46.5"/>
    <n v="9"/>
    <x v="2"/>
  </r>
  <r>
    <n v="10895"/>
    <n v="24"/>
    <s v="Guaraná Fantástica"/>
    <x v="3"/>
    <d v="2018-09-01T00:00:00"/>
    <n v="4.5"/>
    <n v="110"/>
    <n v="0"/>
    <x v="1"/>
    <n v="495"/>
    <n v="9"/>
    <x v="2"/>
  </r>
  <r>
    <n v="10895"/>
    <n v="39"/>
    <s v="Chartreuse verte"/>
    <x v="3"/>
    <d v="2018-09-01T00:00:00"/>
    <n v="18"/>
    <n v="45"/>
    <n v="0"/>
    <x v="1"/>
    <n v="810"/>
    <n v="9"/>
    <x v="2"/>
  </r>
  <r>
    <n v="10895"/>
    <n v="40"/>
    <s v="Boston Crab Meat"/>
    <x v="3"/>
    <d v="2018-09-01T00:00:00"/>
    <n v="18.399999999999999"/>
    <n v="91"/>
    <n v="0"/>
    <x v="1"/>
    <n v="1674.3999999999999"/>
    <n v="9"/>
    <x v="2"/>
  </r>
  <r>
    <n v="10895"/>
    <n v="60"/>
    <s v="Camembert Pierrot"/>
    <x v="3"/>
    <d v="2018-09-01T00:00:00"/>
    <n v="34"/>
    <n v="100"/>
    <n v="0"/>
    <x v="1"/>
    <n v="3400"/>
    <n v="9"/>
    <x v="2"/>
  </r>
  <r>
    <n v="10896"/>
    <n v="45"/>
    <s v="Rogede sild"/>
    <x v="8"/>
    <d v="2018-09-02T00:00:00"/>
    <n v="9.5"/>
    <n v="15"/>
    <n v="0"/>
    <x v="1"/>
    <n v="142.5"/>
    <n v="9"/>
    <x v="2"/>
  </r>
  <r>
    <n v="10896"/>
    <n v="56"/>
    <s v="Gnocchi di nonna Alice"/>
    <x v="8"/>
    <d v="2018-09-02T00:00:00"/>
    <n v="38"/>
    <n v="16"/>
    <n v="0"/>
    <x v="1"/>
    <n v="608"/>
    <n v="9"/>
    <x v="2"/>
  </r>
  <r>
    <n v="10897"/>
    <n v="29"/>
    <s v="Thüringer Rostbratwurst"/>
    <x v="3"/>
    <d v="2018-09-02T00:00:00"/>
    <n v="123.79"/>
    <n v="80"/>
    <n v="0"/>
    <x v="1"/>
    <n v="9903.2000000000007"/>
    <n v="9"/>
    <x v="2"/>
  </r>
  <r>
    <n v="10897"/>
    <n v="30"/>
    <s v="Nord-Ost Matjeshering"/>
    <x v="3"/>
    <d v="2018-09-02T00:00:00"/>
    <n v="25.89"/>
    <n v="36"/>
    <n v="0"/>
    <x v="1"/>
    <n v="932.04"/>
    <n v="9"/>
    <x v="2"/>
  </r>
  <r>
    <n v="10898"/>
    <n v="13"/>
    <s v="Konbu"/>
    <x v="2"/>
    <d v="2018-09-03T00:00:00"/>
    <n v="6"/>
    <n v="5"/>
    <n v="0"/>
    <x v="1"/>
    <n v="30"/>
    <n v="9"/>
    <x v="2"/>
  </r>
  <r>
    <n v="10899"/>
    <n v="39"/>
    <s v="Chartreuse verte"/>
    <x v="0"/>
    <d v="2018-09-03T00:00:00"/>
    <n v="18"/>
    <n v="8"/>
    <n v="0.15"/>
    <x v="1"/>
    <n v="21.599999999999998"/>
    <n v="9"/>
    <x v="2"/>
  </r>
  <r>
    <n v="10900"/>
    <n v="70"/>
    <s v="Outback Lager"/>
    <x v="5"/>
    <d v="2018-09-03T00:00:00"/>
    <n v="15"/>
    <n v="3"/>
    <n v="0.25"/>
    <x v="1"/>
    <n v="11.25"/>
    <n v="9"/>
    <x v="2"/>
  </r>
  <r>
    <n v="10901"/>
    <n v="41"/>
    <s v="Jack's New England Clam Chowder"/>
    <x v="2"/>
    <d v="2018-09-06T00:00:00"/>
    <n v="9.65"/>
    <n v="30"/>
    <n v="0"/>
    <x v="1"/>
    <n v="289.5"/>
    <n v="9"/>
    <x v="2"/>
  </r>
  <r>
    <n v="10901"/>
    <n v="71"/>
    <s v="Flotemysost"/>
    <x v="2"/>
    <d v="2018-09-06T00:00:00"/>
    <n v="21.5"/>
    <n v="30"/>
    <n v="0"/>
    <x v="1"/>
    <n v="645"/>
    <n v="9"/>
    <x v="2"/>
  </r>
  <r>
    <n v="10902"/>
    <n v="55"/>
    <s v="Pâté chinois"/>
    <x v="5"/>
    <d v="2018-09-06T00:00:00"/>
    <n v="24"/>
    <n v="30"/>
    <n v="0.15"/>
    <x v="1"/>
    <n v="108"/>
    <n v="9"/>
    <x v="2"/>
  </r>
  <r>
    <n v="10902"/>
    <n v="62"/>
    <s v="Tarte au sucre"/>
    <x v="5"/>
    <d v="2018-09-06T00:00:00"/>
    <n v="49.3"/>
    <n v="6"/>
    <n v="0.15"/>
    <x v="1"/>
    <n v="44.36999999999999"/>
    <n v="9"/>
    <x v="2"/>
  </r>
  <r>
    <n v="10903"/>
    <n v="13"/>
    <s v="Konbu"/>
    <x v="3"/>
    <d v="2018-09-07T00:00:00"/>
    <n v="6"/>
    <n v="40"/>
    <n v="0"/>
    <x v="1"/>
    <n v="240"/>
    <n v="9"/>
    <x v="2"/>
  </r>
  <r>
    <n v="10903"/>
    <n v="65"/>
    <s v="Louisiana Fiery Hot Pepper Sauce"/>
    <x v="3"/>
    <d v="2018-09-07T00:00:00"/>
    <n v="21.05"/>
    <n v="21"/>
    <n v="0"/>
    <x v="1"/>
    <n v="442.05"/>
    <n v="9"/>
    <x v="2"/>
  </r>
  <r>
    <n v="10903"/>
    <n v="68"/>
    <s v="Scottish Longbreads"/>
    <x v="3"/>
    <d v="2018-09-07T00:00:00"/>
    <n v="12.5"/>
    <n v="20"/>
    <n v="0"/>
    <x v="1"/>
    <n v="250"/>
    <n v="9"/>
    <x v="2"/>
  </r>
  <r>
    <n v="10904"/>
    <n v="58"/>
    <s v="Escargots de Bourgogne"/>
    <x v="3"/>
    <d v="2018-09-07T00:00:00"/>
    <n v="13.25"/>
    <n v="15"/>
    <n v="0"/>
    <x v="1"/>
    <n v="198.75"/>
    <n v="9"/>
    <x v="2"/>
  </r>
  <r>
    <n v="10904"/>
    <n v="62"/>
    <s v="Tarte au sucre"/>
    <x v="3"/>
    <d v="2018-09-07T00:00:00"/>
    <n v="49.3"/>
    <n v="35"/>
    <n v="0"/>
    <x v="1"/>
    <n v="1725.5"/>
    <n v="9"/>
    <x v="2"/>
  </r>
  <r>
    <n v="10905"/>
    <n v="1"/>
    <s v="Tea"/>
    <x v="4"/>
    <d v="2018-09-07T00:00:00"/>
    <n v="18"/>
    <n v="20"/>
    <n v="0.05"/>
    <x v="1"/>
    <n v="18"/>
    <n v="9"/>
    <x v="2"/>
  </r>
  <r>
    <n v="10906"/>
    <n v="61"/>
    <s v="Sirop d'érable"/>
    <x v="2"/>
    <d v="2018-09-08T00:00:00"/>
    <n v="28.5"/>
    <n v="15"/>
    <n v="0"/>
    <x v="1"/>
    <n v="427.5"/>
    <n v="9"/>
    <x v="2"/>
  </r>
  <r>
    <n v="10907"/>
    <n v="75"/>
    <s v="Rhönbräu Klosterbier"/>
    <x v="1"/>
    <d v="2018-09-08T00:00:00"/>
    <n v="7.75"/>
    <n v="14"/>
    <n v="0"/>
    <x v="1"/>
    <n v="108.5"/>
    <n v="9"/>
    <x v="2"/>
  </r>
  <r>
    <n v="10908"/>
    <n v="7"/>
    <s v="Uncle Bob's Organic Dried Pears"/>
    <x v="2"/>
    <d v="2018-09-09T00:00:00"/>
    <n v="30"/>
    <n v="20"/>
    <n v="0.05"/>
    <x v="1"/>
    <n v="30"/>
    <n v="9"/>
    <x v="2"/>
  </r>
  <r>
    <n v="10908"/>
    <n v="52"/>
    <s v="Filo Mix"/>
    <x v="2"/>
    <d v="2018-09-09T00:00:00"/>
    <n v="7"/>
    <n v="14"/>
    <n v="0.05"/>
    <x v="1"/>
    <n v="4.9000000000000004"/>
    <n v="9"/>
    <x v="2"/>
  </r>
  <r>
    <n v="10909"/>
    <n v="7"/>
    <s v="Uncle Bob's Organic Dried Pears"/>
    <x v="5"/>
    <d v="2018-09-09T00:00:00"/>
    <n v="30"/>
    <n v="12"/>
    <n v="0"/>
    <x v="1"/>
    <n v="360"/>
    <n v="9"/>
    <x v="2"/>
  </r>
  <r>
    <n v="10909"/>
    <n v="16"/>
    <s v="Pavlova"/>
    <x v="5"/>
    <d v="2018-09-09T00:00:00"/>
    <n v="17.45"/>
    <n v="15"/>
    <n v="0"/>
    <x v="1"/>
    <n v="261.75"/>
    <n v="9"/>
    <x v="2"/>
  </r>
  <r>
    <n v="10909"/>
    <n v="41"/>
    <s v="Jack's New England Clam Chowder"/>
    <x v="5"/>
    <d v="2018-09-09T00:00:00"/>
    <n v="9.65"/>
    <n v="5"/>
    <n v="0"/>
    <x v="1"/>
    <n v="48.25"/>
    <n v="9"/>
    <x v="2"/>
  </r>
  <r>
    <n v="10910"/>
    <n v="19"/>
    <s v="Teatime Chocolate Biscuits"/>
    <x v="5"/>
    <d v="2018-09-09T00:00:00"/>
    <n v="9.1999999999999993"/>
    <n v="12"/>
    <n v="0"/>
    <x v="1"/>
    <n v="110.39999999999999"/>
    <n v="9"/>
    <x v="2"/>
  </r>
  <r>
    <n v="10910"/>
    <n v="49"/>
    <s v="Maxilaku"/>
    <x v="5"/>
    <d v="2018-09-09T00:00:00"/>
    <n v="20"/>
    <n v="10"/>
    <n v="0"/>
    <x v="1"/>
    <n v="200"/>
    <n v="9"/>
    <x v="2"/>
  </r>
  <r>
    <n v="10910"/>
    <n v="61"/>
    <s v="Sirop d'érable"/>
    <x v="5"/>
    <d v="2018-09-09T00:00:00"/>
    <n v="28.5"/>
    <n v="5"/>
    <n v="0"/>
    <x v="1"/>
    <n v="142.5"/>
    <n v="9"/>
    <x v="2"/>
  </r>
  <r>
    <n v="10911"/>
    <n v="1"/>
    <s v="Tea"/>
    <x v="3"/>
    <d v="2018-09-09T00:00:00"/>
    <n v="18"/>
    <n v="10"/>
    <n v="0"/>
    <x v="1"/>
    <n v="180"/>
    <n v="9"/>
    <x v="2"/>
  </r>
  <r>
    <n v="10911"/>
    <n v="17"/>
    <s v="Alice Mutton"/>
    <x v="3"/>
    <d v="2018-09-09T00:00:00"/>
    <n v="39"/>
    <n v="12"/>
    <n v="0"/>
    <x v="1"/>
    <n v="468"/>
    <n v="9"/>
    <x v="2"/>
  </r>
  <r>
    <n v="10911"/>
    <n v="67"/>
    <s v="Laughing Lumberjack Lager"/>
    <x v="3"/>
    <d v="2018-09-09T00:00:00"/>
    <n v="14"/>
    <n v="15"/>
    <n v="0"/>
    <x v="1"/>
    <n v="210"/>
    <n v="9"/>
    <x v="2"/>
  </r>
  <r>
    <n v="10912"/>
    <n v="11"/>
    <s v="Queso Cabrales"/>
    <x v="7"/>
    <d v="2018-09-09T00:00:00"/>
    <n v="21"/>
    <n v="40"/>
    <n v="0.25"/>
    <x v="1"/>
    <n v="210"/>
    <n v="9"/>
    <x v="2"/>
  </r>
  <r>
    <n v="10912"/>
    <n v="29"/>
    <s v="Thüringer Rostbratwurst"/>
    <x v="7"/>
    <d v="2018-09-09T00:00:00"/>
    <n v="123.79"/>
    <n v="60"/>
    <n v="0.25"/>
    <x v="1"/>
    <n v="1856.8500000000001"/>
    <n v="9"/>
    <x v="2"/>
  </r>
  <r>
    <n v="10913"/>
    <n v="4"/>
    <s v="Chef Anton's Cajun Seasoning"/>
    <x v="2"/>
    <d v="2018-09-09T00:00:00"/>
    <n v="22"/>
    <n v="30"/>
    <n v="0.25"/>
    <x v="1"/>
    <n v="165"/>
    <n v="9"/>
    <x v="2"/>
  </r>
  <r>
    <n v="10913"/>
    <n v="33"/>
    <s v="Geitost"/>
    <x v="2"/>
    <d v="2018-09-09T00:00:00"/>
    <n v="2.5"/>
    <n v="40"/>
    <n v="0.25"/>
    <x v="1"/>
    <n v="25"/>
    <n v="9"/>
    <x v="2"/>
  </r>
  <r>
    <n v="10913"/>
    <n v="58"/>
    <s v="Escargots de Bourgogne"/>
    <x v="2"/>
    <d v="2018-09-09T00:00:00"/>
    <n v="13.25"/>
    <n v="15"/>
    <n v="0"/>
    <x v="1"/>
    <n v="198.75"/>
    <n v="9"/>
    <x v="2"/>
  </r>
  <r>
    <n v="10914"/>
    <n v="71"/>
    <s v="Flotemysost"/>
    <x v="1"/>
    <d v="2018-09-10T00:00:00"/>
    <n v="21.5"/>
    <n v="25"/>
    <n v="0"/>
    <x v="1"/>
    <n v="537.5"/>
    <n v="9"/>
    <x v="2"/>
  </r>
  <r>
    <n v="10915"/>
    <n v="17"/>
    <s v="Alice Mutton"/>
    <x v="7"/>
    <d v="2018-09-10T00:00:00"/>
    <n v="39"/>
    <n v="10"/>
    <n v="0"/>
    <x v="1"/>
    <n v="390"/>
    <n v="9"/>
    <x v="2"/>
  </r>
  <r>
    <n v="10915"/>
    <n v="33"/>
    <s v="Geitost"/>
    <x v="7"/>
    <d v="2018-09-10T00:00:00"/>
    <n v="2.5"/>
    <n v="30"/>
    <n v="0"/>
    <x v="1"/>
    <n v="75"/>
    <n v="9"/>
    <x v="2"/>
  </r>
  <r>
    <n v="10915"/>
    <n v="54"/>
    <s v="Tourtière"/>
    <x v="7"/>
    <d v="2018-09-10T00:00:00"/>
    <n v="7.45"/>
    <n v="10"/>
    <n v="0"/>
    <x v="1"/>
    <n v="74.5"/>
    <n v="9"/>
    <x v="2"/>
  </r>
  <r>
    <n v="10916"/>
    <n v="16"/>
    <s v="Pavlova"/>
    <x v="5"/>
    <d v="2018-09-10T00:00:00"/>
    <n v="17.45"/>
    <n v="6"/>
    <n v="0"/>
    <x v="1"/>
    <n v="104.69999999999999"/>
    <n v="9"/>
    <x v="2"/>
  </r>
  <r>
    <n v="10916"/>
    <n v="32"/>
    <s v="Mascarpone Fabioli"/>
    <x v="5"/>
    <d v="2018-09-10T00:00:00"/>
    <n v="32"/>
    <n v="6"/>
    <n v="0"/>
    <x v="1"/>
    <n v="192"/>
    <n v="9"/>
    <x v="2"/>
  </r>
  <r>
    <n v="10916"/>
    <n v="57"/>
    <s v="Ravioli Angelo"/>
    <x v="5"/>
    <d v="2018-09-10T00:00:00"/>
    <n v="19.5"/>
    <n v="20"/>
    <n v="0"/>
    <x v="1"/>
    <n v="390"/>
    <n v="9"/>
    <x v="2"/>
  </r>
  <r>
    <n v="10917"/>
    <n v="30"/>
    <s v="Nord-Ost Matjeshering"/>
    <x v="2"/>
    <d v="2018-09-13T00:00:00"/>
    <n v="25.89"/>
    <n v="1"/>
    <n v="0"/>
    <x v="1"/>
    <n v="25.89"/>
    <n v="9"/>
    <x v="2"/>
  </r>
  <r>
    <n v="10917"/>
    <n v="60"/>
    <s v="Camembert Pierrot"/>
    <x v="2"/>
    <d v="2018-09-13T00:00:00"/>
    <n v="34"/>
    <n v="10"/>
    <n v="0"/>
    <x v="1"/>
    <n v="340"/>
    <n v="9"/>
    <x v="2"/>
  </r>
  <r>
    <n v="10918"/>
    <n v="1"/>
    <s v="Tea"/>
    <x v="3"/>
    <d v="2018-09-13T00:00:00"/>
    <n v="18"/>
    <n v="60"/>
    <n v="0.25"/>
    <x v="1"/>
    <n v="270"/>
    <n v="9"/>
    <x v="2"/>
  </r>
  <r>
    <n v="10918"/>
    <n v="60"/>
    <s v="Camembert Pierrot"/>
    <x v="3"/>
    <d v="2018-09-13T00:00:00"/>
    <n v="34"/>
    <n v="25"/>
    <n v="0.25"/>
    <x v="1"/>
    <n v="212.5"/>
    <n v="9"/>
    <x v="2"/>
  </r>
  <r>
    <n v="10919"/>
    <n v="16"/>
    <s v="Pavlova"/>
    <x v="7"/>
    <d v="2018-09-13T00:00:00"/>
    <n v="17.45"/>
    <n v="24"/>
    <n v="0"/>
    <x v="1"/>
    <n v="418.79999999999995"/>
    <n v="9"/>
    <x v="2"/>
  </r>
  <r>
    <n v="10919"/>
    <n v="25"/>
    <s v="NuNuCa Nuß-Nougat-Creme"/>
    <x v="7"/>
    <d v="2018-09-13T00:00:00"/>
    <n v="14"/>
    <n v="24"/>
    <n v="0"/>
    <x v="1"/>
    <n v="336"/>
    <n v="9"/>
    <x v="2"/>
  </r>
  <r>
    <n v="10919"/>
    <n v="40"/>
    <s v="Boston Crab Meat"/>
    <x v="7"/>
    <d v="2018-09-13T00:00:00"/>
    <n v="18.399999999999999"/>
    <n v="20"/>
    <n v="0"/>
    <x v="1"/>
    <n v="368"/>
    <n v="9"/>
    <x v="2"/>
  </r>
  <r>
    <n v="10920"/>
    <n v="50"/>
    <s v="Valkoinen suklaa"/>
    <x v="2"/>
    <d v="2018-09-14T00:00:00"/>
    <n v="16.25"/>
    <n v="24"/>
    <n v="0"/>
    <x v="1"/>
    <n v="390"/>
    <n v="9"/>
    <x v="2"/>
  </r>
  <r>
    <n v="10921"/>
    <n v="35"/>
    <s v="Steeleye Stout"/>
    <x v="5"/>
    <d v="2018-09-14T00:00:00"/>
    <n v="18"/>
    <n v="10"/>
    <n v="0"/>
    <x v="1"/>
    <n v="180"/>
    <n v="9"/>
    <x v="2"/>
  </r>
  <r>
    <n v="10921"/>
    <n v="63"/>
    <s v="Vegie-spread"/>
    <x v="5"/>
    <d v="2018-09-14T00:00:00"/>
    <n v="43.9"/>
    <n v="40"/>
    <n v="0"/>
    <x v="1"/>
    <n v="1756"/>
    <n v="9"/>
    <x v="2"/>
  </r>
  <r>
    <n v="10922"/>
    <n v="17"/>
    <s v="Alice Mutton"/>
    <x v="0"/>
    <d v="2018-09-14T00:00:00"/>
    <n v="39"/>
    <n v="15"/>
    <n v="0"/>
    <x v="1"/>
    <n v="585"/>
    <n v="9"/>
    <x v="2"/>
  </r>
  <r>
    <n v="10922"/>
    <n v="24"/>
    <s v="Guaraná Fantástica"/>
    <x v="0"/>
    <d v="2018-09-14T00:00:00"/>
    <n v="4.5"/>
    <n v="35"/>
    <n v="0"/>
    <x v="1"/>
    <n v="157.5"/>
    <n v="9"/>
    <x v="2"/>
  </r>
  <r>
    <n v="10923"/>
    <n v="42"/>
    <s v="Singaporean Hokkien Fried Mee"/>
    <x v="8"/>
    <d v="2018-09-14T00:00:00"/>
    <n v="14"/>
    <n v="10"/>
    <n v="0.2"/>
    <x v="1"/>
    <n v="28"/>
    <n v="9"/>
    <x v="2"/>
  </r>
  <r>
    <n v="10923"/>
    <n v="43"/>
    <s v="Ipoh Coffee"/>
    <x v="8"/>
    <d v="2018-09-14T00:00:00"/>
    <n v="46"/>
    <n v="10"/>
    <n v="0.2"/>
    <x v="1"/>
    <n v="92"/>
    <n v="9"/>
    <x v="2"/>
  </r>
  <r>
    <n v="10923"/>
    <n v="67"/>
    <s v="Laughing Lumberjack Lager"/>
    <x v="8"/>
    <d v="2018-09-14T00:00:00"/>
    <n v="14"/>
    <n v="24"/>
    <n v="0.2"/>
    <x v="1"/>
    <n v="67.2"/>
    <n v="9"/>
    <x v="2"/>
  </r>
  <r>
    <n v="10924"/>
    <n v="10"/>
    <s v="sugar"/>
    <x v="3"/>
    <d v="2018-09-15T00:00:00"/>
    <n v="31"/>
    <n v="20"/>
    <n v="0.1"/>
    <x v="1"/>
    <n v="62"/>
    <n v="9"/>
    <x v="2"/>
  </r>
  <r>
    <n v="10924"/>
    <n v="28"/>
    <s v="Rössle Sauerkraut"/>
    <x v="3"/>
    <d v="2018-09-15T00:00:00"/>
    <n v="45.6"/>
    <n v="30"/>
    <n v="0.1"/>
    <x v="1"/>
    <n v="136.80000000000001"/>
    <n v="9"/>
    <x v="2"/>
  </r>
  <r>
    <n v="10924"/>
    <n v="75"/>
    <s v="Rhönbräu Klosterbier"/>
    <x v="3"/>
    <d v="2018-09-15T00:00:00"/>
    <n v="7.75"/>
    <n v="6"/>
    <n v="0"/>
    <x v="1"/>
    <n v="46.5"/>
    <n v="9"/>
    <x v="2"/>
  </r>
  <r>
    <n v="10925"/>
    <n v="36"/>
    <s v="Inlagd Sill"/>
    <x v="3"/>
    <d v="2018-09-15T00:00:00"/>
    <n v="19"/>
    <n v="25"/>
    <n v="0.15"/>
    <x v="1"/>
    <n v="71.25"/>
    <n v="9"/>
    <x v="2"/>
  </r>
  <r>
    <n v="10925"/>
    <n v="52"/>
    <s v="Filo Mix"/>
    <x v="3"/>
    <d v="2018-09-15T00:00:00"/>
    <n v="7"/>
    <n v="12"/>
    <n v="0.15"/>
    <x v="1"/>
    <n v="12.6"/>
    <n v="9"/>
    <x v="2"/>
  </r>
  <r>
    <n v="10926"/>
    <n v="11"/>
    <s v="Queso Cabrales"/>
    <x v="2"/>
    <d v="2018-09-15T00:00:00"/>
    <n v="21"/>
    <n v="2"/>
    <n v="0"/>
    <x v="1"/>
    <n v="42"/>
    <n v="9"/>
    <x v="2"/>
  </r>
  <r>
    <n v="10926"/>
    <n v="13"/>
    <s v="Konbu"/>
    <x v="2"/>
    <d v="2018-09-15T00:00:00"/>
    <n v="6"/>
    <n v="10"/>
    <n v="0"/>
    <x v="1"/>
    <n v="60"/>
    <n v="9"/>
    <x v="2"/>
  </r>
  <r>
    <n v="10926"/>
    <n v="19"/>
    <s v="Teatime Chocolate Biscuits"/>
    <x v="2"/>
    <d v="2018-09-15T00:00:00"/>
    <n v="9.1999999999999993"/>
    <n v="7"/>
    <n v="0"/>
    <x v="1"/>
    <n v="64.399999999999991"/>
    <n v="9"/>
    <x v="2"/>
  </r>
  <r>
    <n v="10926"/>
    <n v="72"/>
    <s v="Mozzarella di Giovanni"/>
    <x v="2"/>
    <d v="2018-09-15T00:00:00"/>
    <n v="34.799999999999997"/>
    <n v="10"/>
    <n v="0"/>
    <x v="1"/>
    <n v="348"/>
    <n v="9"/>
    <x v="2"/>
  </r>
  <r>
    <n v="10927"/>
    <n v="20"/>
    <s v="Sir Rodney's Marmalade"/>
    <x v="2"/>
    <d v="2018-09-16T00:00:00"/>
    <n v="81"/>
    <n v="5"/>
    <n v="0"/>
    <x v="1"/>
    <n v="405"/>
    <n v="9"/>
    <x v="2"/>
  </r>
  <r>
    <n v="10927"/>
    <n v="52"/>
    <s v="Filo Mix"/>
    <x v="2"/>
    <d v="2018-09-16T00:00:00"/>
    <n v="7"/>
    <n v="5"/>
    <n v="0"/>
    <x v="1"/>
    <n v="35"/>
    <n v="9"/>
    <x v="2"/>
  </r>
  <r>
    <n v="10927"/>
    <n v="76"/>
    <s v="Lakkalikööri"/>
    <x v="2"/>
    <d v="2018-09-16T00:00:00"/>
    <n v="18"/>
    <n v="20"/>
    <n v="0"/>
    <x v="1"/>
    <n v="360"/>
    <n v="9"/>
    <x v="2"/>
  </r>
  <r>
    <n v="10928"/>
    <n v="47"/>
    <s v="Zaanse koeken"/>
    <x v="5"/>
    <d v="2018-09-16T00:00:00"/>
    <n v="9.5"/>
    <n v="5"/>
    <n v="0"/>
    <x v="1"/>
    <n v="47.5"/>
    <n v="9"/>
    <x v="2"/>
  </r>
  <r>
    <n v="10928"/>
    <n v="76"/>
    <s v="Lakkalikööri"/>
    <x v="5"/>
    <d v="2018-09-16T00:00:00"/>
    <n v="18"/>
    <n v="5"/>
    <n v="0"/>
    <x v="1"/>
    <n v="90"/>
    <n v="9"/>
    <x v="2"/>
  </r>
  <r>
    <n v="10929"/>
    <n v="21"/>
    <s v="Sir Rodney's Scones"/>
    <x v="1"/>
    <d v="2018-09-16T00:00:00"/>
    <n v="10"/>
    <n v="60"/>
    <n v="0"/>
    <x v="1"/>
    <n v="600"/>
    <n v="9"/>
    <x v="2"/>
  </r>
  <r>
    <n v="10929"/>
    <n v="75"/>
    <s v="Rhönbräu Klosterbier"/>
    <x v="1"/>
    <d v="2018-09-16T00:00:00"/>
    <n v="7.75"/>
    <n v="49"/>
    <n v="0"/>
    <x v="1"/>
    <n v="379.75"/>
    <n v="9"/>
    <x v="2"/>
  </r>
  <r>
    <n v="10929"/>
    <n v="77"/>
    <s v="Original Frankfurter grüne Soße"/>
    <x v="1"/>
    <d v="2018-09-16T00:00:00"/>
    <n v="13"/>
    <n v="15"/>
    <n v="0"/>
    <x v="1"/>
    <n v="195"/>
    <n v="9"/>
    <x v="2"/>
  </r>
  <r>
    <n v="10930"/>
    <n v="21"/>
    <s v="Sir Rodney's Scones"/>
    <x v="2"/>
    <d v="2018-09-17T00:00:00"/>
    <n v="10"/>
    <n v="36"/>
    <n v="0"/>
    <x v="1"/>
    <n v="360"/>
    <n v="9"/>
    <x v="2"/>
  </r>
  <r>
    <n v="10930"/>
    <n v="27"/>
    <s v="Schoggi Schokolade"/>
    <x v="2"/>
    <d v="2018-09-17T00:00:00"/>
    <n v="43.9"/>
    <n v="25"/>
    <n v="0"/>
    <x v="1"/>
    <n v="1097.5"/>
    <n v="9"/>
    <x v="2"/>
  </r>
  <r>
    <n v="10930"/>
    <n v="55"/>
    <s v="Pâté chinois"/>
    <x v="2"/>
    <d v="2018-09-17T00:00:00"/>
    <n v="24"/>
    <n v="25"/>
    <n v="0.2"/>
    <x v="1"/>
    <n v="120"/>
    <n v="9"/>
    <x v="2"/>
  </r>
  <r>
    <n v="10930"/>
    <n v="58"/>
    <s v="Escargots de Bourgogne"/>
    <x v="2"/>
    <d v="2018-09-17T00:00:00"/>
    <n v="13.25"/>
    <n v="30"/>
    <n v="0.2"/>
    <x v="1"/>
    <n v="79.5"/>
    <n v="9"/>
    <x v="2"/>
  </r>
  <r>
    <n v="10931"/>
    <n v="13"/>
    <s v="Konbu"/>
    <x v="2"/>
    <d v="2018-09-17T00:00:00"/>
    <n v="6"/>
    <n v="42"/>
    <n v="0.15"/>
    <x v="1"/>
    <n v="37.799999999999997"/>
    <n v="9"/>
    <x v="2"/>
  </r>
  <r>
    <n v="10931"/>
    <n v="57"/>
    <s v="Ravioli Angelo"/>
    <x v="2"/>
    <d v="2018-09-17T00:00:00"/>
    <n v="19.5"/>
    <n v="30"/>
    <n v="0"/>
    <x v="1"/>
    <n v="585"/>
    <n v="9"/>
    <x v="2"/>
  </r>
  <r>
    <n v="10932"/>
    <n v="16"/>
    <s v="Pavlova"/>
    <x v="6"/>
    <d v="2018-09-17T00:00:00"/>
    <n v="17.45"/>
    <n v="30"/>
    <n v="0.1"/>
    <x v="1"/>
    <n v="52.35"/>
    <n v="9"/>
    <x v="2"/>
  </r>
  <r>
    <n v="10932"/>
    <n v="62"/>
    <s v="Tarte au sucre"/>
    <x v="6"/>
    <d v="2018-09-17T00:00:00"/>
    <n v="49.3"/>
    <n v="14"/>
    <n v="0.1"/>
    <x v="1"/>
    <n v="69.02"/>
    <n v="9"/>
    <x v="2"/>
  </r>
  <r>
    <n v="10932"/>
    <n v="72"/>
    <s v="Mozzarella di Giovanni"/>
    <x v="6"/>
    <d v="2018-09-17T00:00:00"/>
    <n v="34.799999999999997"/>
    <n v="16"/>
    <n v="0"/>
    <x v="1"/>
    <n v="556.79999999999995"/>
    <n v="9"/>
    <x v="2"/>
  </r>
  <r>
    <n v="10932"/>
    <n v="75"/>
    <s v="Rhönbräu Klosterbier"/>
    <x v="6"/>
    <d v="2018-09-17T00:00:00"/>
    <n v="7.75"/>
    <n v="20"/>
    <n v="0.1"/>
    <x v="1"/>
    <n v="15.5"/>
    <n v="9"/>
    <x v="2"/>
  </r>
  <r>
    <n v="10933"/>
    <n v="53"/>
    <s v="Perth Pasties"/>
    <x v="1"/>
    <d v="2018-09-17T00:00:00"/>
    <n v="32.799999999999997"/>
    <n v="2"/>
    <n v="0"/>
    <x v="1"/>
    <n v="65.599999999999994"/>
    <n v="9"/>
    <x v="2"/>
  </r>
  <r>
    <n v="10933"/>
    <n v="61"/>
    <s v="Sirop d'érable"/>
    <x v="1"/>
    <d v="2018-09-17T00:00:00"/>
    <n v="28.5"/>
    <n v="30"/>
    <n v="0"/>
    <x v="1"/>
    <n v="855"/>
    <n v="9"/>
    <x v="2"/>
  </r>
  <r>
    <n v="10934"/>
    <n v="6"/>
    <s v="Grandma's Boysenberry Spread"/>
    <x v="3"/>
    <d v="2018-09-20T00:00:00"/>
    <n v="25"/>
    <n v="20"/>
    <n v="0"/>
    <x v="1"/>
    <n v="500"/>
    <n v="9"/>
    <x v="2"/>
  </r>
  <r>
    <n v="10935"/>
    <n v="1"/>
    <s v="Tea"/>
    <x v="2"/>
    <d v="2018-09-20T00:00:00"/>
    <n v="18"/>
    <n v="21"/>
    <n v="0"/>
    <x v="1"/>
    <n v="378"/>
    <n v="9"/>
    <x v="2"/>
  </r>
  <r>
    <n v="10935"/>
    <n v="18"/>
    <s v="Carnarvon Tigers"/>
    <x v="2"/>
    <d v="2018-09-20T00:00:00"/>
    <n v="62.5"/>
    <n v="4"/>
    <n v="0.25"/>
    <x v="1"/>
    <n v="62.5"/>
    <n v="9"/>
    <x v="2"/>
  </r>
  <r>
    <n v="10935"/>
    <n v="23"/>
    <s v="Tunnbröd"/>
    <x v="2"/>
    <d v="2018-09-20T00:00:00"/>
    <n v="9"/>
    <n v="8"/>
    <n v="0.25"/>
    <x v="1"/>
    <n v="18"/>
    <n v="9"/>
    <x v="2"/>
  </r>
  <r>
    <n v="10936"/>
    <n v="36"/>
    <s v="Inlagd Sill"/>
    <x v="3"/>
    <d v="2018-09-20T00:00:00"/>
    <n v="19"/>
    <n v="30"/>
    <n v="0.2"/>
    <x v="1"/>
    <n v="114"/>
    <n v="9"/>
    <x v="2"/>
  </r>
  <r>
    <n v="10937"/>
    <n v="28"/>
    <s v="Rössle Sauerkraut"/>
    <x v="8"/>
    <d v="2018-09-21T00:00:00"/>
    <n v="45.6"/>
    <n v="8"/>
    <n v="0"/>
    <x v="1"/>
    <n v="364.8"/>
    <n v="9"/>
    <x v="2"/>
  </r>
  <r>
    <n v="10937"/>
    <n v="34"/>
    <s v="Sasquatch Ale"/>
    <x v="8"/>
    <d v="2018-09-21T00:00:00"/>
    <n v="14"/>
    <n v="20"/>
    <n v="0"/>
    <x v="1"/>
    <n v="280"/>
    <n v="9"/>
    <x v="2"/>
  </r>
  <r>
    <n v="10938"/>
    <n v="13"/>
    <s v="Konbu"/>
    <x v="3"/>
    <d v="2018-09-21T00:00:00"/>
    <n v="6"/>
    <n v="20"/>
    <n v="0.25"/>
    <x v="1"/>
    <n v="30"/>
    <n v="9"/>
    <x v="2"/>
  </r>
  <r>
    <n v="10938"/>
    <n v="43"/>
    <s v="Ipoh Coffee"/>
    <x v="3"/>
    <d v="2018-09-21T00:00:00"/>
    <n v="46"/>
    <n v="24"/>
    <n v="0.25"/>
    <x v="1"/>
    <n v="276"/>
    <n v="9"/>
    <x v="2"/>
  </r>
  <r>
    <n v="10938"/>
    <n v="60"/>
    <s v="Camembert Pierrot"/>
    <x v="3"/>
    <d v="2018-09-21T00:00:00"/>
    <n v="34"/>
    <n v="49"/>
    <n v="0.25"/>
    <x v="1"/>
    <n v="416.5"/>
    <n v="9"/>
    <x v="2"/>
  </r>
  <r>
    <n v="10938"/>
    <n v="71"/>
    <s v="Flotemysost"/>
    <x v="3"/>
    <d v="2018-09-21T00:00:00"/>
    <n v="21.5"/>
    <n v="35"/>
    <n v="0.25"/>
    <x v="1"/>
    <n v="188.125"/>
    <n v="9"/>
    <x v="2"/>
  </r>
  <r>
    <n v="10939"/>
    <n v="2"/>
    <s v="Chang5"/>
    <x v="7"/>
    <d v="2018-09-21T00:00:00"/>
    <n v="19"/>
    <n v="10"/>
    <n v="0.15"/>
    <x v="1"/>
    <n v="28.5"/>
    <n v="9"/>
    <x v="2"/>
  </r>
  <r>
    <n v="10939"/>
    <n v="67"/>
    <s v="Laughing Lumberjack Lager"/>
    <x v="7"/>
    <d v="2018-09-21T00:00:00"/>
    <n v="14"/>
    <n v="40"/>
    <n v="0.15"/>
    <x v="1"/>
    <n v="84"/>
    <n v="9"/>
    <x v="2"/>
  </r>
  <r>
    <n v="10940"/>
    <n v="7"/>
    <s v="Uncle Bob's Organic Dried Pears"/>
    <x v="6"/>
    <d v="2018-09-22T00:00:00"/>
    <n v="30"/>
    <n v="8"/>
    <n v="0"/>
    <x v="1"/>
    <n v="240"/>
    <n v="9"/>
    <x v="2"/>
  </r>
  <r>
    <n v="10940"/>
    <n v="13"/>
    <s v="Konbu"/>
    <x v="6"/>
    <d v="2018-09-22T00:00:00"/>
    <n v="6"/>
    <n v="20"/>
    <n v="0"/>
    <x v="1"/>
    <n v="120"/>
    <n v="9"/>
    <x v="2"/>
  </r>
  <r>
    <n v="10941"/>
    <n v="31"/>
    <s v="Gorgonzola Telino"/>
    <x v="8"/>
    <d v="2018-09-22T00:00:00"/>
    <n v="12.5"/>
    <n v="44"/>
    <n v="0.25"/>
    <x v="1"/>
    <n v="137.5"/>
    <n v="9"/>
    <x v="2"/>
  </r>
  <r>
    <n v="10941"/>
    <n v="62"/>
    <s v="Tarte au sucre"/>
    <x v="8"/>
    <d v="2018-09-22T00:00:00"/>
    <n v="49.3"/>
    <n v="30"/>
    <n v="0.25"/>
    <x v="1"/>
    <n v="369.75"/>
    <n v="9"/>
    <x v="2"/>
  </r>
  <r>
    <n v="10941"/>
    <n v="68"/>
    <s v="Scottish Longbreads"/>
    <x v="8"/>
    <d v="2018-09-22T00:00:00"/>
    <n v="12.5"/>
    <n v="80"/>
    <n v="0.25"/>
    <x v="1"/>
    <n v="250"/>
    <n v="9"/>
    <x v="2"/>
  </r>
  <r>
    <n v="10941"/>
    <n v="72"/>
    <s v="Mozzarella di Giovanni"/>
    <x v="8"/>
    <d v="2018-09-22T00:00:00"/>
    <n v="34.799999999999997"/>
    <n v="50"/>
    <n v="0"/>
    <x v="1"/>
    <n v="1739.9999999999998"/>
    <n v="9"/>
    <x v="2"/>
  </r>
  <r>
    <n v="10942"/>
    <n v="49"/>
    <s v="Maxilaku"/>
    <x v="4"/>
    <d v="2018-09-22T00:00:00"/>
    <n v="20"/>
    <n v="28"/>
    <n v="0"/>
    <x v="1"/>
    <n v="560"/>
    <n v="9"/>
    <x v="2"/>
  </r>
  <r>
    <n v="10943"/>
    <n v="13"/>
    <s v="Konbu"/>
    <x v="2"/>
    <d v="2018-09-22T00:00:00"/>
    <n v="6"/>
    <n v="15"/>
    <n v="0"/>
    <x v="1"/>
    <n v="90"/>
    <n v="9"/>
    <x v="2"/>
  </r>
  <r>
    <n v="10943"/>
    <n v="22"/>
    <s v="Gustaf's Knäckebröd"/>
    <x v="2"/>
    <d v="2018-09-22T00:00:00"/>
    <n v="21"/>
    <n v="21"/>
    <n v="0"/>
    <x v="1"/>
    <n v="441"/>
    <n v="9"/>
    <x v="2"/>
  </r>
  <r>
    <n v="10943"/>
    <n v="46"/>
    <s v="Spegesild"/>
    <x v="2"/>
    <d v="2018-09-22T00:00:00"/>
    <n v="12"/>
    <n v="15"/>
    <n v="0"/>
    <x v="1"/>
    <n v="180"/>
    <n v="9"/>
    <x v="2"/>
  </r>
  <r>
    <n v="10944"/>
    <n v="11"/>
    <s v="Queso Cabrales"/>
    <x v="1"/>
    <d v="2018-09-23T00:00:00"/>
    <n v="21"/>
    <n v="5"/>
    <n v="0.25"/>
    <x v="1"/>
    <n v="26.25"/>
    <n v="9"/>
    <x v="2"/>
  </r>
  <r>
    <n v="10944"/>
    <n v="44"/>
    <s v="Gula Malacca"/>
    <x v="1"/>
    <d v="2018-09-23T00:00:00"/>
    <n v="19.45"/>
    <n v="18"/>
    <n v="0.25"/>
    <x v="1"/>
    <n v="87.524999999999991"/>
    <n v="9"/>
    <x v="2"/>
  </r>
  <r>
    <n v="10944"/>
    <n v="56"/>
    <s v="Gnocchi di nonna Alice"/>
    <x v="1"/>
    <d v="2018-09-23T00:00:00"/>
    <n v="38"/>
    <n v="18"/>
    <n v="0"/>
    <x v="1"/>
    <n v="684"/>
    <n v="9"/>
    <x v="2"/>
  </r>
  <r>
    <n v="10945"/>
    <n v="13"/>
    <s v="Konbu"/>
    <x v="2"/>
    <d v="2018-09-23T00:00:00"/>
    <n v="6"/>
    <n v="20"/>
    <n v="0"/>
    <x v="1"/>
    <n v="120"/>
    <n v="9"/>
    <x v="2"/>
  </r>
  <r>
    <n v="10945"/>
    <n v="31"/>
    <s v="Gorgonzola Telino"/>
    <x v="2"/>
    <d v="2018-09-23T00:00:00"/>
    <n v="12.5"/>
    <n v="10"/>
    <n v="0"/>
    <x v="1"/>
    <n v="125"/>
    <n v="9"/>
    <x v="2"/>
  </r>
  <r>
    <n v="10946"/>
    <n v="10"/>
    <s v="sugar"/>
    <x v="5"/>
    <d v="2018-09-23T00:00:00"/>
    <n v="31"/>
    <n v="25"/>
    <n v="0"/>
    <x v="1"/>
    <n v="775"/>
    <n v="9"/>
    <x v="2"/>
  </r>
  <r>
    <n v="10946"/>
    <n v="24"/>
    <s v="Guaraná Fantástica"/>
    <x v="5"/>
    <d v="2018-09-23T00:00:00"/>
    <n v="4.5"/>
    <n v="25"/>
    <n v="0"/>
    <x v="1"/>
    <n v="112.5"/>
    <n v="9"/>
    <x v="2"/>
  </r>
  <r>
    <n v="10946"/>
    <n v="77"/>
    <s v="Original Frankfurter grüne Soße"/>
    <x v="5"/>
    <d v="2018-09-23T00:00:00"/>
    <n v="13"/>
    <n v="40"/>
    <n v="0"/>
    <x v="1"/>
    <n v="520"/>
    <n v="9"/>
    <x v="2"/>
  </r>
  <r>
    <n v="10947"/>
    <n v="59"/>
    <s v="Raclette Courdavault"/>
    <x v="3"/>
    <d v="2018-09-24T00:00:00"/>
    <n v="55"/>
    <n v="4"/>
    <n v="0"/>
    <x v="1"/>
    <n v="220"/>
    <n v="9"/>
    <x v="2"/>
  </r>
  <r>
    <n v="10948"/>
    <n v="50"/>
    <s v="Valkoinen suklaa"/>
    <x v="3"/>
    <d v="2018-09-24T00:00:00"/>
    <n v="16.25"/>
    <n v="9"/>
    <n v="0"/>
    <x v="1"/>
    <n v="146.25"/>
    <n v="9"/>
    <x v="2"/>
  </r>
  <r>
    <n v="10948"/>
    <n v="51"/>
    <s v="Manjimup Dried Apples"/>
    <x v="3"/>
    <d v="2018-09-24T00:00:00"/>
    <n v="53"/>
    <n v="40"/>
    <n v="0"/>
    <x v="1"/>
    <n v="2120"/>
    <n v="9"/>
    <x v="2"/>
  </r>
  <r>
    <n v="10948"/>
    <n v="55"/>
    <s v="Pâté chinois"/>
    <x v="3"/>
    <d v="2018-09-24T00:00:00"/>
    <n v="24"/>
    <n v="4"/>
    <n v="0"/>
    <x v="1"/>
    <n v="96"/>
    <n v="9"/>
    <x v="2"/>
  </r>
  <r>
    <n v="10949"/>
    <n v="6"/>
    <s v="Grandma's Boysenberry Spread"/>
    <x v="7"/>
    <d v="2018-09-24T00:00:00"/>
    <n v="25"/>
    <n v="12"/>
    <n v="0"/>
    <x v="1"/>
    <n v="300"/>
    <n v="9"/>
    <x v="2"/>
  </r>
  <r>
    <n v="10949"/>
    <n v="10"/>
    <s v="sugar"/>
    <x v="7"/>
    <d v="2018-09-24T00:00:00"/>
    <n v="31"/>
    <n v="30"/>
    <n v="0"/>
    <x v="1"/>
    <n v="930"/>
    <n v="9"/>
    <x v="2"/>
  </r>
  <r>
    <n v="10949"/>
    <n v="17"/>
    <s v="Alice Mutton"/>
    <x v="7"/>
    <d v="2018-09-24T00:00:00"/>
    <n v="39"/>
    <n v="6"/>
    <n v="0"/>
    <x v="1"/>
    <n v="234"/>
    <n v="9"/>
    <x v="2"/>
  </r>
  <r>
    <n v="10949"/>
    <n v="62"/>
    <s v="Tarte au sucre"/>
    <x v="7"/>
    <d v="2018-09-24T00:00:00"/>
    <n v="49.3"/>
    <n v="60"/>
    <n v="0"/>
    <x v="1"/>
    <n v="2958"/>
    <n v="9"/>
    <x v="2"/>
  </r>
  <r>
    <n v="10950"/>
    <n v="4"/>
    <s v="Chef Anton's Cajun Seasoning"/>
    <x v="5"/>
    <d v="2018-09-27T00:00:00"/>
    <n v="22"/>
    <n v="5"/>
    <n v="0"/>
    <x v="1"/>
    <n v="110"/>
    <n v="9"/>
    <x v="2"/>
  </r>
  <r>
    <n v="10951"/>
    <n v="33"/>
    <s v="Geitost"/>
    <x v="4"/>
    <d v="2018-09-27T00:00:00"/>
    <n v="2.5"/>
    <n v="15"/>
    <n v="0.05"/>
    <x v="1"/>
    <n v="1.875"/>
    <n v="9"/>
    <x v="2"/>
  </r>
  <r>
    <n v="10951"/>
    <n v="41"/>
    <s v="Jack's New England Clam Chowder"/>
    <x v="4"/>
    <d v="2018-09-27T00:00:00"/>
    <n v="9.65"/>
    <n v="6"/>
    <n v="0.05"/>
    <x v="1"/>
    <n v="2.8950000000000005"/>
    <n v="9"/>
    <x v="2"/>
  </r>
  <r>
    <n v="10951"/>
    <n v="75"/>
    <s v="Rhönbräu Klosterbier"/>
    <x v="4"/>
    <d v="2018-09-27T00:00:00"/>
    <n v="7.75"/>
    <n v="50"/>
    <n v="0.05"/>
    <x v="1"/>
    <n v="19.375"/>
    <n v="9"/>
    <x v="2"/>
  </r>
  <r>
    <n v="10952"/>
    <n v="6"/>
    <s v="Grandma's Boysenberry Spread"/>
    <x v="5"/>
    <d v="2018-09-27T00:00:00"/>
    <n v="25"/>
    <n v="16"/>
    <n v="0.05"/>
    <x v="1"/>
    <n v="20"/>
    <n v="9"/>
    <x v="2"/>
  </r>
  <r>
    <n v="10952"/>
    <n v="28"/>
    <s v="Rössle Sauerkraut"/>
    <x v="5"/>
    <d v="2018-09-27T00:00:00"/>
    <n v="45.6"/>
    <n v="2"/>
    <n v="0"/>
    <x v="1"/>
    <n v="91.2"/>
    <n v="9"/>
    <x v="2"/>
  </r>
  <r>
    <n v="10953"/>
    <n v="20"/>
    <s v="Sir Rodney's Marmalade"/>
    <x v="4"/>
    <d v="2018-09-27T00:00:00"/>
    <n v="81"/>
    <n v="50"/>
    <n v="0.05"/>
    <x v="1"/>
    <n v="202.5"/>
    <n v="9"/>
    <x v="2"/>
  </r>
  <r>
    <n v="10953"/>
    <n v="31"/>
    <s v="Gorgonzola Telino"/>
    <x v="4"/>
    <d v="2018-09-27T00:00:00"/>
    <n v="12.5"/>
    <n v="50"/>
    <n v="0.05"/>
    <x v="1"/>
    <n v="31.25"/>
    <n v="9"/>
    <x v="2"/>
  </r>
  <r>
    <n v="10954"/>
    <n v="16"/>
    <s v="Pavlova"/>
    <x v="0"/>
    <d v="2018-09-28T00:00:00"/>
    <n v="17.45"/>
    <n v="28"/>
    <n v="0.15"/>
    <x v="1"/>
    <n v="73.289999999999992"/>
    <n v="9"/>
    <x v="2"/>
  </r>
  <r>
    <n v="10954"/>
    <n v="31"/>
    <s v="Gorgonzola Telino"/>
    <x v="0"/>
    <d v="2018-09-28T00:00:00"/>
    <n v="12.5"/>
    <n v="25"/>
    <n v="0.15"/>
    <x v="1"/>
    <n v="46.875"/>
    <n v="9"/>
    <x v="2"/>
  </r>
  <r>
    <n v="10954"/>
    <n v="45"/>
    <s v="Rogede sild"/>
    <x v="0"/>
    <d v="2018-09-28T00:00:00"/>
    <n v="9.5"/>
    <n v="30"/>
    <n v="0"/>
    <x v="1"/>
    <n v="285"/>
    <n v="9"/>
    <x v="2"/>
  </r>
  <r>
    <n v="10954"/>
    <n v="60"/>
    <s v="Camembert Pierrot"/>
    <x v="0"/>
    <d v="2018-09-28T00:00:00"/>
    <n v="34"/>
    <n v="24"/>
    <n v="0.15"/>
    <x v="1"/>
    <n v="122.39999999999999"/>
    <n v="9"/>
    <x v="2"/>
  </r>
  <r>
    <n v="10955"/>
    <n v="75"/>
    <s v="Rhönbräu Klosterbier"/>
    <x v="6"/>
    <d v="2018-09-28T00:00:00"/>
    <n v="7.75"/>
    <n v="12"/>
    <n v="0.2"/>
    <x v="1"/>
    <n v="18.600000000000001"/>
    <n v="9"/>
    <x v="2"/>
  </r>
  <r>
    <n v="10956"/>
    <n v="21"/>
    <s v="Sir Rodney's Scones"/>
    <x v="1"/>
    <d v="2018-09-28T00:00:00"/>
    <n v="10"/>
    <n v="12"/>
    <n v="0"/>
    <x v="1"/>
    <n v="120"/>
    <n v="9"/>
    <x v="2"/>
  </r>
  <r>
    <n v="10956"/>
    <n v="47"/>
    <s v="Zaanse koeken"/>
    <x v="1"/>
    <d v="2018-09-28T00:00:00"/>
    <n v="9.5"/>
    <n v="14"/>
    <n v="0"/>
    <x v="1"/>
    <n v="133"/>
    <n v="9"/>
    <x v="2"/>
  </r>
  <r>
    <n v="10956"/>
    <n v="51"/>
    <s v="Manjimup Dried Apples"/>
    <x v="1"/>
    <d v="2018-09-28T00:00:00"/>
    <n v="53"/>
    <n v="8"/>
    <n v="0"/>
    <x v="1"/>
    <n v="424"/>
    <n v="9"/>
    <x v="2"/>
  </r>
  <r>
    <n v="10957"/>
    <n v="30"/>
    <s v="Nord-Ost Matjeshering"/>
    <x v="6"/>
    <d v="2018-09-29T00:00:00"/>
    <n v="25.89"/>
    <n v="30"/>
    <n v="0"/>
    <x v="1"/>
    <n v="776.7"/>
    <n v="9"/>
    <x v="2"/>
  </r>
  <r>
    <n v="10957"/>
    <n v="35"/>
    <s v="Steeleye Stout"/>
    <x v="6"/>
    <d v="2018-09-29T00:00:00"/>
    <n v="18"/>
    <n v="40"/>
    <n v="0"/>
    <x v="1"/>
    <n v="720"/>
    <n v="9"/>
    <x v="2"/>
  </r>
  <r>
    <n v="10957"/>
    <n v="64"/>
    <s v="Wimmers gute Semmelknödel"/>
    <x v="6"/>
    <d v="2018-09-29T00:00:00"/>
    <n v="33.25"/>
    <n v="8"/>
    <n v="0"/>
    <x v="1"/>
    <n v="266"/>
    <n v="9"/>
    <x v="2"/>
  </r>
  <r>
    <n v="10958"/>
    <n v="5"/>
    <s v="Chef Anton's Gumbo Mix"/>
    <x v="8"/>
    <d v="2018-09-29T00:00:00"/>
    <n v="21.35"/>
    <n v="20"/>
    <n v="0"/>
    <x v="1"/>
    <n v="427"/>
    <n v="9"/>
    <x v="2"/>
  </r>
  <r>
    <n v="10958"/>
    <n v="7"/>
    <s v="Uncle Bob's Organic Dried Pears"/>
    <x v="8"/>
    <d v="2018-09-29T00:00:00"/>
    <n v="30"/>
    <n v="6"/>
    <n v="0"/>
    <x v="1"/>
    <n v="180"/>
    <n v="9"/>
    <x v="2"/>
  </r>
  <r>
    <n v="10958"/>
    <n v="72"/>
    <s v="Mozzarella di Giovanni"/>
    <x v="8"/>
    <d v="2018-09-29T00:00:00"/>
    <n v="34.799999999999997"/>
    <n v="5"/>
    <n v="0"/>
    <x v="1"/>
    <n v="174"/>
    <n v="9"/>
    <x v="2"/>
  </r>
  <r>
    <n v="10959"/>
    <n v="75"/>
    <s v="Rhönbräu Klosterbier"/>
    <x v="1"/>
    <d v="2018-09-29T00:00:00"/>
    <n v="7.75"/>
    <n v="20"/>
    <n v="0.15"/>
    <x v="1"/>
    <n v="23.25"/>
    <n v="9"/>
    <x v="2"/>
  </r>
  <r>
    <n v="10960"/>
    <n v="24"/>
    <s v="Guaraná Fantástica"/>
    <x v="3"/>
    <d v="2018-09-30T00:00:00"/>
    <n v="4.5"/>
    <n v="10"/>
    <n v="0.25"/>
    <x v="1"/>
    <n v="11.25"/>
    <n v="9"/>
    <x v="2"/>
  </r>
  <r>
    <n v="10960"/>
    <n v="41"/>
    <s v="Jack's New England Clam Chowder"/>
    <x v="3"/>
    <d v="2018-09-30T00:00:00"/>
    <n v="9.65"/>
    <n v="24"/>
    <n v="0"/>
    <x v="1"/>
    <n v="231.60000000000002"/>
    <n v="9"/>
    <x v="2"/>
  </r>
  <r>
    <n v="10961"/>
    <n v="52"/>
    <s v="Filo Mix"/>
    <x v="6"/>
    <d v="2018-09-30T00:00:00"/>
    <n v="7"/>
    <n v="6"/>
    <n v="0.05"/>
    <x v="1"/>
    <n v="2.1"/>
    <n v="9"/>
    <x v="2"/>
  </r>
  <r>
    <n v="10961"/>
    <n v="76"/>
    <s v="Lakkalikööri"/>
    <x v="6"/>
    <d v="2018-09-30T00:00:00"/>
    <n v="18"/>
    <n v="60"/>
    <n v="0"/>
    <x v="1"/>
    <n v="1080"/>
    <n v="9"/>
    <x v="2"/>
  </r>
  <r>
    <n v="10962"/>
    <n v="7"/>
    <s v="Uncle Bob's Organic Dried Pears"/>
    <x v="6"/>
    <d v="2018-09-30T00:00:00"/>
    <n v="30"/>
    <n v="45"/>
    <n v="0"/>
    <x v="1"/>
    <n v="1350"/>
    <n v="9"/>
    <x v="2"/>
  </r>
  <r>
    <n v="10962"/>
    <n v="13"/>
    <s v="Konbu"/>
    <x v="6"/>
    <d v="2018-09-30T00:00:00"/>
    <n v="6"/>
    <n v="77"/>
    <n v="0"/>
    <x v="1"/>
    <n v="462"/>
    <n v="9"/>
    <x v="2"/>
  </r>
  <r>
    <n v="10962"/>
    <n v="53"/>
    <s v="Perth Pasties"/>
    <x v="6"/>
    <d v="2018-09-30T00:00:00"/>
    <n v="32.799999999999997"/>
    <n v="20"/>
    <n v="0"/>
    <x v="1"/>
    <n v="656"/>
    <n v="9"/>
    <x v="2"/>
  </r>
  <r>
    <n v="10962"/>
    <n v="69"/>
    <s v="Gudbrandsdalsost"/>
    <x v="6"/>
    <d v="2018-09-30T00:00:00"/>
    <n v="36"/>
    <n v="9"/>
    <n v="0"/>
    <x v="1"/>
    <n v="324"/>
    <n v="9"/>
    <x v="2"/>
  </r>
  <r>
    <n v="10962"/>
    <n v="76"/>
    <s v="Lakkalikööri"/>
    <x v="6"/>
    <d v="2018-09-30T00:00:00"/>
    <n v="18"/>
    <n v="44"/>
    <n v="0"/>
    <x v="1"/>
    <n v="792"/>
    <n v="9"/>
    <x v="2"/>
  </r>
  <r>
    <n v="10963"/>
    <n v="60"/>
    <s v="Camembert Pierrot"/>
    <x v="4"/>
    <d v="2018-09-30T00:00:00"/>
    <n v="34"/>
    <n v="2"/>
    <n v="0.15"/>
    <x v="1"/>
    <n v="10.199999999999999"/>
    <n v="9"/>
    <x v="2"/>
  </r>
  <r>
    <n v="10964"/>
    <n v="18"/>
    <s v="Carnarvon Tigers"/>
    <x v="3"/>
    <d v="2018-10-01T00:00:00"/>
    <n v="62.5"/>
    <n v="6"/>
    <n v="0"/>
    <x v="1"/>
    <n v="375"/>
    <n v="10"/>
    <x v="3"/>
  </r>
  <r>
    <n v="10964"/>
    <n v="38"/>
    <s v="Côte de Blaye"/>
    <x v="3"/>
    <d v="2018-10-01T00:00:00"/>
    <n v="263.5"/>
    <n v="5"/>
    <n v="0"/>
    <x v="1"/>
    <n v="1317.5"/>
    <n v="10"/>
    <x v="3"/>
  </r>
  <r>
    <n v="10964"/>
    <n v="69"/>
    <s v="Gudbrandsdalsost"/>
    <x v="3"/>
    <d v="2018-10-01T00:00:00"/>
    <n v="36"/>
    <n v="10"/>
    <n v="0"/>
    <x v="1"/>
    <n v="360"/>
    <n v="10"/>
    <x v="3"/>
  </r>
  <r>
    <n v="10965"/>
    <n v="51"/>
    <s v="Manjimup Dried Apples"/>
    <x v="1"/>
    <d v="2018-10-01T00:00:00"/>
    <n v="53"/>
    <n v="16"/>
    <n v="0"/>
    <x v="1"/>
    <n v="848"/>
    <n v="10"/>
    <x v="3"/>
  </r>
  <r>
    <n v="10966"/>
    <n v="37"/>
    <s v="Gravad lax"/>
    <x v="2"/>
    <d v="2018-10-01T00:00:00"/>
    <n v="26"/>
    <n v="8"/>
    <n v="0"/>
    <x v="1"/>
    <n v="208"/>
    <n v="10"/>
    <x v="3"/>
  </r>
  <r>
    <n v="10966"/>
    <n v="56"/>
    <s v="Gnocchi di nonna Alice"/>
    <x v="2"/>
    <d v="2018-10-01T00:00:00"/>
    <n v="38"/>
    <n v="12"/>
    <n v="0.15"/>
    <x v="1"/>
    <n v="68.399999999999991"/>
    <n v="10"/>
    <x v="3"/>
  </r>
  <r>
    <n v="10966"/>
    <n v="62"/>
    <s v="Tarte au sucre"/>
    <x v="2"/>
    <d v="2018-10-01T00:00:00"/>
    <n v="49.3"/>
    <n v="12"/>
    <n v="0.15"/>
    <x v="1"/>
    <n v="88.739999999999981"/>
    <n v="10"/>
    <x v="3"/>
  </r>
  <r>
    <n v="10967"/>
    <n v="19"/>
    <s v="Teatime Chocolate Biscuits"/>
    <x v="7"/>
    <d v="2018-10-04T00:00:00"/>
    <n v="9.1999999999999993"/>
    <n v="12"/>
    <n v="0"/>
    <x v="1"/>
    <n v="110.39999999999999"/>
    <n v="10"/>
    <x v="3"/>
  </r>
  <r>
    <n v="10967"/>
    <n v="49"/>
    <s v="Maxilaku"/>
    <x v="7"/>
    <d v="2018-10-04T00:00:00"/>
    <n v="20"/>
    <n v="40"/>
    <n v="0"/>
    <x v="1"/>
    <n v="800"/>
    <n v="10"/>
    <x v="3"/>
  </r>
  <r>
    <n v="10968"/>
    <n v="12"/>
    <s v="Queso Manchego La Pastora"/>
    <x v="5"/>
    <d v="2018-10-04T00:00:00"/>
    <n v="38"/>
    <n v="30"/>
    <n v="0"/>
    <x v="1"/>
    <n v="1140"/>
    <n v="10"/>
    <x v="3"/>
  </r>
  <r>
    <n v="10968"/>
    <n v="24"/>
    <s v="Guaraná Fantástica"/>
    <x v="5"/>
    <d v="2018-10-04T00:00:00"/>
    <n v="4.5"/>
    <n v="30"/>
    <n v="0"/>
    <x v="1"/>
    <n v="135"/>
    <n v="10"/>
    <x v="3"/>
  </r>
  <r>
    <n v="10968"/>
    <n v="64"/>
    <s v="Wimmers gute Semmelknödel"/>
    <x v="5"/>
    <d v="2018-10-04T00:00:00"/>
    <n v="33.25"/>
    <n v="4"/>
    <n v="0"/>
    <x v="1"/>
    <n v="133"/>
    <n v="10"/>
    <x v="3"/>
  </r>
  <r>
    <n v="10969"/>
    <n v="46"/>
    <s v="Spegesild"/>
    <x v="5"/>
    <d v="2018-10-04T00:00:00"/>
    <n v="12"/>
    <n v="9"/>
    <n v="0"/>
    <x v="1"/>
    <n v="108"/>
    <n v="10"/>
    <x v="3"/>
  </r>
  <r>
    <n v="10970"/>
    <n v="52"/>
    <s v="Filo Mix"/>
    <x v="4"/>
    <d v="2018-10-05T00:00:00"/>
    <n v="7"/>
    <n v="40"/>
    <n v="0.2"/>
    <x v="1"/>
    <n v="56"/>
    <n v="10"/>
    <x v="3"/>
  </r>
  <r>
    <n v="10971"/>
    <n v="29"/>
    <s v="Thüringer Rostbratwurst"/>
    <x v="7"/>
    <d v="2018-10-05T00:00:00"/>
    <n v="123.79"/>
    <n v="14"/>
    <n v="0"/>
    <x v="1"/>
    <n v="1733.0600000000002"/>
    <n v="10"/>
    <x v="3"/>
  </r>
  <r>
    <n v="10972"/>
    <n v="17"/>
    <s v="Alice Mutton"/>
    <x v="2"/>
    <d v="2018-10-05T00:00:00"/>
    <n v="39"/>
    <n v="6"/>
    <n v="0"/>
    <x v="1"/>
    <n v="234"/>
    <n v="10"/>
    <x v="3"/>
  </r>
  <r>
    <n v="10972"/>
    <n v="33"/>
    <s v="Geitost"/>
    <x v="2"/>
    <d v="2018-10-05T00:00:00"/>
    <n v="2.5"/>
    <n v="7"/>
    <n v="0"/>
    <x v="1"/>
    <n v="17.5"/>
    <n v="10"/>
    <x v="3"/>
  </r>
  <r>
    <n v="10973"/>
    <n v="26"/>
    <s v="Gumbär Gummibärchen"/>
    <x v="1"/>
    <d v="2018-10-05T00:00:00"/>
    <n v="31.23"/>
    <n v="5"/>
    <n v="0"/>
    <x v="1"/>
    <n v="156.15"/>
    <n v="10"/>
    <x v="3"/>
  </r>
  <r>
    <n v="10973"/>
    <n v="41"/>
    <s v="Jack's New England Clam Chowder"/>
    <x v="1"/>
    <d v="2018-10-05T00:00:00"/>
    <n v="9.65"/>
    <n v="6"/>
    <n v="0"/>
    <x v="1"/>
    <n v="57.900000000000006"/>
    <n v="10"/>
    <x v="3"/>
  </r>
  <r>
    <n v="10973"/>
    <n v="75"/>
    <s v="Rhönbräu Klosterbier"/>
    <x v="1"/>
    <d v="2018-10-05T00:00:00"/>
    <n v="7.75"/>
    <n v="10"/>
    <n v="0"/>
    <x v="1"/>
    <n v="77.5"/>
    <n v="10"/>
    <x v="3"/>
  </r>
  <r>
    <n v="10974"/>
    <n v="63"/>
    <s v="Vegie-spread"/>
    <x v="3"/>
    <d v="2018-10-06T00:00:00"/>
    <n v="43.9"/>
    <n v="10"/>
    <n v="0"/>
    <x v="1"/>
    <n v="439"/>
    <n v="10"/>
    <x v="3"/>
  </r>
  <r>
    <n v="10975"/>
    <n v="8"/>
    <s v="Northwoods Cranberry Sauce"/>
    <x v="5"/>
    <d v="2018-10-06T00:00:00"/>
    <n v="40"/>
    <n v="16"/>
    <n v="0"/>
    <x v="1"/>
    <n v="640"/>
    <n v="10"/>
    <x v="3"/>
  </r>
  <r>
    <n v="10975"/>
    <n v="75"/>
    <s v="Rhönbräu Klosterbier"/>
    <x v="5"/>
    <d v="2018-10-06T00:00:00"/>
    <n v="7.75"/>
    <n v="10"/>
    <n v="0"/>
    <x v="1"/>
    <n v="77.5"/>
    <n v="10"/>
    <x v="3"/>
  </r>
  <r>
    <n v="10976"/>
    <n v="28"/>
    <s v="Rössle Sauerkraut"/>
    <x v="5"/>
    <d v="2018-10-06T00:00:00"/>
    <n v="45.6"/>
    <n v="20"/>
    <n v="0"/>
    <x v="1"/>
    <n v="912"/>
    <n v="10"/>
    <x v="3"/>
  </r>
  <r>
    <n v="10977"/>
    <n v="39"/>
    <s v="Chartreuse verte"/>
    <x v="6"/>
    <d v="2018-10-07T00:00:00"/>
    <n v="18"/>
    <n v="30"/>
    <n v="0"/>
    <x v="1"/>
    <n v="540"/>
    <n v="10"/>
    <x v="3"/>
  </r>
  <r>
    <n v="10977"/>
    <n v="47"/>
    <s v="Zaanse koeken"/>
    <x v="6"/>
    <d v="2018-10-07T00:00:00"/>
    <n v="9.5"/>
    <n v="30"/>
    <n v="0"/>
    <x v="1"/>
    <n v="285"/>
    <n v="10"/>
    <x v="3"/>
  </r>
  <r>
    <n v="10977"/>
    <n v="51"/>
    <s v="Manjimup Dried Apples"/>
    <x v="6"/>
    <d v="2018-10-07T00:00:00"/>
    <n v="53"/>
    <n v="10"/>
    <n v="0"/>
    <x v="1"/>
    <n v="530"/>
    <n v="10"/>
    <x v="3"/>
  </r>
  <r>
    <n v="10977"/>
    <n v="63"/>
    <s v="Vegie-spread"/>
    <x v="6"/>
    <d v="2018-10-07T00:00:00"/>
    <n v="43.9"/>
    <n v="20"/>
    <n v="0"/>
    <x v="1"/>
    <n v="878"/>
    <n v="10"/>
    <x v="3"/>
  </r>
  <r>
    <n v="10978"/>
    <n v="8"/>
    <s v="Northwoods Cranberry Sauce"/>
    <x v="4"/>
    <d v="2018-10-07T00:00:00"/>
    <n v="40"/>
    <n v="20"/>
    <n v="0.15"/>
    <x v="1"/>
    <n v="120"/>
    <n v="10"/>
    <x v="3"/>
  </r>
  <r>
    <n v="10978"/>
    <n v="21"/>
    <s v="Sir Rodney's Scones"/>
    <x v="4"/>
    <d v="2018-10-07T00:00:00"/>
    <n v="10"/>
    <n v="40"/>
    <n v="0.15"/>
    <x v="1"/>
    <n v="60"/>
    <n v="10"/>
    <x v="3"/>
  </r>
  <r>
    <n v="10978"/>
    <n v="40"/>
    <s v="Boston Crab Meat"/>
    <x v="4"/>
    <d v="2018-10-07T00:00:00"/>
    <n v="18.399999999999999"/>
    <n v="10"/>
    <n v="0"/>
    <x v="1"/>
    <n v="184"/>
    <n v="10"/>
    <x v="3"/>
  </r>
  <r>
    <n v="10978"/>
    <n v="44"/>
    <s v="Gula Malacca"/>
    <x v="4"/>
    <d v="2018-10-07T00:00:00"/>
    <n v="19.45"/>
    <n v="6"/>
    <n v="0.15"/>
    <x v="1"/>
    <n v="17.504999999999999"/>
    <n v="10"/>
    <x v="3"/>
  </r>
  <r>
    <n v="10979"/>
    <n v="7"/>
    <s v="Uncle Bob's Organic Dried Pears"/>
    <x v="6"/>
    <d v="2018-10-07T00:00:00"/>
    <n v="30"/>
    <n v="18"/>
    <n v="0"/>
    <x v="1"/>
    <n v="540"/>
    <n v="10"/>
    <x v="3"/>
  </r>
  <r>
    <n v="10979"/>
    <n v="12"/>
    <s v="Queso Manchego La Pastora"/>
    <x v="6"/>
    <d v="2018-10-07T00:00:00"/>
    <n v="38"/>
    <n v="20"/>
    <n v="0"/>
    <x v="1"/>
    <n v="760"/>
    <n v="10"/>
    <x v="3"/>
  </r>
  <r>
    <n v="10979"/>
    <n v="24"/>
    <s v="Guaraná Fantástica"/>
    <x v="6"/>
    <d v="2018-10-07T00:00:00"/>
    <n v="4.5"/>
    <n v="80"/>
    <n v="0"/>
    <x v="1"/>
    <n v="360"/>
    <n v="10"/>
    <x v="3"/>
  </r>
  <r>
    <n v="10979"/>
    <n v="27"/>
    <s v="Schoggi Schokolade"/>
    <x v="6"/>
    <d v="2018-10-07T00:00:00"/>
    <n v="43.9"/>
    <n v="30"/>
    <n v="0"/>
    <x v="1"/>
    <n v="1317"/>
    <n v="10"/>
    <x v="3"/>
  </r>
  <r>
    <n v="10979"/>
    <n v="31"/>
    <s v="Gorgonzola Telino"/>
    <x v="6"/>
    <d v="2018-10-07T00:00:00"/>
    <n v="12.5"/>
    <n v="24"/>
    <n v="0"/>
    <x v="1"/>
    <n v="300"/>
    <n v="10"/>
    <x v="3"/>
  </r>
  <r>
    <n v="10979"/>
    <n v="63"/>
    <s v="Vegie-spread"/>
    <x v="6"/>
    <d v="2018-10-07T00:00:00"/>
    <n v="43.9"/>
    <n v="35"/>
    <n v="0"/>
    <x v="1"/>
    <n v="1536.5"/>
    <n v="10"/>
    <x v="3"/>
  </r>
  <r>
    <n v="10980"/>
    <n v="75"/>
    <s v="Rhönbräu Klosterbier"/>
    <x v="2"/>
    <d v="2018-10-08T00:00:00"/>
    <n v="7.75"/>
    <n v="40"/>
    <n v="0.2"/>
    <x v="1"/>
    <n v="62"/>
    <n v="10"/>
    <x v="3"/>
  </r>
  <r>
    <n v="10981"/>
    <n v="38"/>
    <s v="Côte de Blaye"/>
    <x v="5"/>
    <d v="2018-10-08T00:00:00"/>
    <n v="263.5"/>
    <n v="60"/>
    <n v="0"/>
    <x v="1"/>
    <n v="15810"/>
    <n v="10"/>
    <x v="3"/>
  </r>
  <r>
    <n v="10982"/>
    <n v="7"/>
    <s v="Uncle Bob's Organic Dried Pears"/>
    <x v="7"/>
    <d v="2018-10-08T00:00:00"/>
    <n v="30"/>
    <n v="20"/>
    <n v="0"/>
    <x v="1"/>
    <n v="600"/>
    <n v="10"/>
    <x v="3"/>
  </r>
  <r>
    <n v="10982"/>
    <n v="43"/>
    <s v="Ipoh Coffee"/>
    <x v="7"/>
    <d v="2018-10-08T00:00:00"/>
    <n v="46"/>
    <n v="9"/>
    <n v="0"/>
    <x v="1"/>
    <n v="414"/>
    <n v="10"/>
    <x v="3"/>
  </r>
  <r>
    <n v="10983"/>
    <n v="13"/>
    <s v="Konbu"/>
    <x v="7"/>
    <d v="2018-10-08T00:00:00"/>
    <n v="6"/>
    <n v="84"/>
    <n v="0.15"/>
    <x v="1"/>
    <n v="75.599999999999994"/>
    <n v="10"/>
    <x v="3"/>
  </r>
  <r>
    <n v="10983"/>
    <n v="57"/>
    <s v="Ravioli Angelo"/>
    <x v="7"/>
    <d v="2018-10-08T00:00:00"/>
    <n v="19.5"/>
    <n v="15"/>
    <n v="0"/>
    <x v="1"/>
    <n v="292.5"/>
    <n v="10"/>
    <x v="3"/>
  </r>
  <r>
    <n v="10984"/>
    <n v="16"/>
    <s v="Pavlova"/>
    <x v="5"/>
    <d v="2018-10-11T00:00:00"/>
    <n v="17.45"/>
    <n v="55"/>
    <n v="0"/>
    <x v="1"/>
    <n v="959.75"/>
    <n v="10"/>
    <x v="3"/>
  </r>
  <r>
    <n v="10984"/>
    <n v="24"/>
    <s v="Guaraná Fantástica"/>
    <x v="5"/>
    <d v="2018-10-11T00:00:00"/>
    <n v="4.5"/>
    <n v="20"/>
    <n v="0"/>
    <x v="1"/>
    <n v="90"/>
    <n v="10"/>
    <x v="3"/>
  </r>
  <r>
    <n v="10984"/>
    <n v="36"/>
    <s v="Inlagd Sill"/>
    <x v="5"/>
    <d v="2018-10-11T00:00:00"/>
    <n v="19"/>
    <n v="40"/>
    <n v="0"/>
    <x v="1"/>
    <n v="760"/>
    <n v="10"/>
    <x v="3"/>
  </r>
  <r>
    <n v="10985"/>
    <n v="16"/>
    <s v="Pavlova"/>
    <x v="7"/>
    <d v="2018-10-11T00:00:00"/>
    <n v="17.45"/>
    <n v="36"/>
    <n v="0.1"/>
    <x v="1"/>
    <n v="62.819999999999993"/>
    <n v="10"/>
    <x v="3"/>
  </r>
  <r>
    <n v="10985"/>
    <n v="18"/>
    <s v="Carnarvon Tigers"/>
    <x v="7"/>
    <d v="2018-10-11T00:00:00"/>
    <n v="62.5"/>
    <n v="8"/>
    <n v="0.1"/>
    <x v="1"/>
    <n v="50"/>
    <n v="10"/>
    <x v="3"/>
  </r>
  <r>
    <n v="10985"/>
    <n v="32"/>
    <s v="Mascarpone Fabioli"/>
    <x v="7"/>
    <d v="2018-10-11T00:00:00"/>
    <n v="32"/>
    <n v="35"/>
    <n v="0.1"/>
    <x v="1"/>
    <n v="112"/>
    <n v="10"/>
    <x v="3"/>
  </r>
  <r>
    <n v="10986"/>
    <n v="11"/>
    <s v="Queso Cabrales"/>
    <x v="6"/>
    <d v="2018-10-11T00:00:00"/>
    <n v="21"/>
    <n v="30"/>
    <n v="0"/>
    <x v="1"/>
    <n v="630"/>
    <n v="10"/>
    <x v="3"/>
  </r>
  <r>
    <n v="10986"/>
    <n v="20"/>
    <s v="Sir Rodney's Marmalade"/>
    <x v="6"/>
    <d v="2018-10-11T00:00:00"/>
    <n v="81"/>
    <n v="15"/>
    <n v="0"/>
    <x v="1"/>
    <n v="1215"/>
    <n v="10"/>
    <x v="3"/>
  </r>
  <r>
    <n v="10986"/>
    <n v="76"/>
    <s v="Lakkalikööri"/>
    <x v="6"/>
    <d v="2018-10-11T00:00:00"/>
    <n v="18"/>
    <n v="10"/>
    <n v="0"/>
    <x v="1"/>
    <n v="180"/>
    <n v="10"/>
    <x v="3"/>
  </r>
  <r>
    <n v="10986"/>
    <n v="77"/>
    <s v="Original Frankfurter grüne Soße"/>
    <x v="6"/>
    <d v="2018-10-11T00:00:00"/>
    <n v="13"/>
    <n v="15"/>
    <n v="0"/>
    <x v="1"/>
    <n v="195"/>
    <n v="10"/>
    <x v="3"/>
  </r>
  <r>
    <n v="10987"/>
    <n v="7"/>
    <s v="Uncle Bob's Organic Dried Pears"/>
    <x v="6"/>
    <d v="2018-10-12T00:00:00"/>
    <n v="30"/>
    <n v="60"/>
    <n v="0"/>
    <x v="1"/>
    <n v="1800"/>
    <n v="10"/>
    <x v="3"/>
  </r>
  <r>
    <n v="10987"/>
    <n v="43"/>
    <s v="Ipoh Coffee"/>
    <x v="6"/>
    <d v="2018-10-12T00:00:00"/>
    <n v="46"/>
    <n v="6"/>
    <n v="0"/>
    <x v="1"/>
    <n v="276"/>
    <n v="10"/>
    <x v="3"/>
  </r>
  <r>
    <n v="10987"/>
    <n v="72"/>
    <s v="Mozzarella di Giovanni"/>
    <x v="6"/>
    <d v="2018-10-12T00:00:00"/>
    <n v="34.799999999999997"/>
    <n v="20"/>
    <n v="0"/>
    <x v="1"/>
    <n v="696"/>
    <n v="10"/>
    <x v="3"/>
  </r>
  <r>
    <n v="10988"/>
    <n v="7"/>
    <s v="Uncle Bob's Organic Dried Pears"/>
    <x v="3"/>
    <d v="2018-10-12T00:00:00"/>
    <n v="30"/>
    <n v="60"/>
    <n v="0"/>
    <x v="1"/>
    <n v="1800"/>
    <n v="10"/>
    <x v="3"/>
  </r>
  <r>
    <n v="10988"/>
    <n v="62"/>
    <s v="Tarte au sucre"/>
    <x v="3"/>
    <d v="2018-10-12T00:00:00"/>
    <n v="49.3"/>
    <n v="40"/>
    <n v="0.1"/>
    <x v="1"/>
    <n v="197.20000000000002"/>
    <n v="10"/>
    <x v="3"/>
  </r>
  <r>
    <n v="10989"/>
    <n v="6"/>
    <s v="Grandma's Boysenberry Spread"/>
    <x v="7"/>
    <d v="2018-10-12T00:00:00"/>
    <n v="25"/>
    <n v="40"/>
    <n v="0"/>
    <x v="1"/>
    <n v="1000"/>
    <n v="10"/>
    <x v="3"/>
  </r>
  <r>
    <n v="10989"/>
    <n v="11"/>
    <s v="Queso Cabrales"/>
    <x v="7"/>
    <d v="2018-10-12T00:00:00"/>
    <n v="21"/>
    <n v="15"/>
    <n v="0"/>
    <x v="1"/>
    <n v="315"/>
    <n v="10"/>
    <x v="3"/>
  </r>
  <r>
    <n v="10989"/>
    <n v="41"/>
    <s v="Jack's New England Clam Chowder"/>
    <x v="7"/>
    <d v="2018-10-12T00:00:00"/>
    <n v="9.65"/>
    <n v="4"/>
    <n v="0"/>
    <x v="1"/>
    <n v="38.6"/>
    <n v="10"/>
    <x v="3"/>
  </r>
  <r>
    <n v="10990"/>
    <n v="21"/>
    <s v="Sir Rodney's Scones"/>
    <x v="7"/>
    <d v="2018-10-13T00:00:00"/>
    <n v="10"/>
    <n v="65"/>
    <n v="0"/>
    <x v="1"/>
    <n v="650"/>
    <n v="10"/>
    <x v="3"/>
  </r>
  <r>
    <n v="10990"/>
    <n v="34"/>
    <s v="Sasquatch Ale"/>
    <x v="7"/>
    <d v="2018-10-13T00:00:00"/>
    <n v="14"/>
    <n v="60"/>
    <n v="0.15"/>
    <x v="1"/>
    <n v="126"/>
    <n v="10"/>
    <x v="3"/>
  </r>
  <r>
    <n v="10990"/>
    <n v="55"/>
    <s v="Pâté chinois"/>
    <x v="7"/>
    <d v="2018-10-13T00:00:00"/>
    <n v="24"/>
    <n v="65"/>
    <n v="0.15"/>
    <x v="1"/>
    <n v="234"/>
    <n v="10"/>
    <x v="3"/>
  </r>
  <r>
    <n v="10990"/>
    <n v="61"/>
    <s v="Sirop d'érable"/>
    <x v="7"/>
    <d v="2018-10-13T00:00:00"/>
    <n v="28.5"/>
    <n v="66"/>
    <n v="0.15"/>
    <x v="1"/>
    <n v="282.14999999999998"/>
    <n v="10"/>
    <x v="3"/>
  </r>
  <r>
    <n v="10991"/>
    <n v="2"/>
    <s v="Chang5"/>
    <x v="5"/>
    <d v="2018-10-13T00:00:00"/>
    <n v="19"/>
    <n v="50"/>
    <n v="0.2"/>
    <x v="1"/>
    <n v="190"/>
    <n v="10"/>
    <x v="3"/>
  </r>
  <r>
    <n v="10991"/>
    <n v="70"/>
    <s v="Outback Lager"/>
    <x v="5"/>
    <d v="2018-10-13T00:00:00"/>
    <n v="15"/>
    <n v="20"/>
    <n v="0.2"/>
    <x v="1"/>
    <n v="60"/>
    <n v="10"/>
    <x v="3"/>
  </r>
  <r>
    <n v="10991"/>
    <n v="76"/>
    <s v="Lakkalikööri"/>
    <x v="5"/>
    <d v="2018-10-13T00:00:00"/>
    <n v="18"/>
    <n v="90"/>
    <n v="0.2"/>
    <x v="1"/>
    <n v="324"/>
    <n v="10"/>
    <x v="3"/>
  </r>
  <r>
    <n v="10992"/>
    <n v="72"/>
    <s v="Mozzarella di Giovanni"/>
    <x v="5"/>
    <d v="2018-10-13T00:00:00"/>
    <n v="34.799999999999997"/>
    <n v="2"/>
    <n v="0"/>
    <x v="1"/>
    <n v="69.599999999999994"/>
    <n v="10"/>
    <x v="3"/>
  </r>
  <r>
    <n v="10993"/>
    <n v="29"/>
    <s v="Thüringer Rostbratwurst"/>
    <x v="8"/>
    <d v="2018-10-13T00:00:00"/>
    <n v="123.79"/>
    <n v="50"/>
    <n v="0.25"/>
    <x v="1"/>
    <n v="1547.375"/>
    <n v="10"/>
    <x v="3"/>
  </r>
  <r>
    <n v="10993"/>
    <n v="41"/>
    <s v="Jack's New England Clam Chowder"/>
    <x v="8"/>
    <d v="2018-10-13T00:00:00"/>
    <n v="9.65"/>
    <n v="35"/>
    <n v="0.25"/>
    <x v="1"/>
    <n v="84.4375"/>
    <n v="10"/>
    <x v="3"/>
  </r>
  <r>
    <n v="10994"/>
    <n v="59"/>
    <s v="Raclette Courdavault"/>
    <x v="7"/>
    <d v="2018-10-14T00:00:00"/>
    <n v="55"/>
    <n v="18"/>
    <n v="0.05"/>
    <x v="1"/>
    <n v="49.5"/>
    <n v="10"/>
    <x v="3"/>
  </r>
  <r>
    <n v="10995"/>
    <n v="51"/>
    <s v="Manjimup Dried Apples"/>
    <x v="5"/>
    <d v="2018-10-14T00:00:00"/>
    <n v="53"/>
    <n v="20"/>
    <n v="0"/>
    <x v="1"/>
    <n v="1060"/>
    <n v="10"/>
    <x v="3"/>
  </r>
  <r>
    <n v="10995"/>
    <n v="60"/>
    <s v="Camembert Pierrot"/>
    <x v="5"/>
    <d v="2018-10-14T00:00:00"/>
    <n v="34"/>
    <n v="4"/>
    <n v="0"/>
    <x v="1"/>
    <n v="136"/>
    <n v="10"/>
    <x v="3"/>
  </r>
  <r>
    <n v="10996"/>
    <n v="42"/>
    <s v="Singaporean Hokkien Fried Mee"/>
    <x v="2"/>
    <d v="2018-10-14T00:00:00"/>
    <n v="14"/>
    <n v="40"/>
    <n v="0"/>
    <x v="1"/>
    <n v="560"/>
    <n v="10"/>
    <x v="3"/>
  </r>
  <r>
    <n v="10997"/>
    <n v="32"/>
    <s v="Mascarpone Fabioli"/>
    <x v="6"/>
    <d v="2018-10-15T00:00:00"/>
    <n v="32"/>
    <n v="50"/>
    <n v="0"/>
    <x v="1"/>
    <n v="1600"/>
    <n v="10"/>
    <x v="3"/>
  </r>
  <r>
    <n v="10997"/>
    <n v="46"/>
    <s v="Spegesild"/>
    <x v="6"/>
    <d v="2018-10-15T00:00:00"/>
    <n v="12"/>
    <n v="20"/>
    <n v="0.25"/>
    <x v="1"/>
    <n v="60"/>
    <n v="10"/>
    <x v="3"/>
  </r>
  <r>
    <n v="10997"/>
    <n v="52"/>
    <s v="Filo Mix"/>
    <x v="6"/>
    <d v="2018-10-15T00:00:00"/>
    <n v="7"/>
    <n v="20"/>
    <n v="0.25"/>
    <x v="1"/>
    <n v="35"/>
    <n v="10"/>
    <x v="3"/>
  </r>
  <r>
    <n v="10998"/>
    <n v="24"/>
    <s v="Guaraná Fantástica"/>
    <x v="6"/>
    <d v="2018-10-15T00:00:00"/>
    <n v="4.5"/>
    <n v="12"/>
    <n v="0"/>
    <x v="1"/>
    <n v="54"/>
    <n v="10"/>
    <x v="3"/>
  </r>
  <r>
    <n v="10998"/>
    <n v="61"/>
    <s v="Sirop d'érable"/>
    <x v="6"/>
    <d v="2018-10-15T00:00:00"/>
    <n v="28.5"/>
    <n v="7"/>
    <n v="0"/>
    <x v="1"/>
    <n v="199.5"/>
    <n v="10"/>
    <x v="3"/>
  </r>
  <r>
    <n v="10998"/>
    <n v="74"/>
    <s v="Longlife Tofu"/>
    <x v="6"/>
    <d v="2018-10-15T00:00:00"/>
    <n v="10"/>
    <n v="20"/>
    <n v="0"/>
    <x v="1"/>
    <n v="200"/>
    <n v="10"/>
    <x v="3"/>
  </r>
  <r>
    <n v="10998"/>
    <n v="75"/>
    <s v="Rhönbräu Klosterbier"/>
    <x v="6"/>
    <d v="2018-10-15T00:00:00"/>
    <n v="7.75"/>
    <n v="30"/>
    <n v="0"/>
    <x v="1"/>
    <n v="232.5"/>
    <n v="10"/>
    <x v="3"/>
  </r>
  <r>
    <n v="10999"/>
    <n v="41"/>
    <s v="Jack's New England Clam Chowder"/>
    <x v="1"/>
    <d v="2018-10-15T00:00:00"/>
    <n v="9.65"/>
    <n v="20"/>
    <n v="0.05"/>
    <x v="1"/>
    <n v="9.65"/>
    <n v="10"/>
    <x v="3"/>
  </r>
  <r>
    <n v="10999"/>
    <n v="51"/>
    <s v="Manjimup Dried Apples"/>
    <x v="1"/>
    <d v="2018-10-15T00:00:00"/>
    <n v="53"/>
    <n v="15"/>
    <n v="0.05"/>
    <x v="1"/>
    <n v="39.75"/>
    <n v="10"/>
    <x v="3"/>
  </r>
  <r>
    <n v="10999"/>
    <n v="77"/>
    <s v="Original Frankfurter grüne Soße"/>
    <x v="1"/>
    <d v="2018-10-15T00:00:00"/>
    <n v="13"/>
    <n v="21"/>
    <n v="0.05"/>
    <x v="1"/>
    <n v="13.65"/>
    <n v="10"/>
    <x v="3"/>
  </r>
  <r>
    <n v="11000"/>
    <n v="4"/>
    <s v="Chef Anton's Cajun Seasoning"/>
    <x v="7"/>
    <d v="2018-10-18T00:00:00"/>
    <n v="22"/>
    <n v="25"/>
    <n v="0.25"/>
    <x v="1"/>
    <n v="137.5"/>
    <n v="10"/>
    <x v="3"/>
  </r>
  <r>
    <n v="11000"/>
    <n v="24"/>
    <s v="Guaraná Fantástica"/>
    <x v="7"/>
    <d v="2018-10-18T00:00:00"/>
    <n v="4.5"/>
    <n v="30"/>
    <n v="0.25"/>
    <x v="1"/>
    <n v="33.75"/>
    <n v="10"/>
    <x v="3"/>
  </r>
  <r>
    <n v="11000"/>
    <n v="77"/>
    <s v="Original Frankfurter grüne Soße"/>
    <x v="7"/>
    <d v="2018-10-18T00:00:00"/>
    <n v="13"/>
    <n v="30"/>
    <n v="0"/>
    <x v="1"/>
    <n v="390"/>
    <n v="10"/>
    <x v="3"/>
  </r>
  <r>
    <n v="11001"/>
    <n v="7"/>
    <s v="Uncle Bob's Organic Dried Pears"/>
    <x v="7"/>
    <d v="2018-10-18T00:00:00"/>
    <n v="30"/>
    <n v="60"/>
    <n v="0"/>
    <x v="1"/>
    <n v="1800"/>
    <n v="10"/>
    <x v="3"/>
  </r>
  <r>
    <n v="11001"/>
    <n v="22"/>
    <s v="Gustaf's Knäckebröd"/>
    <x v="7"/>
    <d v="2018-10-18T00:00:00"/>
    <n v="21"/>
    <n v="25"/>
    <n v="0"/>
    <x v="1"/>
    <n v="525"/>
    <n v="10"/>
    <x v="3"/>
  </r>
  <r>
    <n v="11001"/>
    <n v="46"/>
    <s v="Spegesild"/>
    <x v="7"/>
    <d v="2018-10-18T00:00:00"/>
    <n v="12"/>
    <n v="25"/>
    <n v="0"/>
    <x v="1"/>
    <n v="300"/>
    <n v="10"/>
    <x v="3"/>
  </r>
  <r>
    <n v="11001"/>
    <n v="55"/>
    <s v="Pâté chinois"/>
    <x v="7"/>
    <d v="2018-10-18T00:00:00"/>
    <n v="24"/>
    <n v="6"/>
    <n v="0"/>
    <x v="1"/>
    <n v="144"/>
    <n v="10"/>
    <x v="3"/>
  </r>
  <r>
    <n v="11002"/>
    <n v="13"/>
    <s v="Konbu"/>
    <x v="2"/>
    <d v="2018-10-18T00:00:00"/>
    <n v="6"/>
    <n v="56"/>
    <n v="0"/>
    <x v="1"/>
    <n v="336"/>
    <n v="10"/>
    <x v="3"/>
  </r>
  <r>
    <n v="11002"/>
    <n v="35"/>
    <s v="Steeleye Stout"/>
    <x v="2"/>
    <d v="2018-10-18T00:00:00"/>
    <n v="18"/>
    <n v="15"/>
    <n v="0.15"/>
    <x v="1"/>
    <n v="40.5"/>
    <n v="10"/>
    <x v="3"/>
  </r>
  <r>
    <n v="11002"/>
    <n v="42"/>
    <s v="Singaporean Hokkien Fried Mee"/>
    <x v="2"/>
    <d v="2018-10-18T00:00:00"/>
    <n v="14"/>
    <n v="24"/>
    <n v="0.15"/>
    <x v="1"/>
    <n v="50.4"/>
    <n v="10"/>
    <x v="3"/>
  </r>
  <r>
    <n v="11002"/>
    <n v="55"/>
    <s v="Pâté chinois"/>
    <x v="2"/>
    <d v="2018-10-18T00:00:00"/>
    <n v="24"/>
    <n v="40"/>
    <n v="0"/>
    <x v="1"/>
    <n v="960"/>
    <n v="10"/>
    <x v="3"/>
  </r>
  <r>
    <n v="11003"/>
    <n v="1"/>
    <s v="Tea"/>
    <x v="3"/>
    <d v="2018-10-18T00:00:00"/>
    <n v="18"/>
    <n v="4"/>
    <n v="0"/>
    <x v="1"/>
    <n v="72"/>
    <n v="10"/>
    <x v="3"/>
  </r>
  <r>
    <n v="11003"/>
    <n v="40"/>
    <s v="Boston Crab Meat"/>
    <x v="3"/>
    <d v="2018-10-18T00:00:00"/>
    <n v="18.399999999999999"/>
    <n v="10"/>
    <n v="0"/>
    <x v="1"/>
    <n v="184"/>
    <n v="10"/>
    <x v="3"/>
  </r>
  <r>
    <n v="11003"/>
    <n v="52"/>
    <s v="Filo Mix"/>
    <x v="3"/>
    <d v="2018-10-18T00:00:00"/>
    <n v="7"/>
    <n v="10"/>
    <n v="0"/>
    <x v="1"/>
    <n v="70"/>
    <n v="10"/>
    <x v="3"/>
  </r>
  <r>
    <n v="11004"/>
    <n v="26"/>
    <s v="Gumbär Gummibärchen"/>
    <x v="3"/>
    <d v="2018-10-19T00:00:00"/>
    <n v="31.23"/>
    <n v="6"/>
    <n v="0"/>
    <x v="1"/>
    <n v="187.38"/>
    <n v="10"/>
    <x v="3"/>
  </r>
  <r>
    <n v="11004"/>
    <n v="76"/>
    <s v="Lakkalikööri"/>
    <x v="3"/>
    <d v="2018-10-19T00:00:00"/>
    <n v="18"/>
    <n v="6"/>
    <n v="0"/>
    <x v="1"/>
    <n v="108"/>
    <n v="10"/>
    <x v="3"/>
  </r>
  <r>
    <n v="11005"/>
    <n v="1"/>
    <s v="Tea"/>
    <x v="7"/>
    <d v="2018-10-19T00:00:00"/>
    <n v="18"/>
    <n v="2"/>
    <n v="0"/>
    <x v="1"/>
    <n v="36"/>
    <n v="10"/>
    <x v="3"/>
  </r>
  <r>
    <n v="11005"/>
    <n v="59"/>
    <s v="Raclette Courdavault"/>
    <x v="7"/>
    <d v="2018-10-19T00:00:00"/>
    <n v="55"/>
    <n v="10"/>
    <n v="0"/>
    <x v="1"/>
    <n v="550"/>
    <n v="10"/>
    <x v="3"/>
  </r>
  <r>
    <n v="11006"/>
    <n v="1"/>
    <s v="Tea"/>
    <x v="3"/>
    <d v="2018-10-19T00:00:00"/>
    <n v="18"/>
    <n v="8"/>
    <n v="0"/>
    <x v="1"/>
    <n v="144"/>
    <n v="10"/>
    <x v="3"/>
  </r>
  <r>
    <n v="11006"/>
    <n v="29"/>
    <s v="Thüringer Rostbratwurst"/>
    <x v="3"/>
    <d v="2018-10-19T00:00:00"/>
    <n v="123.79"/>
    <n v="2"/>
    <n v="0.25"/>
    <x v="1"/>
    <n v="61.895000000000003"/>
    <n v="10"/>
    <x v="3"/>
  </r>
  <r>
    <n v="11007"/>
    <n v="8"/>
    <s v="Northwoods Cranberry Sauce"/>
    <x v="6"/>
    <d v="2018-10-20T00:00:00"/>
    <n v="40"/>
    <n v="30"/>
    <n v="0"/>
    <x v="1"/>
    <n v="1200"/>
    <n v="10"/>
    <x v="3"/>
  </r>
  <r>
    <n v="11007"/>
    <n v="29"/>
    <s v="Thüringer Rostbratwurst"/>
    <x v="6"/>
    <d v="2018-10-20T00:00:00"/>
    <n v="123.79"/>
    <n v="10"/>
    <n v="0"/>
    <x v="1"/>
    <n v="1237.9000000000001"/>
    <n v="10"/>
    <x v="3"/>
  </r>
  <r>
    <n v="11007"/>
    <n v="42"/>
    <s v="Singaporean Hokkien Fried Mee"/>
    <x v="6"/>
    <d v="2018-10-20T00:00:00"/>
    <n v="14"/>
    <n v="14"/>
    <n v="0"/>
    <x v="1"/>
    <n v="196"/>
    <n v="10"/>
    <x v="3"/>
  </r>
  <r>
    <n v="11008"/>
    <n v="28"/>
    <s v="Rössle Sauerkraut"/>
    <x v="8"/>
    <d v="2018-10-20T00:00:00"/>
    <n v="45.6"/>
    <n v="70"/>
    <n v="0.05"/>
    <x v="1"/>
    <n v="159.60000000000002"/>
    <n v="10"/>
    <x v="3"/>
  </r>
  <r>
    <n v="11008"/>
    <n v="34"/>
    <s v="Sasquatch Ale"/>
    <x v="8"/>
    <d v="2018-10-20T00:00:00"/>
    <n v="14"/>
    <n v="90"/>
    <n v="0.05"/>
    <x v="1"/>
    <n v="63"/>
    <n v="10"/>
    <x v="3"/>
  </r>
  <r>
    <n v="11008"/>
    <n v="71"/>
    <s v="Flotemysost"/>
    <x v="8"/>
    <d v="2018-10-20T00:00:00"/>
    <n v="21.5"/>
    <n v="21"/>
    <n v="0"/>
    <x v="1"/>
    <n v="451.5"/>
    <n v="10"/>
    <x v="3"/>
  </r>
  <r>
    <n v="11009"/>
    <n v="24"/>
    <s v="Guaraná Fantástica"/>
    <x v="7"/>
    <d v="2018-10-20T00:00:00"/>
    <n v="4.5"/>
    <n v="12"/>
    <n v="0"/>
    <x v="1"/>
    <n v="54"/>
    <n v="10"/>
    <x v="3"/>
  </r>
  <r>
    <n v="11009"/>
    <n v="36"/>
    <s v="Inlagd Sill"/>
    <x v="7"/>
    <d v="2018-10-20T00:00:00"/>
    <n v="19"/>
    <n v="18"/>
    <n v="0.25"/>
    <x v="1"/>
    <n v="85.5"/>
    <n v="10"/>
    <x v="3"/>
  </r>
  <r>
    <n v="11009"/>
    <n v="60"/>
    <s v="Camembert Pierrot"/>
    <x v="7"/>
    <d v="2018-10-20T00:00:00"/>
    <n v="34"/>
    <n v="9"/>
    <n v="0"/>
    <x v="1"/>
    <n v="306"/>
    <n v="10"/>
    <x v="3"/>
  </r>
  <r>
    <n v="11010"/>
    <n v="7"/>
    <s v="Uncle Bob's Organic Dried Pears"/>
    <x v="7"/>
    <d v="2018-10-21T00:00:00"/>
    <n v="30"/>
    <n v="20"/>
    <n v="0"/>
    <x v="1"/>
    <n v="600"/>
    <n v="10"/>
    <x v="3"/>
  </r>
  <r>
    <n v="11010"/>
    <n v="24"/>
    <s v="Guaraná Fantástica"/>
    <x v="7"/>
    <d v="2018-10-21T00:00:00"/>
    <n v="4.5"/>
    <n v="10"/>
    <n v="0"/>
    <x v="1"/>
    <n v="45"/>
    <n v="10"/>
    <x v="3"/>
  </r>
  <r>
    <n v="11011"/>
    <n v="58"/>
    <s v="Escargots de Bourgogne"/>
    <x v="3"/>
    <d v="2018-10-21T00:00:00"/>
    <n v="13.25"/>
    <n v="40"/>
    <n v="0.05"/>
    <x v="1"/>
    <n v="26.5"/>
    <n v="10"/>
    <x v="3"/>
  </r>
  <r>
    <n v="11011"/>
    <n v="71"/>
    <s v="Flotemysost"/>
    <x v="3"/>
    <d v="2018-10-21T00:00:00"/>
    <n v="21.5"/>
    <n v="20"/>
    <n v="0"/>
    <x v="1"/>
    <n v="430"/>
    <n v="10"/>
    <x v="3"/>
  </r>
  <r>
    <n v="11012"/>
    <n v="19"/>
    <s v="Teatime Chocolate Biscuits"/>
    <x v="5"/>
    <d v="2018-10-21T00:00:00"/>
    <n v="9.1999999999999993"/>
    <n v="50"/>
    <n v="0.05"/>
    <x v="1"/>
    <n v="23"/>
    <n v="10"/>
    <x v="3"/>
  </r>
  <r>
    <n v="11012"/>
    <n v="60"/>
    <s v="Camembert Pierrot"/>
    <x v="5"/>
    <d v="2018-10-21T00:00:00"/>
    <n v="34"/>
    <n v="36"/>
    <n v="0.05"/>
    <x v="1"/>
    <n v="61.2"/>
    <n v="10"/>
    <x v="3"/>
  </r>
  <r>
    <n v="11012"/>
    <n v="71"/>
    <s v="Flotemysost"/>
    <x v="5"/>
    <d v="2018-10-21T00:00:00"/>
    <n v="21.5"/>
    <n v="60"/>
    <n v="0.05"/>
    <x v="1"/>
    <n v="64.5"/>
    <n v="10"/>
    <x v="3"/>
  </r>
  <r>
    <n v="11013"/>
    <n v="23"/>
    <s v="Tunnbröd"/>
    <x v="7"/>
    <d v="2018-10-21T00:00:00"/>
    <n v="9"/>
    <n v="10"/>
    <n v="0"/>
    <x v="1"/>
    <n v="90"/>
    <n v="10"/>
    <x v="3"/>
  </r>
  <r>
    <n v="11013"/>
    <n v="42"/>
    <s v="Singaporean Hokkien Fried Mee"/>
    <x v="7"/>
    <d v="2018-10-21T00:00:00"/>
    <n v="14"/>
    <n v="4"/>
    <n v="0"/>
    <x v="1"/>
    <n v="56"/>
    <n v="10"/>
    <x v="3"/>
  </r>
  <r>
    <n v="11013"/>
    <n v="45"/>
    <s v="Rogede sild"/>
    <x v="7"/>
    <d v="2018-10-21T00:00:00"/>
    <n v="9.5"/>
    <n v="20"/>
    <n v="0"/>
    <x v="1"/>
    <n v="190"/>
    <n v="10"/>
    <x v="3"/>
  </r>
  <r>
    <n v="11013"/>
    <n v="68"/>
    <s v="Scottish Longbreads"/>
    <x v="7"/>
    <d v="2018-10-21T00:00:00"/>
    <n v="12.5"/>
    <n v="2"/>
    <n v="0"/>
    <x v="1"/>
    <n v="25"/>
    <n v="10"/>
    <x v="3"/>
  </r>
  <r>
    <n v="11014"/>
    <n v="41"/>
    <s v="Jack's New England Clam Chowder"/>
    <x v="7"/>
    <d v="2018-10-22T00:00:00"/>
    <n v="9.65"/>
    <n v="28"/>
    <n v="0.1"/>
    <x v="1"/>
    <n v="27.02"/>
    <n v="10"/>
    <x v="3"/>
  </r>
  <r>
    <n v="11015"/>
    <n v="30"/>
    <s v="Nord-Ost Matjeshering"/>
    <x v="7"/>
    <d v="2018-10-22T00:00:00"/>
    <n v="25.89"/>
    <n v="15"/>
    <n v="0"/>
    <x v="1"/>
    <n v="388.35"/>
    <n v="10"/>
    <x v="3"/>
  </r>
  <r>
    <n v="11015"/>
    <n v="77"/>
    <s v="Original Frankfurter grüne Soße"/>
    <x v="7"/>
    <d v="2018-10-22T00:00:00"/>
    <n v="13"/>
    <n v="18"/>
    <n v="0"/>
    <x v="1"/>
    <n v="234"/>
    <n v="10"/>
    <x v="3"/>
  </r>
  <r>
    <n v="11016"/>
    <n v="31"/>
    <s v="Gorgonzola Telino"/>
    <x v="4"/>
    <d v="2018-10-22T00:00:00"/>
    <n v="12.5"/>
    <n v="15"/>
    <n v="0"/>
    <x v="1"/>
    <n v="187.5"/>
    <n v="10"/>
    <x v="3"/>
  </r>
  <r>
    <n v="11016"/>
    <n v="36"/>
    <s v="Inlagd Sill"/>
    <x v="4"/>
    <d v="2018-10-22T00:00:00"/>
    <n v="19"/>
    <n v="16"/>
    <n v="0"/>
    <x v="1"/>
    <n v="304"/>
    <n v="10"/>
    <x v="3"/>
  </r>
  <r>
    <n v="11017"/>
    <n v="3"/>
    <s v="Aniseed Syrup"/>
    <x v="4"/>
    <d v="2018-10-25T00:00:00"/>
    <n v="10"/>
    <n v="25"/>
    <n v="0"/>
    <x v="1"/>
    <n v="250"/>
    <n v="10"/>
    <x v="3"/>
  </r>
  <r>
    <n v="11017"/>
    <n v="59"/>
    <s v="Raclette Courdavault"/>
    <x v="4"/>
    <d v="2018-10-25T00:00:00"/>
    <n v="55"/>
    <n v="110"/>
    <n v="0"/>
    <x v="1"/>
    <n v="6050"/>
    <n v="10"/>
    <x v="3"/>
  </r>
  <r>
    <n v="11017"/>
    <n v="70"/>
    <s v="Outback Lager"/>
    <x v="4"/>
    <d v="2018-10-25T00:00:00"/>
    <n v="15"/>
    <n v="30"/>
    <n v="0"/>
    <x v="1"/>
    <n v="450"/>
    <n v="10"/>
    <x v="3"/>
  </r>
  <r>
    <n v="11018"/>
    <n v="12"/>
    <s v="Queso Manchego La Pastora"/>
    <x v="2"/>
    <d v="2018-10-25T00:00:00"/>
    <n v="38"/>
    <n v="20"/>
    <n v="0"/>
    <x v="1"/>
    <n v="760"/>
    <n v="10"/>
    <x v="3"/>
  </r>
  <r>
    <n v="11018"/>
    <n v="18"/>
    <s v="Carnarvon Tigers"/>
    <x v="2"/>
    <d v="2018-10-25T00:00:00"/>
    <n v="62.5"/>
    <n v="10"/>
    <n v="0"/>
    <x v="1"/>
    <n v="625"/>
    <n v="10"/>
    <x v="3"/>
  </r>
  <r>
    <n v="11018"/>
    <n v="56"/>
    <s v="Gnocchi di nonna Alice"/>
    <x v="2"/>
    <d v="2018-10-25T00:00:00"/>
    <n v="38"/>
    <n v="5"/>
    <n v="0"/>
    <x v="1"/>
    <n v="190"/>
    <n v="10"/>
    <x v="3"/>
  </r>
  <r>
    <n v="11019"/>
    <n v="46"/>
    <s v="Spegesild"/>
    <x v="1"/>
    <d v="2018-10-25T00:00:00"/>
    <n v="12"/>
    <n v="3"/>
    <n v="0"/>
    <x v="1"/>
    <n v="36"/>
    <n v="10"/>
    <x v="3"/>
  </r>
  <r>
    <n v="11019"/>
    <n v="49"/>
    <s v="Maxilaku"/>
    <x v="1"/>
    <d v="2018-10-25T00:00:00"/>
    <n v="20"/>
    <n v="2"/>
    <n v="0"/>
    <x v="1"/>
    <n v="40"/>
    <n v="10"/>
    <x v="3"/>
  </r>
  <r>
    <n v="11020"/>
    <n v="10"/>
    <s v="sugar"/>
    <x v="7"/>
    <d v="2018-10-26T00:00:00"/>
    <n v="31"/>
    <n v="24"/>
    <n v="0.15"/>
    <x v="1"/>
    <n v="111.6"/>
    <n v="10"/>
    <x v="3"/>
  </r>
  <r>
    <n v="11021"/>
    <n v="2"/>
    <s v="Chang5"/>
    <x v="3"/>
    <d v="2018-10-26T00:00:00"/>
    <n v="19"/>
    <n v="11"/>
    <n v="0.25"/>
    <x v="1"/>
    <n v="52.25"/>
    <n v="10"/>
    <x v="3"/>
  </r>
  <r>
    <n v="11021"/>
    <n v="20"/>
    <s v="Sir Rodney's Marmalade"/>
    <x v="3"/>
    <d v="2018-10-26T00:00:00"/>
    <n v="81"/>
    <n v="15"/>
    <n v="0"/>
    <x v="1"/>
    <n v="1215"/>
    <n v="10"/>
    <x v="3"/>
  </r>
  <r>
    <n v="11021"/>
    <n v="26"/>
    <s v="Gumbär Gummibärchen"/>
    <x v="3"/>
    <d v="2018-10-26T00:00:00"/>
    <n v="31.23"/>
    <n v="63"/>
    <n v="0"/>
    <x v="1"/>
    <n v="1967.49"/>
    <n v="10"/>
    <x v="3"/>
  </r>
  <r>
    <n v="11021"/>
    <n v="51"/>
    <s v="Manjimup Dried Apples"/>
    <x v="3"/>
    <d v="2018-10-26T00:00:00"/>
    <n v="53"/>
    <n v="44"/>
    <n v="0.25"/>
    <x v="1"/>
    <n v="583"/>
    <n v="10"/>
    <x v="3"/>
  </r>
  <r>
    <n v="11021"/>
    <n v="72"/>
    <s v="Mozzarella di Giovanni"/>
    <x v="3"/>
    <d v="2018-10-26T00:00:00"/>
    <n v="34.799999999999997"/>
    <n v="35"/>
    <n v="0"/>
    <x v="1"/>
    <n v="1218"/>
    <n v="10"/>
    <x v="3"/>
  </r>
  <r>
    <n v="11022"/>
    <n v="19"/>
    <s v="Teatime Chocolate Biscuits"/>
    <x v="4"/>
    <d v="2018-10-26T00:00:00"/>
    <n v="9.1999999999999993"/>
    <n v="35"/>
    <n v="0"/>
    <x v="1"/>
    <n v="322"/>
    <n v="10"/>
    <x v="3"/>
  </r>
  <r>
    <n v="11022"/>
    <n v="69"/>
    <s v="Gudbrandsdalsost"/>
    <x v="4"/>
    <d v="2018-10-26T00:00:00"/>
    <n v="36"/>
    <n v="30"/>
    <n v="0"/>
    <x v="1"/>
    <n v="1080"/>
    <n v="10"/>
    <x v="3"/>
  </r>
  <r>
    <n v="11023"/>
    <n v="7"/>
    <s v="Uncle Bob's Organic Dried Pears"/>
    <x v="5"/>
    <d v="2018-10-26T00:00:00"/>
    <n v="30"/>
    <n v="4"/>
    <n v="0"/>
    <x v="1"/>
    <n v="120"/>
    <n v="10"/>
    <x v="3"/>
  </r>
  <r>
    <n v="11023"/>
    <n v="43"/>
    <s v="Ipoh Coffee"/>
    <x v="5"/>
    <d v="2018-10-26T00:00:00"/>
    <n v="46"/>
    <n v="30"/>
    <n v="0"/>
    <x v="1"/>
    <n v="1380"/>
    <n v="10"/>
    <x v="3"/>
  </r>
  <r>
    <n v="11024"/>
    <n v="26"/>
    <s v="Gumbär Gummibärchen"/>
    <x v="2"/>
    <d v="2018-10-27T00:00:00"/>
    <n v="31.23"/>
    <n v="12"/>
    <n v="0"/>
    <x v="1"/>
    <n v="374.76"/>
    <n v="10"/>
    <x v="3"/>
  </r>
  <r>
    <n v="11024"/>
    <n v="33"/>
    <s v="Geitost"/>
    <x v="2"/>
    <d v="2018-10-27T00:00:00"/>
    <n v="2.5"/>
    <n v="30"/>
    <n v="0"/>
    <x v="1"/>
    <n v="75"/>
    <n v="10"/>
    <x v="3"/>
  </r>
  <r>
    <n v="11024"/>
    <n v="65"/>
    <s v="Louisiana Fiery Hot Pepper Sauce"/>
    <x v="2"/>
    <d v="2018-10-27T00:00:00"/>
    <n v="21.05"/>
    <n v="21"/>
    <n v="0"/>
    <x v="1"/>
    <n v="442.05"/>
    <n v="10"/>
    <x v="3"/>
  </r>
  <r>
    <n v="11024"/>
    <n v="71"/>
    <s v="Flotemysost"/>
    <x v="2"/>
    <d v="2018-10-27T00:00:00"/>
    <n v="21.5"/>
    <n v="50"/>
    <n v="0"/>
    <x v="1"/>
    <n v="1075"/>
    <n v="10"/>
    <x v="3"/>
  </r>
  <r>
    <n v="11025"/>
    <n v="1"/>
    <s v="Tea"/>
    <x v="1"/>
    <d v="2018-10-27T00:00:00"/>
    <n v="18"/>
    <n v="10"/>
    <n v="0.1"/>
    <x v="1"/>
    <n v="18"/>
    <n v="10"/>
    <x v="3"/>
  </r>
  <r>
    <n v="11025"/>
    <n v="13"/>
    <s v="Konbu"/>
    <x v="1"/>
    <d v="2018-10-27T00:00:00"/>
    <n v="6"/>
    <n v="20"/>
    <n v="0.1"/>
    <x v="1"/>
    <n v="12"/>
    <n v="10"/>
    <x v="3"/>
  </r>
  <r>
    <n v="11026"/>
    <n v="18"/>
    <s v="Carnarvon Tigers"/>
    <x v="2"/>
    <d v="2018-10-27T00:00:00"/>
    <n v="62.5"/>
    <n v="8"/>
    <n v="0"/>
    <x v="1"/>
    <n v="500"/>
    <n v="10"/>
    <x v="3"/>
  </r>
  <r>
    <n v="11026"/>
    <n v="51"/>
    <s v="Manjimup Dried Apples"/>
    <x v="2"/>
    <d v="2018-10-27T00:00:00"/>
    <n v="53"/>
    <n v="10"/>
    <n v="0"/>
    <x v="1"/>
    <n v="530"/>
    <n v="10"/>
    <x v="3"/>
  </r>
  <r>
    <n v="11027"/>
    <n v="24"/>
    <s v="Guaraná Fantástica"/>
    <x v="5"/>
    <d v="2018-10-28T00:00:00"/>
    <n v="4.5"/>
    <n v="30"/>
    <n v="0.25"/>
    <x v="1"/>
    <n v="33.75"/>
    <n v="10"/>
    <x v="3"/>
  </r>
  <r>
    <n v="11027"/>
    <n v="62"/>
    <s v="Tarte au sucre"/>
    <x v="5"/>
    <d v="2018-10-28T00:00:00"/>
    <n v="49.3"/>
    <n v="21"/>
    <n v="0.25"/>
    <x v="1"/>
    <n v="258.82499999999999"/>
    <n v="10"/>
    <x v="3"/>
  </r>
  <r>
    <n v="11028"/>
    <n v="55"/>
    <s v="Pâté chinois"/>
    <x v="7"/>
    <d v="2018-10-28T00:00:00"/>
    <n v="24"/>
    <n v="35"/>
    <n v="0"/>
    <x v="1"/>
    <n v="840"/>
    <n v="10"/>
    <x v="3"/>
  </r>
  <r>
    <n v="11028"/>
    <n v="59"/>
    <s v="Raclette Courdavault"/>
    <x v="7"/>
    <d v="2018-10-28T00:00:00"/>
    <n v="55"/>
    <n v="24"/>
    <n v="0"/>
    <x v="1"/>
    <n v="1320"/>
    <n v="10"/>
    <x v="3"/>
  </r>
  <r>
    <n v="11029"/>
    <n v="56"/>
    <s v="Gnocchi di nonna Alice"/>
    <x v="2"/>
    <d v="2018-10-28T00:00:00"/>
    <n v="38"/>
    <n v="20"/>
    <n v="0"/>
    <x v="1"/>
    <n v="760"/>
    <n v="10"/>
    <x v="3"/>
  </r>
  <r>
    <n v="11029"/>
    <n v="63"/>
    <s v="Vegie-spread"/>
    <x v="2"/>
    <d v="2018-10-28T00:00:00"/>
    <n v="43.9"/>
    <n v="12"/>
    <n v="0"/>
    <x v="1"/>
    <n v="526.79999999999995"/>
    <n v="10"/>
    <x v="3"/>
  </r>
  <r>
    <n v="11030"/>
    <n v="2"/>
    <s v="Chang5"/>
    <x v="8"/>
    <d v="2018-10-29T00:00:00"/>
    <n v="19"/>
    <n v="100"/>
    <n v="0.25"/>
    <x v="1"/>
    <n v="475"/>
    <n v="10"/>
    <x v="3"/>
  </r>
  <r>
    <n v="11030"/>
    <n v="5"/>
    <s v="Chef Anton's Gumbo Mix"/>
    <x v="8"/>
    <d v="2018-10-29T00:00:00"/>
    <n v="21.35"/>
    <n v="70"/>
    <n v="0"/>
    <x v="1"/>
    <n v="1494.5"/>
    <n v="10"/>
    <x v="3"/>
  </r>
  <r>
    <n v="11030"/>
    <n v="29"/>
    <s v="Thüringer Rostbratwurst"/>
    <x v="8"/>
    <d v="2018-10-29T00:00:00"/>
    <n v="123.79"/>
    <n v="60"/>
    <n v="0.25"/>
    <x v="1"/>
    <n v="1856.8500000000001"/>
    <n v="10"/>
    <x v="3"/>
  </r>
  <r>
    <n v="11030"/>
    <n v="59"/>
    <s v="Raclette Courdavault"/>
    <x v="8"/>
    <d v="2018-10-29T00:00:00"/>
    <n v="55"/>
    <n v="100"/>
    <n v="0.25"/>
    <x v="1"/>
    <n v="1375"/>
    <n v="10"/>
    <x v="3"/>
  </r>
  <r>
    <n v="11031"/>
    <n v="1"/>
    <s v="Tea"/>
    <x v="1"/>
    <d v="2018-10-29T00:00:00"/>
    <n v="18"/>
    <n v="45"/>
    <n v="0"/>
    <x v="1"/>
    <n v="810"/>
    <n v="10"/>
    <x v="3"/>
  </r>
  <r>
    <n v="11031"/>
    <n v="13"/>
    <s v="Konbu"/>
    <x v="1"/>
    <d v="2018-10-29T00:00:00"/>
    <n v="6"/>
    <n v="80"/>
    <n v="0"/>
    <x v="1"/>
    <n v="480"/>
    <n v="10"/>
    <x v="3"/>
  </r>
  <r>
    <n v="11031"/>
    <n v="24"/>
    <s v="Guaraná Fantástica"/>
    <x v="1"/>
    <d v="2018-10-29T00:00:00"/>
    <n v="4.5"/>
    <n v="21"/>
    <n v="0"/>
    <x v="1"/>
    <n v="94.5"/>
    <n v="10"/>
    <x v="3"/>
  </r>
  <r>
    <n v="11031"/>
    <n v="64"/>
    <s v="Wimmers gute Semmelknödel"/>
    <x v="1"/>
    <d v="2018-10-29T00:00:00"/>
    <n v="33.25"/>
    <n v="20"/>
    <n v="0"/>
    <x v="1"/>
    <n v="665"/>
    <n v="10"/>
    <x v="3"/>
  </r>
  <r>
    <n v="11031"/>
    <n v="71"/>
    <s v="Flotemysost"/>
    <x v="1"/>
    <d v="2018-10-29T00:00:00"/>
    <n v="21.5"/>
    <n v="16"/>
    <n v="0"/>
    <x v="1"/>
    <n v="344"/>
    <n v="10"/>
    <x v="3"/>
  </r>
  <r>
    <n v="11032"/>
    <n v="36"/>
    <s v="Inlagd Sill"/>
    <x v="7"/>
    <d v="2018-10-29T00:00:00"/>
    <n v="19"/>
    <n v="35"/>
    <n v="0"/>
    <x v="1"/>
    <n v="665"/>
    <n v="10"/>
    <x v="3"/>
  </r>
  <r>
    <n v="11032"/>
    <n v="38"/>
    <s v="Côte de Blaye"/>
    <x v="7"/>
    <d v="2018-10-29T00:00:00"/>
    <n v="263.5"/>
    <n v="25"/>
    <n v="0"/>
    <x v="1"/>
    <n v="6587.5"/>
    <n v="10"/>
    <x v="3"/>
  </r>
  <r>
    <n v="11032"/>
    <n v="59"/>
    <s v="Raclette Courdavault"/>
    <x v="7"/>
    <d v="2018-10-29T00:00:00"/>
    <n v="55"/>
    <n v="30"/>
    <n v="0"/>
    <x v="1"/>
    <n v="1650"/>
    <n v="10"/>
    <x v="3"/>
  </r>
  <r>
    <n v="11033"/>
    <n v="53"/>
    <s v="Perth Pasties"/>
    <x v="8"/>
    <d v="2018-10-29T00:00:00"/>
    <n v="32.799999999999997"/>
    <n v="70"/>
    <n v="0.1"/>
    <x v="1"/>
    <n v="229.60000000000002"/>
    <n v="10"/>
    <x v="3"/>
  </r>
  <r>
    <n v="11033"/>
    <n v="69"/>
    <s v="Gudbrandsdalsost"/>
    <x v="8"/>
    <d v="2018-10-29T00:00:00"/>
    <n v="36"/>
    <n v="36"/>
    <n v="0.1"/>
    <x v="1"/>
    <n v="129.6"/>
    <n v="10"/>
    <x v="3"/>
  </r>
  <r>
    <n v="11034"/>
    <n v="21"/>
    <s v="Sir Rodney's Scones"/>
    <x v="6"/>
    <d v="2018-11-01T00:00:00"/>
    <n v="10"/>
    <n v="15"/>
    <n v="0.1"/>
    <x v="1"/>
    <n v="15"/>
    <n v="11"/>
    <x v="3"/>
  </r>
  <r>
    <n v="11034"/>
    <n v="44"/>
    <s v="Gula Malacca"/>
    <x v="6"/>
    <d v="2018-11-01T00:00:00"/>
    <n v="19.45"/>
    <n v="12"/>
    <n v="0"/>
    <x v="1"/>
    <n v="233.39999999999998"/>
    <n v="11"/>
    <x v="3"/>
  </r>
  <r>
    <n v="11034"/>
    <n v="61"/>
    <s v="Sirop d'érable"/>
    <x v="6"/>
    <d v="2018-11-01T00:00:00"/>
    <n v="28.5"/>
    <n v="6"/>
    <n v="0"/>
    <x v="1"/>
    <n v="171"/>
    <n v="11"/>
    <x v="3"/>
  </r>
  <r>
    <n v="11035"/>
    <n v="1"/>
    <s v="Tea"/>
    <x v="7"/>
    <d v="2018-11-01T00:00:00"/>
    <n v="18"/>
    <n v="10"/>
    <n v="0"/>
    <x v="1"/>
    <n v="180"/>
    <n v="11"/>
    <x v="3"/>
  </r>
  <r>
    <n v="11035"/>
    <n v="35"/>
    <s v="Steeleye Stout"/>
    <x v="7"/>
    <d v="2018-11-01T00:00:00"/>
    <n v="18"/>
    <n v="60"/>
    <n v="0"/>
    <x v="1"/>
    <n v="1080"/>
    <n v="11"/>
    <x v="3"/>
  </r>
  <r>
    <n v="11035"/>
    <n v="42"/>
    <s v="Singaporean Hokkien Fried Mee"/>
    <x v="7"/>
    <d v="2018-11-01T00:00:00"/>
    <n v="14"/>
    <n v="30"/>
    <n v="0"/>
    <x v="1"/>
    <n v="420"/>
    <n v="11"/>
    <x v="3"/>
  </r>
  <r>
    <n v="11035"/>
    <n v="54"/>
    <s v="Tourtière"/>
    <x v="7"/>
    <d v="2018-11-01T00:00:00"/>
    <n v="7.45"/>
    <n v="10"/>
    <n v="0"/>
    <x v="1"/>
    <n v="74.5"/>
    <n v="11"/>
    <x v="3"/>
  </r>
  <r>
    <n v="11036"/>
    <n v="13"/>
    <s v="Konbu"/>
    <x v="6"/>
    <d v="2018-11-01T00:00:00"/>
    <n v="6"/>
    <n v="7"/>
    <n v="0"/>
    <x v="1"/>
    <n v="42"/>
    <n v="11"/>
    <x v="3"/>
  </r>
  <r>
    <n v="11036"/>
    <n v="59"/>
    <s v="Raclette Courdavault"/>
    <x v="6"/>
    <d v="2018-11-01T00:00:00"/>
    <n v="55"/>
    <n v="30"/>
    <n v="0"/>
    <x v="1"/>
    <n v="1650"/>
    <n v="11"/>
    <x v="3"/>
  </r>
  <r>
    <n v="11037"/>
    <n v="70"/>
    <s v="Outback Lager"/>
    <x v="8"/>
    <d v="2018-11-02T00:00:00"/>
    <n v="15"/>
    <n v="4"/>
    <n v="0"/>
    <x v="1"/>
    <n v="60"/>
    <n v="11"/>
    <x v="3"/>
  </r>
  <r>
    <n v="11038"/>
    <n v="40"/>
    <s v="Boston Crab Meat"/>
    <x v="5"/>
    <d v="2018-11-02T00:00:00"/>
    <n v="18.399999999999999"/>
    <n v="5"/>
    <n v="0.2"/>
    <x v="1"/>
    <n v="18.400000000000002"/>
    <n v="11"/>
    <x v="3"/>
  </r>
  <r>
    <n v="11038"/>
    <n v="52"/>
    <s v="Filo Mix"/>
    <x v="5"/>
    <d v="2018-11-02T00:00:00"/>
    <n v="7"/>
    <n v="2"/>
    <n v="0"/>
    <x v="1"/>
    <n v="14"/>
    <n v="11"/>
    <x v="3"/>
  </r>
  <r>
    <n v="11038"/>
    <n v="71"/>
    <s v="Flotemysost"/>
    <x v="5"/>
    <d v="2018-11-02T00:00:00"/>
    <n v="21.5"/>
    <n v="30"/>
    <n v="0"/>
    <x v="1"/>
    <n v="645"/>
    <n v="11"/>
    <x v="3"/>
  </r>
  <r>
    <n v="11039"/>
    <n v="28"/>
    <s v="Rössle Sauerkraut"/>
    <x v="5"/>
    <d v="2018-11-02T00:00:00"/>
    <n v="45.6"/>
    <n v="20"/>
    <n v="0"/>
    <x v="1"/>
    <n v="912"/>
    <n v="11"/>
    <x v="3"/>
  </r>
  <r>
    <n v="11039"/>
    <n v="35"/>
    <s v="Steeleye Stout"/>
    <x v="5"/>
    <d v="2018-11-02T00:00:00"/>
    <n v="18"/>
    <n v="24"/>
    <n v="0"/>
    <x v="1"/>
    <n v="432"/>
    <n v="11"/>
    <x v="3"/>
  </r>
  <r>
    <n v="11039"/>
    <n v="49"/>
    <s v="Maxilaku"/>
    <x v="5"/>
    <d v="2018-11-02T00:00:00"/>
    <n v="20"/>
    <n v="60"/>
    <n v="0"/>
    <x v="1"/>
    <n v="1200"/>
    <n v="11"/>
    <x v="3"/>
  </r>
  <r>
    <n v="11039"/>
    <n v="57"/>
    <s v="Ravioli Angelo"/>
    <x v="5"/>
    <d v="2018-11-02T00:00:00"/>
    <n v="19.5"/>
    <n v="28"/>
    <n v="0"/>
    <x v="1"/>
    <n v="546"/>
    <n v="11"/>
    <x v="3"/>
  </r>
  <r>
    <n v="11040"/>
    <n v="21"/>
    <s v="Sir Rodney's Scones"/>
    <x v="2"/>
    <d v="2018-11-03T00:00:00"/>
    <n v="10"/>
    <n v="20"/>
    <n v="0"/>
    <x v="1"/>
    <n v="200"/>
    <n v="11"/>
    <x v="3"/>
  </r>
  <r>
    <n v="11041"/>
    <n v="2"/>
    <s v="Chang5"/>
    <x v="3"/>
    <d v="2018-11-03T00:00:00"/>
    <n v="19"/>
    <n v="30"/>
    <n v="0.2"/>
    <x v="1"/>
    <n v="114"/>
    <n v="11"/>
    <x v="3"/>
  </r>
  <r>
    <n v="11041"/>
    <n v="63"/>
    <s v="Vegie-spread"/>
    <x v="3"/>
    <d v="2018-11-03T00:00:00"/>
    <n v="43.9"/>
    <n v="30"/>
    <n v="0"/>
    <x v="1"/>
    <n v="1317"/>
    <n v="11"/>
    <x v="3"/>
  </r>
  <r>
    <n v="11042"/>
    <n v="44"/>
    <s v="Gula Malacca"/>
    <x v="7"/>
    <d v="2018-11-03T00:00:00"/>
    <n v="19.45"/>
    <n v="15"/>
    <n v="0"/>
    <x v="1"/>
    <n v="291.75"/>
    <n v="11"/>
    <x v="3"/>
  </r>
  <r>
    <n v="11042"/>
    <n v="61"/>
    <s v="Sirop d'érable"/>
    <x v="7"/>
    <d v="2018-11-03T00:00:00"/>
    <n v="28.5"/>
    <n v="4"/>
    <n v="0"/>
    <x v="1"/>
    <n v="114"/>
    <n v="11"/>
    <x v="3"/>
  </r>
  <r>
    <n v="11043"/>
    <n v="11"/>
    <s v="Queso Cabrales"/>
    <x v="0"/>
    <d v="2018-11-03T00:00:00"/>
    <n v="21"/>
    <n v="10"/>
    <n v="0"/>
    <x v="1"/>
    <n v="210"/>
    <n v="11"/>
    <x v="3"/>
  </r>
  <r>
    <n v="11044"/>
    <n v="62"/>
    <s v="Tarte au sucre"/>
    <x v="2"/>
    <d v="2018-11-04T00:00:00"/>
    <n v="49.3"/>
    <n v="12"/>
    <n v="0"/>
    <x v="1"/>
    <n v="591.59999999999991"/>
    <n v="11"/>
    <x v="3"/>
  </r>
  <r>
    <n v="11045"/>
    <n v="33"/>
    <s v="Geitost"/>
    <x v="1"/>
    <d v="2018-11-04T00:00:00"/>
    <n v="2.5"/>
    <n v="15"/>
    <n v="0"/>
    <x v="1"/>
    <n v="37.5"/>
    <n v="11"/>
    <x v="3"/>
  </r>
  <r>
    <n v="11045"/>
    <n v="51"/>
    <s v="Manjimup Dried Apples"/>
    <x v="1"/>
    <d v="2018-11-04T00:00:00"/>
    <n v="53"/>
    <n v="24"/>
    <n v="0"/>
    <x v="1"/>
    <n v="1272"/>
    <n v="11"/>
    <x v="3"/>
  </r>
  <r>
    <n v="11046"/>
    <n v="12"/>
    <s v="Queso Manchego La Pastora"/>
    <x v="6"/>
    <d v="2018-11-04T00:00:00"/>
    <n v="38"/>
    <n v="20"/>
    <n v="0.05"/>
    <x v="1"/>
    <n v="38"/>
    <n v="11"/>
    <x v="3"/>
  </r>
  <r>
    <n v="11046"/>
    <n v="32"/>
    <s v="Mascarpone Fabioli"/>
    <x v="6"/>
    <d v="2018-11-04T00:00:00"/>
    <n v="32"/>
    <n v="15"/>
    <n v="0.05"/>
    <x v="1"/>
    <n v="24"/>
    <n v="11"/>
    <x v="3"/>
  </r>
  <r>
    <n v="11046"/>
    <n v="35"/>
    <s v="Steeleye Stout"/>
    <x v="6"/>
    <d v="2018-11-04T00:00:00"/>
    <n v="18"/>
    <n v="18"/>
    <n v="0.05"/>
    <x v="1"/>
    <n v="16.2"/>
    <n v="11"/>
    <x v="3"/>
  </r>
  <r>
    <n v="11047"/>
    <n v="1"/>
    <s v="Tea"/>
    <x v="8"/>
    <d v="2018-11-05T00:00:00"/>
    <n v="18"/>
    <n v="25"/>
    <n v="0.25"/>
    <x v="1"/>
    <n v="112.5"/>
    <n v="11"/>
    <x v="3"/>
  </r>
  <r>
    <n v="11047"/>
    <n v="5"/>
    <s v="Chef Anton's Gumbo Mix"/>
    <x v="8"/>
    <d v="2018-11-05T00:00:00"/>
    <n v="21.35"/>
    <n v="30"/>
    <n v="0.25"/>
    <x v="1"/>
    <n v="160.125"/>
    <n v="11"/>
    <x v="3"/>
  </r>
  <r>
    <n v="11048"/>
    <n v="68"/>
    <s v="Scottish Longbreads"/>
    <x v="8"/>
    <d v="2018-11-05T00:00:00"/>
    <n v="12.5"/>
    <n v="42"/>
    <n v="0"/>
    <x v="1"/>
    <n v="525"/>
    <n v="11"/>
    <x v="3"/>
  </r>
  <r>
    <n v="11049"/>
    <n v="2"/>
    <s v="Chang5"/>
    <x v="3"/>
    <d v="2018-11-05T00:00:00"/>
    <n v="19"/>
    <n v="10"/>
    <n v="0.2"/>
    <x v="1"/>
    <n v="38"/>
    <n v="11"/>
    <x v="3"/>
  </r>
  <r>
    <n v="11049"/>
    <n v="12"/>
    <s v="Queso Manchego La Pastora"/>
    <x v="3"/>
    <d v="2018-11-05T00:00:00"/>
    <n v="38"/>
    <n v="4"/>
    <n v="0.2"/>
    <x v="1"/>
    <n v="30.400000000000002"/>
    <n v="11"/>
    <x v="3"/>
  </r>
  <r>
    <n v="11050"/>
    <n v="76"/>
    <s v="Lakkalikööri"/>
    <x v="6"/>
    <d v="2018-11-08T00:00:00"/>
    <n v="18"/>
    <n v="50"/>
    <n v="0.1"/>
    <x v="1"/>
    <n v="90"/>
    <n v="11"/>
    <x v="3"/>
  </r>
  <r>
    <n v="11051"/>
    <n v="24"/>
    <s v="Guaraná Fantástica"/>
    <x v="8"/>
    <d v="2018-11-08T00:00:00"/>
    <n v="4.5"/>
    <n v="10"/>
    <n v="0.2"/>
    <x v="1"/>
    <n v="9"/>
    <n v="11"/>
    <x v="3"/>
  </r>
  <r>
    <n v="11052"/>
    <n v="43"/>
    <s v="Ipoh Coffee"/>
    <x v="3"/>
    <d v="2018-11-08T00:00:00"/>
    <n v="46"/>
    <n v="30"/>
    <n v="0.2"/>
    <x v="1"/>
    <n v="276"/>
    <n v="11"/>
    <x v="3"/>
  </r>
  <r>
    <n v="11052"/>
    <n v="61"/>
    <s v="Sirop d'érable"/>
    <x v="3"/>
    <d v="2018-11-08T00:00:00"/>
    <n v="28.5"/>
    <n v="10"/>
    <n v="0.2"/>
    <x v="1"/>
    <n v="57"/>
    <n v="11"/>
    <x v="3"/>
  </r>
  <r>
    <n v="11053"/>
    <n v="18"/>
    <s v="Carnarvon Tigers"/>
    <x v="7"/>
    <d v="2018-11-08T00:00:00"/>
    <n v="62.5"/>
    <n v="35"/>
    <n v="0.2"/>
    <x v="1"/>
    <n v="437.5"/>
    <n v="11"/>
    <x v="3"/>
  </r>
  <r>
    <n v="11053"/>
    <n v="32"/>
    <s v="Mascarpone Fabioli"/>
    <x v="7"/>
    <d v="2018-11-08T00:00:00"/>
    <n v="32"/>
    <n v="20"/>
    <n v="0"/>
    <x v="1"/>
    <n v="640"/>
    <n v="11"/>
    <x v="3"/>
  </r>
  <r>
    <n v="11053"/>
    <n v="64"/>
    <s v="Wimmers gute Semmelknödel"/>
    <x v="7"/>
    <d v="2018-11-08T00:00:00"/>
    <n v="33.25"/>
    <n v="25"/>
    <n v="0.2"/>
    <x v="1"/>
    <n v="166.25"/>
    <n v="11"/>
    <x v="3"/>
  </r>
  <r>
    <n v="11054"/>
    <n v="33"/>
    <s v="Geitost"/>
    <x v="6"/>
    <d v="2018-11-09T00:00:00"/>
    <n v="2.5"/>
    <n v="10"/>
    <n v="0"/>
    <x v="1"/>
    <n v="25"/>
    <n v="11"/>
    <x v="3"/>
  </r>
  <r>
    <n v="11054"/>
    <n v="67"/>
    <s v="Laughing Lumberjack Lager"/>
    <x v="6"/>
    <d v="2018-11-09T00:00:00"/>
    <n v="14"/>
    <n v="20"/>
    <n v="0"/>
    <x v="1"/>
    <n v="280"/>
    <n v="11"/>
    <x v="3"/>
  </r>
  <r>
    <n v="11055"/>
    <n v="24"/>
    <s v="Guaraná Fantástica"/>
    <x v="8"/>
    <d v="2018-11-09T00:00:00"/>
    <n v="4.5"/>
    <n v="15"/>
    <n v="0"/>
    <x v="1"/>
    <n v="67.5"/>
    <n v="11"/>
    <x v="3"/>
  </r>
  <r>
    <n v="11055"/>
    <n v="25"/>
    <s v="NuNuCa Nuß-Nougat-Creme"/>
    <x v="8"/>
    <d v="2018-11-09T00:00:00"/>
    <n v="14"/>
    <n v="15"/>
    <n v="0"/>
    <x v="1"/>
    <n v="210"/>
    <n v="11"/>
    <x v="3"/>
  </r>
  <r>
    <n v="11055"/>
    <n v="51"/>
    <s v="Manjimup Dried Apples"/>
    <x v="8"/>
    <d v="2018-11-09T00:00:00"/>
    <n v="53"/>
    <n v="20"/>
    <n v="0"/>
    <x v="1"/>
    <n v="1060"/>
    <n v="11"/>
    <x v="3"/>
  </r>
  <r>
    <n v="11055"/>
    <n v="57"/>
    <s v="Ravioli Angelo"/>
    <x v="8"/>
    <d v="2018-11-09T00:00:00"/>
    <n v="19.5"/>
    <n v="20"/>
    <n v="0"/>
    <x v="1"/>
    <n v="390"/>
    <n v="11"/>
    <x v="3"/>
  </r>
  <r>
    <n v="11056"/>
    <n v="7"/>
    <s v="Uncle Bob's Organic Dried Pears"/>
    <x v="6"/>
    <d v="2018-11-09T00:00:00"/>
    <n v="30"/>
    <n v="40"/>
    <n v="0"/>
    <x v="1"/>
    <n v="1200"/>
    <n v="11"/>
    <x v="3"/>
  </r>
  <r>
    <n v="11056"/>
    <n v="55"/>
    <s v="Pâté chinois"/>
    <x v="6"/>
    <d v="2018-11-09T00:00:00"/>
    <n v="24"/>
    <n v="35"/>
    <n v="0"/>
    <x v="1"/>
    <n v="840"/>
    <n v="11"/>
    <x v="3"/>
  </r>
  <r>
    <n v="11056"/>
    <n v="60"/>
    <s v="Camembert Pierrot"/>
    <x v="6"/>
    <d v="2018-11-09T00:00:00"/>
    <n v="34"/>
    <n v="50"/>
    <n v="0"/>
    <x v="1"/>
    <n v="1700"/>
    <n v="11"/>
    <x v="3"/>
  </r>
  <r>
    <n v="11057"/>
    <n v="70"/>
    <s v="Outback Lager"/>
    <x v="3"/>
    <d v="2018-11-10T00:00:00"/>
    <n v="15"/>
    <n v="3"/>
    <n v="0"/>
    <x v="1"/>
    <n v="45"/>
    <n v="11"/>
    <x v="3"/>
  </r>
  <r>
    <n v="11058"/>
    <n v="21"/>
    <s v="Sir Rodney's Scones"/>
    <x v="4"/>
    <d v="2018-11-10T00:00:00"/>
    <n v="10"/>
    <n v="3"/>
    <n v="0"/>
    <x v="1"/>
    <n v="30"/>
    <n v="11"/>
    <x v="3"/>
  </r>
  <r>
    <n v="11058"/>
    <n v="60"/>
    <s v="Camembert Pierrot"/>
    <x v="4"/>
    <d v="2018-11-10T00:00:00"/>
    <n v="34"/>
    <n v="21"/>
    <n v="0"/>
    <x v="1"/>
    <n v="714"/>
    <n v="11"/>
    <x v="3"/>
  </r>
  <r>
    <n v="11058"/>
    <n v="61"/>
    <s v="Sirop d'érable"/>
    <x v="4"/>
    <d v="2018-11-10T00:00:00"/>
    <n v="28.5"/>
    <n v="4"/>
    <n v="0"/>
    <x v="1"/>
    <n v="114"/>
    <n v="11"/>
    <x v="3"/>
  </r>
  <r>
    <n v="11059"/>
    <n v="13"/>
    <s v="Konbu"/>
    <x v="7"/>
    <d v="2018-11-10T00:00:00"/>
    <n v="6"/>
    <n v="30"/>
    <n v="0"/>
    <x v="1"/>
    <n v="180"/>
    <n v="11"/>
    <x v="3"/>
  </r>
  <r>
    <n v="11059"/>
    <n v="17"/>
    <s v="Alice Mutton"/>
    <x v="7"/>
    <d v="2018-11-10T00:00:00"/>
    <n v="39"/>
    <n v="12"/>
    <n v="0"/>
    <x v="1"/>
    <n v="468"/>
    <n v="11"/>
    <x v="3"/>
  </r>
  <r>
    <n v="11059"/>
    <n v="60"/>
    <s v="Camembert Pierrot"/>
    <x v="7"/>
    <d v="2018-11-10T00:00:00"/>
    <n v="34"/>
    <n v="35"/>
    <n v="0"/>
    <x v="1"/>
    <n v="1190"/>
    <n v="11"/>
    <x v="3"/>
  </r>
  <r>
    <n v="11060"/>
    <n v="60"/>
    <s v="Camembert Pierrot"/>
    <x v="7"/>
    <d v="2018-11-11T00:00:00"/>
    <n v="34"/>
    <n v="4"/>
    <n v="0"/>
    <x v="1"/>
    <n v="136"/>
    <n v="11"/>
    <x v="3"/>
  </r>
  <r>
    <n v="11060"/>
    <n v="77"/>
    <s v="Original Frankfurter grüne Soße"/>
    <x v="7"/>
    <d v="2018-11-11T00:00:00"/>
    <n v="13"/>
    <n v="10"/>
    <n v="0"/>
    <x v="1"/>
    <n v="130"/>
    <n v="11"/>
    <x v="3"/>
  </r>
  <r>
    <n v="11061"/>
    <n v="60"/>
    <s v="Camembert Pierrot"/>
    <x v="2"/>
    <d v="2018-11-11T00:00:00"/>
    <n v="34"/>
    <n v="15"/>
    <n v="0"/>
    <x v="1"/>
    <n v="510"/>
    <n v="11"/>
    <x v="3"/>
  </r>
  <r>
    <n v="11062"/>
    <n v="53"/>
    <s v="Perth Pasties"/>
    <x v="2"/>
    <d v="2018-11-11T00:00:00"/>
    <n v="32.799999999999997"/>
    <n v="10"/>
    <n v="0.2"/>
    <x v="1"/>
    <n v="65.600000000000009"/>
    <n v="11"/>
    <x v="3"/>
  </r>
  <r>
    <n v="11062"/>
    <n v="70"/>
    <s v="Outback Lager"/>
    <x v="2"/>
    <d v="2018-11-11T00:00:00"/>
    <n v="15"/>
    <n v="12"/>
    <n v="0.2"/>
    <x v="1"/>
    <n v="36"/>
    <n v="11"/>
    <x v="3"/>
  </r>
  <r>
    <n v="11063"/>
    <n v="34"/>
    <s v="Sasquatch Ale"/>
    <x v="3"/>
    <d v="2018-11-11T00:00:00"/>
    <n v="14"/>
    <n v="30"/>
    <n v="0"/>
    <x v="1"/>
    <n v="420"/>
    <n v="11"/>
    <x v="3"/>
  </r>
  <r>
    <n v="11063"/>
    <n v="40"/>
    <s v="Boston Crab Meat"/>
    <x v="3"/>
    <d v="2018-11-11T00:00:00"/>
    <n v="18.399999999999999"/>
    <n v="40"/>
    <n v="0.1"/>
    <x v="1"/>
    <n v="73.600000000000009"/>
    <n v="11"/>
    <x v="3"/>
  </r>
  <r>
    <n v="11063"/>
    <n v="41"/>
    <s v="Jack's New England Clam Chowder"/>
    <x v="3"/>
    <d v="2018-11-11T00:00:00"/>
    <n v="9.65"/>
    <n v="30"/>
    <n v="0.1"/>
    <x v="1"/>
    <n v="28.950000000000003"/>
    <n v="11"/>
    <x v="3"/>
  </r>
  <r>
    <n v="11064"/>
    <n v="17"/>
    <s v="Alice Mutton"/>
    <x v="5"/>
    <d v="2018-11-12T00:00:00"/>
    <n v="39"/>
    <n v="77"/>
    <n v="0.1"/>
    <x v="1"/>
    <n v="300.3"/>
    <n v="11"/>
    <x v="3"/>
  </r>
  <r>
    <n v="11064"/>
    <n v="41"/>
    <s v="Jack's New England Clam Chowder"/>
    <x v="5"/>
    <d v="2018-11-12T00:00:00"/>
    <n v="9.65"/>
    <n v="12"/>
    <n v="0"/>
    <x v="1"/>
    <n v="115.80000000000001"/>
    <n v="11"/>
    <x v="3"/>
  </r>
  <r>
    <n v="11064"/>
    <n v="53"/>
    <s v="Perth Pasties"/>
    <x v="5"/>
    <d v="2018-11-12T00:00:00"/>
    <n v="32.799999999999997"/>
    <n v="25"/>
    <n v="0.1"/>
    <x v="1"/>
    <n v="82"/>
    <n v="11"/>
    <x v="3"/>
  </r>
  <r>
    <n v="11064"/>
    <n v="55"/>
    <s v="Pâté chinois"/>
    <x v="5"/>
    <d v="2018-11-12T00:00:00"/>
    <n v="24"/>
    <n v="4"/>
    <n v="0.1"/>
    <x v="1"/>
    <n v="9.6000000000000014"/>
    <n v="11"/>
    <x v="3"/>
  </r>
  <r>
    <n v="11064"/>
    <n v="68"/>
    <s v="Scottish Longbreads"/>
    <x v="5"/>
    <d v="2018-11-12T00:00:00"/>
    <n v="12.5"/>
    <n v="55"/>
    <n v="0"/>
    <x v="1"/>
    <n v="687.5"/>
    <n v="11"/>
    <x v="3"/>
  </r>
  <r>
    <n v="11065"/>
    <n v="30"/>
    <s v="Nord-Ost Matjeshering"/>
    <x v="6"/>
    <d v="2018-11-12T00:00:00"/>
    <n v="25.89"/>
    <n v="4"/>
    <n v="0.25"/>
    <x v="1"/>
    <n v="25.89"/>
    <n v="11"/>
    <x v="3"/>
  </r>
  <r>
    <n v="11065"/>
    <n v="54"/>
    <s v="Tourtière"/>
    <x v="6"/>
    <d v="2018-11-12T00:00:00"/>
    <n v="7.45"/>
    <n v="20"/>
    <n v="0.25"/>
    <x v="1"/>
    <n v="37.25"/>
    <n v="11"/>
    <x v="3"/>
  </r>
  <r>
    <n v="11066"/>
    <n v="16"/>
    <s v="Pavlova"/>
    <x v="8"/>
    <d v="2018-11-12T00:00:00"/>
    <n v="17.45"/>
    <n v="3"/>
    <n v="0"/>
    <x v="1"/>
    <n v="52.349999999999994"/>
    <n v="11"/>
    <x v="3"/>
  </r>
  <r>
    <n v="11066"/>
    <n v="19"/>
    <s v="Teatime Chocolate Biscuits"/>
    <x v="8"/>
    <d v="2018-11-12T00:00:00"/>
    <n v="9.1999999999999993"/>
    <n v="42"/>
    <n v="0"/>
    <x v="1"/>
    <n v="386.4"/>
    <n v="11"/>
    <x v="3"/>
  </r>
  <r>
    <n v="11066"/>
    <n v="34"/>
    <s v="Sasquatch Ale"/>
    <x v="8"/>
    <d v="2018-11-12T00:00:00"/>
    <n v="14"/>
    <n v="35"/>
    <n v="0"/>
    <x v="1"/>
    <n v="490"/>
    <n v="11"/>
    <x v="3"/>
  </r>
  <r>
    <n v="11067"/>
    <n v="41"/>
    <s v="Jack's New England Clam Chowder"/>
    <x v="5"/>
    <d v="2018-11-15T00:00:00"/>
    <n v="9.65"/>
    <n v="9"/>
    <n v="0"/>
    <x v="1"/>
    <n v="86.850000000000009"/>
    <n v="11"/>
    <x v="3"/>
  </r>
  <r>
    <n v="11068"/>
    <n v="28"/>
    <s v="Rössle Sauerkraut"/>
    <x v="6"/>
    <d v="2018-11-15T00:00:00"/>
    <n v="45.6"/>
    <n v="8"/>
    <n v="0.15"/>
    <x v="1"/>
    <n v="54.72"/>
    <n v="11"/>
    <x v="3"/>
  </r>
  <r>
    <n v="11068"/>
    <n v="43"/>
    <s v="Ipoh Coffee"/>
    <x v="6"/>
    <d v="2018-11-15T00:00:00"/>
    <n v="46"/>
    <n v="36"/>
    <n v="0.15"/>
    <x v="1"/>
    <n v="248.39999999999998"/>
    <n v="11"/>
    <x v="3"/>
  </r>
  <r>
    <n v="11068"/>
    <n v="77"/>
    <s v="Original Frankfurter grüne Soße"/>
    <x v="6"/>
    <d v="2018-11-15T00:00:00"/>
    <n v="13"/>
    <n v="28"/>
    <n v="0.15"/>
    <x v="1"/>
    <n v="54.6"/>
    <n v="11"/>
    <x v="3"/>
  </r>
  <r>
    <n v="11069"/>
    <n v="39"/>
    <s v="Chartreuse verte"/>
    <x v="5"/>
    <d v="2018-11-15T00:00:00"/>
    <n v="18"/>
    <n v="20"/>
    <n v="0"/>
    <x v="1"/>
    <n v="360"/>
    <n v="11"/>
    <x v="3"/>
  </r>
  <r>
    <n v="11070"/>
    <n v="1"/>
    <s v="Tea"/>
    <x v="7"/>
    <d v="2018-11-16T00:00:00"/>
    <n v="18"/>
    <n v="40"/>
    <n v="0.15"/>
    <x v="1"/>
    <n v="108"/>
    <n v="11"/>
    <x v="3"/>
  </r>
  <r>
    <n v="11070"/>
    <n v="2"/>
    <s v="Chang5"/>
    <x v="7"/>
    <d v="2018-11-16T00:00:00"/>
    <n v="19"/>
    <n v="20"/>
    <n v="0.15"/>
    <x v="1"/>
    <n v="57"/>
    <n v="11"/>
    <x v="3"/>
  </r>
  <r>
    <n v="11070"/>
    <n v="16"/>
    <s v="Pavlova"/>
    <x v="7"/>
    <d v="2018-11-16T00:00:00"/>
    <n v="17.45"/>
    <n v="30"/>
    <n v="0.15"/>
    <x v="1"/>
    <n v="78.524999999999991"/>
    <n v="11"/>
    <x v="3"/>
  </r>
  <r>
    <n v="11070"/>
    <n v="31"/>
    <s v="Gorgonzola Telino"/>
    <x v="7"/>
    <d v="2018-11-16T00:00:00"/>
    <n v="12.5"/>
    <n v="20"/>
    <n v="0"/>
    <x v="1"/>
    <n v="250"/>
    <n v="11"/>
    <x v="3"/>
  </r>
  <r>
    <n v="11071"/>
    <n v="7"/>
    <s v="Uncle Bob's Organic Dried Pears"/>
    <x v="5"/>
    <d v="2018-11-16T00:00:00"/>
    <n v="30"/>
    <n v="15"/>
    <n v="0.05"/>
    <x v="1"/>
    <n v="22.5"/>
    <n v="11"/>
    <x v="3"/>
  </r>
  <r>
    <n v="11071"/>
    <n v="13"/>
    <s v="Konbu"/>
    <x v="5"/>
    <d v="2018-11-16T00:00:00"/>
    <n v="6"/>
    <n v="10"/>
    <n v="0.05"/>
    <x v="1"/>
    <n v="3"/>
    <n v="11"/>
    <x v="3"/>
  </r>
  <r>
    <n v="11072"/>
    <n v="2"/>
    <s v="Chang5"/>
    <x v="2"/>
    <d v="2018-11-16T00:00:00"/>
    <n v="19"/>
    <n v="8"/>
    <n v="0"/>
    <x v="1"/>
    <n v="152"/>
    <n v="11"/>
    <x v="3"/>
  </r>
  <r>
    <n v="11072"/>
    <n v="41"/>
    <s v="Jack's New England Clam Chowder"/>
    <x v="2"/>
    <d v="2018-11-16T00:00:00"/>
    <n v="9.65"/>
    <n v="40"/>
    <n v="0"/>
    <x v="1"/>
    <n v="386"/>
    <n v="11"/>
    <x v="3"/>
  </r>
  <r>
    <n v="11072"/>
    <n v="50"/>
    <s v="Valkoinen suklaa"/>
    <x v="2"/>
    <d v="2018-11-16T00:00:00"/>
    <n v="16.25"/>
    <n v="22"/>
    <n v="0"/>
    <x v="1"/>
    <n v="357.5"/>
    <n v="11"/>
    <x v="3"/>
  </r>
  <r>
    <n v="11072"/>
    <n v="64"/>
    <s v="Wimmers gute Semmelknödel"/>
    <x v="2"/>
    <d v="2018-11-16T00:00:00"/>
    <n v="33.25"/>
    <n v="130"/>
    <n v="0"/>
    <x v="1"/>
    <n v="4322.5"/>
    <n v="11"/>
    <x v="3"/>
  </r>
  <r>
    <n v="11073"/>
    <n v="11"/>
    <s v="Queso Cabrales"/>
    <x v="7"/>
    <d v="2018-11-16T00:00:00"/>
    <n v="21"/>
    <n v="10"/>
    <n v="0"/>
    <x v="1"/>
    <n v="210"/>
    <n v="11"/>
    <x v="3"/>
  </r>
  <r>
    <n v="11073"/>
    <n v="24"/>
    <s v="Guaraná Fantástica"/>
    <x v="7"/>
    <d v="2018-11-16T00:00:00"/>
    <n v="4.5"/>
    <n v="20"/>
    <n v="0"/>
    <x v="1"/>
    <n v="90"/>
    <n v="11"/>
    <x v="3"/>
  </r>
  <r>
    <n v="11074"/>
    <n v="16"/>
    <s v="Pavlova"/>
    <x v="8"/>
    <d v="2018-11-17T00:00:00"/>
    <n v="17.45"/>
    <n v="14"/>
    <n v="0.05"/>
    <x v="1"/>
    <n v="12.215"/>
    <n v="11"/>
    <x v="3"/>
  </r>
  <r>
    <n v="11075"/>
    <n v="2"/>
    <s v="Chang5"/>
    <x v="6"/>
    <d v="2018-11-17T00:00:00"/>
    <n v="19"/>
    <n v="10"/>
    <n v="0.15"/>
    <x v="1"/>
    <n v="28.5"/>
    <n v="11"/>
    <x v="3"/>
  </r>
  <r>
    <n v="11075"/>
    <n v="46"/>
    <s v="Spegesild"/>
    <x v="6"/>
    <d v="2018-11-17T00:00:00"/>
    <n v="12"/>
    <n v="30"/>
    <n v="0.15"/>
    <x v="1"/>
    <n v="54"/>
    <n v="11"/>
    <x v="3"/>
  </r>
  <r>
    <n v="11075"/>
    <n v="76"/>
    <s v="Lakkalikööri"/>
    <x v="6"/>
    <d v="2018-11-17T00:00:00"/>
    <n v="18"/>
    <n v="2"/>
    <n v="0.15"/>
    <x v="1"/>
    <n v="5.3999999999999995"/>
    <n v="11"/>
    <x v="3"/>
  </r>
  <r>
    <n v="11076"/>
    <n v="6"/>
    <s v="Grandma's Boysenberry Spread"/>
    <x v="2"/>
    <d v="2018-11-17T00:00:00"/>
    <n v="25"/>
    <n v="20"/>
    <n v="0.25"/>
    <x v="1"/>
    <n v="125"/>
    <n v="11"/>
    <x v="3"/>
  </r>
  <r>
    <n v="11076"/>
    <n v="14"/>
    <s v="Tofu"/>
    <x v="2"/>
    <d v="2018-11-17T00:00:00"/>
    <n v="23.25"/>
    <n v="20"/>
    <n v="0.25"/>
    <x v="1"/>
    <n v="116.25"/>
    <n v="11"/>
    <x v="3"/>
  </r>
  <r>
    <n v="11076"/>
    <n v="19"/>
    <s v="Teatime Chocolate Biscuits"/>
    <x v="2"/>
    <d v="2018-11-17T00:00:00"/>
    <n v="9.1999999999999993"/>
    <n v="10"/>
    <n v="0.25"/>
    <x v="1"/>
    <n v="23"/>
    <n v="11"/>
    <x v="3"/>
  </r>
  <r>
    <n v="11077"/>
    <n v="2"/>
    <s v="Chang5"/>
    <x v="5"/>
    <d v="2018-11-17T00:00:00"/>
    <n v="19"/>
    <n v="24"/>
    <n v="0.2"/>
    <x v="1"/>
    <n v="91.2"/>
    <n v="11"/>
    <x v="3"/>
  </r>
  <r>
    <n v="11077"/>
    <n v="3"/>
    <s v="Aniseed Syrup"/>
    <x v="5"/>
    <d v="2018-11-17T00:00:00"/>
    <n v="10"/>
    <n v="4"/>
    <n v="0"/>
    <x v="1"/>
    <n v="40"/>
    <n v="11"/>
    <x v="3"/>
  </r>
  <r>
    <n v="11077"/>
    <n v="4"/>
    <s v="Chef Anton's Cajun Seasoning"/>
    <x v="5"/>
    <d v="2018-11-17T00:00:00"/>
    <n v="22"/>
    <n v="1"/>
    <n v="0"/>
    <x v="1"/>
    <n v="22"/>
    <n v="11"/>
    <x v="3"/>
  </r>
  <r>
    <n v="11077"/>
    <n v="6"/>
    <s v="Grandma's Boysenberry Spread"/>
    <x v="5"/>
    <d v="2018-11-17T00:00:00"/>
    <n v="25"/>
    <n v="1"/>
    <n v="0.02"/>
    <x v="1"/>
    <n v="0.5"/>
    <n v="11"/>
    <x v="3"/>
  </r>
  <r>
    <n v="11077"/>
    <n v="7"/>
    <s v="Uncle Bob's Organic Dried Pears"/>
    <x v="5"/>
    <d v="2018-11-17T00:00:00"/>
    <n v="30"/>
    <n v="1"/>
    <n v="0.05"/>
    <x v="1"/>
    <n v="1.5"/>
    <n v="11"/>
    <x v="3"/>
  </r>
  <r>
    <n v="11077"/>
    <n v="8"/>
    <s v="Northwoods Cranberry Sauce"/>
    <x v="5"/>
    <d v="2018-11-17T00:00:00"/>
    <n v="40"/>
    <n v="2"/>
    <n v="0.1"/>
    <x v="1"/>
    <n v="8"/>
    <n v="11"/>
    <x v="3"/>
  </r>
  <r>
    <n v="11077"/>
    <n v="10"/>
    <s v="sugar"/>
    <x v="5"/>
    <d v="2018-11-17T00:00:00"/>
    <n v="31"/>
    <n v="1"/>
    <n v="0"/>
    <x v="1"/>
    <n v="31"/>
    <n v="11"/>
    <x v="3"/>
  </r>
  <r>
    <n v="11077"/>
    <n v="12"/>
    <s v="Queso Manchego La Pastora"/>
    <x v="5"/>
    <d v="2018-11-17T00:00:00"/>
    <n v="38"/>
    <n v="2"/>
    <n v="0.05"/>
    <x v="1"/>
    <n v="3.8000000000000003"/>
    <n v="11"/>
    <x v="3"/>
  </r>
  <r>
    <n v="11077"/>
    <n v="13"/>
    <s v="Konbu"/>
    <x v="5"/>
    <d v="2018-11-17T00:00:00"/>
    <n v="6"/>
    <n v="4"/>
    <n v="0"/>
    <x v="1"/>
    <n v="24"/>
    <n v="11"/>
    <x v="3"/>
  </r>
  <r>
    <n v="11077"/>
    <n v="14"/>
    <s v="Tofu"/>
    <x v="5"/>
    <d v="2018-11-17T00:00:00"/>
    <n v="23.25"/>
    <n v="1"/>
    <n v="0.03"/>
    <x v="1"/>
    <n v="0.69750000000000001"/>
    <n v="11"/>
    <x v="3"/>
  </r>
  <r>
    <n v="11077"/>
    <n v="16"/>
    <s v="Pavlova"/>
    <x v="5"/>
    <d v="2018-11-17T00:00:00"/>
    <n v="17.45"/>
    <n v="2"/>
    <n v="0.03"/>
    <x v="1"/>
    <n v="1.0469999999999999"/>
    <n v="11"/>
    <x v="3"/>
  </r>
  <r>
    <n v="11077"/>
    <n v="20"/>
    <s v="Sir Rodney's Marmalade"/>
    <x v="5"/>
    <d v="2018-11-17T00:00:00"/>
    <n v="81"/>
    <n v="1"/>
    <n v="0.04"/>
    <x v="1"/>
    <n v="3.24"/>
    <n v="11"/>
    <x v="3"/>
  </r>
  <r>
    <n v="11077"/>
    <n v="23"/>
    <s v="Tunnbröd"/>
    <x v="5"/>
    <d v="2018-11-17T00:00:00"/>
    <n v="9"/>
    <n v="2"/>
    <n v="0"/>
    <x v="1"/>
    <n v="18"/>
    <n v="11"/>
    <x v="3"/>
  </r>
  <r>
    <n v="11077"/>
    <n v="32"/>
    <s v="Mascarpone Fabioli"/>
    <x v="5"/>
    <d v="2018-11-17T00:00:00"/>
    <n v="32"/>
    <n v="1"/>
    <n v="0"/>
    <x v="1"/>
    <n v="32"/>
    <n v="11"/>
    <x v="3"/>
  </r>
  <r>
    <n v="11077"/>
    <n v="39"/>
    <s v="Chartreuse verte"/>
    <x v="5"/>
    <d v="2018-11-17T00:00:00"/>
    <n v="18"/>
    <n v="2"/>
    <n v="0.05"/>
    <x v="1"/>
    <n v="1.8"/>
    <n v="11"/>
    <x v="3"/>
  </r>
  <r>
    <n v="11077"/>
    <n v="41"/>
    <s v="Jack's New England Clam Chowder"/>
    <x v="5"/>
    <d v="2018-11-17T00:00:00"/>
    <n v="9.65"/>
    <n v="3"/>
    <n v="0"/>
    <x v="1"/>
    <n v="28.950000000000003"/>
    <n v="11"/>
    <x v="3"/>
  </r>
  <r>
    <n v="11077"/>
    <n v="46"/>
    <s v="Spegesild"/>
    <x v="5"/>
    <d v="2018-11-17T00:00:00"/>
    <n v="12"/>
    <n v="3"/>
    <n v="0.02"/>
    <x v="1"/>
    <n v="0.72"/>
    <n v="11"/>
    <x v="3"/>
  </r>
  <r>
    <n v="11077"/>
    <n v="52"/>
    <s v="Filo Mix"/>
    <x v="5"/>
    <d v="2018-11-17T00:00:00"/>
    <n v="7"/>
    <n v="2"/>
    <n v="0"/>
    <x v="1"/>
    <n v="14"/>
    <n v="11"/>
    <x v="3"/>
  </r>
  <r>
    <n v="11077"/>
    <n v="55"/>
    <s v="Pâté chinois"/>
    <x v="5"/>
    <d v="2018-11-17T00:00:00"/>
    <n v="24"/>
    <n v="2"/>
    <n v="0"/>
    <x v="1"/>
    <n v="48"/>
    <n v="11"/>
    <x v="3"/>
  </r>
  <r>
    <n v="11077"/>
    <n v="60"/>
    <s v="Camembert Pierrot"/>
    <x v="5"/>
    <d v="2018-11-17T00:00:00"/>
    <n v="34"/>
    <n v="2"/>
    <n v="0.06"/>
    <x v="1"/>
    <n v="4.08"/>
    <n v="11"/>
    <x v="3"/>
  </r>
  <r>
    <n v="11077"/>
    <n v="64"/>
    <s v="Wimmers gute Semmelknödel"/>
    <x v="5"/>
    <d v="2018-11-17T00:00:00"/>
    <n v="33.25"/>
    <n v="2"/>
    <n v="0.03"/>
    <x v="1"/>
    <n v="1.9949999999999999"/>
    <n v="11"/>
    <x v="3"/>
  </r>
  <r>
    <n v="11077"/>
    <n v="66"/>
    <s v="Louisiana Hot Spiced Okra"/>
    <x v="5"/>
    <d v="2018-11-17T00:00:00"/>
    <n v="17"/>
    <n v="1"/>
    <n v="0"/>
    <x v="1"/>
    <n v="17"/>
    <n v="11"/>
    <x v="3"/>
  </r>
  <r>
    <n v="11077"/>
    <n v="73"/>
    <s v="Röd Kaviar"/>
    <x v="5"/>
    <d v="2018-11-17T00:00:00"/>
    <n v="15"/>
    <n v="2"/>
    <n v="0.01"/>
    <x v="1"/>
    <n v="0.3"/>
    <n v="11"/>
    <x v="3"/>
  </r>
  <r>
    <n v="11077"/>
    <n v="75"/>
    <s v="Rhönbräu Klosterbier"/>
    <x v="5"/>
    <d v="2018-11-17T00:00:00"/>
    <n v="7.75"/>
    <n v="4"/>
    <n v="0"/>
    <x v="1"/>
    <n v="31"/>
    <n v="11"/>
    <x v="3"/>
  </r>
  <r>
    <n v="11077"/>
    <n v="77"/>
    <s v="Original Frankfurter grüne Soße"/>
    <x v="5"/>
    <d v="2018-11-17T00:00:00"/>
    <n v="13"/>
    <n v="2"/>
    <n v="0"/>
    <x v="1"/>
    <n v="26"/>
    <n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CC522-5456-4212-967A-22CADF62DF40}" name="PivotTable1" cacheId="3402" applyNumberFormats="0" applyBorderFormats="0" applyFontFormats="0" applyPatternFormats="0" applyAlignmentFormats="0" applyWidthHeightFormats="1" dataCaption="Values" missingCaption="XX" updatedVersion="6" minRefreshableVersion="3" useAutoFormatting="1" itemPrintTitles="1" createdVersion="6" indent="0" outline="1" outlineData="1" multipleFieldFilters="0">
  <location ref="A3:G27" firstHeaderRow="1" firstDataRow="2" firstDataCol="2"/>
  <pivotFields count="13">
    <pivotField showAll="0"/>
    <pivotField showAll="0"/>
    <pivotField showAll="0"/>
    <pivotField axis="axisRow" subtotalTop="0" showAll="0">
      <items count="10">
        <item x="7"/>
        <item x="4"/>
        <item x="3"/>
        <item x="6"/>
        <item x="2"/>
        <item x="1"/>
        <item x="5"/>
        <item x="8"/>
        <item x="0"/>
        <item t="default"/>
      </items>
    </pivotField>
    <pivotField numFmtId="14" showAll="0"/>
    <pivotField showAll="0"/>
    <pivotField showAll="0"/>
    <pivotField showAll="0"/>
    <pivotField axis="axisRow" compact="0" subtotalTop="0" multipleItemSelectionAllowed="1">
      <items count="3">
        <item x="0"/>
        <item x="1"/>
        <item t="default"/>
      </items>
    </pivotField>
    <pivotField dataField="1" showAll="0"/>
    <pivotField showAll="0"/>
    <pivotField axis="axisCol" compact="0" showAll="0">
      <items count="9">
        <item m="1" x="7"/>
        <item m="1" x="6"/>
        <item m="1" x="4"/>
        <item m="1" x="5"/>
        <item x="0"/>
        <item x="1"/>
        <item x="2"/>
        <item x="3"/>
        <item t="default"/>
      </items>
      <extLst>
        <ext xmlns:x14="http://schemas.microsoft.com/office/spreadsheetml/2009/9/main" uri="{2946ED86-A175-432a-8AC1-64E0C546D7DE}">
          <x14:pivotField fillDownLabels="1"/>
        </ext>
      </extLst>
    </pivotField>
    <pivotField dragToRow="0" dragToCol="0" dragToPage="0" showAll="0" defaultSubtotal="0"/>
  </pivotFields>
  <rowFields count="2">
    <field x="8"/>
    <field x="3"/>
  </rowFields>
  <rowItems count="23">
    <i>
      <x/>
    </i>
    <i r="1">
      <x/>
    </i>
    <i r="1">
      <x v="1"/>
    </i>
    <i r="1">
      <x v="2"/>
    </i>
    <i r="1">
      <x v="3"/>
    </i>
    <i r="1">
      <x v="4"/>
    </i>
    <i r="1">
      <x v="5"/>
    </i>
    <i r="1">
      <x v="6"/>
    </i>
    <i r="1">
      <x v="7"/>
    </i>
    <i r="1">
      <x v="8"/>
    </i>
    <i t="default">
      <x/>
    </i>
    <i>
      <x v="1"/>
    </i>
    <i r="1">
      <x/>
    </i>
    <i r="1">
      <x v="1"/>
    </i>
    <i r="1">
      <x v="2"/>
    </i>
    <i r="1">
      <x v="3"/>
    </i>
    <i r="1">
      <x v="4"/>
    </i>
    <i r="1">
      <x v="5"/>
    </i>
    <i r="1">
      <x v="6"/>
    </i>
    <i r="1">
      <x v="7"/>
    </i>
    <i r="1">
      <x v="8"/>
    </i>
    <i t="default">
      <x v="1"/>
    </i>
    <i t="grand">
      <x/>
    </i>
  </rowItems>
  <colFields count="1">
    <field x="11"/>
  </colFields>
  <colItems count="5">
    <i>
      <x v="4"/>
    </i>
    <i>
      <x v="5"/>
    </i>
    <i>
      <x v="6"/>
    </i>
    <i>
      <x v="7"/>
    </i>
    <i t="grand">
      <x/>
    </i>
  </colItems>
  <dataFields count="1">
    <dataField name="Sum of Total" fld="9" baseField="3" baseItem="3"/>
  </dataFields>
  <formats count="8">
    <format dxfId="0">
      <pivotArea outline="0" collapsedLevelsAreSubtotals="1" fieldPosition="0"/>
    </format>
    <format dxfId="1">
      <pivotArea dataOnly="0" labelOnly="1" fieldPosition="0">
        <references count="1">
          <reference field="11" count="0"/>
        </references>
      </pivotArea>
    </format>
    <format dxfId="2">
      <pivotArea dataOnly="0" labelOnly="1" grandCol="1" outline="0" fieldPosition="0"/>
    </format>
    <format dxfId="3">
      <pivotArea outline="0" collapsedLevelsAreSubtotals="1" fieldPosition="0"/>
    </format>
    <format dxfId="4">
      <pivotArea fieldPosition="0">
        <references count="1">
          <reference field="8" count="1">
            <x v="0"/>
          </reference>
        </references>
      </pivotArea>
    </format>
    <format dxfId="5">
      <pivotArea collapsedLevelsAreSubtotals="1" fieldPosition="0">
        <references count="2">
          <reference field="3" count="0"/>
          <reference field="8" count="1" selected="0">
            <x v="0"/>
          </reference>
        </references>
      </pivotArea>
    </format>
    <format dxfId="6">
      <pivotArea dataOnly="0" labelOnly="1" fieldPosition="0">
        <references count="1">
          <reference field="11" count="0"/>
        </references>
      </pivotArea>
    </format>
    <format dxfId="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608CCE60-546E-4115-9F31-B4677B90510A}" sourceName="[Range].[Order Month]">
  <data>
    <olap pivotCacheId="155117779">
      <levels count="2">
        <level uniqueName="[Range].[Order Month].[(All)]" sourceCaption="(All)" count="0"/>
        <level uniqueName="[Range].[Order Month].[Order Month]" sourceCaption="Order Month" count="12">
          <ranges>
            <range startItem="0">
              <i n="[Range].[Order Month].&amp;[1]" c="1"/>
              <i n="[Range].[Order Month].&amp;[2]" c="2"/>
              <i n="[Range].[Order Month].&amp;[3]" c="3"/>
              <i n="[Range].[Order Month].&amp;[4]" c="4"/>
              <i n="[Range].[Order Month].&amp;[5]" c="5"/>
              <i n="[Range].[Order Month].&amp;[6]" c="6"/>
              <i n="[Range].[Order Month].&amp;[7]" c="7"/>
              <i n="[Range].[Order Month].&amp;[8]" c="8"/>
              <i n="[Range].[Order Month].&amp;[9]" c="9"/>
              <i n="[Range].[Order Month].&amp;[10]" c="10"/>
              <i n="[Range].[Order Month].&amp;[11]" c="11"/>
              <i n="[Range].[Order Month].&amp;[12]" c="12"/>
            </range>
          </ranges>
        </level>
      </levels>
      <selections count="9">
        <selection n="[Range].[Order Month].&amp;[10]"/>
        <selection n="[Range].[Order Month].&amp;[11]"/>
        <selection n="[Range].[Order Month].&amp;[12]"/>
        <selection n="[Range].[Order Month].&amp;[3]"/>
        <selection n="[Range].[Order Month].&amp;[5]"/>
        <selection n="[Range].[Order Month].&amp;[6]"/>
        <selection n="[Range].[Order Month].&amp;[7]"/>
        <selection n="[Range].[Order Month].&amp;[8]"/>
        <selection n="[Range].[Order Month].&amp;[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xr10:uid="{B57584F1-D8B2-4E2F-87CD-1B0AD701C095}" cache="Slicer_Order_Month" caption="Order 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235C-5F20-4C9E-9951-10FA63AEF971}">
  <dimension ref="A1:C9"/>
  <sheetViews>
    <sheetView workbookViewId="0"/>
  </sheetViews>
  <sheetFormatPr defaultRowHeight="14.45"/>
  <cols>
    <col min="1" max="1" width="10.7109375" bestFit="1" customWidth="1"/>
    <col min="2" max="2" width="14" bestFit="1" customWidth="1"/>
    <col min="3" max="3" width="52" bestFit="1" customWidth="1"/>
  </cols>
  <sheetData>
    <row r="1" spans="1:3">
      <c r="A1" s="34" t="s">
        <v>0</v>
      </c>
      <c r="B1" s="34" t="s">
        <v>1</v>
      </c>
      <c r="C1" s="34" t="s">
        <v>2</v>
      </c>
    </row>
    <row r="2" spans="1:3">
      <c r="A2">
        <v>1</v>
      </c>
      <c r="B2" t="s">
        <v>3</v>
      </c>
      <c r="C2" t="s">
        <v>4</v>
      </c>
    </row>
    <row r="3" spans="1:3">
      <c r="A3">
        <v>2</v>
      </c>
      <c r="B3" t="s">
        <v>5</v>
      </c>
      <c r="C3" t="s">
        <v>6</v>
      </c>
    </row>
    <row r="4" spans="1:3">
      <c r="A4">
        <v>3</v>
      </c>
      <c r="B4" t="s">
        <v>7</v>
      </c>
      <c r="C4" t="s">
        <v>8</v>
      </c>
    </row>
    <row r="5" spans="1:3">
      <c r="A5">
        <v>4</v>
      </c>
      <c r="B5" t="s">
        <v>9</v>
      </c>
      <c r="C5" t="s">
        <v>10</v>
      </c>
    </row>
    <row r="6" spans="1:3">
      <c r="A6">
        <v>5</v>
      </c>
      <c r="B6" t="s">
        <v>11</v>
      </c>
      <c r="C6" t="s">
        <v>12</v>
      </c>
    </row>
    <row r="7" spans="1:3">
      <c r="A7">
        <v>6</v>
      </c>
      <c r="B7" t="s">
        <v>13</v>
      </c>
      <c r="C7" t="s">
        <v>14</v>
      </c>
    </row>
    <row r="8" spans="1:3">
      <c r="A8">
        <v>7</v>
      </c>
      <c r="B8" t="s">
        <v>15</v>
      </c>
      <c r="C8" t="s">
        <v>16</v>
      </c>
    </row>
    <row r="9" spans="1:3">
      <c r="A9">
        <v>8</v>
      </c>
      <c r="B9" t="s">
        <v>17</v>
      </c>
      <c r="C9"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23703-B5DF-49F2-AEA6-BC65821042AE}">
  <dimension ref="A1:E2156"/>
  <sheetViews>
    <sheetView workbookViewId="0"/>
  </sheetViews>
  <sheetFormatPr defaultRowHeight="14.45"/>
  <sheetData>
    <row r="1" spans="1:5">
      <c r="A1" s="2" t="s">
        <v>251</v>
      </c>
      <c r="B1" s="2" t="s">
        <v>244</v>
      </c>
      <c r="C1" s="2" t="s">
        <v>24</v>
      </c>
      <c r="D1" s="2" t="s">
        <v>247</v>
      </c>
      <c r="E1" s="2" t="s">
        <v>248</v>
      </c>
    </row>
    <row r="2" spans="1:5">
      <c r="A2">
        <v>10248</v>
      </c>
      <c r="B2">
        <v>11</v>
      </c>
      <c r="C2">
        <v>14</v>
      </c>
      <c r="D2">
        <v>12</v>
      </c>
      <c r="E2">
        <v>0</v>
      </c>
    </row>
    <row r="3" spans="1:5">
      <c r="A3">
        <v>10248</v>
      </c>
      <c r="B3">
        <v>42</v>
      </c>
      <c r="C3">
        <v>9.8000000000000007</v>
      </c>
      <c r="D3">
        <v>10</v>
      </c>
      <c r="E3">
        <v>0</v>
      </c>
    </row>
    <row r="4" spans="1:5">
      <c r="A4">
        <v>10248</v>
      </c>
      <c r="B4">
        <v>72</v>
      </c>
      <c r="C4">
        <v>34.799999999999997</v>
      </c>
      <c r="D4">
        <v>5</v>
      </c>
      <c r="E4">
        <v>0</v>
      </c>
    </row>
    <row r="5" spans="1:5">
      <c r="A5">
        <v>10249</v>
      </c>
      <c r="B5">
        <v>14</v>
      </c>
      <c r="C5">
        <v>18.600000000000001</v>
      </c>
      <c r="D5">
        <v>9</v>
      </c>
      <c r="E5">
        <v>0</v>
      </c>
    </row>
    <row r="6" spans="1:5">
      <c r="A6">
        <v>10249</v>
      </c>
      <c r="B6">
        <v>51</v>
      </c>
      <c r="C6">
        <v>42.4</v>
      </c>
      <c r="D6">
        <v>40</v>
      </c>
      <c r="E6">
        <v>0</v>
      </c>
    </row>
    <row r="7" spans="1:5">
      <c r="A7">
        <v>10250</v>
      </c>
      <c r="B7">
        <v>41</v>
      </c>
      <c r="C7">
        <v>7.7</v>
      </c>
      <c r="D7">
        <v>10</v>
      </c>
      <c r="E7">
        <v>0</v>
      </c>
    </row>
    <row r="8" spans="1:5">
      <c r="A8">
        <v>10250</v>
      </c>
      <c r="B8">
        <v>51</v>
      </c>
      <c r="C8">
        <v>42.4</v>
      </c>
      <c r="D8">
        <v>35</v>
      </c>
      <c r="E8">
        <v>0.15</v>
      </c>
    </row>
    <row r="9" spans="1:5">
      <c r="A9">
        <v>10250</v>
      </c>
      <c r="B9">
        <v>65</v>
      </c>
      <c r="C9">
        <v>16.8</v>
      </c>
      <c r="D9">
        <v>15</v>
      </c>
      <c r="E9">
        <v>0.15</v>
      </c>
    </row>
    <row r="10" spans="1:5">
      <c r="A10">
        <v>10251</v>
      </c>
      <c r="B10">
        <v>22</v>
      </c>
      <c r="C10">
        <v>16.8</v>
      </c>
      <c r="D10">
        <v>6</v>
      </c>
      <c r="E10">
        <v>0.05</v>
      </c>
    </row>
    <row r="11" spans="1:5">
      <c r="A11">
        <v>10251</v>
      </c>
      <c r="B11">
        <v>57</v>
      </c>
      <c r="C11">
        <v>15.6</v>
      </c>
      <c r="D11">
        <v>15</v>
      </c>
      <c r="E11">
        <v>0.05</v>
      </c>
    </row>
    <row r="12" spans="1:5">
      <c r="A12">
        <v>10251</v>
      </c>
      <c r="B12">
        <v>65</v>
      </c>
      <c r="C12">
        <v>16.8</v>
      </c>
      <c r="D12">
        <v>20</v>
      </c>
      <c r="E12">
        <v>0</v>
      </c>
    </row>
    <row r="13" spans="1:5">
      <c r="A13">
        <v>10252</v>
      </c>
      <c r="B13">
        <v>20</v>
      </c>
      <c r="C13">
        <v>64.8</v>
      </c>
      <c r="D13">
        <v>40</v>
      </c>
      <c r="E13">
        <v>0.05</v>
      </c>
    </row>
    <row r="14" spans="1:5">
      <c r="A14">
        <v>10252</v>
      </c>
      <c r="B14">
        <v>33</v>
      </c>
      <c r="C14">
        <v>2</v>
      </c>
      <c r="D14">
        <v>25</v>
      </c>
      <c r="E14">
        <v>0.05</v>
      </c>
    </row>
    <row r="15" spans="1:5">
      <c r="A15">
        <v>10252</v>
      </c>
      <c r="B15">
        <v>60</v>
      </c>
      <c r="C15">
        <v>27.2</v>
      </c>
      <c r="D15">
        <v>40</v>
      </c>
      <c r="E15">
        <v>0</v>
      </c>
    </row>
    <row r="16" spans="1:5">
      <c r="A16">
        <v>10253</v>
      </c>
      <c r="B16">
        <v>31</v>
      </c>
      <c r="C16">
        <v>10</v>
      </c>
      <c r="D16">
        <v>20</v>
      </c>
      <c r="E16">
        <v>0</v>
      </c>
    </row>
    <row r="17" spans="1:5">
      <c r="A17">
        <v>10253</v>
      </c>
      <c r="B17">
        <v>39</v>
      </c>
      <c r="C17">
        <v>14.4</v>
      </c>
      <c r="D17">
        <v>42</v>
      </c>
      <c r="E17">
        <v>0</v>
      </c>
    </row>
    <row r="18" spans="1:5">
      <c r="A18">
        <v>10253</v>
      </c>
      <c r="B18">
        <v>49</v>
      </c>
      <c r="C18">
        <v>16</v>
      </c>
      <c r="D18">
        <v>40</v>
      </c>
      <c r="E18">
        <v>0</v>
      </c>
    </row>
    <row r="19" spans="1:5">
      <c r="A19">
        <v>10254</v>
      </c>
      <c r="B19">
        <v>24</v>
      </c>
      <c r="C19">
        <v>3.6</v>
      </c>
      <c r="D19">
        <v>15</v>
      </c>
      <c r="E19">
        <v>0.15</v>
      </c>
    </row>
    <row r="20" spans="1:5">
      <c r="A20">
        <v>10254</v>
      </c>
      <c r="B20">
        <v>55</v>
      </c>
      <c r="C20">
        <v>19.2</v>
      </c>
      <c r="D20">
        <v>21</v>
      </c>
      <c r="E20">
        <v>0.15</v>
      </c>
    </row>
    <row r="21" spans="1:5">
      <c r="A21">
        <v>10254</v>
      </c>
      <c r="B21">
        <v>74</v>
      </c>
      <c r="C21">
        <v>8</v>
      </c>
      <c r="D21">
        <v>21</v>
      </c>
      <c r="E21">
        <v>0</v>
      </c>
    </row>
    <row r="22" spans="1:5">
      <c r="A22">
        <v>10255</v>
      </c>
      <c r="B22">
        <v>2</v>
      </c>
      <c r="C22">
        <v>15.2</v>
      </c>
      <c r="D22">
        <v>20</v>
      </c>
      <c r="E22">
        <v>0</v>
      </c>
    </row>
    <row r="23" spans="1:5">
      <c r="A23">
        <v>10255</v>
      </c>
      <c r="B23">
        <v>16</v>
      </c>
      <c r="C23">
        <v>13.9</v>
      </c>
      <c r="D23">
        <v>35</v>
      </c>
      <c r="E23">
        <v>0</v>
      </c>
    </row>
    <row r="24" spans="1:5">
      <c r="A24">
        <v>10255</v>
      </c>
      <c r="B24">
        <v>36</v>
      </c>
      <c r="C24">
        <v>15.2</v>
      </c>
      <c r="D24">
        <v>25</v>
      </c>
      <c r="E24">
        <v>0</v>
      </c>
    </row>
    <row r="25" spans="1:5">
      <c r="A25">
        <v>10255</v>
      </c>
      <c r="B25">
        <v>59</v>
      </c>
      <c r="C25">
        <v>44</v>
      </c>
      <c r="D25">
        <v>30</v>
      </c>
      <c r="E25">
        <v>0</v>
      </c>
    </row>
    <row r="26" spans="1:5">
      <c r="A26">
        <v>10256</v>
      </c>
      <c r="B26">
        <v>53</v>
      </c>
      <c r="C26">
        <v>26.2</v>
      </c>
      <c r="D26">
        <v>15</v>
      </c>
      <c r="E26">
        <v>0</v>
      </c>
    </row>
    <row r="27" spans="1:5">
      <c r="A27">
        <v>10256</v>
      </c>
      <c r="B27">
        <v>77</v>
      </c>
      <c r="C27">
        <v>10.4</v>
      </c>
      <c r="D27">
        <v>12</v>
      </c>
      <c r="E27">
        <v>0</v>
      </c>
    </row>
    <row r="28" spans="1:5">
      <c r="A28">
        <v>10257</v>
      </c>
      <c r="B28">
        <v>27</v>
      </c>
      <c r="C28">
        <v>35.1</v>
      </c>
      <c r="D28">
        <v>25</v>
      </c>
      <c r="E28">
        <v>0</v>
      </c>
    </row>
    <row r="29" spans="1:5">
      <c r="A29">
        <v>10257</v>
      </c>
      <c r="B29">
        <v>39</v>
      </c>
      <c r="C29">
        <v>14.4</v>
      </c>
      <c r="D29">
        <v>6</v>
      </c>
      <c r="E29">
        <v>0</v>
      </c>
    </row>
    <row r="30" spans="1:5">
      <c r="A30">
        <v>10257</v>
      </c>
      <c r="B30">
        <v>77</v>
      </c>
      <c r="C30">
        <v>10.4</v>
      </c>
      <c r="D30">
        <v>15</v>
      </c>
      <c r="E30">
        <v>0</v>
      </c>
    </row>
    <row r="31" spans="1:5">
      <c r="A31">
        <v>10258</v>
      </c>
      <c r="B31">
        <v>2</v>
      </c>
      <c r="C31">
        <v>15.2</v>
      </c>
      <c r="D31">
        <v>50</v>
      </c>
      <c r="E31">
        <v>0.2</v>
      </c>
    </row>
    <row r="32" spans="1:5">
      <c r="A32">
        <v>10258</v>
      </c>
      <c r="B32">
        <v>5</v>
      </c>
      <c r="C32">
        <v>17</v>
      </c>
      <c r="D32">
        <v>65</v>
      </c>
      <c r="E32">
        <v>0.2</v>
      </c>
    </row>
    <row r="33" spans="1:5">
      <c r="A33">
        <v>10258</v>
      </c>
      <c r="B33">
        <v>32</v>
      </c>
      <c r="C33">
        <v>25.6</v>
      </c>
      <c r="D33">
        <v>6</v>
      </c>
      <c r="E33">
        <v>0.2</v>
      </c>
    </row>
    <row r="34" spans="1:5">
      <c r="A34">
        <v>10259</v>
      </c>
      <c r="B34">
        <v>21</v>
      </c>
      <c r="C34">
        <v>8</v>
      </c>
      <c r="D34">
        <v>10</v>
      </c>
      <c r="E34">
        <v>0</v>
      </c>
    </row>
    <row r="35" spans="1:5">
      <c r="A35">
        <v>10259</v>
      </c>
      <c r="B35">
        <v>37</v>
      </c>
      <c r="C35">
        <v>20.8</v>
      </c>
      <c r="D35">
        <v>1</v>
      </c>
      <c r="E35">
        <v>0</v>
      </c>
    </row>
    <row r="36" spans="1:5">
      <c r="A36">
        <v>10260</v>
      </c>
      <c r="B36">
        <v>41</v>
      </c>
      <c r="C36">
        <v>7.7</v>
      </c>
      <c r="D36">
        <v>16</v>
      </c>
      <c r="E36">
        <v>0.25</v>
      </c>
    </row>
    <row r="37" spans="1:5">
      <c r="A37">
        <v>10260</v>
      </c>
      <c r="B37">
        <v>57</v>
      </c>
      <c r="C37">
        <v>15.6</v>
      </c>
      <c r="D37">
        <v>50</v>
      </c>
      <c r="E37">
        <v>0</v>
      </c>
    </row>
    <row r="38" spans="1:5">
      <c r="A38">
        <v>10260</v>
      </c>
      <c r="B38">
        <v>62</v>
      </c>
      <c r="C38">
        <v>39.4</v>
      </c>
      <c r="D38">
        <v>15</v>
      </c>
      <c r="E38">
        <v>0.25</v>
      </c>
    </row>
    <row r="39" spans="1:5">
      <c r="A39">
        <v>10260</v>
      </c>
      <c r="B39">
        <v>70</v>
      </c>
      <c r="C39">
        <v>12</v>
      </c>
      <c r="D39">
        <v>21</v>
      </c>
      <c r="E39">
        <v>0.25</v>
      </c>
    </row>
    <row r="40" spans="1:5">
      <c r="A40">
        <v>10261</v>
      </c>
      <c r="B40">
        <v>21</v>
      </c>
      <c r="C40">
        <v>8</v>
      </c>
      <c r="D40">
        <v>20</v>
      </c>
      <c r="E40">
        <v>0</v>
      </c>
    </row>
    <row r="41" spans="1:5">
      <c r="A41">
        <v>10261</v>
      </c>
      <c r="B41">
        <v>35</v>
      </c>
      <c r="C41">
        <v>14.4</v>
      </c>
      <c r="D41">
        <v>20</v>
      </c>
      <c r="E41">
        <v>0</v>
      </c>
    </row>
    <row r="42" spans="1:5">
      <c r="A42">
        <v>10262</v>
      </c>
      <c r="B42">
        <v>5</v>
      </c>
      <c r="C42">
        <v>17</v>
      </c>
      <c r="D42">
        <v>12</v>
      </c>
      <c r="E42">
        <v>0.2</v>
      </c>
    </row>
    <row r="43" spans="1:5">
      <c r="A43">
        <v>10262</v>
      </c>
      <c r="B43">
        <v>7</v>
      </c>
      <c r="C43">
        <v>24</v>
      </c>
      <c r="D43">
        <v>15</v>
      </c>
      <c r="E43">
        <v>0</v>
      </c>
    </row>
    <row r="44" spans="1:5">
      <c r="A44">
        <v>10262</v>
      </c>
      <c r="B44">
        <v>56</v>
      </c>
      <c r="C44">
        <v>30.4</v>
      </c>
      <c r="D44">
        <v>2</v>
      </c>
      <c r="E44">
        <v>0</v>
      </c>
    </row>
    <row r="45" spans="1:5">
      <c r="A45">
        <v>10263</v>
      </c>
      <c r="B45">
        <v>16</v>
      </c>
      <c r="C45">
        <v>13.9</v>
      </c>
      <c r="D45">
        <v>60</v>
      </c>
      <c r="E45">
        <v>0.25</v>
      </c>
    </row>
    <row r="46" spans="1:5">
      <c r="A46">
        <v>10263</v>
      </c>
      <c r="B46">
        <v>24</v>
      </c>
      <c r="C46">
        <v>3.6</v>
      </c>
      <c r="D46">
        <v>28</v>
      </c>
      <c r="E46">
        <v>0</v>
      </c>
    </row>
    <row r="47" spans="1:5">
      <c r="A47">
        <v>10263</v>
      </c>
      <c r="B47">
        <v>30</v>
      </c>
      <c r="C47">
        <v>20.7</v>
      </c>
      <c r="D47">
        <v>60</v>
      </c>
      <c r="E47">
        <v>0.25</v>
      </c>
    </row>
    <row r="48" spans="1:5">
      <c r="A48">
        <v>10263</v>
      </c>
      <c r="B48">
        <v>74</v>
      </c>
      <c r="C48">
        <v>8</v>
      </c>
      <c r="D48">
        <v>36</v>
      </c>
      <c r="E48">
        <v>0.25</v>
      </c>
    </row>
    <row r="49" spans="1:5">
      <c r="A49">
        <v>10264</v>
      </c>
      <c r="B49">
        <v>2</v>
      </c>
      <c r="C49">
        <v>15.2</v>
      </c>
      <c r="D49">
        <v>35</v>
      </c>
      <c r="E49">
        <v>0</v>
      </c>
    </row>
    <row r="50" spans="1:5">
      <c r="A50">
        <v>10264</v>
      </c>
      <c r="B50">
        <v>41</v>
      </c>
      <c r="C50">
        <v>7.7</v>
      </c>
      <c r="D50">
        <v>25</v>
      </c>
      <c r="E50">
        <v>0.15</v>
      </c>
    </row>
    <row r="51" spans="1:5">
      <c r="A51">
        <v>10265</v>
      </c>
      <c r="B51">
        <v>17</v>
      </c>
      <c r="C51">
        <v>31.2</v>
      </c>
      <c r="D51">
        <v>30</v>
      </c>
      <c r="E51">
        <v>0</v>
      </c>
    </row>
    <row r="52" spans="1:5">
      <c r="A52">
        <v>10265</v>
      </c>
      <c r="B52">
        <v>70</v>
      </c>
      <c r="C52">
        <v>12</v>
      </c>
      <c r="D52">
        <v>20</v>
      </c>
      <c r="E52">
        <v>0</v>
      </c>
    </row>
    <row r="53" spans="1:5">
      <c r="A53">
        <v>10266</v>
      </c>
      <c r="B53">
        <v>12</v>
      </c>
      <c r="C53">
        <v>30.4</v>
      </c>
      <c r="D53">
        <v>12</v>
      </c>
      <c r="E53">
        <v>0.05</v>
      </c>
    </row>
    <row r="54" spans="1:5">
      <c r="A54">
        <v>10267</v>
      </c>
      <c r="B54">
        <v>40</v>
      </c>
      <c r="C54">
        <v>14.7</v>
      </c>
      <c r="D54">
        <v>50</v>
      </c>
      <c r="E54">
        <v>0</v>
      </c>
    </row>
    <row r="55" spans="1:5">
      <c r="A55">
        <v>10267</v>
      </c>
      <c r="B55">
        <v>59</v>
      </c>
      <c r="C55">
        <v>44</v>
      </c>
      <c r="D55">
        <v>70</v>
      </c>
      <c r="E55">
        <v>0.15</v>
      </c>
    </row>
    <row r="56" spans="1:5">
      <c r="A56">
        <v>10267</v>
      </c>
      <c r="B56">
        <v>76</v>
      </c>
      <c r="C56">
        <v>14.4</v>
      </c>
      <c r="D56">
        <v>15</v>
      </c>
      <c r="E56">
        <v>0.15</v>
      </c>
    </row>
    <row r="57" spans="1:5">
      <c r="A57">
        <v>10268</v>
      </c>
      <c r="B57">
        <v>29</v>
      </c>
      <c r="C57">
        <v>99</v>
      </c>
      <c r="D57">
        <v>10</v>
      </c>
      <c r="E57">
        <v>0</v>
      </c>
    </row>
    <row r="58" spans="1:5">
      <c r="A58">
        <v>10268</v>
      </c>
      <c r="B58">
        <v>72</v>
      </c>
      <c r="C58">
        <v>27.8</v>
      </c>
      <c r="D58">
        <v>4</v>
      </c>
      <c r="E58">
        <v>0</v>
      </c>
    </row>
    <row r="59" spans="1:5">
      <c r="A59">
        <v>10269</v>
      </c>
      <c r="B59">
        <v>33</v>
      </c>
      <c r="C59">
        <v>2</v>
      </c>
      <c r="D59">
        <v>60</v>
      </c>
      <c r="E59">
        <v>0.05</v>
      </c>
    </row>
    <row r="60" spans="1:5">
      <c r="A60">
        <v>10269</v>
      </c>
      <c r="B60">
        <v>72</v>
      </c>
      <c r="C60">
        <v>27.8</v>
      </c>
      <c r="D60">
        <v>20</v>
      </c>
      <c r="E60">
        <v>0.05</v>
      </c>
    </row>
    <row r="61" spans="1:5">
      <c r="A61">
        <v>10270</v>
      </c>
      <c r="B61">
        <v>36</v>
      </c>
      <c r="C61">
        <v>15.2</v>
      </c>
      <c r="D61">
        <v>30</v>
      </c>
      <c r="E61">
        <v>0</v>
      </c>
    </row>
    <row r="62" spans="1:5">
      <c r="A62">
        <v>10270</v>
      </c>
      <c r="B62">
        <v>43</v>
      </c>
      <c r="C62">
        <v>36.799999999999997</v>
      </c>
      <c r="D62">
        <v>25</v>
      </c>
      <c r="E62">
        <v>0</v>
      </c>
    </row>
    <row r="63" spans="1:5">
      <c r="A63">
        <v>10271</v>
      </c>
      <c r="B63">
        <v>33</v>
      </c>
      <c r="C63">
        <v>2</v>
      </c>
      <c r="D63">
        <v>24</v>
      </c>
      <c r="E63">
        <v>0</v>
      </c>
    </row>
    <row r="64" spans="1:5">
      <c r="A64">
        <v>10272</v>
      </c>
      <c r="B64">
        <v>20</v>
      </c>
      <c r="C64">
        <v>64.8</v>
      </c>
      <c r="D64">
        <v>6</v>
      </c>
      <c r="E64">
        <v>0</v>
      </c>
    </row>
    <row r="65" spans="1:5">
      <c r="A65">
        <v>10272</v>
      </c>
      <c r="B65">
        <v>31</v>
      </c>
      <c r="C65">
        <v>10</v>
      </c>
      <c r="D65">
        <v>40</v>
      </c>
      <c r="E65">
        <v>0</v>
      </c>
    </row>
    <row r="66" spans="1:5">
      <c r="A66">
        <v>10272</v>
      </c>
      <c r="B66">
        <v>72</v>
      </c>
      <c r="C66">
        <v>27.8</v>
      </c>
      <c r="D66">
        <v>24</v>
      </c>
      <c r="E66">
        <v>0</v>
      </c>
    </row>
    <row r="67" spans="1:5">
      <c r="A67">
        <v>10273</v>
      </c>
      <c r="B67">
        <v>10</v>
      </c>
      <c r="C67">
        <v>24.8</v>
      </c>
      <c r="D67">
        <v>24</v>
      </c>
      <c r="E67">
        <v>0.05</v>
      </c>
    </row>
    <row r="68" spans="1:5">
      <c r="A68">
        <v>10273</v>
      </c>
      <c r="B68">
        <v>31</v>
      </c>
      <c r="C68">
        <v>10</v>
      </c>
      <c r="D68">
        <v>15</v>
      </c>
      <c r="E68">
        <v>0.05</v>
      </c>
    </row>
    <row r="69" spans="1:5">
      <c r="A69">
        <v>10273</v>
      </c>
      <c r="B69">
        <v>33</v>
      </c>
      <c r="C69">
        <v>2</v>
      </c>
      <c r="D69">
        <v>20</v>
      </c>
      <c r="E69">
        <v>0</v>
      </c>
    </row>
    <row r="70" spans="1:5">
      <c r="A70">
        <v>10273</v>
      </c>
      <c r="B70">
        <v>40</v>
      </c>
      <c r="C70">
        <v>14.7</v>
      </c>
      <c r="D70">
        <v>60</v>
      </c>
      <c r="E70">
        <v>0.05</v>
      </c>
    </row>
    <row r="71" spans="1:5">
      <c r="A71">
        <v>10273</v>
      </c>
      <c r="B71">
        <v>76</v>
      </c>
      <c r="C71">
        <v>14.4</v>
      </c>
      <c r="D71">
        <v>33</v>
      </c>
      <c r="E71">
        <v>0.05</v>
      </c>
    </row>
    <row r="72" spans="1:5">
      <c r="A72">
        <v>10274</v>
      </c>
      <c r="B72">
        <v>71</v>
      </c>
      <c r="C72">
        <v>17.2</v>
      </c>
      <c r="D72">
        <v>20</v>
      </c>
      <c r="E72">
        <v>0</v>
      </c>
    </row>
    <row r="73" spans="1:5">
      <c r="A73">
        <v>10274</v>
      </c>
      <c r="B73">
        <v>72</v>
      </c>
      <c r="C73">
        <v>27.8</v>
      </c>
      <c r="D73">
        <v>7</v>
      </c>
      <c r="E73">
        <v>0</v>
      </c>
    </row>
    <row r="74" spans="1:5">
      <c r="A74">
        <v>10275</v>
      </c>
      <c r="B74">
        <v>24</v>
      </c>
      <c r="C74">
        <v>3.6</v>
      </c>
      <c r="D74">
        <v>12</v>
      </c>
      <c r="E74">
        <v>0.05</v>
      </c>
    </row>
    <row r="75" spans="1:5">
      <c r="A75">
        <v>10275</v>
      </c>
      <c r="B75">
        <v>59</v>
      </c>
      <c r="C75">
        <v>44</v>
      </c>
      <c r="D75">
        <v>6</v>
      </c>
      <c r="E75">
        <v>0.05</v>
      </c>
    </row>
    <row r="76" spans="1:5">
      <c r="A76">
        <v>10276</v>
      </c>
      <c r="B76">
        <v>10</v>
      </c>
      <c r="C76">
        <v>24.8</v>
      </c>
      <c r="D76">
        <v>15</v>
      </c>
      <c r="E76">
        <v>0</v>
      </c>
    </row>
    <row r="77" spans="1:5">
      <c r="A77">
        <v>10276</v>
      </c>
      <c r="B77">
        <v>13</v>
      </c>
      <c r="C77">
        <v>4.8</v>
      </c>
      <c r="D77">
        <v>10</v>
      </c>
      <c r="E77">
        <v>0</v>
      </c>
    </row>
    <row r="78" spans="1:5">
      <c r="A78">
        <v>10277</v>
      </c>
      <c r="B78">
        <v>28</v>
      </c>
      <c r="C78">
        <v>36.4</v>
      </c>
      <c r="D78">
        <v>20</v>
      </c>
      <c r="E78">
        <v>0</v>
      </c>
    </row>
    <row r="79" spans="1:5">
      <c r="A79">
        <v>10277</v>
      </c>
      <c r="B79">
        <v>62</v>
      </c>
      <c r="C79">
        <v>39.4</v>
      </c>
      <c r="D79">
        <v>12</v>
      </c>
      <c r="E79">
        <v>0</v>
      </c>
    </row>
    <row r="80" spans="1:5">
      <c r="A80">
        <v>10278</v>
      </c>
      <c r="B80">
        <v>44</v>
      </c>
      <c r="C80">
        <v>15.5</v>
      </c>
      <c r="D80">
        <v>16</v>
      </c>
      <c r="E80">
        <v>0</v>
      </c>
    </row>
    <row r="81" spans="1:5">
      <c r="A81">
        <v>10278</v>
      </c>
      <c r="B81">
        <v>59</v>
      </c>
      <c r="C81">
        <v>44</v>
      </c>
      <c r="D81">
        <v>15</v>
      </c>
      <c r="E81">
        <v>0</v>
      </c>
    </row>
    <row r="82" spans="1:5">
      <c r="A82">
        <v>10278</v>
      </c>
      <c r="B82">
        <v>63</v>
      </c>
      <c r="C82">
        <v>35.1</v>
      </c>
      <c r="D82">
        <v>8</v>
      </c>
      <c r="E82">
        <v>0</v>
      </c>
    </row>
    <row r="83" spans="1:5">
      <c r="A83">
        <v>10278</v>
      </c>
      <c r="B83">
        <v>73</v>
      </c>
      <c r="C83">
        <v>12</v>
      </c>
      <c r="D83">
        <v>25</v>
      </c>
      <c r="E83">
        <v>0</v>
      </c>
    </row>
    <row r="84" spans="1:5">
      <c r="A84">
        <v>10279</v>
      </c>
      <c r="B84">
        <v>17</v>
      </c>
      <c r="C84">
        <v>31.2</v>
      </c>
      <c r="D84">
        <v>15</v>
      </c>
      <c r="E84">
        <v>0.25</v>
      </c>
    </row>
    <row r="85" spans="1:5">
      <c r="A85">
        <v>10280</v>
      </c>
      <c r="B85">
        <v>24</v>
      </c>
      <c r="C85">
        <v>3.6</v>
      </c>
      <c r="D85">
        <v>12</v>
      </c>
      <c r="E85">
        <v>0</v>
      </c>
    </row>
    <row r="86" spans="1:5">
      <c r="A86">
        <v>10280</v>
      </c>
      <c r="B86">
        <v>55</v>
      </c>
      <c r="C86">
        <v>19.2</v>
      </c>
      <c r="D86">
        <v>20</v>
      </c>
      <c r="E86">
        <v>0</v>
      </c>
    </row>
    <row r="87" spans="1:5">
      <c r="A87">
        <v>10280</v>
      </c>
      <c r="B87">
        <v>75</v>
      </c>
      <c r="C87">
        <v>6.2</v>
      </c>
      <c r="D87">
        <v>30</v>
      </c>
      <c r="E87">
        <v>0</v>
      </c>
    </row>
    <row r="88" spans="1:5">
      <c r="A88">
        <v>10281</v>
      </c>
      <c r="B88">
        <v>19</v>
      </c>
      <c r="C88">
        <v>7.3</v>
      </c>
      <c r="D88">
        <v>1</v>
      </c>
      <c r="E88">
        <v>0</v>
      </c>
    </row>
    <row r="89" spans="1:5">
      <c r="A89">
        <v>10281</v>
      </c>
      <c r="B89">
        <v>24</v>
      </c>
      <c r="C89">
        <v>3.6</v>
      </c>
      <c r="D89">
        <v>6</v>
      </c>
      <c r="E89">
        <v>0</v>
      </c>
    </row>
    <row r="90" spans="1:5">
      <c r="A90">
        <v>10281</v>
      </c>
      <c r="B90">
        <v>35</v>
      </c>
      <c r="C90">
        <v>14.4</v>
      </c>
      <c r="D90">
        <v>4</v>
      </c>
      <c r="E90">
        <v>0</v>
      </c>
    </row>
    <row r="91" spans="1:5">
      <c r="A91">
        <v>10282</v>
      </c>
      <c r="B91">
        <v>30</v>
      </c>
      <c r="C91">
        <v>20.7</v>
      </c>
      <c r="D91">
        <v>6</v>
      </c>
      <c r="E91">
        <v>0</v>
      </c>
    </row>
    <row r="92" spans="1:5">
      <c r="A92">
        <v>10282</v>
      </c>
      <c r="B92">
        <v>57</v>
      </c>
      <c r="C92">
        <v>15.6</v>
      </c>
      <c r="D92">
        <v>2</v>
      </c>
      <c r="E92">
        <v>0</v>
      </c>
    </row>
    <row r="93" spans="1:5">
      <c r="A93">
        <v>10283</v>
      </c>
      <c r="B93">
        <v>15</v>
      </c>
      <c r="C93">
        <v>12.4</v>
      </c>
      <c r="D93">
        <v>20</v>
      </c>
      <c r="E93">
        <v>0</v>
      </c>
    </row>
    <row r="94" spans="1:5">
      <c r="A94">
        <v>10283</v>
      </c>
      <c r="B94">
        <v>19</v>
      </c>
      <c r="C94">
        <v>7.3</v>
      </c>
      <c r="D94">
        <v>18</v>
      </c>
      <c r="E94">
        <v>0</v>
      </c>
    </row>
    <row r="95" spans="1:5">
      <c r="A95">
        <v>10283</v>
      </c>
      <c r="B95">
        <v>60</v>
      </c>
      <c r="C95">
        <v>27.2</v>
      </c>
      <c r="D95">
        <v>35</v>
      </c>
      <c r="E95">
        <v>0</v>
      </c>
    </row>
    <row r="96" spans="1:5">
      <c r="A96">
        <v>10283</v>
      </c>
      <c r="B96">
        <v>72</v>
      </c>
      <c r="C96">
        <v>27.8</v>
      </c>
      <c r="D96">
        <v>3</v>
      </c>
      <c r="E96">
        <v>0</v>
      </c>
    </row>
    <row r="97" spans="1:5">
      <c r="A97">
        <v>10284</v>
      </c>
      <c r="B97">
        <v>27</v>
      </c>
      <c r="C97">
        <v>35.1</v>
      </c>
      <c r="D97">
        <v>15</v>
      </c>
      <c r="E97">
        <v>0.25</v>
      </c>
    </row>
    <row r="98" spans="1:5">
      <c r="A98">
        <v>10284</v>
      </c>
      <c r="B98">
        <v>44</v>
      </c>
      <c r="C98">
        <v>15.5</v>
      </c>
      <c r="D98">
        <v>21</v>
      </c>
      <c r="E98">
        <v>0</v>
      </c>
    </row>
    <row r="99" spans="1:5">
      <c r="A99">
        <v>10284</v>
      </c>
      <c r="B99">
        <v>60</v>
      </c>
      <c r="C99">
        <v>27.2</v>
      </c>
      <c r="D99">
        <v>20</v>
      </c>
      <c r="E99">
        <v>0.25</v>
      </c>
    </row>
    <row r="100" spans="1:5">
      <c r="A100">
        <v>10284</v>
      </c>
      <c r="B100">
        <v>67</v>
      </c>
      <c r="C100">
        <v>11.2</v>
      </c>
      <c r="D100">
        <v>5</v>
      </c>
      <c r="E100">
        <v>0.25</v>
      </c>
    </row>
    <row r="101" spans="1:5">
      <c r="A101">
        <v>10285</v>
      </c>
      <c r="B101">
        <v>1</v>
      </c>
      <c r="C101">
        <v>14.4</v>
      </c>
      <c r="D101">
        <v>45</v>
      </c>
      <c r="E101">
        <v>0.2</v>
      </c>
    </row>
    <row r="102" spans="1:5">
      <c r="A102">
        <v>10285</v>
      </c>
      <c r="B102">
        <v>40</v>
      </c>
      <c r="C102">
        <v>14.7</v>
      </c>
      <c r="D102">
        <v>40</v>
      </c>
      <c r="E102">
        <v>0.2</v>
      </c>
    </row>
    <row r="103" spans="1:5">
      <c r="A103">
        <v>10285</v>
      </c>
      <c r="B103">
        <v>53</v>
      </c>
      <c r="C103">
        <v>26.2</v>
      </c>
      <c r="D103">
        <v>36</v>
      </c>
      <c r="E103">
        <v>0.2</v>
      </c>
    </row>
    <row r="104" spans="1:5">
      <c r="A104">
        <v>10286</v>
      </c>
      <c r="B104">
        <v>35</v>
      </c>
      <c r="C104">
        <v>14.4</v>
      </c>
      <c r="D104">
        <v>100</v>
      </c>
      <c r="E104">
        <v>0</v>
      </c>
    </row>
    <row r="105" spans="1:5">
      <c r="A105">
        <v>10286</v>
      </c>
      <c r="B105">
        <v>62</v>
      </c>
      <c r="C105">
        <v>39.4</v>
      </c>
      <c r="D105">
        <v>40</v>
      </c>
      <c r="E105">
        <v>0</v>
      </c>
    </row>
    <row r="106" spans="1:5">
      <c r="A106">
        <v>10287</v>
      </c>
      <c r="B106">
        <v>16</v>
      </c>
      <c r="C106">
        <v>13.9</v>
      </c>
      <c r="D106">
        <v>40</v>
      </c>
      <c r="E106">
        <v>0.15</v>
      </c>
    </row>
    <row r="107" spans="1:5">
      <c r="A107">
        <v>10287</v>
      </c>
      <c r="B107">
        <v>34</v>
      </c>
      <c r="C107">
        <v>11.2</v>
      </c>
      <c r="D107">
        <v>20</v>
      </c>
      <c r="E107">
        <v>0</v>
      </c>
    </row>
    <row r="108" spans="1:5">
      <c r="A108">
        <v>10287</v>
      </c>
      <c r="B108">
        <v>46</v>
      </c>
      <c r="C108">
        <v>9.6</v>
      </c>
      <c r="D108">
        <v>15</v>
      </c>
      <c r="E108">
        <v>0.15</v>
      </c>
    </row>
    <row r="109" spans="1:5">
      <c r="A109">
        <v>10288</v>
      </c>
      <c r="B109">
        <v>54</v>
      </c>
      <c r="C109">
        <v>5.9</v>
      </c>
      <c r="D109">
        <v>10</v>
      </c>
      <c r="E109">
        <v>0.1</v>
      </c>
    </row>
    <row r="110" spans="1:5">
      <c r="A110">
        <v>10288</v>
      </c>
      <c r="B110">
        <v>68</v>
      </c>
      <c r="C110">
        <v>10</v>
      </c>
      <c r="D110">
        <v>3</v>
      </c>
      <c r="E110">
        <v>0.1</v>
      </c>
    </row>
    <row r="111" spans="1:5">
      <c r="A111">
        <v>10289</v>
      </c>
      <c r="B111">
        <v>3</v>
      </c>
      <c r="C111">
        <v>8</v>
      </c>
      <c r="D111">
        <v>30</v>
      </c>
      <c r="E111">
        <v>0</v>
      </c>
    </row>
    <row r="112" spans="1:5">
      <c r="A112">
        <v>10289</v>
      </c>
      <c r="B112">
        <v>64</v>
      </c>
      <c r="C112">
        <v>26.6</v>
      </c>
      <c r="D112">
        <v>9</v>
      </c>
      <c r="E112">
        <v>0</v>
      </c>
    </row>
    <row r="113" spans="1:5">
      <c r="A113">
        <v>10290</v>
      </c>
      <c r="B113">
        <v>5</v>
      </c>
      <c r="C113">
        <v>17</v>
      </c>
      <c r="D113">
        <v>20</v>
      </c>
      <c r="E113">
        <v>0</v>
      </c>
    </row>
    <row r="114" spans="1:5">
      <c r="A114">
        <v>10290</v>
      </c>
      <c r="B114">
        <v>29</v>
      </c>
      <c r="C114">
        <v>99</v>
      </c>
      <c r="D114">
        <v>15</v>
      </c>
      <c r="E114">
        <v>0</v>
      </c>
    </row>
    <row r="115" spans="1:5">
      <c r="A115">
        <v>10290</v>
      </c>
      <c r="B115">
        <v>49</v>
      </c>
      <c r="C115">
        <v>16</v>
      </c>
      <c r="D115">
        <v>15</v>
      </c>
      <c r="E115">
        <v>0</v>
      </c>
    </row>
    <row r="116" spans="1:5">
      <c r="A116">
        <v>10290</v>
      </c>
      <c r="B116">
        <v>77</v>
      </c>
      <c r="C116">
        <v>10.4</v>
      </c>
      <c r="D116">
        <v>10</v>
      </c>
      <c r="E116">
        <v>0</v>
      </c>
    </row>
    <row r="117" spans="1:5">
      <c r="A117">
        <v>10291</v>
      </c>
      <c r="B117">
        <v>13</v>
      </c>
      <c r="C117">
        <v>4.8</v>
      </c>
      <c r="D117">
        <v>20</v>
      </c>
      <c r="E117">
        <v>0.1</v>
      </c>
    </row>
    <row r="118" spans="1:5">
      <c r="A118">
        <v>10291</v>
      </c>
      <c r="B118">
        <v>44</v>
      </c>
      <c r="C118">
        <v>15.5</v>
      </c>
      <c r="D118">
        <v>24</v>
      </c>
      <c r="E118">
        <v>0.1</v>
      </c>
    </row>
    <row r="119" spans="1:5">
      <c r="A119">
        <v>10291</v>
      </c>
      <c r="B119">
        <v>51</v>
      </c>
      <c r="C119">
        <v>42.4</v>
      </c>
      <c r="D119">
        <v>2</v>
      </c>
      <c r="E119">
        <v>0.1</v>
      </c>
    </row>
    <row r="120" spans="1:5">
      <c r="A120">
        <v>10292</v>
      </c>
      <c r="B120">
        <v>20</v>
      </c>
      <c r="C120">
        <v>64.8</v>
      </c>
      <c r="D120">
        <v>20</v>
      </c>
      <c r="E120">
        <v>0</v>
      </c>
    </row>
    <row r="121" spans="1:5">
      <c r="A121">
        <v>10293</v>
      </c>
      <c r="B121">
        <v>18</v>
      </c>
      <c r="C121">
        <v>50</v>
      </c>
      <c r="D121">
        <v>12</v>
      </c>
      <c r="E121">
        <v>0</v>
      </c>
    </row>
    <row r="122" spans="1:5">
      <c r="A122">
        <v>10293</v>
      </c>
      <c r="B122">
        <v>24</v>
      </c>
      <c r="C122">
        <v>3.6</v>
      </c>
      <c r="D122">
        <v>10</v>
      </c>
      <c r="E122">
        <v>0</v>
      </c>
    </row>
    <row r="123" spans="1:5">
      <c r="A123">
        <v>10293</v>
      </c>
      <c r="B123">
        <v>63</v>
      </c>
      <c r="C123">
        <v>35.1</v>
      </c>
      <c r="D123">
        <v>5</v>
      </c>
      <c r="E123">
        <v>0</v>
      </c>
    </row>
    <row r="124" spans="1:5">
      <c r="A124">
        <v>10293</v>
      </c>
      <c r="B124">
        <v>75</v>
      </c>
      <c r="C124">
        <v>6.2</v>
      </c>
      <c r="D124">
        <v>6</v>
      </c>
      <c r="E124">
        <v>0</v>
      </c>
    </row>
    <row r="125" spans="1:5">
      <c r="A125">
        <v>10294</v>
      </c>
      <c r="B125">
        <v>1</v>
      </c>
      <c r="C125">
        <v>14.4</v>
      </c>
      <c r="D125">
        <v>18</v>
      </c>
      <c r="E125">
        <v>0</v>
      </c>
    </row>
    <row r="126" spans="1:5">
      <c r="A126">
        <v>10294</v>
      </c>
      <c r="B126">
        <v>17</v>
      </c>
      <c r="C126">
        <v>31.2</v>
      </c>
      <c r="D126">
        <v>15</v>
      </c>
      <c r="E126">
        <v>0</v>
      </c>
    </row>
    <row r="127" spans="1:5">
      <c r="A127">
        <v>10294</v>
      </c>
      <c r="B127">
        <v>43</v>
      </c>
      <c r="C127">
        <v>36.799999999999997</v>
      </c>
      <c r="D127">
        <v>15</v>
      </c>
      <c r="E127">
        <v>0</v>
      </c>
    </row>
    <row r="128" spans="1:5">
      <c r="A128">
        <v>10294</v>
      </c>
      <c r="B128">
        <v>60</v>
      </c>
      <c r="C128">
        <v>27.2</v>
      </c>
      <c r="D128">
        <v>21</v>
      </c>
      <c r="E128">
        <v>0</v>
      </c>
    </row>
    <row r="129" spans="1:5">
      <c r="A129">
        <v>10294</v>
      </c>
      <c r="B129">
        <v>75</v>
      </c>
      <c r="C129">
        <v>6.2</v>
      </c>
      <c r="D129">
        <v>6</v>
      </c>
      <c r="E129">
        <v>0</v>
      </c>
    </row>
    <row r="130" spans="1:5">
      <c r="A130">
        <v>10295</v>
      </c>
      <c r="B130">
        <v>56</v>
      </c>
      <c r="C130">
        <v>30.4</v>
      </c>
      <c r="D130">
        <v>4</v>
      </c>
      <c r="E130">
        <v>0</v>
      </c>
    </row>
    <row r="131" spans="1:5">
      <c r="A131">
        <v>10296</v>
      </c>
      <c r="B131">
        <v>11</v>
      </c>
      <c r="C131">
        <v>16.8</v>
      </c>
      <c r="D131">
        <v>12</v>
      </c>
      <c r="E131">
        <v>0</v>
      </c>
    </row>
    <row r="132" spans="1:5">
      <c r="A132">
        <v>10296</v>
      </c>
      <c r="B132">
        <v>16</v>
      </c>
      <c r="C132">
        <v>13.9</v>
      </c>
      <c r="D132">
        <v>30</v>
      </c>
      <c r="E132">
        <v>0</v>
      </c>
    </row>
    <row r="133" spans="1:5">
      <c r="A133">
        <v>10296</v>
      </c>
      <c r="B133">
        <v>69</v>
      </c>
      <c r="C133">
        <v>28.8</v>
      </c>
      <c r="D133">
        <v>15</v>
      </c>
      <c r="E133">
        <v>0</v>
      </c>
    </row>
    <row r="134" spans="1:5">
      <c r="A134">
        <v>10297</v>
      </c>
      <c r="B134">
        <v>39</v>
      </c>
      <c r="C134">
        <v>14.4</v>
      </c>
      <c r="D134">
        <v>60</v>
      </c>
      <c r="E134">
        <v>0</v>
      </c>
    </row>
    <row r="135" spans="1:5">
      <c r="A135">
        <v>10297</v>
      </c>
      <c r="B135">
        <v>72</v>
      </c>
      <c r="C135">
        <v>27.8</v>
      </c>
      <c r="D135">
        <v>20</v>
      </c>
      <c r="E135">
        <v>0</v>
      </c>
    </row>
    <row r="136" spans="1:5">
      <c r="A136">
        <v>10298</v>
      </c>
      <c r="B136">
        <v>2</v>
      </c>
      <c r="C136">
        <v>15.2</v>
      </c>
      <c r="D136">
        <v>40</v>
      </c>
      <c r="E136">
        <v>0</v>
      </c>
    </row>
    <row r="137" spans="1:5">
      <c r="A137">
        <v>10298</v>
      </c>
      <c r="B137">
        <v>36</v>
      </c>
      <c r="C137">
        <v>15.2</v>
      </c>
      <c r="D137">
        <v>40</v>
      </c>
      <c r="E137">
        <v>0.25</v>
      </c>
    </row>
    <row r="138" spans="1:5">
      <c r="A138">
        <v>10298</v>
      </c>
      <c r="B138">
        <v>59</v>
      </c>
      <c r="C138">
        <v>44</v>
      </c>
      <c r="D138">
        <v>30</v>
      </c>
      <c r="E138">
        <v>0.25</v>
      </c>
    </row>
    <row r="139" spans="1:5">
      <c r="A139">
        <v>10298</v>
      </c>
      <c r="B139">
        <v>62</v>
      </c>
      <c r="C139">
        <v>39.4</v>
      </c>
      <c r="D139">
        <v>15</v>
      </c>
      <c r="E139">
        <v>0</v>
      </c>
    </row>
    <row r="140" spans="1:5">
      <c r="A140">
        <v>10299</v>
      </c>
      <c r="B140">
        <v>19</v>
      </c>
      <c r="C140">
        <v>7.3</v>
      </c>
      <c r="D140">
        <v>15</v>
      </c>
      <c r="E140">
        <v>0</v>
      </c>
    </row>
    <row r="141" spans="1:5">
      <c r="A141">
        <v>10299</v>
      </c>
      <c r="B141">
        <v>70</v>
      </c>
      <c r="C141">
        <v>12</v>
      </c>
      <c r="D141">
        <v>20</v>
      </c>
      <c r="E141">
        <v>0</v>
      </c>
    </row>
    <row r="142" spans="1:5">
      <c r="A142">
        <v>10300</v>
      </c>
      <c r="B142">
        <v>66</v>
      </c>
      <c r="C142">
        <v>13.6</v>
      </c>
      <c r="D142">
        <v>30</v>
      </c>
      <c r="E142">
        <v>0</v>
      </c>
    </row>
    <row r="143" spans="1:5">
      <c r="A143">
        <v>10300</v>
      </c>
      <c r="B143">
        <v>68</v>
      </c>
      <c r="C143">
        <v>10</v>
      </c>
      <c r="D143">
        <v>20</v>
      </c>
      <c r="E143">
        <v>0</v>
      </c>
    </row>
    <row r="144" spans="1:5">
      <c r="A144">
        <v>10301</v>
      </c>
      <c r="B144">
        <v>40</v>
      </c>
      <c r="C144">
        <v>14.7</v>
      </c>
      <c r="D144">
        <v>10</v>
      </c>
      <c r="E144">
        <v>0</v>
      </c>
    </row>
    <row r="145" spans="1:5">
      <c r="A145">
        <v>10301</v>
      </c>
      <c r="B145">
        <v>56</v>
      </c>
      <c r="C145">
        <v>30.4</v>
      </c>
      <c r="D145">
        <v>20</v>
      </c>
      <c r="E145">
        <v>0</v>
      </c>
    </row>
    <row r="146" spans="1:5">
      <c r="A146">
        <v>10302</v>
      </c>
      <c r="B146">
        <v>17</v>
      </c>
      <c r="C146">
        <v>31.2</v>
      </c>
      <c r="D146">
        <v>40</v>
      </c>
      <c r="E146">
        <v>0</v>
      </c>
    </row>
    <row r="147" spans="1:5">
      <c r="A147">
        <v>10302</v>
      </c>
      <c r="B147">
        <v>28</v>
      </c>
      <c r="C147">
        <v>36.4</v>
      </c>
      <c r="D147">
        <v>28</v>
      </c>
      <c r="E147">
        <v>0</v>
      </c>
    </row>
    <row r="148" spans="1:5">
      <c r="A148">
        <v>10302</v>
      </c>
      <c r="B148">
        <v>43</v>
      </c>
      <c r="C148">
        <v>36.799999999999997</v>
      </c>
      <c r="D148">
        <v>12</v>
      </c>
      <c r="E148">
        <v>0</v>
      </c>
    </row>
    <row r="149" spans="1:5">
      <c r="A149">
        <v>10303</v>
      </c>
      <c r="B149">
        <v>40</v>
      </c>
      <c r="C149">
        <v>14.7</v>
      </c>
      <c r="D149">
        <v>40</v>
      </c>
      <c r="E149">
        <v>0.1</v>
      </c>
    </row>
    <row r="150" spans="1:5">
      <c r="A150">
        <v>10303</v>
      </c>
      <c r="B150">
        <v>65</v>
      </c>
      <c r="C150">
        <v>16.8</v>
      </c>
      <c r="D150">
        <v>30</v>
      </c>
      <c r="E150">
        <v>0.1</v>
      </c>
    </row>
    <row r="151" spans="1:5">
      <c r="A151">
        <v>10303</v>
      </c>
      <c r="B151">
        <v>68</v>
      </c>
      <c r="C151">
        <v>10</v>
      </c>
      <c r="D151">
        <v>15</v>
      </c>
      <c r="E151">
        <v>0.1</v>
      </c>
    </row>
    <row r="152" spans="1:5">
      <c r="A152">
        <v>10304</v>
      </c>
      <c r="B152">
        <v>49</v>
      </c>
      <c r="C152">
        <v>16</v>
      </c>
      <c r="D152">
        <v>30</v>
      </c>
      <c r="E152">
        <v>0</v>
      </c>
    </row>
    <row r="153" spans="1:5">
      <c r="A153">
        <v>10304</v>
      </c>
      <c r="B153">
        <v>59</v>
      </c>
      <c r="C153">
        <v>44</v>
      </c>
      <c r="D153">
        <v>10</v>
      </c>
      <c r="E153">
        <v>0</v>
      </c>
    </row>
    <row r="154" spans="1:5">
      <c r="A154">
        <v>10304</v>
      </c>
      <c r="B154">
        <v>71</v>
      </c>
      <c r="C154">
        <v>17.2</v>
      </c>
      <c r="D154">
        <v>2</v>
      </c>
      <c r="E154">
        <v>0</v>
      </c>
    </row>
    <row r="155" spans="1:5">
      <c r="A155">
        <v>10305</v>
      </c>
      <c r="B155">
        <v>18</v>
      </c>
      <c r="C155">
        <v>50</v>
      </c>
      <c r="D155">
        <v>25</v>
      </c>
      <c r="E155">
        <v>0.1</v>
      </c>
    </row>
    <row r="156" spans="1:5">
      <c r="A156">
        <v>10305</v>
      </c>
      <c r="B156">
        <v>29</v>
      </c>
      <c r="C156">
        <v>99</v>
      </c>
      <c r="D156">
        <v>25</v>
      </c>
      <c r="E156">
        <v>0.1</v>
      </c>
    </row>
    <row r="157" spans="1:5">
      <c r="A157">
        <v>10305</v>
      </c>
      <c r="B157">
        <v>39</v>
      </c>
      <c r="C157">
        <v>14.4</v>
      </c>
      <c r="D157">
        <v>30</v>
      </c>
      <c r="E157">
        <v>0.1</v>
      </c>
    </row>
    <row r="158" spans="1:5">
      <c r="A158">
        <v>10306</v>
      </c>
      <c r="B158">
        <v>30</v>
      </c>
      <c r="C158">
        <v>20.7</v>
      </c>
      <c r="D158">
        <v>10</v>
      </c>
      <c r="E158">
        <v>0</v>
      </c>
    </row>
    <row r="159" spans="1:5">
      <c r="A159">
        <v>10306</v>
      </c>
      <c r="B159">
        <v>53</v>
      </c>
      <c r="C159">
        <v>26.2</v>
      </c>
      <c r="D159">
        <v>10</v>
      </c>
      <c r="E159">
        <v>0</v>
      </c>
    </row>
    <row r="160" spans="1:5">
      <c r="A160">
        <v>10306</v>
      </c>
      <c r="B160">
        <v>54</v>
      </c>
      <c r="C160">
        <v>5.9</v>
      </c>
      <c r="D160">
        <v>5</v>
      </c>
      <c r="E160">
        <v>0</v>
      </c>
    </row>
    <row r="161" spans="1:5">
      <c r="A161">
        <v>10307</v>
      </c>
      <c r="B161">
        <v>62</v>
      </c>
      <c r="C161">
        <v>39.4</v>
      </c>
      <c r="D161">
        <v>10</v>
      </c>
      <c r="E161">
        <v>0</v>
      </c>
    </row>
    <row r="162" spans="1:5">
      <c r="A162">
        <v>10307</v>
      </c>
      <c r="B162">
        <v>68</v>
      </c>
      <c r="C162">
        <v>10</v>
      </c>
      <c r="D162">
        <v>3</v>
      </c>
      <c r="E162">
        <v>0</v>
      </c>
    </row>
    <row r="163" spans="1:5">
      <c r="A163">
        <v>10308</v>
      </c>
      <c r="B163">
        <v>69</v>
      </c>
      <c r="C163">
        <v>28.8</v>
      </c>
      <c r="D163">
        <v>1</v>
      </c>
      <c r="E163">
        <v>0</v>
      </c>
    </row>
    <row r="164" spans="1:5">
      <c r="A164">
        <v>10308</v>
      </c>
      <c r="B164">
        <v>70</v>
      </c>
      <c r="C164">
        <v>12</v>
      </c>
      <c r="D164">
        <v>5</v>
      </c>
      <c r="E164">
        <v>0</v>
      </c>
    </row>
    <row r="165" spans="1:5">
      <c r="A165">
        <v>10309</v>
      </c>
      <c r="B165">
        <v>4</v>
      </c>
      <c r="C165">
        <v>17.600000000000001</v>
      </c>
      <c r="D165">
        <v>20</v>
      </c>
      <c r="E165">
        <v>0</v>
      </c>
    </row>
    <row r="166" spans="1:5">
      <c r="A166">
        <v>10309</v>
      </c>
      <c r="B166">
        <v>6</v>
      </c>
      <c r="C166">
        <v>20</v>
      </c>
      <c r="D166">
        <v>30</v>
      </c>
      <c r="E166">
        <v>0</v>
      </c>
    </row>
    <row r="167" spans="1:5">
      <c r="A167">
        <v>10309</v>
      </c>
      <c r="B167">
        <v>42</v>
      </c>
      <c r="C167">
        <v>11.2</v>
      </c>
      <c r="D167">
        <v>2</v>
      </c>
      <c r="E167">
        <v>0</v>
      </c>
    </row>
    <row r="168" spans="1:5">
      <c r="A168">
        <v>10309</v>
      </c>
      <c r="B168">
        <v>43</v>
      </c>
      <c r="C168">
        <v>36.799999999999997</v>
      </c>
      <c r="D168">
        <v>20</v>
      </c>
      <c r="E168">
        <v>0</v>
      </c>
    </row>
    <row r="169" spans="1:5">
      <c r="A169">
        <v>10309</v>
      </c>
      <c r="B169">
        <v>71</v>
      </c>
      <c r="C169">
        <v>17.2</v>
      </c>
      <c r="D169">
        <v>3</v>
      </c>
      <c r="E169">
        <v>0</v>
      </c>
    </row>
    <row r="170" spans="1:5">
      <c r="A170">
        <v>10310</v>
      </c>
      <c r="B170">
        <v>16</v>
      </c>
      <c r="C170">
        <v>13.9</v>
      </c>
      <c r="D170">
        <v>10</v>
      </c>
      <c r="E170">
        <v>0</v>
      </c>
    </row>
    <row r="171" spans="1:5">
      <c r="A171">
        <v>10310</v>
      </c>
      <c r="B171">
        <v>62</v>
      </c>
      <c r="C171">
        <v>39.4</v>
      </c>
      <c r="D171">
        <v>5</v>
      </c>
      <c r="E171">
        <v>0</v>
      </c>
    </row>
    <row r="172" spans="1:5">
      <c r="A172">
        <v>10311</v>
      </c>
      <c r="B172">
        <v>42</v>
      </c>
      <c r="C172">
        <v>11.2</v>
      </c>
      <c r="D172">
        <v>6</v>
      </c>
      <c r="E172">
        <v>0</v>
      </c>
    </row>
    <row r="173" spans="1:5">
      <c r="A173">
        <v>10311</v>
      </c>
      <c r="B173">
        <v>69</v>
      </c>
      <c r="C173">
        <v>28.8</v>
      </c>
      <c r="D173">
        <v>7</v>
      </c>
      <c r="E173">
        <v>0</v>
      </c>
    </row>
    <row r="174" spans="1:5">
      <c r="A174">
        <v>10312</v>
      </c>
      <c r="B174">
        <v>28</v>
      </c>
      <c r="C174">
        <v>36.4</v>
      </c>
      <c r="D174">
        <v>4</v>
      </c>
      <c r="E174">
        <v>0</v>
      </c>
    </row>
    <row r="175" spans="1:5">
      <c r="A175">
        <v>10312</v>
      </c>
      <c r="B175">
        <v>43</v>
      </c>
      <c r="C175">
        <v>36.799999999999997</v>
      </c>
      <c r="D175">
        <v>24</v>
      </c>
      <c r="E175">
        <v>0</v>
      </c>
    </row>
    <row r="176" spans="1:5">
      <c r="A176">
        <v>10312</v>
      </c>
      <c r="B176">
        <v>53</v>
      </c>
      <c r="C176">
        <v>26.2</v>
      </c>
      <c r="D176">
        <v>20</v>
      </c>
      <c r="E176">
        <v>0</v>
      </c>
    </row>
    <row r="177" spans="1:5">
      <c r="A177">
        <v>10312</v>
      </c>
      <c r="B177">
        <v>75</v>
      </c>
      <c r="C177">
        <v>6.2</v>
      </c>
      <c r="D177">
        <v>10</v>
      </c>
      <c r="E177">
        <v>0</v>
      </c>
    </row>
    <row r="178" spans="1:5">
      <c r="A178">
        <v>10313</v>
      </c>
      <c r="B178">
        <v>36</v>
      </c>
      <c r="C178">
        <v>15.2</v>
      </c>
      <c r="D178">
        <v>12</v>
      </c>
      <c r="E178">
        <v>0</v>
      </c>
    </row>
    <row r="179" spans="1:5">
      <c r="A179">
        <v>10314</v>
      </c>
      <c r="B179">
        <v>32</v>
      </c>
      <c r="C179">
        <v>25.6</v>
      </c>
      <c r="D179">
        <v>40</v>
      </c>
      <c r="E179">
        <v>0.1</v>
      </c>
    </row>
    <row r="180" spans="1:5">
      <c r="A180">
        <v>10314</v>
      </c>
      <c r="B180">
        <v>58</v>
      </c>
      <c r="C180">
        <v>10.6</v>
      </c>
      <c r="D180">
        <v>30</v>
      </c>
      <c r="E180">
        <v>0.1</v>
      </c>
    </row>
    <row r="181" spans="1:5">
      <c r="A181">
        <v>10314</v>
      </c>
      <c r="B181">
        <v>62</v>
      </c>
      <c r="C181">
        <v>39.4</v>
      </c>
      <c r="D181">
        <v>25</v>
      </c>
      <c r="E181">
        <v>0.1</v>
      </c>
    </row>
    <row r="182" spans="1:5">
      <c r="A182">
        <v>10315</v>
      </c>
      <c r="B182">
        <v>34</v>
      </c>
      <c r="C182">
        <v>11.2</v>
      </c>
      <c r="D182">
        <v>14</v>
      </c>
      <c r="E182">
        <v>0</v>
      </c>
    </row>
    <row r="183" spans="1:5">
      <c r="A183">
        <v>10315</v>
      </c>
      <c r="B183">
        <v>70</v>
      </c>
      <c r="C183">
        <v>12</v>
      </c>
      <c r="D183">
        <v>30</v>
      </c>
      <c r="E183">
        <v>0</v>
      </c>
    </row>
    <row r="184" spans="1:5">
      <c r="A184">
        <v>10316</v>
      </c>
      <c r="B184">
        <v>41</v>
      </c>
      <c r="C184">
        <v>7.7</v>
      </c>
      <c r="D184">
        <v>10</v>
      </c>
      <c r="E184">
        <v>0</v>
      </c>
    </row>
    <row r="185" spans="1:5">
      <c r="A185">
        <v>10316</v>
      </c>
      <c r="B185">
        <v>62</v>
      </c>
      <c r="C185">
        <v>39.4</v>
      </c>
      <c r="D185">
        <v>70</v>
      </c>
      <c r="E185">
        <v>0</v>
      </c>
    </row>
    <row r="186" spans="1:5">
      <c r="A186">
        <v>10317</v>
      </c>
      <c r="B186">
        <v>1</v>
      </c>
      <c r="C186">
        <v>14.4</v>
      </c>
      <c r="D186">
        <v>20</v>
      </c>
      <c r="E186">
        <v>0</v>
      </c>
    </row>
    <row r="187" spans="1:5">
      <c r="A187">
        <v>10318</v>
      </c>
      <c r="B187">
        <v>41</v>
      </c>
      <c r="C187">
        <v>7.7</v>
      </c>
      <c r="D187">
        <v>20</v>
      </c>
      <c r="E187">
        <v>0</v>
      </c>
    </row>
    <row r="188" spans="1:5">
      <c r="A188">
        <v>10318</v>
      </c>
      <c r="B188">
        <v>76</v>
      </c>
      <c r="C188">
        <v>14.4</v>
      </c>
      <c r="D188">
        <v>6</v>
      </c>
      <c r="E188">
        <v>0</v>
      </c>
    </row>
    <row r="189" spans="1:5">
      <c r="A189">
        <v>10319</v>
      </c>
      <c r="B189">
        <v>17</v>
      </c>
      <c r="C189">
        <v>31.2</v>
      </c>
      <c r="D189">
        <v>8</v>
      </c>
      <c r="E189">
        <v>0</v>
      </c>
    </row>
    <row r="190" spans="1:5">
      <c r="A190">
        <v>10319</v>
      </c>
      <c r="B190">
        <v>28</v>
      </c>
      <c r="C190">
        <v>36.4</v>
      </c>
      <c r="D190">
        <v>14</v>
      </c>
      <c r="E190">
        <v>0</v>
      </c>
    </row>
    <row r="191" spans="1:5">
      <c r="A191">
        <v>10319</v>
      </c>
      <c r="B191">
        <v>76</v>
      </c>
      <c r="C191">
        <v>14.4</v>
      </c>
      <c r="D191">
        <v>30</v>
      </c>
      <c r="E191">
        <v>0</v>
      </c>
    </row>
    <row r="192" spans="1:5">
      <c r="A192">
        <v>10320</v>
      </c>
      <c r="B192">
        <v>71</v>
      </c>
      <c r="C192">
        <v>17.2</v>
      </c>
      <c r="D192">
        <v>30</v>
      </c>
      <c r="E192">
        <v>0</v>
      </c>
    </row>
    <row r="193" spans="1:5">
      <c r="A193">
        <v>10321</v>
      </c>
      <c r="B193">
        <v>35</v>
      </c>
      <c r="C193">
        <v>14.4</v>
      </c>
      <c r="D193">
        <v>10</v>
      </c>
      <c r="E193">
        <v>0</v>
      </c>
    </row>
    <row r="194" spans="1:5">
      <c r="A194">
        <v>10322</v>
      </c>
      <c r="B194">
        <v>52</v>
      </c>
      <c r="C194">
        <v>5.6</v>
      </c>
      <c r="D194">
        <v>20</v>
      </c>
      <c r="E194">
        <v>0</v>
      </c>
    </row>
    <row r="195" spans="1:5">
      <c r="A195">
        <v>10323</v>
      </c>
      <c r="B195">
        <v>15</v>
      </c>
      <c r="C195">
        <v>12.4</v>
      </c>
      <c r="D195">
        <v>5</v>
      </c>
      <c r="E195">
        <v>0</v>
      </c>
    </row>
    <row r="196" spans="1:5">
      <c r="A196">
        <v>10323</v>
      </c>
      <c r="B196">
        <v>25</v>
      </c>
      <c r="C196">
        <v>11.2</v>
      </c>
      <c r="D196">
        <v>4</v>
      </c>
      <c r="E196">
        <v>0</v>
      </c>
    </row>
    <row r="197" spans="1:5">
      <c r="A197">
        <v>10323</v>
      </c>
      <c r="B197">
        <v>39</v>
      </c>
      <c r="C197">
        <v>14.4</v>
      </c>
      <c r="D197">
        <v>4</v>
      </c>
      <c r="E197">
        <v>0</v>
      </c>
    </row>
    <row r="198" spans="1:5">
      <c r="A198">
        <v>10324</v>
      </c>
      <c r="B198">
        <v>16</v>
      </c>
      <c r="C198">
        <v>13.9</v>
      </c>
      <c r="D198">
        <v>21</v>
      </c>
      <c r="E198">
        <v>0.15</v>
      </c>
    </row>
    <row r="199" spans="1:5">
      <c r="A199">
        <v>10324</v>
      </c>
      <c r="B199">
        <v>35</v>
      </c>
      <c r="C199">
        <v>14.4</v>
      </c>
      <c r="D199">
        <v>70</v>
      </c>
      <c r="E199">
        <v>0.15</v>
      </c>
    </row>
    <row r="200" spans="1:5">
      <c r="A200">
        <v>10324</v>
      </c>
      <c r="B200">
        <v>46</v>
      </c>
      <c r="C200">
        <v>9.6</v>
      </c>
      <c r="D200">
        <v>30</v>
      </c>
      <c r="E200">
        <v>0</v>
      </c>
    </row>
    <row r="201" spans="1:5">
      <c r="A201">
        <v>10324</v>
      </c>
      <c r="B201">
        <v>59</v>
      </c>
      <c r="C201">
        <v>44</v>
      </c>
      <c r="D201">
        <v>40</v>
      </c>
      <c r="E201">
        <v>0.15</v>
      </c>
    </row>
    <row r="202" spans="1:5">
      <c r="A202">
        <v>10324</v>
      </c>
      <c r="B202">
        <v>63</v>
      </c>
      <c r="C202">
        <v>35.1</v>
      </c>
      <c r="D202">
        <v>80</v>
      </c>
      <c r="E202">
        <v>0.15</v>
      </c>
    </row>
    <row r="203" spans="1:5">
      <c r="A203">
        <v>10325</v>
      </c>
      <c r="B203">
        <v>6</v>
      </c>
      <c r="C203">
        <v>20</v>
      </c>
      <c r="D203">
        <v>6</v>
      </c>
      <c r="E203">
        <v>0</v>
      </c>
    </row>
    <row r="204" spans="1:5">
      <c r="A204">
        <v>10325</v>
      </c>
      <c r="B204">
        <v>13</v>
      </c>
      <c r="C204">
        <v>4.8</v>
      </c>
      <c r="D204">
        <v>12</v>
      </c>
      <c r="E204">
        <v>0</v>
      </c>
    </row>
    <row r="205" spans="1:5">
      <c r="A205">
        <v>10325</v>
      </c>
      <c r="B205">
        <v>14</v>
      </c>
      <c r="C205">
        <v>18.600000000000001</v>
      </c>
      <c r="D205">
        <v>9</v>
      </c>
      <c r="E205">
        <v>0</v>
      </c>
    </row>
    <row r="206" spans="1:5">
      <c r="A206">
        <v>10325</v>
      </c>
      <c r="B206">
        <v>31</v>
      </c>
      <c r="C206">
        <v>10</v>
      </c>
      <c r="D206">
        <v>4</v>
      </c>
      <c r="E206">
        <v>0</v>
      </c>
    </row>
    <row r="207" spans="1:5">
      <c r="A207">
        <v>10325</v>
      </c>
      <c r="B207">
        <v>72</v>
      </c>
      <c r="C207">
        <v>27.8</v>
      </c>
      <c r="D207">
        <v>40</v>
      </c>
      <c r="E207">
        <v>0</v>
      </c>
    </row>
    <row r="208" spans="1:5">
      <c r="A208">
        <v>10326</v>
      </c>
      <c r="B208">
        <v>4</v>
      </c>
      <c r="C208">
        <v>17.600000000000001</v>
      </c>
      <c r="D208">
        <v>24</v>
      </c>
      <c r="E208">
        <v>0</v>
      </c>
    </row>
    <row r="209" spans="1:5">
      <c r="A209">
        <v>10326</v>
      </c>
      <c r="B209">
        <v>57</v>
      </c>
      <c r="C209">
        <v>15.6</v>
      </c>
      <c r="D209">
        <v>16</v>
      </c>
      <c r="E209">
        <v>0</v>
      </c>
    </row>
    <row r="210" spans="1:5">
      <c r="A210">
        <v>10326</v>
      </c>
      <c r="B210">
        <v>75</v>
      </c>
      <c r="C210">
        <v>6.2</v>
      </c>
      <c r="D210">
        <v>50</v>
      </c>
      <c r="E210">
        <v>0</v>
      </c>
    </row>
    <row r="211" spans="1:5">
      <c r="A211">
        <v>10327</v>
      </c>
      <c r="B211">
        <v>2</v>
      </c>
      <c r="C211">
        <v>15.2</v>
      </c>
      <c r="D211">
        <v>25</v>
      </c>
      <c r="E211">
        <v>0.2</v>
      </c>
    </row>
    <row r="212" spans="1:5">
      <c r="A212">
        <v>10327</v>
      </c>
      <c r="B212">
        <v>11</v>
      </c>
      <c r="C212">
        <v>16.8</v>
      </c>
      <c r="D212">
        <v>50</v>
      </c>
      <c r="E212">
        <v>0.2</v>
      </c>
    </row>
    <row r="213" spans="1:5">
      <c r="A213">
        <v>10327</v>
      </c>
      <c r="B213">
        <v>30</v>
      </c>
      <c r="C213">
        <v>20.7</v>
      </c>
      <c r="D213">
        <v>35</v>
      </c>
      <c r="E213">
        <v>0.2</v>
      </c>
    </row>
    <row r="214" spans="1:5">
      <c r="A214">
        <v>10327</v>
      </c>
      <c r="B214">
        <v>58</v>
      </c>
      <c r="C214">
        <v>10.6</v>
      </c>
      <c r="D214">
        <v>30</v>
      </c>
      <c r="E214">
        <v>0.2</v>
      </c>
    </row>
    <row r="215" spans="1:5">
      <c r="A215">
        <v>10328</v>
      </c>
      <c r="B215">
        <v>59</v>
      </c>
      <c r="C215">
        <v>44</v>
      </c>
      <c r="D215">
        <v>9</v>
      </c>
      <c r="E215">
        <v>0</v>
      </c>
    </row>
    <row r="216" spans="1:5">
      <c r="A216">
        <v>10328</v>
      </c>
      <c r="B216">
        <v>65</v>
      </c>
      <c r="C216">
        <v>16.8</v>
      </c>
      <c r="D216">
        <v>40</v>
      </c>
      <c r="E216">
        <v>0</v>
      </c>
    </row>
    <row r="217" spans="1:5">
      <c r="A217">
        <v>10328</v>
      </c>
      <c r="B217">
        <v>68</v>
      </c>
      <c r="C217">
        <v>10</v>
      </c>
      <c r="D217">
        <v>10</v>
      </c>
      <c r="E217">
        <v>0</v>
      </c>
    </row>
    <row r="218" spans="1:5">
      <c r="A218">
        <v>10329</v>
      </c>
      <c r="B218">
        <v>19</v>
      </c>
      <c r="C218">
        <v>7.3</v>
      </c>
      <c r="D218">
        <v>10</v>
      </c>
      <c r="E218">
        <v>0.05</v>
      </c>
    </row>
    <row r="219" spans="1:5">
      <c r="A219">
        <v>10329</v>
      </c>
      <c r="B219">
        <v>30</v>
      </c>
      <c r="C219">
        <v>20.7</v>
      </c>
      <c r="D219">
        <v>8</v>
      </c>
      <c r="E219">
        <v>0.05</v>
      </c>
    </row>
    <row r="220" spans="1:5">
      <c r="A220">
        <v>10329</v>
      </c>
      <c r="B220">
        <v>38</v>
      </c>
      <c r="C220">
        <v>210.8</v>
      </c>
      <c r="D220">
        <v>20</v>
      </c>
      <c r="E220">
        <v>0.05</v>
      </c>
    </row>
    <row r="221" spans="1:5">
      <c r="A221">
        <v>10329</v>
      </c>
      <c r="B221">
        <v>56</v>
      </c>
      <c r="C221">
        <v>30.4</v>
      </c>
      <c r="D221">
        <v>12</v>
      </c>
      <c r="E221">
        <v>0.05</v>
      </c>
    </row>
    <row r="222" spans="1:5">
      <c r="A222">
        <v>10330</v>
      </c>
      <c r="B222">
        <v>26</v>
      </c>
      <c r="C222">
        <v>24.9</v>
      </c>
      <c r="D222">
        <v>50</v>
      </c>
      <c r="E222">
        <v>0.15</v>
      </c>
    </row>
    <row r="223" spans="1:5">
      <c r="A223">
        <v>10330</v>
      </c>
      <c r="B223">
        <v>72</v>
      </c>
      <c r="C223">
        <v>27.8</v>
      </c>
      <c r="D223">
        <v>25</v>
      </c>
      <c r="E223">
        <v>0.15</v>
      </c>
    </row>
    <row r="224" spans="1:5">
      <c r="A224">
        <v>10331</v>
      </c>
      <c r="B224">
        <v>54</v>
      </c>
      <c r="C224">
        <v>5.9</v>
      </c>
      <c r="D224">
        <v>15</v>
      </c>
      <c r="E224">
        <v>0</v>
      </c>
    </row>
    <row r="225" spans="1:5">
      <c r="A225">
        <v>10332</v>
      </c>
      <c r="B225">
        <v>18</v>
      </c>
      <c r="C225">
        <v>50</v>
      </c>
      <c r="D225">
        <v>40</v>
      </c>
      <c r="E225">
        <v>0.2</v>
      </c>
    </row>
    <row r="226" spans="1:5">
      <c r="A226">
        <v>10332</v>
      </c>
      <c r="B226">
        <v>42</v>
      </c>
      <c r="C226">
        <v>11.2</v>
      </c>
      <c r="D226">
        <v>10</v>
      </c>
      <c r="E226">
        <v>0.2</v>
      </c>
    </row>
    <row r="227" spans="1:5">
      <c r="A227">
        <v>10332</v>
      </c>
      <c r="B227">
        <v>47</v>
      </c>
      <c r="C227">
        <v>7.6</v>
      </c>
      <c r="D227">
        <v>16</v>
      </c>
      <c r="E227">
        <v>0.2</v>
      </c>
    </row>
    <row r="228" spans="1:5">
      <c r="A228">
        <v>10333</v>
      </c>
      <c r="B228">
        <v>14</v>
      </c>
      <c r="C228">
        <v>18.600000000000001</v>
      </c>
      <c r="D228">
        <v>10</v>
      </c>
      <c r="E228">
        <v>0</v>
      </c>
    </row>
    <row r="229" spans="1:5">
      <c r="A229">
        <v>10333</v>
      </c>
      <c r="B229">
        <v>21</v>
      </c>
      <c r="C229">
        <v>8</v>
      </c>
      <c r="D229">
        <v>10</v>
      </c>
      <c r="E229">
        <v>0.1</v>
      </c>
    </row>
    <row r="230" spans="1:5">
      <c r="A230">
        <v>10333</v>
      </c>
      <c r="B230">
        <v>71</v>
      </c>
      <c r="C230">
        <v>17.2</v>
      </c>
      <c r="D230">
        <v>40</v>
      </c>
      <c r="E230">
        <v>0.1</v>
      </c>
    </row>
    <row r="231" spans="1:5">
      <c r="A231">
        <v>10334</v>
      </c>
      <c r="B231">
        <v>52</v>
      </c>
      <c r="C231">
        <v>5.6</v>
      </c>
      <c r="D231">
        <v>8</v>
      </c>
      <c r="E231">
        <v>0</v>
      </c>
    </row>
    <row r="232" spans="1:5">
      <c r="A232">
        <v>10334</v>
      </c>
      <c r="B232">
        <v>68</v>
      </c>
      <c r="C232">
        <v>10</v>
      </c>
      <c r="D232">
        <v>10</v>
      </c>
      <c r="E232">
        <v>0</v>
      </c>
    </row>
    <row r="233" spans="1:5">
      <c r="A233">
        <v>10335</v>
      </c>
      <c r="B233">
        <v>2</v>
      </c>
      <c r="C233">
        <v>15.2</v>
      </c>
      <c r="D233">
        <v>7</v>
      </c>
      <c r="E233">
        <v>0.2</v>
      </c>
    </row>
    <row r="234" spans="1:5">
      <c r="A234">
        <v>10335</v>
      </c>
      <c r="B234">
        <v>31</v>
      </c>
      <c r="C234">
        <v>10</v>
      </c>
      <c r="D234">
        <v>25</v>
      </c>
      <c r="E234">
        <v>0.2</v>
      </c>
    </row>
    <row r="235" spans="1:5">
      <c r="A235">
        <v>10335</v>
      </c>
      <c r="B235">
        <v>32</v>
      </c>
      <c r="C235">
        <v>25.6</v>
      </c>
      <c r="D235">
        <v>6</v>
      </c>
      <c r="E235">
        <v>0.2</v>
      </c>
    </row>
    <row r="236" spans="1:5">
      <c r="A236">
        <v>10335</v>
      </c>
      <c r="B236">
        <v>51</v>
      </c>
      <c r="C236">
        <v>42.4</v>
      </c>
      <c r="D236">
        <v>48</v>
      </c>
      <c r="E236">
        <v>0.2</v>
      </c>
    </row>
    <row r="237" spans="1:5">
      <c r="A237">
        <v>10336</v>
      </c>
      <c r="B237">
        <v>4</v>
      </c>
      <c r="C237">
        <v>17.600000000000001</v>
      </c>
      <c r="D237">
        <v>18</v>
      </c>
      <c r="E237">
        <v>0.1</v>
      </c>
    </row>
    <row r="238" spans="1:5">
      <c r="A238">
        <v>10337</v>
      </c>
      <c r="B238">
        <v>23</v>
      </c>
      <c r="C238">
        <v>7.2</v>
      </c>
      <c r="D238">
        <v>40</v>
      </c>
      <c r="E238">
        <v>0</v>
      </c>
    </row>
    <row r="239" spans="1:5">
      <c r="A239">
        <v>10337</v>
      </c>
      <c r="B239">
        <v>26</v>
      </c>
      <c r="C239">
        <v>24.9</v>
      </c>
      <c r="D239">
        <v>24</v>
      </c>
      <c r="E239">
        <v>0</v>
      </c>
    </row>
    <row r="240" spans="1:5">
      <c r="A240">
        <v>10337</v>
      </c>
      <c r="B240">
        <v>36</v>
      </c>
      <c r="C240">
        <v>15.2</v>
      </c>
      <c r="D240">
        <v>20</v>
      </c>
      <c r="E240">
        <v>0</v>
      </c>
    </row>
    <row r="241" spans="1:5">
      <c r="A241">
        <v>10337</v>
      </c>
      <c r="B241">
        <v>37</v>
      </c>
      <c r="C241">
        <v>20.8</v>
      </c>
      <c r="D241">
        <v>28</v>
      </c>
      <c r="E241">
        <v>0</v>
      </c>
    </row>
    <row r="242" spans="1:5">
      <c r="A242">
        <v>10337</v>
      </c>
      <c r="B242">
        <v>72</v>
      </c>
      <c r="C242">
        <v>27.8</v>
      </c>
      <c r="D242">
        <v>25</v>
      </c>
      <c r="E242">
        <v>0</v>
      </c>
    </row>
    <row r="243" spans="1:5">
      <c r="A243">
        <v>10338</v>
      </c>
      <c r="B243">
        <v>17</v>
      </c>
      <c r="C243">
        <v>31.2</v>
      </c>
      <c r="D243">
        <v>20</v>
      </c>
      <c r="E243">
        <v>0</v>
      </c>
    </row>
    <row r="244" spans="1:5">
      <c r="A244">
        <v>10338</v>
      </c>
      <c r="B244">
        <v>30</v>
      </c>
      <c r="C244">
        <v>20.7</v>
      </c>
      <c r="D244">
        <v>15</v>
      </c>
      <c r="E244">
        <v>0</v>
      </c>
    </row>
    <row r="245" spans="1:5">
      <c r="A245">
        <v>10339</v>
      </c>
      <c r="B245">
        <v>4</v>
      </c>
      <c r="C245">
        <v>17.600000000000001</v>
      </c>
      <c r="D245">
        <v>10</v>
      </c>
      <c r="E245">
        <v>0</v>
      </c>
    </row>
    <row r="246" spans="1:5">
      <c r="A246">
        <v>10339</v>
      </c>
      <c r="B246">
        <v>17</v>
      </c>
      <c r="C246">
        <v>31.2</v>
      </c>
      <c r="D246">
        <v>70</v>
      </c>
      <c r="E246">
        <v>0.05</v>
      </c>
    </row>
    <row r="247" spans="1:5">
      <c r="A247">
        <v>10339</v>
      </c>
      <c r="B247">
        <v>62</v>
      </c>
      <c r="C247">
        <v>39.4</v>
      </c>
      <c r="D247">
        <v>28</v>
      </c>
      <c r="E247">
        <v>0</v>
      </c>
    </row>
    <row r="248" spans="1:5">
      <c r="A248">
        <v>10340</v>
      </c>
      <c r="B248">
        <v>18</v>
      </c>
      <c r="C248">
        <v>50</v>
      </c>
      <c r="D248">
        <v>20</v>
      </c>
      <c r="E248">
        <v>0.05</v>
      </c>
    </row>
    <row r="249" spans="1:5">
      <c r="A249">
        <v>10340</v>
      </c>
      <c r="B249">
        <v>41</v>
      </c>
      <c r="C249">
        <v>7.7</v>
      </c>
      <c r="D249">
        <v>12</v>
      </c>
      <c r="E249">
        <v>0.05</v>
      </c>
    </row>
    <row r="250" spans="1:5">
      <c r="A250">
        <v>10340</v>
      </c>
      <c r="B250">
        <v>43</v>
      </c>
      <c r="C250">
        <v>36.799999999999997</v>
      </c>
      <c r="D250">
        <v>40</v>
      </c>
      <c r="E250">
        <v>0.05</v>
      </c>
    </row>
    <row r="251" spans="1:5">
      <c r="A251">
        <v>10341</v>
      </c>
      <c r="B251">
        <v>33</v>
      </c>
      <c r="C251">
        <v>2</v>
      </c>
      <c r="D251">
        <v>8</v>
      </c>
      <c r="E251">
        <v>0</v>
      </c>
    </row>
    <row r="252" spans="1:5">
      <c r="A252">
        <v>10341</v>
      </c>
      <c r="B252">
        <v>59</v>
      </c>
      <c r="C252">
        <v>44</v>
      </c>
      <c r="D252">
        <v>9</v>
      </c>
      <c r="E252">
        <v>0.15</v>
      </c>
    </row>
    <row r="253" spans="1:5">
      <c r="A253">
        <v>10342</v>
      </c>
      <c r="B253">
        <v>2</v>
      </c>
      <c r="C253">
        <v>15.2</v>
      </c>
      <c r="D253">
        <v>24</v>
      </c>
      <c r="E253">
        <v>0.2</v>
      </c>
    </row>
    <row r="254" spans="1:5">
      <c r="A254">
        <v>10342</v>
      </c>
      <c r="B254">
        <v>31</v>
      </c>
      <c r="C254">
        <v>10</v>
      </c>
      <c r="D254">
        <v>56</v>
      </c>
      <c r="E254">
        <v>0.2</v>
      </c>
    </row>
    <row r="255" spans="1:5">
      <c r="A255">
        <v>10342</v>
      </c>
      <c r="B255">
        <v>36</v>
      </c>
      <c r="C255">
        <v>15.2</v>
      </c>
      <c r="D255">
        <v>40</v>
      </c>
      <c r="E255">
        <v>0.2</v>
      </c>
    </row>
    <row r="256" spans="1:5">
      <c r="A256">
        <v>10342</v>
      </c>
      <c r="B256">
        <v>55</v>
      </c>
      <c r="C256">
        <v>19.2</v>
      </c>
      <c r="D256">
        <v>40</v>
      </c>
      <c r="E256">
        <v>0.2</v>
      </c>
    </row>
    <row r="257" spans="1:5">
      <c r="A257">
        <v>10343</v>
      </c>
      <c r="B257">
        <v>64</v>
      </c>
      <c r="C257">
        <v>26.6</v>
      </c>
      <c r="D257">
        <v>50</v>
      </c>
      <c r="E257">
        <v>0</v>
      </c>
    </row>
    <row r="258" spans="1:5">
      <c r="A258">
        <v>10343</v>
      </c>
      <c r="B258">
        <v>68</v>
      </c>
      <c r="C258">
        <v>10</v>
      </c>
      <c r="D258">
        <v>4</v>
      </c>
      <c r="E258">
        <v>0.05</v>
      </c>
    </row>
    <row r="259" spans="1:5">
      <c r="A259">
        <v>10343</v>
      </c>
      <c r="B259">
        <v>76</v>
      </c>
      <c r="C259">
        <v>14.4</v>
      </c>
      <c r="D259">
        <v>15</v>
      </c>
      <c r="E259">
        <v>0</v>
      </c>
    </row>
    <row r="260" spans="1:5">
      <c r="A260">
        <v>10344</v>
      </c>
      <c r="B260">
        <v>4</v>
      </c>
      <c r="C260">
        <v>17.600000000000001</v>
      </c>
      <c r="D260">
        <v>35</v>
      </c>
      <c r="E260">
        <v>0</v>
      </c>
    </row>
    <row r="261" spans="1:5">
      <c r="A261">
        <v>10344</v>
      </c>
      <c r="B261">
        <v>8</v>
      </c>
      <c r="C261">
        <v>32</v>
      </c>
      <c r="D261">
        <v>70</v>
      </c>
      <c r="E261">
        <v>0.25</v>
      </c>
    </row>
    <row r="262" spans="1:5">
      <c r="A262">
        <v>10345</v>
      </c>
      <c r="B262">
        <v>8</v>
      </c>
      <c r="C262">
        <v>32</v>
      </c>
      <c r="D262">
        <v>70</v>
      </c>
      <c r="E262">
        <v>0</v>
      </c>
    </row>
    <row r="263" spans="1:5">
      <c r="A263">
        <v>10345</v>
      </c>
      <c r="B263">
        <v>19</v>
      </c>
      <c r="C263">
        <v>7.3</v>
      </c>
      <c r="D263">
        <v>80</v>
      </c>
      <c r="E263">
        <v>0</v>
      </c>
    </row>
    <row r="264" spans="1:5">
      <c r="A264">
        <v>10345</v>
      </c>
      <c r="B264">
        <v>42</v>
      </c>
      <c r="C264">
        <v>11.2</v>
      </c>
      <c r="D264">
        <v>9</v>
      </c>
      <c r="E264">
        <v>0</v>
      </c>
    </row>
    <row r="265" spans="1:5">
      <c r="A265">
        <v>10346</v>
      </c>
      <c r="B265">
        <v>17</v>
      </c>
      <c r="C265">
        <v>31.2</v>
      </c>
      <c r="D265">
        <v>36</v>
      </c>
      <c r="E265">
        <v>0.1</v>
      </c>
    </row>
    <row r="266" spans="1:5">
      <c r="A266">
        <v>10346</v>
      </c>
      <c r="B266">
        <v>56</v>
      </c>
      <c r="C266">
        <v>30.4</v>
      </c>
      <c r="D266">
        <v>20</v>
      </c>
      <c r="E266">
        <v>0</v>
      </c>
    </row>
    <row r="267" spans="1:5">
      <c r="A267">
        <v>10347</v>
      </c>
      <c r="B267">
        <v>25</v>
      </c>
      <c r="C267">
        <v>11.2</v>
      </c>
      <c r="D267">
        <v>10</v>
      </c>
      <c r="E267">
        <v>0</v>
      </c>
    </row>
    <row r="268" spans="1:5">
      <c r="A268">
        <v>10347</v>
      </c>
      <c r="B268">
        <v>39</v>
      </c>
      <c r="C268">
        <v>14.4</v>
      </c>
      <c r="D268">
        <v>50</v>
      </c>
      <c r="E268">
        <v>0.15</v>
      </c>
    </row>
    <row r="269" spans="1:5">
      <c r="A269">
        <v>10347</v>
      </c>
      <c r="B269">
        <v>40</v>
      </c>
      <c r="C269">
        <v>14.7</v>
      </c>
      <c r="D269">
        <v>4</v>
      </c>
      <c r="E269">
        <v>0</v>
      </c>
    </row>
    <row r="270" spans="1:5">
      <c r="A270">
        <v>10347</v>
      </c>
      <c r="B270">
        <v>75</v>
      </c>
      <c r="C270">
        <v>6.2</v>
      </c>
      <c r="D270">
        <v>6</v>
      </c>
      <c r="E270">
        <v>0.15</v>
      </c>
    </row>
    <row r="271" spans="1:5">
      <c r="A271">
        <v>10348</v>
      </c>
      <c r="B271">
        <v>1</v>
      </c>
      <c r="C271">
        <v>14.4</v>
      </c>
      <c r="D271">
        <v>15</v>
      </c>
      <c r="E271">
        <v>0.15</v>
      </c>
    </row>
    <row r="272" spans="1:5">
      <c r="A272">
        <v>10348</v>
      </c>
      <c r="B272">
        <v>23</v>
      </c>
      <c r="C272">
        <v>7.2</v>
      </c>
      <c r="D272">
        <v>25</v>
      </c>
      <c r="E272">
        <v>0</v>
      </c>
    </row>
    <row r="273" spans="1:5">
      <c r="A273">
        <v>10349</v>
      </c>
      <c r="B273">
        <v>54</v>
      </c>
      <c r="C273">
        <v>5.9</v>
      </c>
      <c r="D273">
        <v>24</v>
      </c>
      <c r="E273">
        <v>0</v>
      </c>
    </row>
    <row r="274" spans="1:5">
      <c r="A274">
        <v>10350</v>
      </c>
      <c r="B274">
        <v>50</v>
      </c>
      <c r="C274">
        <v>13</v>
      </c>
      <c r="D274">
        <v>15</v>
      </c>
      <c r="E274">
        <v>0.1</v>
      </c>
    </row>
    <row r="275" spans="1:5">
      <c r="A275">
        <v>10350</v>
      </c>
      <c r="B275">
        <v>69</v>
      </c>
      <c r="C275">
        <v>28.8</v>
      </c>
      <c r="D275">
        <v>18</v>
      </c>
      <c r="E275">
        <v>0.1</v>
      </c>
    </row>
    <row r="276" spans="1:5">
      <c r="A276">
        <v>10351</v>
      </c>
      <c r="B276">
        <v>38</v>
      </c>
      <c r="C276">
        <v>210.8</v>
      </c>
      <c r="D276">
        <v>20</v>
      </c>
      <c r="E276">
        <v>0.05</v>
      </c>
    </row>
    <row r="277" spans="1:5">
      <c r="A277">
        <v>10351</v>
      </c>
      <c r="B277">
        <v>41</v>
      </c>
      <c r="C277">
        <v>7.7</v>
      </c>
      <c r="D277">
        <v>13</v>
      </c>
      <c r="E277">
        <v>0</v>
      </c>
    </row>
    <row r="278" spans="1:5">
      <c r="A278">
        <v>10351</v>
      </c>
      <c r="B278">
        <v>44</v>
      </c>
      <c r="C278">
        <v>15.5</v>
      </c>
      <c r="D278">
        <v>77</v>
      </c>
      <c r="E278">
        <v>0.05</v>
      </c>
    </row>
    <row r="279" spans="1:5">
      <c r="A279">
        <v>10351</v>
      </c>
      <c r="B279">
        <v>65</v>
      </c>
      <c r="C279">
        <v>16.8</v>
      </c>
      <c r="D279">
        <v>10</v>
      </c>
      <c r="E279">
        <v>0.05</v>
      </c>
    </row>
    <row r="280" spans="1:5">
      <c r="A280">
        <v>10352</v>
      </c>
      <c r="B280">
        <v>24</v>
      </c>
      <c r="C280">
        <v>3.6</v>
      </c>
      <c r="D280">
        <v>10</v>
      </c>
      <c r="E280">
        <v>0</v>
      </c>
    </row>
    <row r="281" spans="1:5">
      <c r="A281">
        <v>10352</v>
      </c>
      <c r="B281">
        <v>54</v>
      </c>
      <c r="C281">
        <v>5.9</v>
      </c>
      <c r="D281">
        <v>20</v>
      </c>
      <c r="E281">
        <v>0.15</v>
      </c>
    </row>
    <row r="282" spans="1:5">
      <c r="A282">
        <v>10353</v>
      </c>
      <c r="B282">
        <v>11</v>
      </c>
      <c r="C282">
        <v>16.8</v>
      </c>
      <c r="D282">
        <v>12</v>
      </c>
      <c r="E282">
        <v>0.2</v>
      </c>
    </row>
    <row r="283" spans="1:5">
      <c r="A283">
        <v>10353</v>
      </c>
      <c r="B283">
        <v>38</v>
      </c>
      <c r="C283">
        <v>210.8</v>
      </c>
      <c r="D283">
        <v>50</v>
      </c>
      <c r="E283">
        <v>0.2</v>
      </c>
    </row>
    <row r="284" spans="1:5">
      <c r="A284">
        <v>10354</v>
      </c>
      <c r="B284">
        <v>1</v>
      </c>
      <c r="C284">
        <v>14.4</v>
      </c>
      <c r="D284">
        <v>12</v>
      </c>
      <c r="E284">
        <v>0</v>
      </c>
    </row>
    <row r="285" spans="1:5">
      <c r="A285">
        <v>10354</v>
      </c>
      <c r="B285">
        <v>29</v>
      </c>
      <c r="C285">
        <v>99</v>
      </c>
      <c r="D285">
        <v>4</v>
      </c>
      <c r="E285">
        <v>0</v>
      </c>
    </row>
    <row r="286" spans="1:5">
      <c r="A286">
        <v>10355</v>
      </c>
      <c r="B286">
        <v>24</v>
      </c>
      <c r="C286">
        <v>3.6</v>
      </c>
      <c r="D286">
        <v>25</v>
      </c>
      <c r="E286">
        <v>0</v>
      </c>
    </row>
    <row r="287" spans="1:5">
      <c r="A287">
        <v>10355</v>
      </c>
      <c r="B287">
        <v>57</v>
      </c>
      <c r="C287">
        <v>15.6</v>
      </c>
      <c r="D287">
        <v>25</v>
      </c>
      <c r="E287">
        <v>0</v>
      </c>
    </row>
    <row r="288" spans="1:5">
      <c r="A288">
        <v>10356</v>
      </c>
      <c r="B288">
        <v>31</v>
      </c>
      <c r="C288">
        <v>10</v>
      </c>
      <c r="D288">
        <v>30</v>
      </c>
      <c r="E288">
        <v>0</v>
      </c>
    </row>
    <row r="289" spans="1:5">
      <c r="A289">
        <v>10356</v>
      </c>
      <c r="B289">
        <v>55</v>
      </c>
      <c r="C289">
        <v>19.2</v>
      </c>
      <c r="D289">
        <v>12</v>
      </c>
      <c r="E289">
        <v>0</v>
      </c>
    </row>
    <row r="290" spans="1:5">
      <c r="A290">
        <v>10356</v>
      </c>
      <c r="B290">
        <v>69</v>
      </c>
      <c r="C290">
        <v>28.8</v>
      </c>
      <c r="D290">
        <v>20</v>
      </c>
      <c r="E290">
        <v>0</v>
      </c>
    </row>
    <row r="291" spans="1:5">
      <c r="A291">
        <v>10357</v>
      </c>
      <c r="B291">
        <v>10</v>
      </c>
      <c r="C291">
        <v>24.8</v>
      </c>
      <c r="D291">
        <v>30</v>
      </c>
      <c r="E291">
        <v>0.2</v>
      </c>
    </row>
    <row r="292" spans="1:5">
      <c r="A292">
        <v>10357</v>
      </c>
      <c r="B292">
        <v>26</v>
      </c>
      <c r="C292">
        <v>24.9</v>
      </c>
      <c r="D292">
        <v>16</v>
      </c>
      <c r="E292">
        <v>0</v>
      </c>
    </row>
    <row r="293" spans="1:5">
      <c r="A293">
        <v>10357</v>
      </c>
      <c r="B293">
        <v>60</v>
      </c>
      <c r="C293">
        <v>27.2</v>
      </c>
      <c r="D293">
        <v>8</v>
      </c>
      <c r="E293">
        <v>0.2</v>
      </c>
    </row>
    <row r="294" spans="1:5">
      <c r="A294">
        <v>10358</v>
      </c>
      <c r="B294">
        <v>24</v>
      </c>
      <c r="C294">
        <v>3.6</v>
      </c>
      <c r="D294">
        <v>10</v>
      </c>
      <c r="E294">
        <v>0.05</v>
      </c>
    </row>
    <row r="295" spans="1:5">
      <c r="A295">
        <v>10358</v>
      </c>
      <c r="B295">
        <v>34</v>
      </c>
      <c r="C295">
        <v>11.2</v>
      </c>
      <c r="D295">
        <v>10</v>
      </c>
      <c r="E295">
        <v>0.05</v>
      </c>
    </row>
    <row r="296" spans="1:5">
      <c r="A296">
        <v>10358</v>
      </c>
      <c r="B296">
        <v>36</v>
      </c>
      <c r="C296">
        <v>15.2</v>
      </c>
      <c r="D296">
        <v>20</v>
      </c>
      <c r="E296">
        <v>0.05</v>
      </c>
    </row>
    <row r="297" spans="1:5">
      <c r="A297">
        <v>10359</v>
      </c>
      <c r="B297">
        <v>16</v>
      </c>
      <c r="C297">
        <v>13.9</v>
      </c>
      <c r="D297">
        <v>56</v>
      </c>
      <c r="E297">
        <v>0.05</v>
      </c>
    </row>
    <row r="298" spans="1:5">
      <c r="A298">
        <v>10359</v>
      </c>
      <c r="B298">
        <v>31</v>
      </c>
      <c r="C298">
        <v>10</v>
      </c>
      <c r="D298">
        <v>70</v>
      </c>
      <c r="E298">
        <v>0.05</v>
      </c>
    </row>
    <row r="299" spans="1:5">
      <c r="A299">
        <v>10359</v>
      </c>
      <c r="B299">
        <v>60</v>
      </c>
      <c r="C299">
        <v>27.2</v>
      </c>
      <c r="D299">
        <v>80</v>
      </c>
      <c r="E299">
        <v>0.05</v>
      </c>
    </row>
    <row r="300" spans="1:5">
      <c r="A300">
        <v>10360</v>
      </c>
      <c r="B300">
        <v>28</v>
      </c>
      <c r="C300">
        <v>36.4</v>
      </c>
      <c r="D300">
        <v>30</v>
      </c>
      <c r="E300">
        <v>0</v>
      </c>
    </row>
    <row r="301" spans="1:5">
      <c r="A301">
        <v>10360</v>
      </c>
      <c r="B301">
        <v>29</v>
      </c>
      <c r="C301">
        <v>99</v>
      </c>
      <c r="D301">
        <v>35</v>
      </c>
      <c r="E301">
        <v>0</v>
      </c>
    </row>
    <row r="302" spans="1:5">
      <c r="A302">
        <v>10360</v>
      </c>
      <c r="B302">
        <v>38</v>
      </c>
      <c r="C302">
        <v>210.8</v>
      </c>
      <c r="D302">
        <v>10</v>
      </c>
      <c r="E302">
        <v>0</v>
      </c>
    </row>
    <row r="303" spans="1:5">
      <c r="A303">
        <v>10360</v>
      </c>
      <c r="B303">
        <v>49</v>
      </c>
      <c r="C303">
        <v>16</v>
      </c>
      <c r="D303">
        <v>35</v>
      </c>
      <c r="E303">
        <v>0</v>
      </c>
    </row>
    <row r="304" spans="1:5">
      <c r="A304">
        <v>10360</v>
      </c>
      <c r="B304">
        <v>54</v>
      </c>
      <c r="C304">
        <v>5.9</v>
      </c>
      <c r="D304">
        <v>28</v>
      </c>
      <c r="E304">
        <v>0</v>
      </c>
    </row>
    <row r="305" spans="1:5">
      <c r="A305">
        <v>10361</v>
      </c>
      <c r="B305">
        <v>39</v>
      </c>
      <c r="C305">
        <v>14.4</v>
      </c>
      <c r="D305">
        <v>54</v>
      </c>
      <c r="E305">
        <v>0.1</v>
      </c>
    </row>
    <row r="306" spans="1:5">
      <c r="A306">
        <v>10361</v>
      </c>
      <c r="B306">
        <v>60</v>
      </c>
      <c r="C306">
        <v>27.2</v>
      </c>
      <c r="D306">
        <v>55</v>
      </c>
      <c r="E306">
        <v>0.1</v>
      </c>
    </row>
    <row r="307" spans="1:5">
      <c r="A307">
        <v>10362</v>
      </c>
      <c r="B307">
        <v>25</v>
      </c>
      <c r="C307">
        <v>11.2</v>
      </c>
      <c r="D307">
        <v>50</v>
      </c>
      <c r="E307">
        <v>0</v>
      </c>
    </row>
    <row r="308" spans="1:5">
      <c r="A308">
        <v>10362</v>
      </c>
      <c r="B308">
        <v>51</v>
      </c>
      <c r="C308">
        <v>42.4</v>
      </c>
      <c r="D308">
        <v>20</v>
      </c>
      <c r="E308">
        <v>0</v>
      </c>
    </row>
    <row r="309" spans="1:5">
      <c r="A309">
        <v>10362</v>
      </c>
      <c r="B309">
        <v>54</v>
      </c>
      <c r="C309">
        <v>5.9</v>
      </c>
      <c r="D309">
        <v>24</v>
      </c>
      <c r="E309">
        <v>0</v>
      </c>
    </row>
    <row r="310" spans="1:5">
      <c r="A310">
        <v>10363</v>
      </c>
      <c r="B310">
        <v>31</v>
      </c>
      <c r="C310">
        <v>10</v>
      </c>
      <c r="D310">
        <v>20</v>
      </c>
      <c r="E310">
        <v>0</v>
      </c>
    </row>
    <row r="311" spans="1:5">
      <c r="A311">
        <v>10363</v>
      </c>
      <c r="B311">
        <v>75</v>
      </c>
      <c r="C311">
        <v>6.2</v>
      </c>
      <c r="D311">
        <v>12</v>
      </c>
      <c r="E311">
        <v>0</v>
      </c>
    </row>
    <row r="312" spans="1:5">
      <c r="A312">
        <v>10363</v>
      </c>
      <c r="B312">
        <v>76</v>
      </c>
      <c r="C312">
        <v>14.4</v>
      </c>
      <c r="D312">
        <v>12</v>
      </c>
      <c r="E312">
        <v>0</v>
      </c>
    </row>
    <row r="313" spans="1:5">
      <c r="A313">
        <v>10364</v>
      </c>
      <c r="B313">
        <v>69</v>
      </c>
      <c r="C313">
        <v>28.8</v>
      </c>
      <c r="D313">
        <v>30</v>
      </c>
      <c r="E313">
        <v>0</v>
      </c>
    </row>
    <row r="314" spans="1:5">
      <c r="A314">
        <v>10364</v>
      </c>
      <c r="B314">
        <v>71</v>
      </c>
      <c r="C314">
        <v>17.2</v>
      </c>
      <c r="D314">
        <v>5</v>
      </c>
      <c r="E314">
        <v>0</v>
      </c>
    </row>
    <row r="315" spans="1:5">
      <c r="A315">
        <v>10365</v>
      </c>
      <c r="B315">
        <v>11</v>
      </c>
      <c r="C315">
        <v>16.8</v>
      </c>
      <c r="D315">
        <v>24</v>
      </c>
      <c r="E315">
        <v>0</v>
      </c>
    </row>
    <row r="316" spans="1:5">
      <c r="A316">
        <v>10366</v>
      </c>
      <c r="B316">
        <v>65</v>
      </c>
      <c r="C316">
        <v>16.8</v>
      </c>
      <c r="D316">
        <v>5</v>
      </c>
      <c r="E316">
        <v>0</v>
      </c>
    </row>
    <row r="317" spans="1:5">
      <c r="A317">
        <v>10366</v>
      </c>
      <c r="B317">
        <v>77</v>
      </c>
      <c r="C317">
        <v>10.4</v>
      </c>
      <c r="D317">
        <v>5</v>
      </c>
      <c r="E317">
        <v>0</v>
      </c>
    </row>
    <row r="318" spans="1:5">
      <c r="A318">
        <v>10367</v>
      </c>
      <c r="B318">
        <v>34</v>
      </c>
      <c r="C318">
        <v>11.2</v>
      </c>
      <c r="D318">
        <v>36</v>
      </c>
      <c r="E318">
        <v>0</v>
      </c>
    </row>
    <row r="319" spans="1:5">
      <c r="A319">
        <v>10367</v>
      </c>
      <c r="B319">
        <v>54</v>
      </c>
      <c r="C319">
        <v>5.9</v>
      </c>
      <c r="D319">
        <v>18</v>
      </c>
      <c r="E319">
        <v>0</v>
      </c>
    </row>
    <row r="320" spans="1:5">
      <c r="A320">
        <v>10367</v>
      </c>
      <c r="B320">
        <v>65</v>
      </c>
      <c r="C320">
        <v>16.8</v>
      </c>
      <c r="D320">
        <v>15</v>
      </c>
      <c r="E320">
        <v>0</v>
      </c>
    </row>
    <row r="321" spans="1:5">
      <c r="A321">
        <v>10367</v>
      </c>
      <c r="B321">
        <v>77</v>
      </c>
      <c r="C321">
        <v>10.4</v>
      </c>
      <c r="D321">
        <v>7</v>
      </c>
      <c r="E321">
        <v>0</v>
      </c>
    </row>
    <row r="322" spans="1:5">
      <c r="A322">
        <v>10368</v>
      </c>
      <c r="B322">
        <v>21</v>
      </c>
      <c r="C322">
        <v>8</v>
      </c>
      <c r="D322">
        <v>5</v>
      </c>
      <c r="E322">
        <v>0.1</v>
      </c>
    </row>
    <row r="323" spans="1:5">
      <c r="A323">
        <v>10368</v>
      </c>
      <c r="B323">
        <v>28</v>
      </c>
      <c r="C323">
        <v>36.4</v>
      </c>
      <c r="D323">
        <v>13</v>
      </c>
      <c r="E323">
        <v>0.1</v>
      </c>
    </row>
    <row r="324" spans="1:5">
      <c r="A324">
        <v>10368</v>
      </c>
      <c r="B324">
        <v>57</v>
      </c>
      <c r="C324">
        <v>15.6</v>
      </c>
      <c r="D324">
        <v>25</v>
      </c>
      <c r="E324">
        <v>0</v>
      </c>
    </row>
    <row r="325" spans="1:5">
      <c r="A325">
        <v>10368</v>
      </c>
      <c r="B325">
        <v>64</v>
      </c>
      <c r="C325">
        <v>26.6</v>
      </c>
      <c r="D325">
        <v>35</v>
      </c>
      <c r="E325">
        <v>0.1</v>
      </c>
    </row>
    <row r="326" spans="1:5">
      <c r="A326">
        <v>10369</v>
      </c>
      <c r="B326">
        <v>29</v>
      </c>
      <c r="C326">
        <v>99</v>
      </c>
      <c r="D326">
        <v>20</v>
      </c>
      <c r="E326">
        <v>0</v>
      </c>
    </row>
    <row r="327" spans="1:5">
      <c r="A327">
        <v>10369</v>
      </c>
      <c r="B327">
        <v>56</v>
      </c>
      <c r="C327">
        <v>30.4</v>
      </c>
      <c r="D327">
        <v>18</v>
      </c>
      <c r="E327">
        <v>0.25</v>
      </c>
    </row>
    <row r="328" spans="1:5">
      <c r="A328">
        <v>10370</v>
      </c>
      <c r="B328">
        <v>1</v>
      </c>
      <c r="C328">
        <v>14.4</v>
      </c>
      <c r="D328">
        <v>15</v>
      </c>
      <c r="E328">
        <v>0.15</v>
      </c>
    </row>
    <row r="329" spans="1:5">
      <c r="A329">
        <v>10370</v>
      </c>
      <c r="B329">
        <v>64</v>
      </c>
      <c r="C329">
        <v>26.6</v>
      </c>
      <c r="D329">
        <v>30</v>
      </c>
      <c r="E329">
        <v>0</v>
      </c>
    </row>
    <row r="330" spans="1:5">
      <c r="A330">
        <v>10370</v>
      </c>
      <c r="B330">
        <v>74</v>
      </c>
      <c r="C330">
        <v>8</v>
      </c>
      <c r="D330">
        <v>20</v>
      </c>
      <c r="E330">
        <v>0.15</v>
      </c>
    </row>
    <row r="331" spans="1:5">
      <c r="A331">
        <v>10371</v>
      </c>
      <c r="B331">
        <v>36</v>
      </c>
      <c r="C331">
        <v>15.2</v>
      </c>
      <c r="D331">
        <v>6</v>
      </c>
      <c r="E331">
        <v>0.2</v>
      </c>
    </row>
    <row r="332" spans="1:5">
      <c r="A332">
        <v>10372</v>
      </c>
      <c r="B332">
        <v>20</v>
      </c>
      <c r="C332">
        <v>64.8</v>
      </c>
      <c r="D332">
        <v>12</v>
      </c>
      <c r="E332">
        <v>0.25</v>
      </c>
    </row>
    <row r="333" spans="1:5">
      <c r="A333">
        <v>10372</v>
      </c>
      <c r="B333">
        <v>38</v>
      </c>
      <c r="C333">
        <v>210.8</v>
      </c>
      <c r="D333">
        <v>40</v>
      </c>
      <c r="E333">
        <v>0.25</v>
      </c>
    </row>
    <row r="334" spans="1:5">
      <c r="A334">
        <v>10372</v>
      </c>
      <c r="B334">
        <v>60</v>
      </c>
      <c r="C334">
        <v>27.2</v>
      </c>
      <c r="D334">
        <v>70</v>
      </c>
      <c r="E334">
        <v>0.25</v>
      </c>
    </row>
    <row r="335" spans="1:5">
      <c r="A335">
        <v>10372</v>
      </c>
      <c r="B335">
        <v>72</v>
      </c>
      <c r="C335">
        <v>27.8</v>
      </c>
      <c r="D335">
        <v>42</v>
      </c>
      <c r="E335">
        <v>0.25</v>
      </c>
    </row>
    <row r="336" spans="1:5">
      <c r="A336">
        <v>10373</v>
      </c>
      <c r="B336">
        <v>58</v>
      </c>
      <c r="C336">
        <v>10.6</v>
      </c>
      <c r="D336">
        <v>80</v>
      </c>
      <c r="E336">
        <v>0.2</v>
      </c>
    </row>
    <row r="337" spans="1:5">
      <c r="A337">
        <v>10373</v>
      </c>
      <c r="B337">
        <v>71</v>
      </c>
      <c r="C337">
        <v>17.2</v>
      </c>
      <c r="D337">
        <v>50</v>
      </c>
      <c r="E337">
        <v>0.2</v>
      </c>
    </row>
    <row r="338" spans="1:5">
      <c r="A338">
        <v>10374</v>
      </c>
      <c r="B338">
        <v>31</v>
      </c>
      <c r="C338">
        <v>10</v>
      </c>
      <c r="D338">
        <v>30</v>
      </c>
      <c r="E338">
        <v>0</v>
      </c>
    </row>
    <row r="339" spans="1:5">
      <c r="A339">
        <v>10374</v>
      </c>
      <c r="B339">
        <v>58</v>
      </c>
      <c r="C339">
        <v>10.6</v>
      </c>
      <c r="D339">
        <v>15</v>
      </c>
      <c r="E339">
        <v>0</v>
      </c>
    </row>
    <row r="340" spans="1:5">
      <c r="A340">
        <v>10375</v>
      </c>
      <c r="B340">
        <v>14</v>
      </c>
      <c r="C340">
        <v>18.600000000000001</v>
      </c>
      <c r="D340">
        <v>15</v>
      </c>
      <c r="E340">
        <v>0</v>
      </c>
    </row>
    <row r="341" spans="1:5">
      <c r="A341">
        <v>10375</v>
      </c>
      <c r="B341">
        <v>54</v>
      </c>
      <c r="C341">
        <v>5.9</v>
      </c>
      <c r="D341">
        <v>10</v>
      </c>
      <c r="E341">
        <v>0</v>
      </c>
    </row>
    <row r="342" spans="1:5">
      <c r="A342">
        <v>10376</v>
      </c>
      <c r="B342">
        <v>31</v>
      </c>
      <c r="C342">
        <v>10</v>
      </c>
      <c r="D342">
        <v>42</v>
      </c>
      <c r="E342">
        <v>0.05</v>
      </c>
    </row>
    <row r="343" spans="1:5">
      <c r="A343">
        <v>10377</v>
      </c>
      <c r="B343">
        <v>28</v>
      </c>
      <c r="C343">
        <v>36.4</v>
      </c>
      <c r="D343">
        <v>20</v>
      </c>
      <c r="E343">
        <v>0.15</v>
      </c>
    </row>
    <row r="344" spans="1:5">
      <c r="A344">
        <v>10377</v>
      </c>
      <c r="B344">
        <v>39</v>
      </c>
      <c r="C344">
        <v>14.4</v>
      </c>
      <c r="D344">
        <v>20</v>
      </c>
      <c r="E344">
        <v>0.15</v>
      </c>
    </row>
    <row r="345" spans="1:5">
      <c r="A345">
        <v>10378</v>
      </c>
      <c r="B345">
        <v>71</v>
      </c>
      <c r="C345">
        <v>17.2</v>
      </c>
      <c r="D345">
        <v>6</v>
      </c>
      <c r="E345">
        <v>0</v>
      </c>
    </row>
    <row r="346" spans="1:5">
      <c r="A346">
        <v>10379</v>
      </c>
      <c r="B346">
        <v>41</v>
      </c>
      <c r="C346">
        <v>7.7</v>
      </c>
      <c r="D346">
        <v>8</v>
      </c>
      <c r="E346">
        <v>0.1</v>
      </c>
    </row>
    <row r="347" spans="1:5">
      <c r="A347">
        <v>10379</v>
      </c>
      <c r="B347">
        <v>63</v>
      </c>
      <c r="C347">
        <v>35.1</v>
      </c>
      <c r="D347">
        <v>16</v>
      </c>
      <c r="E347">
        <v>0.1</v>
      </c>
    </row>
    <row r="348" spans="1:5">
      <c r="A348">
        <v>10379</v>
      </c>
      <c r="B348">
        <v>65</v>
      </c>
      <c r="C348">
        <v>16.8</v>
      </c>
      <c r="D348">
        <v>20</v>
      </c>
      <c r="E348">
        <v>0.1</v>
      </c>
    </row>
    <row r="349" spans="1:5">
      <c r="A349">
        <v>10380</v>
      </c>
      <c r="B349">
        <v>30</v>
      </c>
      <c r="C349">
        <v>20.7</v>
      </c>
      <c r="D349">
        <v>18</v>
      </c>
      <c r="E349">
        <v>0.1</v>
      </c>
    </row>
    <row r="350" spans="1:5">
      <c r="A350">
        <v>10380</v>
      </c>
      <c r="B350">
        <v>53</v>
      </c>
      <c r="C350">
        <v>26.2</v>
      </c>
      <c r="D350">
        <v>20</v>
      </c>
      <c r="E350">
        <v>0.1</v>
      </c>
    </row>
    <row r="351" spans="1:5">
      <c r="A351">
        <v>10380</v>
      </c>
      <c r="B351">
        <v>60</v>
      </c>
      <c r="C351">
        <v>27.2</v>
      </c>
      <c r="D351">
        <v>6</v>
      </c>
      <c r="E351">
        <v>0.1</v>
      </c>
    </row>
    <row r="352" spans="1:5">
      <c r="A352">
        <v>10380</v>
      </c>
      <c r="B352">
        <v>70</v>
      </c>
      <c r="C352">
        <v>12</v>
      </c>
      <c r="D352">
        <v>30</v>
      </c>
      <c r="E352">
        <v>0</v>
      </c>
    </row>
    <row r="353" spans="1:5">
      <c r="A353">
        <v>10381</v>
      </c>
      <c r="B353">
        <v>74</v>
      </c>
      <c r="C353">
        <v>8</v>
      </c>
      <c r="D353">
        <v>14</v>
      </c>
      <c r="E353">
        <v>0</v>
      </c>
    </row>
    <row r="354" spans="1:5">
      <c r="A354">
        <v>10382</v>
      </c>
      <c r="B354">
        <v>5</v>
      </c>
      <c r="C354">
        <v>17</v>
      </c>
      <c r="D354">
        <v>32</v>
      </c>
      <c r="E354">
        <v>0</v>
      </c>
    </row>
    <row r="355" spans="1:5">
      <c r="A355">
        <v>10382</v>
      </c>
      <c r="B355">
        <v>18</v>
      </c>
      <c r="C355">
        <v>50</v>
      </c>
      <c r="D355">
        <v>9</v>
      </c>
      <c r="E355">
        <v>0</v>
      </c>
    </row>
    <row r="356" spans="1:5">
      <c r="A356">
        <v>10382</v>
      </c>
      <c r="B356">
        <v>29</v>
      </c>
      <c r="C356">
        <v>99</v>
      </c>
      <c r="D356">
        <v>14</v>
      </c>
      <c r="E356">
        <v>0</v>
      </c>
    </row>
    <row r="357" spans="1:5">
      <c r="A357">
        <v>10382</v>
      </c>
      <c r="B357">
        <v>33</v>
      </c>
      <c r="C357">
        <v>2</v>
      </c>
      <c r="D357">
        <v>60</v>
      </c>
      <c r="E357">
        <v>0</v>
      </c>
    </row>
    <row r="358" spans="1:5">
      <c r="A358">
        <v>10382</v>
      </c>
      <c r="B358">
        <v>74</v>
      </c>
      <c r="C358">
        <v>8</v>
      </c>
      <c r="D358">
        <v>50</v>
      </c>
      <c r="E358">
        <v>0</v>
      </c>
    </row>
    <row r="359" spans="1:5">
      <c r="A359">
        <v>10383</v>
      </c>
      <c r="B359">
        <v>13</v>
      </c>
      <c r="C359">
        <v>4.8</v>
      </c>
      <c r="D359">
        <v>20</v>
      </c>
      <c r="E359">
        <v>0</v>
      </c>
    </row>
    <row r="360" spans="1:5">
      <c r="A360">
        <v>10383</v>
      </c>
      <c r="B360">
        <v>50</v>
      </c>
      <c r="C360">
        <v>13</v>
      </c>
      <c r="D360">
        <v>15</v>
      </c>
      <c r="E360">
        <v>0</v>
      </c>
    </row>
    <row r="361" spans="1:5">
      <c r="A361">
        <v>10383</v>
      </c>
      <c r="B361">
        <v>56</v>
      </c>
      <c r="C361">
        <v>30.4</v>
      </c>
      <c r="D361">
        <v>20</v>
      </c>
      <c r="E361">
        <v>0</v>
      </c>
    </row>
    <row r="362" spans="1:5">
      <c r="A362">
        <v>10384</v>
      </c>
      <c r="B362">
        <v>20</v>
      </c>
      <c r="C362">
        <v>64.8</v>
      </c>
      <c r="D362">
        <v>28</v>
      </c>
      <c r="E362">
        <v>0</v>
      </c>
    </row>
    <row r="363" spans="1:5">
      <c r="A363">
        <v>10384</v>
      </c>
      <c r="B363">
        <v>60</v>
      </c>
      <c r="C363">
        <v>27.2</v>
      </c>
      <c r="D363">
        <v>15</v>
      </c>
      <c r="E363">
        <v>0</v>
      </c>
    </row>
    <row r="364" spans="1:5">
      <c r="A364">
        <v>10385</v>
      </c>
      <c r="B364">
        <v>7</v>
      </c>
      <c r="C364">
        <v>24</v>
      </c>
      <c r="D364">
        <v>10</v>
      </c>
      <c r="E364">
        <v>0.2</v>
      </c>
    </row>
    <row r="365" spans="1:5">
      <c r="A365">
        <v>10385</v>
      </c>
      <c r="B365">
        <v>60</v>
      </c>
      <c r="C365">
        <v>27.2</v>
      </c>
      <c r="D365">
        <v>20</v>
      </c>
      <c r="E365">
        <v>0.2</v>
      </c>
    </row>
    <row r="366" spans="1:5">
      <c r="A366">
        <v>10385</v>
      </c>
      <c r="B366">
        <v>68</v>
      </c>
      <c r="C366">
        <v>10</v>
      </c>
      <c r="D366">
        <v>8</v>
      </c>
      <c r="E366">
        <v>0.2</v>
      </c>
    </row>
    <row r="367" spans="1:5">
      <c r="A367">
        <v>10386</v>
      </c>
      <c r="B367">
        <v>24</v>
      </c>
      <c r="C367">
        <v>3.6</v>
      </c>
      <c r="D367">
        <v>15</v>
      </c>
      <c r="E367">
        <v>0</v>
      </c>
    </row>
    <row r="368" spans="1:5">
      <c r="A368">
        <v>10386</v>
      </c>
      <c r="B368">
        <v>34</v>
      </c>
      <c r="C368">
        <v>11.2</v>
      </c>
      <c r="D368">
        <v>10</v>
      </c>
      <c r="E368">
        <v>0</v>
      </c>
    </row>
    <row r="369" spans="1:5">
      <c r="A369">
        <v>10387</v>
      </c>
      <c r="B369">
        <v>24</v>
      </c>
      <c r="C369">
        <v>3.6</v>
      </c>
      <c r="D369">
        <v>15</v>
      </c>
      <c r="E369">
        <v>0</v>
      </c>
    </row>
    <row r="370" spans="1:5">
      <c r="A370">
        <v>10387</v>
      </c>
      <c r="B370">
        <v>28</v>
      </c>
      <c r="C370">
        <v>36.4</v>
      </c>
      <c r="D370">
        <v>6</v>
      </c>
      <c r="E370">
        <v>0</v>
      </c>
    </row>
    <row r="371" spans="1:5">
      <c r="A371">
        <v>10387</v>
      </c>
      <c r="B371">
        <v>59</v>
      </c>
      <c r="C371">
        <v>44</v>
      </c>
      <c r="D371">
        <v>12</v>
      </c>
      <c r="E371">
        <v>0</v>
      </c>
    </row>
    <row r="372" spans="1:5">
      <c r="A372">
        <v>10387</v>
      </c>
      <c r="B372">
        <v>71</v>
      </c>
      <c r="C372">
        <v>17.2</v>
      </c>
      <c r="D372">
        <v>15</v>
      </c>
      <c r="E372">
        <v>0</v>
      </c>
    </row>
    <row r="373" spans="1:5">
      <c r="A373">
        <v>10388</v>
      </c>
      <c r="B373">
        <v>45</v>
      </c>
      <c r="C373">
        <v>7.6</v>
      </c>
      <c r="D373">
        <v>15</v>
      </c>
      <c r="E373">
        <v>0.2</v>
      </c>
    </row>
    <row r="374" spans="1:5">
      <c r="A374">
        <v>10388</v>
      </c>
      <c r="B374">
        <v>52</v>
      </c>
      <c r="C374">
        <v>5.6</v>
      </c>
      <c r="D374">
        <v>20</v>
      </c>
      <c r="E374">
        <v>0.2</v>
      </c>
    </row>
    <row r="375" spans="1:5">
      <c r="A375">
        <v>10388</v>
      </c>
      <c r="B375">
        <v>53</v>
      </c>
      <c r="C375">
        <v>26.2</v>
      </c>
      <c r="D375">
        <v>40</v>
      </c>
      <c r="E375">
        <v>0</v>
      </c>
    </row>
    <row r="376" spans="1:5">
      <c r="A376">
        <v>10389</v>
      </c>
      <c r="B376">
        <v>10</v>
      </c>
      <c r="C376">
        <v>24.8</v>
      </c>
      <c r="D376">
        <v>16</v>
      </c>
      <c r="E376">
        <v>0</v>
      </c>
    </row>
    <row r="377" spans="1:5">
      <c r="A377">
        <v>10389</v>
      </c>
      <c r="B377">
        <v>55</v>
      </c>
      <c r="C377">
        <v>19.2</v>
      </c>
      <c r="D377">
        <v>15</v>
      </c>
      <c r="E377">
        <v>0</v>
      </c>
    </row>
    <row r="378" spans="1:5">
      <c r="A378">
        <v>10389</v>
      </c>
      <c r="B378">
        <v>62</v>
      </c>
      <c r="C378">
        <v>39.4</v>
      </c>
      <c r="D378">
        <v>20</v>
      </c>
      <c r="E378">
        <v>0</v>
      </c>
    </row>
    <row r="379" spans="1:5">
      <c r="A379">
        <v>10389</v>
      </c>
      <c r="B379">
        <v>70</v>
      </c>
      <c r="C379">
        <v>12</v>
      </c>
      <c r="D379">
        <v>30</v>
      </c>
      <c r="E379">
        <v>0</v>
      </c>
    </row>
    <row r="380" spans="1:5">
      <c r="A380">
        <v>10390</v>
      </c>
      <c r="B380">
        <v>31</v>
      </c>
      <c r="C380">
        <v>10</v>
      </c>
      <c r="D380">
        <v>60</v>
      </c>
      <c r="E380">
        <v>0.1</v>
      </c>
    </row>
    <row r="381" spans="1:5">
      <c r="A381">
        <v>10390</v>
      </c>
      <c r="B381">
        <v>35</v>
      </c>
      <c r="C381">
        <v>14.4</v>
      </c>
      <c r="D381">
        <v>40</v>
      </c>
      <c r="E381">
        <v>0.1</v>
      </c>
    </row>
    <row r="382" spans="1:5">
      <c r="A382">
        <v>10390</v>
      </c>
      <c r="B382">
        <v>46</v>
      </c>
      <c r="C382">
        <v>9.6</v>
      </c>
      <c r="D382">
        <v>45</v>
      </c>
      <c r="E382">
        <v>0</v>
      </c>
    </row>
    <row r="383" spans="1:5">
      <c r="A383">
        <v>10390</v>
      </c>
      <c r="B383">
        <v>72</v>
      </c>
      <c r="C383">
        <v>27.8</v>
      </c>
      <c r="D383">
        <v>24</v>
      </c>
      <c r="E383">
        <v>0.1</v>
      </c>
    </row>
    <row r="384" spans="1:5">
      <c r="A384">
        <v>10391</v>
      </c>
      <c r="B384">
        <v>13</v>
      </c>
      <c r="C384">
        <v>4.8</v>
      </c>
      <c r="D384">
        <v>18</v>
      </c>
      <c r="E384">
        <v>0</v>
      </c>
    </row>
    <row r="385" spans="1:5">
      <c r="A385">
        <v>10392</v>
      </c>
      <c r="B385">
        <v>69</v>
      </c>
      <c r="C385">
        <v>28.8</v>
      </c>
      <c r="D385">
        <v>50</v>
      </c>
      <c r="E385">
        <v>0</v>
      </c>
    </row>
    <row r="386" spans="1:5">
      <c r="A386">
        <v>10393</v>
      </c>
      <c r="B386">
        <v>2</v>
      </c>
      <c r="C386">
        <v>15.2</v>
      </c>
      <c r="D386">
        <v>25</v>
      </c>
      <c r="E386">
        <v>0.25</v>
      </c>
    </row>
    <row r="387" spans="1:5">
      <c r="A387">
        <v>10393</v>
      </c>
      <c r="B387">
        <v>14</v>
      </c>
      <c r="C387">
        <v>18.600000000000001</v>
      </c>
      <c r="D387">
        <v>42</v>
      </c>
      <c r="E387">
        <v>0.25</v>
      </c>
    </row>
    <row r="388" spans="1:5">
      <c r="A388">
        <v>10393</v>
      </c>
      <c r="B388">
        <v>25</v>
      </c>
      <c r="C388">
        <v>11.2</v>
      </c>
      <c r="D388">
        <v>7</v>
      </c>
      <c r="E388">
        <v>0.25</v>
      </c>
    </row>
    <row r="389" spans="1:5">
      <c r="A389">
        <v>10393</v>
      </c>
      <c r="B389">
        <v>26</v>
      </c>
      <c r="C389">
        <v>24.9</v>
      </c>
      <c r="D389">
        <v>70</v>
      </c>
      <c r="E389">
        <v>0.25</v>
      </c>
    </row>
    <row r="390" spans="1:5">
      <c r="A390">
        <v>10393</v>
      </c>
      <c r="B390">
        <v>31</v>
      </c>
      <c r="C390">
        <v>10</v>
      </c>
      <c r="D390">
        <v>32</v>
      </c>
      <c r="E390">
        <v>0</v>
      </c>
    </row>
    <row r="391" spans="1:5">
      <c r="A391">
        <v>10394</v>
      </c>
      <c r="B391">
        <v>13</v>
      </c>
      <c r="C391">
        <v>4.8</v>
      </c>
      <c r="D391">
        <v>10</v>
      </c>
      <c r="E391">
        <v>0</v>
      </c>
    </row>
    <row r="392" spans="1:5">
      <c r="A392">
        <v>10394</v>
      </c>
      <c r="B392">
        <v>62</v>
      </c>
      <c r="C392">
        <v>39.4</v>
      </c>
      <c r="D392">
        <v>10</v>
      </c>
      <c r="E392">
        <v>0</v>
      </c>
    </row>
    <row r="393" spans="1:5">
      <c r="A393">
        <v>10395</v>
      </c>
      <c r="B393">
        <v>46</v>
      </c>
      <c r="C393">
        <v>9.6</v>
      </c>
      <c r="D393">
        <v>28</v>
      </c>
      <c r="E393">
        <v>0.1</v>
      </c>
    </row>
    <row r="394" spans="1:5">
      <c r="A394">
        <v>10395</v>
      </c>
      <c r="B394">
        <v>53</v>
      </c>
      <c r="C394">
        <v>26.2</v>
      </c>
      <c r="D394">
        <v>70</v>
      </c>
      <c r="E394">
        <v>0.1</v>
      </c>
    </row>
    <row r="395" spans="1:5">
      <c r="A395">
        <v>10395</v>
      </c>
      <c r="B395">
        <v>69</v>
      </c>
      <c r="C395">
        <v>28.8</v>
      </c>
      <c r="D395">
        <v>8</v>
      </c>
      <c r="E395">
        <v>0</v>
      </c>
    </row>
    <row r="396" spans="1:5">
      <c r="A396">
        <v>10396</v>
      </c>
      <c r="B396">
        <v>23</v>
      </c>
      <c r="C396">
        <v>7.2</v>
      </c>
      <c r="D396">
        <v>40</v>
      </c>
      <c r="E396">
        <v>0</v>
      </c>
    </row>
    <row r="397" spans="1:5">
      <c r="A397">
        <v>10396</v>
      </c>
      <c r="B397">
        <v>71</v>
      </c>
      <c r="C397">
        <v>17.2</v>
      </c>
      <c r="D397">
        <v>60</v>
      </c>
      <c r="E397">
        <v>0</v>
      </c>
    </row>
    <row r="398" spans="1:5">
      <c r="A398">
        <v>10396</v>
      </c>
      <c r="B398">
        <v>72</v>
      </c>
      <c r="C398">
        <v>27.8</v>
      </c>
      <c r="D398">
        <v>21</v>
      </c>
      <c r="E398">
        <v>0</v>
      </c>
    </row>
    <row r="399" spans="1:5">
      <c r="A399">
        <v>10397</v>
      </c>
      <c r="B399">
        <v>21</v>
      </c>
      <c r="C399">
        <v>8</v>
      </c>
      <c r="D399">
        <v>10</v>
      </c>
      <c r="E399">
        <v>0.15</v>
      </c>
    </row>
    <row r="400" spans="1:5">
      <c r="A400">
        <v>10397</v>
      </c>
      <c r="B400">
        <v>51</v>
      </c>
      <c r="C400">
        <v>42.4</v>
      </c>
      <c r="D400">
        <v>18</v>
      </c>
      <c r="E400">
        <v>0.15</v>
      </c>
    </row>
    <row r="401" spans="1:5">
      <c r="A401">
        <v>10398</v>
      </c>
      <c r="B401">
        <v>35</v>
      </c>
      <c r="C401">
        <v>14.4</v>
      </c>
      <c r="D401">
        <v>30</v>
      </c>
      <c r="E401">
        <v>0</v>
      </c>
    </row>
    <row r="402" spans="1:5">
      <c r="A402">
        <v>10398</v>
      </c>
      <c r="B402">
        <v>55</v>
      </c>
      <c r="C402">
        <v>19.2</v>
      </c>
      <c r="D402">
        <v>120</v>
      </c>
      <c r="E402">
        <v>0.1</v>
      </c>
    </row>
    <row r="403" spans="1:5">
      <c r="A403">
        <v>10399</v>
      </c>
      <c r="B403">
        <v>68</v>
      </c>
      <c r="C403">
        <v>10</v>
      </c>
      <c r="D403">
        <v>60</v>
      </c>
      <c r="E403">
        <v>0</v>
      </c>
    </row>
    <row r="404" spans="1:5">
      <c r="A404">
        <v>10399</v>
      </c>
      <c r="B404">
        <v>71</v>
      </c>
      <c r="C404">
        <v>17.2</v>
      </c>
      <c r="D404">
        <v>30</v>
      </c>
      <c r="E404">
        <v>0</v>
      </c>
    </row>
    <row r="405" spans="1:5">
      <c r="A405">
        <v>10399</v>
      </c>
      <c r="B405">
        <v>76</v>
      </c>
      <c r="C405">
        <v>14.4</v>
      </c>
      <c r="D405">
        <v>35</v>
      </c>
      <c r="E405">
        <v>0</v>
      </c>
    </row>
    <row r="406" spans="1:5">
      <c r="A406">
        <v>10399</v>
      </c>
      <c r="B406">
        <v>77</v>
      </c>
      <c r="C406">
        <v>10.4</v>
      </c>
      <c r="D406">
        <v>14</v>
      </c>
      <c r="E406">
        <v>0</v>
      </c>
    </row>
    <row r="407" spans="1:5">
      <c r="A407">
        <v>10400</v>
      </c>
      <c r="B407">
        <v>29</v>
      </c>
      <c r="C407">
        <v>99</v>
      </c>
      <c r="D407">
        <v>21</v>
      </c>
      <c r="E407">
        <v>0</v>
      </c>
    </row>
    <row r="408" spans="1:5">
      <c r="A408">
        <v>10400</v>
      </c>
      <c r="B408">
        <v>35</v>
      </c>
      <c r="C408">
        <v>14.4</v>
      </c>
      <c r="D408">
        <v>35</v>
      </c>
      <c r="E408">
        <v>0</v>
      </c>
    </row>
    <row r="409" spans="1:5">
      <c r="A409">
        <v>10400</v>
      </c>
      <c r="B409">
        <v>49</v>
      </c>
      <c r="C409">
        <v>16</v>
      </c>
      <c r="D409">
        <v>30</v>
      </c>
      <c r="E409">
        <v>0</v>
      </c>
    </row>
    <row r="410" spans="1:5">
      <c r="A410">
        <v>10401</v>
      </c>
      <c r="B410">
        <v>30</v>
      </c>
      <c r="C410">
        <v>20.7</v>
      </c>
      <c r="D410">
        <v>18</v>
      </c>
      <c r="E410">
        <v>0</v>
      </c>
    </row>
    <row r="411" spans="1:5">
      <c r="A411">
        <v>10401</v>
      </c>
      <c r="B411">
        <v>56</v>
      </c>
      <c r="C411">
        <v>30.4</v>
      </c>
      <c r="D411">
        <v>70</v>
      </c>
      <c r="E411">
        <v>0</v>
      </c>
    </row>
    <row r="412" spans="1:5">
      <c r="A412">
        <v>10401</v>
      </c>
      <c r="B412">
        <v>65</v>
      </c>
      <c r="C412">
        <v>16.8</v>
      </c>
      <c r="D412">
        <v>20</v>
      </c>
      <c r="E412">
        <v>0</v>
      </c>
    </row>
    <row r="413" spans="1:5">
      <c r="A413">
        <v>10401</v>
      </c>
      <c r="B413">
        <v>71</v>
      </c>
      <c r="C413">
        <v>17.2</v>
      </c>
      <c r="D413">
        <v>60</v>
      </c>
      <c r="E413">
        <v>0</v>
      </c>
    </row>
    <row r="414" spans="1:5">
      <c r="A414">
        <v>10402</v>
      </c>
      <c r="B414">
        <v>23</v>
      </c>
      <c r="C414">
        <v>7.2</v>
      </c>
      <c r="D414">
        <v>60</v>
      </c>
      <c r="E414">
        <v>0</v>
      </c>
    </row>
    <row r="415" spans="1:5">
      <c r="A415">
        <v>10402</v>
      </c>
      <c r="B415">
        <v>63</v>
      </c>
      <c r="C415">
        <v>35.1</v>
      </c>
      <c r="D415">
        <v>65</v>
      </c>
      <c r="E415">
        <v>0</v>
      </c>
    </row>
    <row r="416" spans="1:5">
      <c r="A416">
        <v>10403</v>
      </c>
      <c r="B416">
        <v>16</v>
      </c>
      <c r="C416">
        <v>13.9</v>
      </c>
      <c r="D416">
        <v>21</v>
      </c>
      <c r="E416">
        <v>0.15</v>
      </c>
    </row>
    <row r="417" spans="1:5">
      <c r="A417">
        <v>10403</v>
      </c>
      <c r="B417">
        <v>48</v>
      </c>
      <c r="C417">
        <v>10.199999999999999</v>
      </c>
      <c r="D417">
        <v>70</v>
      </c>
      <c r="E417">
        <v>0.15</v>
      </c>
    </row>
    <row r="418" spans="1:5">
      <c r="A418">
        <v>10404</v>
      </c>
      <c r="B418">
        <v>26</v>
      </c>
      <c r="C418">
        <v>24.9</v>
      </c>
      <c r="D418">
        <v>30</v>
      </c>
      <c r="E418">
        <v>0.05</v>
      </c>
    </row>
    <row r="419" spans="1:5">
      <c r="A419">
        <v>10404</v>
      </c>
      <c r="B419">
        <v>42</v>
      </c>
      <c r="C419">
        <v>11.2</v>
      </c>
      <c r="D419">
        <v>40</v>
      </c>
      <c r="E419">
        <v>0.05</v>
      </c>
    </row>
    <row r="420" spans="1:5">
      <c r="A420">
        <v>10404</v>
      </c>
      <c r="B420">
        <v>49</v>
      </c>
      <c r="C420">
        <v>16</v>
      </c>
      <c r="D420">
        <v>30</v>
      </c>
      <c r="E420">
        <v>0.05</v>
      </c>
    </row>
    <row r="421" spans="1:5">
      <c r="A421">
        <v>10405</v>
      </c>
      <c r="B421">
        <v>3</v>
      </c>
      <c r="C421">
        <v>8</v>
      </c>
      <c r="D421">
        <v>50</v>
      </c>
      <c r="E421">
        <v>0</v>
      </c>
    </row>
    <row r="422" spans="1:5">
      <c r="A422">
        <v>10406</v>
      </c>
      <c r="B422">
        <v>1</v>
      </c>
      <c r="C422">
        <v>14.4</v>
      </c>
      <c r="D422">
        <v>10</v>
      </c>
      <c r="E422">
        <v>0</v>
      </c>
    </row>
    <row r="423" spans="1:5">
      <c r="A423">
        <v>10406</v>
      </c>
      <c r="B423">
        <v>21</v>
      </c>
      <c r="C423">
        <v>8</v>
      </c>
      <c r="D423">
        <v>30</v>
      </c>
      <c r="E423">
        <v>0.1</v>
      </c>
    </row>
    <row r="424" spans="1:5">
      <c r="A424">
        <v>10406</v>
      </c>
      <c r="B424">
        <v>28</v>
      </c>
      <c r="C424">
        <v>36.4</v>
      </c>
      <c r="D424">
        <v>42</v>
      </c>
      <c r="E424">
        <v>0.1</v>
      </c>
    </row>
    <row r="425" spans="1:5">
      <c r="A425">
        <v>10406</v>
      </c>
      <c r="B425">
        <v>36</v>
      </c>
      <c r="C425">
        <v>15.2</v>
      </c>
      <c r="D425">
        <v>5</v>
      </c>
      <c r="E425">
        <v>0.1</v>
      </c>
    </row>
    <row r="426" spans="1:5">
      <c r="A426">
        <v>10406</v>
      </c>
      <c r="B426">
        <v>40</v>
      </c>
      <c r="C426">
        <v>14.7</v>
      </c>
      <c r="D426">
        <v>2</v>
      </c>
      <c r="E426">
        <v>0.1</v>
      </c>
    </row>
    <row r="427" spans="1:5">
      <c r="A427">
        <v>10407</v>
      </c>
      <c r="B427">
        <v>11</v>
      </c>
      <c r="C427">
        <v>16.8</v>
      </c>
      <c r="D427">
        <v>30</v>
      </c>
      <c r="E427">
        <v>0</v>
      </c>
    </row>
    <row r="428" spans="1:5">
      <c r="A428">
        <v>10407</v>
      </c>
      <c r="B428">
        <v>69</v>
      </c>
      <c r="C428">
        <v>28.8</v>
      </c>
      <c r="D428">
        <v>15</v>
      </c>
      <c r="E428">
        <v>0</v>
      </c>
    </row>
    <row r="429" spans="1:5">
      <c r="A429">
        <v>10407</v>
      </c>
      <c r="B429">
        <v>71</v>
      </c>
      <c r="C429">
        <v>17.2</v>
      </c>
      <c r="D429">
        <v>15</v>
      </c>
      <c r="E429">
        <v>0</v>
      </c>
    </row>
    <row r="430" spans="1:5">
      <c r="A430">
        <v>10408</v>
      </c>
      <c r="B430">
        <v>37</v>
      </c>
      <c r="C430">
        <v>20.8</v>
      </c>
      <c r="D430">
        <v>10</v>
      </c>
      <c r="E430">
        <v>0</v>
      </c>
    </row>
    <row r="431" spans="1:5">
      <c r="A431">
        <v>10408</v>
      </c>
      <c r="B431">
        <v>54</v>
      </c>
      <c r="C431">
        <v>5.9</v>
      </c>
      <c r="D431">
        <v>6</v>
      </c>
      <c r="E431">
        <v>0</v>
      </c>
    </row>
    <row r="432" spans="1:5">
      <c r="A432">
        <v>10408</v>
      </c>
      <c r="B432">
        <v>62</v>
      </c>
      <c r="C432">
        <v>39.4</v>
      </c>
      <c r="D432">
        <v>35</v>
      </c>
      <c r="E432">
        <v>0</v>
      </c>
    </row>
    <row r="433" spans="1:5">
      <c r="A433">
        <v>10409</v>
      </c>
      <c r="B433">
        <v>14</v>
      </c>
      <c r="C433">
        <v>18.600000000000001</v>
      </c>
      <c r="D433">
        <v>12</v>
      </c>
      <c r="E433">
        <v>0</v>
      </c>
    </row>
    <row r="434" spans="1:5">
      <c r="A434">
        <v>10409</v>
      </c>
      <c r="B434">
        <v>21</v>
      </c>
      <c r="C434">
        <v>8</v>
      </c>
      <c r="D434">
        <v>12</v>
      </c>
      <c r="E434">
        <v>0</v>
      </c>
    </row>
    <row r="435" spans="1:5">
      <c r="A435">
        <v>10410</v>
      </c>
      <c r="B435">
        <v>33</v>
      </c>
      <c r="C435">
        <v>2</v>
      </c>
      <c r="D435">
        <v>49</v>
      </c>
      <c r="E435">
        <v>0</v>
      </c>
    </row>
    <row r="436" spans="1:5">
      <c r="A436">
        <v>10410</v>
      </c>
      <c r="B436">
        <v>59</v>
      </c>
      <c r="C436">
        <v>44</v>
      </c>
      <c r="D436">
        <v>16</v>
      </c>
      <c r="E436">
        <v>0</v>
      </c>
    </row>
    <row r="437" spans="1:5">
      <c r="A437">
        <v>10411</v>
      </c>
      <c r="B437">
        <v>41</v>
      </c>
      <c r="C437">
        <v>7.7</v>
      </c>
      <c r="D437">
        <v>25</v>
      </c>
      <c r="E437">
        <v>0.2</v>
      </c>
    </row>
    <row r="438" spans="1:5">
      <c r="A438">
        <v>10411</v>
      </c>
      <c r="B438">
        <v>44</v>
      </c>
      <c r="C438">
        <v>15.5</v>
      </c>
      <c r="D438">
        <v>40</v>
      </c>
      <c r="E438">
        <v>0.2</v>
      </c>
    </row>
    <row r="439" spans="1:5">
      <c r="A439">
        <v>10411</v>
      </c>
      <c r="B439">
        <v>59</v>
      </c>
      <c r="C439">
        <v>44</v>
      </c>
      <c r="D439">
        <v>9</v>
      </c>
      <c r="E439">
        <v>0.2</v>
      </c>
    </row>
    <row r="440" spans="1:5">
      <c r="A440">
        <v>10412</v>
      </c>
      <c r="B440">
        <v>14</v>
      </c>
      <c r="C440">
        <v>18.600000000000001</v>
      </c>
      <c r="D440">
        <v>20</v>
      </c>
      <c r="E440">
        <v>0.1</v>
      </c>
    </row>
    <row r="441" spans="1:5">
      <c r="A441">
        <v>10413</v>
      </c>
      <c r="B441">
        <v>1</v>
      </c>
      <c r="C441">
        <v>14.4</v>
      </c>
      <c r="D441">
        <v>24</v>
      </c>
      <c r="E441">
        <v>0</v>
      </c>
    </row>
    <row r="442" spans="1:5">
      <c r="A442">
        <v>10413</v>
      </c>
      <c r="B442">
        <v>62</v>
      </c>
      <c r="C442">
        <v>39.4</v>
      </c>
      <c r="D442">
        <v>40</v>
      </c>
      <c r="E442">
        <v>0</v>
      </c>
    </row>
    <row r="443" spans="1:5">
      <c r="A443">
        <v>10413</v>
      </c>
      <c r="B443">
        <v>76</v>
      </c>
      <c r="C443">
        <v>14.4</v>
      </c>
      <c r="D443">
        <v>14</v>
      </c>
      <c r="E443">
        <v>0</v>
      </c>
    </row>
    <row r="444" spans="1:5">
      <c r="A444">
        <v>10414</v>
      </c>
      <c r="B444">
        <v>19</v>
      </c>
      <c r="C444">
        <v>7.3</v>
      </c>
      <c r="D444">
        <v>18</v>
      </c>
      <c r="E444">
        <v>0.05</v>
      </c>
    </row>
    <row r="445" spans="1:5">
      <c r="A445">
        <v>10414</v>
      </c>
      <c r="B445">
        <v>33</v>
      </c>
      <c r="C445">
        <v>2</v>
      </c>
      <c r="D445">
        <v>50</v>
      </c>
      <c r="E445">
        <v>0</v>
      </c>
    </row>
    <row r="446" spans="1:5">
      <c r="A446">
        <v>10415</v>
      </c>
      <c r="B446">
        <v>17</v>
      </c>
      <c r="C446">
        <v>31.2</v>
      </c>
      <c r="D446">
        <v>2</v>
      </c>
      <c r="E446">
        <v>0</v>
      </c>
    </row>
    <row r="447" spans="1:5">
      <c r="A447">
        <v>10415</v>
      </c>
      <c r="B447">
        <v>33</v>
      </c>
      <c r="C447">
        <v>2</v>
      </c>
      <c r="D447">
        <v>20</v>
      </c>
      <c r="E447">
        <v>0</v>
      </c>
    </row>
    <row r="448" spans="1:5">
      <c r="A448">
        <v>10416</v>
      </c>
      <c r="B448">
        <v>19</v>
      </c>
      <c r="C448">
        <v>7.3</v>
      </c>
      <c r="D448">
        <v>20</v>
      </c>
      <c r="E448">
        <v>0</v>
      </c>
    </row>
    <row r="449" spans="1:5">
      <c r="A449">
        <v>10416</v>
      </c>
      <c r="B449">
        <v>53</v>
      </c>
      <c r="C449">
        <v>26.2</v>
      </c>
      <c r="D449">
        <v>10</v>
      </c>
      <c r="E449">
        <v>0</v>
      </c>
    </row>
    <row r="450" spans="1:5">
      <c r="A450">
        <v>10416</v>
      </c>
      <c r="B450">
        <v>57</v>
      </c>
      <c r="C450">
        <v>15.6</v>
      </c>
      <c r="D450">
        <v>20</v>
      </c>
      <c r="E450">
        <v>0</v>
      </c>
    </row>
    <row r="451" spans="1:5">
      <c r="A451">
        <v>10417</v>
      </c>
      <c r="B451">
        <v>38</v>
      </c>
      <c r="C451">
        <v>210.8</v>
      </c>
      <c r="D451">
        <v>50</v>
      </c>
      <c r="E451">
        <v>0</v>
      </c>
    </row>
    <row r="452" spans="1:5">
      <c r="A452">
        <v>10417</v>
      </c>
      <c r="B452">
        <v>46</v>
      </c>
      <c r="C452">
        <v>9.6</v>
      </c>
      <c r="D452">
        <v>2</v>
      </c>
      <c r="E452">
        <v>0.25</v>
      </c>
    </row>
    <row r="453" spans="1:5">
      <c r="A453">
        <v>10417</v>
      </c>
      <c r="B453">
        <v>68</v>
      </c>
      <c r="C453">
        <v>10</v>
      </c>
      <c r="D453">
        <v>36</v>
      </c>
      <c r="E453">
        <v>0.25</v>
      </c>
    </row>
    <row r="454" spans="1:5">
      <c r="A454">
        <v>10417</v>
      </c>
      <c r="B454">
        <v>77</v>
      </c>
      <c r="C454">
        <v>10.4</v>
      </c>
      <c r="D454">
        <v>35</v>
      </c>
      <c r="E454">
        <v>0</v>
      </c>
    </row>
    <row r="455" spans="1:5">
      <c r="A455">
        <v>10418</v>
      </c>
      <c r="B455">
        <v>2</v>
      </c>
      <c r="C455">
        <v>15.2</v>
      </c>
      <c r="D455">
        <v>60</v>
      </c>
      <c r="E455">
        <v>0</v>
      </c>
    </row>
    <row r="456" spans="1:5">
      <c r="A456">
        <v>10418</v>
      </c>
      <c r="B456">
        <v>47</v>
      </c>
      <c r="C456">
        <v>7.6</v>
      </c>
      <c r="D456">
        <v>55</v>
      </c>
      <c r="E456">
        <v>0</v>
      </c>
    </row>
    <row r="457" spans="1:5">
      <c r="A457">
        <v>10418</v>
      </c>
      <c r="B457">
        <v>61</v>
      </c>
      <c r="C457">
        <v>22.8</v>
      </c>
      <c r="D457">
        <v>16</v>
      </c>
      <c r="E457">
        <v>0</v>
      </c>
    </row>
    <row r="458" spans="1:5">
      <c r="A458">
        <v>10418</v>
      </c>
      <c r="B458">
        <v>74</v>
      </c>
      <c r="C458">
        <v>8</v>
      </c>
      <c r="D458">
        <v>15</v>
      </c>
      <c r="E458">
        <v>0</v>
      </c>
    </row>
    <row r="459" spans="1:5">
      <c r="A459">
        <v>10419</v>
      </c>
      <c r="B459">
        <v>60</v>
      </c>
      <c r="C459">
        <v>27.2</v>
      </c>
      <c r="D459">
        <v>60</v>
      </c>
      <c r="E459">
        <v>0.05</v>
      </c>
    </row>
    <row r="460" spans="1:5">
      <c r="A460">
        <v>10419</v>
      </c>
      <c r="B460">
        <v>69</v>
      </c>
      <c r="C460">
        <v>28.8</v>
      </c>
      <c r="D460">
        <v>20</v>
      </c>
      <c r="E460">
        <v>0.05</v>
      </c>
    </row>
    <row r="461" spans="1:5">
      <c r="A461">
        <v>10420</v>
      </c>
      <c r="B461">
        <v>9</v>
      </c>
      <c r="C461">
        <v>77.599999999999994</v>
      </c>
      <c r="D461">
        <v>20</v>
      </c>
      <c r="E461">
        <v>0.1</v>
      </c>
    </row>
    <row r="462" spans="1:5">
      <c r="A462">
        <v>10420</v>
      </c>
      <c r="B462">
        <v>13</v>
      </c>
      <c r="C462">
        <v>4.8</v>
      </c>
      <c r="D462">
        <v>2</v>
      </c>
      <c r="E462">
        <v>0.1</v>
      </c>
    </row>
    <row r="463" spans="1:5">
      <c r="A463">
        <v>10420</v>
      </c>
      <c r="B463">
        <v>70</v>
      </c>
      <c r="C463">
        <v>12</v>
      </c>
      <c r="D463">
        <v>8</v>
      </c>
      <c r="E463">
        <v>0.1</v>
      </c>
    </row>
    <row r="464" spans="1:5">
      <c r="A464">
        <v>10420</v>
      </c>
      <c r="B464">
        <v>73</v>
      </c>
      <c r="C464">
        <v>12</v>
      </c>
      <c r="D464">
        <v>20</v>
      </c>
      <c r="E464">
        <v>0.1</v>
      </c>
    </row>
    <row r="465" spans="1:5">
      <c r="A465">
        <v>10421</v>
      </c>
      <c r="B465">
        <v>19</v>
      </c>
      <c r="C465">
        <v>7.3</v>
      </c>
      <c r="D465">
        <v>4</v>
      </c>
      <c r="E465">
        <v>0.15</v>
      </c>
    </row>
    <row r="466" spans="1:5">
      <c r="A466">
        <v>10421</v>
      </c>
      <c r="B466">
        <v>26</v>
      </c>
      <c r="C466">
        <v>24.9</v>
      </c>
      <c r="D466">
        <v>30</v>
      </c>
      <c r="E466">
        <v>0</v>
      </c>
    </row>
    <row r="467" spans="1:5">
      <c r="A467">
        <v>10421</v>
      </c>
      <c r="B467">
        <v>53</v>
      </c>
      <c r="C467">
        <v>26.2</v>
      </c>
      <c r="D467">
        <v>15</v>
      </c>
      <c r="E467">
        <v>0.15</v>
      </c>
    </row>
    <row r="468" spans="1:5">
      <c r="A468">
        <v>10421</v>
      </c>
      <c r="B468">
        <v>77</v>
      </c>
      <c r="C468">
        <v>10.4</v>
      </c>
      <c r="D468">
        <v>10</v>
      </c>
      <c r="E468">
        <v>0.15</v>
      </c>
    </row>
    <row r="469" spans="1:5">
      <c r="A469">
        <v>10422</v>
      </c>
      <c r="B469">
        <v>26</v>
      </c>
      <c r="C469">
        <v>24.9</v>
      </c>
      <c r="D469">
        <v>2</v>
      </c>
      <c r="E469">
        <v>0</v>
      </c>
    </row>
    <row r="470" spans="1:5">
      <c r="A470">
        <v>10423</v>
      </c>
      <c r="B470">
        <v>31</v>
      </c>
      <c r="C470">
        <v>10</v>
      </c>
      <c r="D470">
        <v>14</v>
      </c>
      <c r="E470">
        <v>0</v>
      </c>
    </row>
    <row r="471" spans="1:5">
      <c r="A471">
        <v>10423</v>
      </c>
      <c r="B471">
        <v>59</v>
      </c>
      <c r="C471">
        <v>44</v>
      </c>
      <c r="D471">
        <v>20</v>
      </c>
      <c r="E471">
        <v>0</v>
      </c>
    </row>
    <row r="472" spans="1:5">
      <c r="A472">
        <v>10424</v>
      </c>
      <c r="B472">
        <v>35</v>
      </c>
      <c r="C472">
        <v>14.4</v>
      </c>
      <c r="D472">
        <v>60</v>
      </c>
      <c r="E472">
        <v>0.2</v>
      </c>
    </row>
    <row r="473" spans="1:5">
      <c r="A473">
        <v>10424</v>
      </c>
      <c r="B473">
        <v>38</v>
      </c>
      <c r="C473">
        <v>210.8</v>
      </c>
      <c r="D473">
        <v>49</v>
      </c>
      <c r="E473">
        <v>0.2</v>
      </c>
    </row>
    <row r="474" spans="1:5">
      <c r="A474">
        <v>10424</v>
      </c>
      <c r="B474">
        <v>68</v>
      </c>
      <c r="C474">
        <v>10</v>
      </c>
      <c r="D474">
        <v>30</v>
      </c>
      <c r="E474">
        <v>0.2</v>
      </c>
    </row>
    <row r="475" spans="1:5">
      <c r="A475">
        <v>10425</v>
      </c>
      <c r="B475">
        <v>55</v>
      </c>
      <c r="C475">
        <v>19.2</v>
      </c>
      <c r="D475">
        <v>10</v>
      </c>
      <c r="E475">
        <v>0.25</v>
      </c>
    </row>
    <row r="476" spans="1:5">
      <c r="A476">
        <v>10425</v>
      </c>
      <c r="B476">
        <v>76</v>
      </c>
      <c r="C476">
        <v>14.4</v>
      </c>
      <c r="D476">
        <v>20</v>
      </c>
      <c r="E476">
        <v>0.25</v>
      </c>
    </row>
    <row r="477" spans="1:5">
      <c r="A477">
        <v>10426</v>
      </c>
      <c r="B477">
        <v>56</v>
      </c>
      <c r="C477">
        <v>30.4</v>
      </c>
      <c r="D477">
        <v>5</v>
      </c>
      <c r="E477">
        <v>0</v>
      </c>
    </row>
    <row r="478" spans="1:5">
      <c r="A478">
        <v>10426</v>
      </c>
      <c r="B478">
        <v>64</v>
      </c>
      <c r="C478">
        <v>26.6</v>
      </c>
      <c r="D478">
        <v>7</v>
      </c>
      <c r="E478">
        <v>0</v>
      </c>
    </row>
    <row r="479" spans="1:5">
      <c r="A479">
        <v>10427</v>
      </c>
      <c r="B479">
        <v>14</v>
      </c>
      <c r="C479">
        <v>18.600000000000001</v>
      </c>
      <c r="D479">
        <v>35</v>
      </c>
      <c r="E479">
        <v>0</v>
      </c>
    </row>
    <row r="480" spans="1:5">
      <c r="A480">
        <v>10428</v>
      </c>
      <c r="B480">
        <v>46</v>
      </c>
      <c r="C480">
        <v>9.6</v>
      </c>
      <c r="D480">
        <v>20</v>
      </c>
      <c r="E480">
        <v>0</v>
      </c>
    </row>
    <row r="481" spans="1:5">
      <c r="A481">
        <v>10429</v>
      </c>
      <c r="B481">
        <v>50</v>
      </c>
      <c r="C481">
        <v>13</v>
      </c>
      <c r="D481">
        <v>40</v>
      </c>
      <c r="E481">
        <v>0</v>
      </c>
    </row>
    <row r="482" spans="1:5">
      <c r="A482">
        <v>10429</v>
      </c>
      <c r="B482">
        <v>63</v>
      </c>
      <c r="C482">
        <v>35.1</v>
      </c>
      <c r="D482">
        <v>35</v>
      </c>
      <c r="E482">
        <v>0.25</v>
      </c>
    </row>
    <row r="483" spans="1:5">
      <c r="A483">
        <v>10430</v>
      </c>
      <c r="B483">
        <v>17</v>
      </c>
      <c r="C483">
        <v>31.2</v>
      </c>
      <c r="D483">
        <v>45</v>
      </c>
      <c r="E483">
        <v>0.2</v>
      </c>
    </row>
    <row r="484" spans="1:5">
      <c r="A484">
        <v>10430</v>
      </c>
      <c r="B484">
        <v>21</v>
      </c>
      <c r="C484">
        <v>8</v>
      </c>
      <c r="D484">
        <v>50</v>
      </c>
      <c r="E484">
        <v>0</v>
      </c>
    </row>
    <row r="485" spans="1:5">
      <c r="A485">
        <v>10430</v>
      </c>
      <c r="B485">
        <v>56</v>
      </c>
      <c r="C485">
        <v>30.4</v>
      </c>
      <c r="D485">
        <v>30</v>
      </c>
      <c r="E485">
        <v>0</v>
      </c>
    </row>
    <row r="486" spans="1:5">
      <c r="A486">
        <v>10430</v>
      </c>
      <c r="B486">
        <v>59</v>
      </c>
      <c r="C486">
        <v>44</v>
      </c>
      <c r="D486">
        <v>70</v>
      </c>
      <c r="E486">
        <v>0.2</v>
      </c>
    </row>
    <row r="487" spans="1:5">
      <c r="A487">
        <v>10431</v>
      </c>
      <c r="B487">
        <v>17</v>
      </c>
      <c r="C487">
        <v>31.2</v>
      </c>
      <c r="D487">
        <v>50</v>
      </c>
      <c r="E487">
        <v>0.25</v>
      </c>
    </row>
    <row r="488" spans="1:5">
      <c r="A488">
        <v>10431</v>
      </c>
      <c r="B488">
        <v>40</v>
      </c>
      <c r="C488">
        <v>14.7</v>
      </c>
      <c r="D488">
        <v>50</v>
      </c>
      <c r="E488">
        <v>0.25</v>
      </c>
    </row>
    <row r="489" spans="1:5">
      <c r="A489">
        <v>10431</v>
      </c>
      <c r="B489">
        <v>47</v>
      </c>
      <c r="C489">
        <v>7.6</v>
      </c>
      <c r="D489">
        <v>30</v>
      </c>
      <c r="E489">
        <v>0.25</v>
      </c>
    </row>
    <row r="490" spans="1:5">
      <c r="A490">
        <v>10432</v>
      </c>
      <c r="B490">
        <v>26</v>
      </c>
      <c r="C490">
        <v>24.9</v>
      </c>
      <c r="D490">
        <v>10</v>
      </c>
      <c r="E490">
        <v>0</v>
      </c>
    </row>
    <row r="491" spans="1:5">
      <c r="A491">
        <v>10432</v>
      </c>
      <c r="B491">
        <v>54</v>
      </c>
      <c r="C491">
        <v>5.9</v>
      </c>
      <c r="D491">
        <v>40</v>
      </c>
      <c r="E491">
        <v>0</v>
      </c>
    </row>
    <row r="492" spans="1:5">
      <c r="A492">
        <v>10433</v>
      </c>
      <c r="B492">
        <v>56</v>
      </c>
      <c r="C492">
        <v>30.4</v>
      </c>
      <c r="D492">
        <v>28</v>
      </c>
      <c r="E492">
        <v>0</v>
      </c>
    </row>
    <row r="493" spans="1:5">
      <c r="A493">
        <v>10434</v>
      </c>
      <c r="B493">
        <v>11</v>
      </c>
      <c r="C493">
        <v>16.8</v>
      </c>
      <c r="D493">
        <v>6</v>
      </c>
      <c r="E493">
        <v>0</v>
      </c>
    </row>
    <row r="494" spans="1:5">
      <c r="A494">
        <v>10434</v>
      </c>
      <c r="B494">
        <v>76</v>
      </c>
      <c r="C494">
        <v>14.4</v>
      </c>
      <c r="D494">
        <v>18</v>
      </c>
      <c r="E494">
        <v>0.15</v>
      </c>
    </row>
    <row r="495" spans="1:5">
      <c r="A495">
        <v>10435</v>
      </c>
      <c r="B495">
        <v>2</v>
      </c>
      <c r="C495">
        <v>15.2</v>
      </c>
      <c r="D495">
        <v>10</v>
      </c>
      <c r="E495">
        <v>0</v>
      </c>
    </row>
    <row r="496" spans="1:5">
      <c r="A496">
        <v>10435</v>
      </c>
      <c r="B496">
        <v>22</v>
      </c>
      <c r="C496">
        <v>16.8</v>
      </c>
      <c r="D496">
        <v>12</v>
      </c>
      <c r="E496">
        <v>0</v>
      </c>
    </row>
    <row r="497" spans="1:5">
      <c r="A497">
        <v>10435</v>
      </c>
      <c r="B497">
        <v>72</v>
      </c>
      <c r="C497">
        <v>27.8</v>
      </c>
      <c r="D497">
        <v>10</v>
      </c>
      <c r="E497">
        <v>0</v>
      </c>
    </row>
    <row r="498" spans="1:5">
      <c r="A498">
        <v>10436</v>
      </c>
      <c r="B498">
        <v>46</v>
      </c>
      <c r="C498">
        <v>9.6</v>
      </c>
      <c r="D498">
        <v>5</v>
      </c>
      <c r="E498">
        <v>0</v>
      </c>
    </row>
    <row r="499" spans="1:5">
      <c r="A499">
        <v>10436</v>
      </c>
      <c r="B499">
        <v>56</v>
      </c>
      <c r="C499">
        <v>30.4</v>
      </c>
      <c r="D499">
        <v>40</v>
      </c>
      <c r="E499">
        <v>0.1</v>
      </c>
    </row>
    <row r="500" spans="1:5">
      <c r="A500">
        <v>10436</v>
      </c>
      <c r="B500">
        <v>64</v>
      </c>
      <c r="C500">
        <v>26.6</v>
      </c>
      <c r="D500">
        <v>30</v>
      </c>
      <c r="E500">
        <v>0.1</v>
      </c>
    </row>
    <row r="501" spans="1:5">
      <c r="A501">
        <v>10436</v>
      </c>
      <c r="B501">
        <v>75</v>
      </c>
      <c r="C501">
        <v>6.2</v>
      </c>
      <c r="D501">
        <v>24</v>
      </c>
      <c r="E501">
        <v>0.1</v>
      </c>
    </row>
    <row r="502" spans="1:5">
      <c r="A502">
        <v>10437</v>
      </c>
      <c r="B502">
        <v>53</v>
      </c>
      <c r="C502">
        <v>26.2</v>
      </c>
      <c r="D502">
        <v>15</v>
      </c>
      <c r="E502">
        <v>0</v>
      </c>
    </row>
    <row r="503" spans="1:5">
      <c r="A503">
        <v>10438</v>
      </c>
      <c r="B503">
        <v>19</v>
      </c>
      <c r="C503">
        <v>7.3</v>
      </c>
      <c r="D503">
        <v>15</v>
      </c>
      <c r="E503">
        <v>0.2</v>
      </c>
    </row>
    <row r="504" spans="1:5">
      <c r="A504">
        <v>10438</v>
      </c>
      <c r="B504">
        <v>34</v>
      </c>
      <c r="C504">
        <v>11.2</v>
      </c>
      <c r="D504">
        <v>20</v>
      </c>
      <c r="E504">
        <v>0.2</v>
      </c>
    </row>
    <row r="505" spans="1:5">
      <c r="A505">
        <v>10438</v>
      </c>
      <c r="B505">
        <v>57</v>
      </c>
      <c r="C505">
        <v>15.6</v>
      </c>
      <c r="D505">
        <v>15</v>
      </c>
      <c r="E505">
        <v>0.2</v>
      </c>
    </row>
    <row r="506" spans="1:5">
      <c r="A506">
        <v>10439</v>
      </c>
      <c r="B506">
        <v>12</v>
      </c>
      <c r="C506">
        <v>30.4</v>
      </c>
      <c r="D506">
        <v>15</v>
      </c>
      <c r="E506">
        <v>0</v>
      </c>
    </row>
    <row r="507" spans="1:5">
      <c r="A507">
        <v>10439</v>
      </c>
      <c r="B507">
        <v>16</v>
      </c>
      <c r="C507">
        <v>13.9</v>
      </c>
      <c r="D507">
        <v>16</v>
      </c>
      <c r="E507">
        <v>0</v>
      </c>
    </row>
    <row r="508" spans="1:5">
      <c r="A508">
        <v>10439</v>
      </c>
      <c r="B508">
        <v>64</v>
      </c>
      <c r="C508">
        <v>26.6</v>
      </c>
      <c r="D508">
        <v>6</v>
      </c>
      <c r="E508">
        <v>0</v>
      </c>
    </row>
    <row r="509" spans="1:5">
      <c r="A509">
        <v>10439</v>
      </c>
      <c r="B509">
        <v>74</v>
      </c>
      <c r="C509">
        <v>8</v>
      </c>
      <c r="D509">
        <v>30</v>
      </c>
      <c r="E509">
        <v>0</v>
      </c>
    </row>
    <row r="510" spans="1:5">
      <c r="A510">
        <v>10440</v>
      </c>
      <c r="B510">
        <v>2</v>
      </c>
      <c r="C510">
        <v>15.2</v>
      </c>
      <c r="D510">
        <v>45</v>
      </c>
      <c r="E510">
        <v>0.15</v>
      </c>
    </row>
    <row r="511" spans="1:5">
      <c r="A511">
        <v>10440</v>
      </c>
      <c r="B511">
        <v>16</v>
      </c>
      <c r="C511">
        <v>13.9</v>
      </c>
      <c r="D511">
        <v>49</v>
      </c>
      <c r="E511">
        <v>0.15</v>
      </c>
    </row>
    <row r="512" spans="1:5">
      <c r="A512">
        <v>10440</v>
      </c>
      <c r="B512">
        <v>29</v>
      </c>
      <c r="C512">
        <v>99</v>
      </c>
      <c r="D512">
        <v>24</v>
      </c>
      <c r="E512">
        <v>0.15</v>
      </c>
    </row>
    <row r="513" spans="1:5">
      <c r="A513">
        <v>10440</v>
      </c>
      <c r="B513">
        <v>61</v>
      </c>
      <c r="C513">
        <v>22.8</v>
      </c>
      <c r="D513">
        <v>90</v>
      </c>
      <c r="E513">
        <v>0.15</v>
      </c>
    </row>
    <row r="514" spans="1:5">
      <c r="A514">
        <v>10441</v>
      </c>
      <c r="B514">
        <v>27</v>
      </c>
      <c r="C514">
        <v>35.1</v>
      </c>
      <c r="D514">
        <v>50</v>
      </c>
      <c r="E514">
        <v>0</v>
      </c>
    </row>
    <row r="515" spans="1:5">
      <c r="A515">
        <v>10442</v>
      </c>
      <c r="B515">
        <v>11</v>
      </c>
      <c r="C515">
        <v>16.8</v>
      </c>
      <c r="D515">
        <v>30</v>
      </c>
      <c r="E515">
        <v>0</v>
      </c>
    </row>
    <row r="516" spans="1:5">
      <c r="A516">
        <v>10442</v>
      </c>
      <c r="B516">
        <v>54</v>
      </c>
      <c r="C516">
        <v>5.9</v>
      </c>
      <c r="D516">
        <v>80</v>
      </c>
      <c r="E516">
        <v>0</v>
      </c>
    </row>
    <row r="517" spans="1:5">
      <c r="A517">
        <v>10442</v>
      </c>
      <c r="B517">
        <v>66</v>
      </c>
      <c r="C517">
        <v>13.6</v>
      </c>
      <c r="D517">
        <v>60</v>
      </c>
      <c r="E517">
        <v>0</v>
      </c>
    </row>
    <row r="518" spans="1:5">
      <c r="A518">
        <v>10443</v>
      </c>
      <c r="B518">
        <v>11</v>
      </c>
      <c r="C518">
        <v>16.8</v>
      </c>
      <c r="D518">
        <v>6</v>
      </c>
      <c r="E518">
        <v>0.2</v>
      </c>
    </row>
    <row r="519" spans="1:5">
      <c r="A519">
        <v>10443</v>
      </c>
      <c r="B519">
        <v>28</v>
      </c>
      <c r="C519">
        <v>36.4</v>
      </c>
      <c r="D519">
        <v>12</v>
      </c>
      <c r="E519">
        <v>0</v>
      </c>
    </row>
    <row r="520" spans="1:5">
      <c r="A520">
        <v>10444</v>
      </c>
      <c r="B520">
        <v>17</v>
      </c>
      <c r="C520">
        <v>31.2</v>
      </c>
      <c r="D520">
        <v>10</v>
      </c>
      <c r="E520">
        <v>0</v>
      </c>
    </row>
    <row r="521" spans="1:5">
      <c r="A521">
        <v>10444</v>
      </c>
      <c r="B521">
        <v>26</v>
      </c>
      <c r="C521">
        <v>24.9</v>
      </c>
      <c r="D521">
        <v>15</v>
      </c>
      <c r="E521">
        <v>0</v>
      </c>
    </row>
    <row r="522" spans="1:5">
      <c r="A522">
        <v>10444</v>
      </c>
      <c r="B522">
        <v>35</v>
      </c>
      <c r="C522">
        <v>14.4</v>
      </c>
      <c r="D522">
        <v>8</v>
      </c>
      <c r="E522">
        <v>0</v>
      </c>
    </row>
    <row r="523" spans="1:5">
      <c r="A523">
        <v>10444</v>
      </c>
      <c r="B523">
        <v>41</v>
      </c>
      <c r="C523">
        <v>7.7</v>
      </c>
      <c r="D523">
        <v>30</v>
      </c>
      <c r="E523">
        <v>0</v>
      </c>
    </row>
    <row r="524" spans="1:5">
      <c r="A524">
        <v>10445</v>
      </c>
      <c r="B524">
        <v>39</v>
      </c>
      <c r="C524">
        <v>14.4</v>
      </c>
      <c r="D524">
        <v>6</v>
      </c>
      <c r="E524">
        <v>0</v>
      </c>
    </row>
    <row r="525" spans="1:5">
      <c r="A525">
        <v>10445</v>
      </c>
      <c r="B525">
        <v>54</v>
      </c>
      <c r="C525">
        <v>5.9</v>
      </c>
      <c r="D525">
        <v>15</v>
      </c>
      <c r="E525">
        <v>0</v>
      </c>
    </row>
    <row r="526" spans="1:5">
      <c r="A526">
        <v>10446</v>
      </c>
      <c r="B526">
        <v>19</v>
      </c>
      <c r="C526">
        <v>7.3</v>
      </c>
      <c r="D526">
        <v>12</v>
      </c>
      <c r="E526">
        <v>0.1</v>
      </c>
    </row>
    <row r="527" spans="1:5">
      <c r="A527">
        <v>10446</v>
      </c>
      <c r="B527">
        <v>24</v>
      </c>
      <c r="C527">
        <v>3.6</v>
      </c>
      <c r="D527">
        <v>20</v>
      </c>
      <c r="E527">
        <v>0.1</v>
      </c>
    </row>
    <row r="528" spans="1:5">
      <c r="A528">
        <v>10446</v>
      </c>
      <c r="B528">
        <v>31</v>
      </c>
      <c r="C528">
        <v>10</v>
      </c>
      <c r="D528">
        <v>3</v>
      </c>
      <c r="E528">
        <v>0.1</v>
      </c>
    </row>
    <row r="529" spans="1:5">
      <c r="A529">
        <v>10446</v>
      </c>
      <c r="B529">
        <v>52</v>
      </c>
      <c r="C529">
        <v>5.6</v>
      </c>
      <c r="D529">
        <v>15</v>
      </c>
      <c r="E529">
        <v>0.1</v>
      </c>
    </row>
    <row r="530" spans="1:5">
      <c r="A530">
        <v>10447</v>
      </c>
      <c r="B530">
        <v>19</v>
      </c>
      <c r="C530">
        <v>7.3</v>
      </c>
      <c r="D530">
        <v>40</v>
      </c>
      <c r="E530">
        <v>0</v>
      </c>
    </row>
    <row r="531" spans="1:5">
      <c r="A531">
        <v>10447</v>
      </c>
      <c r="B531">
        <v>65</v>
      </c>
      <c r="C531">
        <v>16.8</v>
      </c>
      <c r="D531">
        <v>35</v>
      </c>
      <c r="E531">
        <v>0</v>
      </c>
    </row>
    <row r="532" spans="1:5">
      <c r="A532">
        <v>10447</v>
      </c>
      <c r="B532">
        <v>71</v>
      </c>
      <c r="C532">
        <v>17.2</v>
      </c>
      <c r="D532">
        <v>2</v>
      </c>
      <c r="E532">
        <v>0</v>
      </c>
    </row>
    <row r="533" spans="1:5">
      <c r="A533">
        <v>10448</v>
      </c>
      <c r="B533">
        <v>26</v>
      </c>
      <c r="C533">
        <v>24.9</v>
      </c>
      <c r="D533">
        <v>6</v>
      </c>
      <c r="E533">
        <v>0</v>
      </c>
    </row>
    <row r="534" spans="1:5">
      <c r="A534">
        <v>10448</v>
      </c>
      <c r="B534">
        <v>40</v>
      </c>
      <c r="C534">
        <v>14.7</v>
      </c>
      <c r="D534">
        <v>20</v>
      </c>
      <c r="E534">
        <v>0</v>
      </c>
    </row>
    <row r="535" spans="1:5">
      <c r="A535">
        <v>10449</v>
      </c>
      <c r="B535">
        <v>10</v>
      </c>
      <c r="C535">
        <v>24.8</v>
      </c>
      <c r="D535">
        <v>14</v>
      </c>
      <c r="E535">
        <v>0</v>
      </c>
    </row>
    <row r="536" spans="1:5">
      <c r="A536">
        <v>10449</v>
      </c>
      <c r="B536">
        <v>52</v>
      </c>
      <c r="C536">
        <v>5.6</v>
      </c>
      <c r="D536">
        <v>20</v>
      </c>
      <c r="E536">
        <v>0</v>
      </c>
    </row>
    <row r="537" spans="1:5">
      <c r="A537">
        <v>10449</v>
      </c>
      <c r="B537">
        <v>62</v>
      </c>
      <c r="C537">
        <v>39.4</v>
      </c>
      <c r="D537">
        <v>35</v>
      </c>
      <c r="E537">
        <v>0</v>
      </c>
    </row>
    <row r="538" spans="1:5">
      <c r="A538">
        <v>10450</v>
      </c>
      <c r="B538">
        <v>10</v>
      </c>
      <c r="C538">
        <v>24.8</v>
      </c>
      <c r="D538">
        <v>20</v>
      </c>
      <c r="E538">
        <v>0.2</v>
      </c>
    </row>
    <row r="539" spans="1:5">
      <c r="A539">
        <v>10450</v>
      </c>
      <c r="B539">
        <v>54</v>
      </c>
      <c r="C539">
        <v>5.9</v>
      </c>
      <c r="D539">
        <v>6</v>
      </c>
      <c r="E539">
        <v>0.2</v>
      </c>
    </row>
    <row r="540" spans="1:5">
      <c r="A540">
        <v>10451</v>
      </c>
      <c r="B540">
        <v>55</v>
      </c>
      <c r="C540">
        <v>19.2</v>
      </c>
      <c r="D540">
        <v>120</v>
      </c>
      <c r="E540">
        <v>0.1</v>
      </c>
    </row>
    <row r="541" spans="1:5">
      <c r="A541">
        <v>10451</v>
      </c>
      <c r="B541">
        <v>64</v>
      </c>
      <c r="C541">
        <v>26.6</v>
      </c>
      <c r="D541">
        <v>35</v>
      </c>
      <c r="E541">
        <v>0.1</v>
      </c>
    </row>
    <row r="542" spans="1:5">
      <c r="A542">
        <v>10451</v>
      </c>
      <c r="B542">
        <v>65</v>
      </c>
      <c r="C542">
        <v>16.8</v>
      </c>
      <c r="D542">
        <v>28</v>
      </c>
      <c r="E542">
        <v>0.1</v>
      </c>
    </row>
    <row r="543" spans="1:5">
      <c r="A543">
        <v>10451</v>
      </c>
      <c r="B543">
        <v>77</v>
      </c>
      <c r="C543">
        <v>10.4</v>
      </c>
      <c r="D543">
        <v>55</v>
      </c>
      <c r="E543">
        <v>0.1</v>
      </c>
    </row>
    <row r="544" spans="1:5">
      <c r="A544">
        <v>10452</v>
      </c>
      <c r="B544">
        <v>28</v>
      </c>
      <c r="C544">
        <v>36.4</v>
      </c>
      <c r="D544">
        <v>15</v>
      </c>
      <c r="E544">
        <v>0</v>
      </c>
    </row>
    <row r="545" spans="1:5">
      <c r="A545">
        <v>10452</v>
      </c>
      <c r="B545">
        <v>44</v>
      </c>
      <c r="C545">
        <v>15.5</v>
      </c>
      <c r="D545">
        <v>100</v>
      </c>
      <c r="E545">
        <v>0.05</v>
      </c>
    </row>
    <row r="546" spans="1:5">
      <c r="A546">
        <v>10453</v>
      </c>
      <c r="B546">
        <v>48</v>
      </c>
      <c r="C546">
        <v>10.199999999999999</v>
      </c>
      <c r="D546">
        <v>15</v>
      </c>
      <c r="E546">
        <v>0.1</v>
      </c>
    </row>
    <row r="547" spans="1:5">
      <c r="A547">
        <v>10453</v>
      </c>
      <c r="B547">
        <v>70</v>
      </c>
      <c r="C547">
        <v>12</v>
      </c>
      <c r="D547">
        <v>25</v>
      </c>
      <c r="E547">
        <v>0.1</v>
      </c>
    </row>
    <row r="548" spans="1:5">
      <c r="A548">
        <v>10454</v>
      </c>
      <c r="B548">
        <v>16</v>
      </c>
      <c r="C548">
        <v>13.9</v>
      </c>
      <c r="D548">
        <v>20</v>
      </c>
      <c r="E548">
        <v>0.2</v>
      </c>
    </row>
    <row r="549" spans="1:5">
      <c r="A549">
        <v>10454</v>
      </c>
      <c r="B549">
        <v>33</v>
      </c>
      <c r="C549">
        <v>2</v>
      </c>
      <c r="D549">
        <v>20</v>
      </c>
      <c r="E549">
        <v>0.2</v>
      </c>
    </row>
    <row r="550" spans="1:5">
      <c r="A550">
        <v>10454</v>
      </c>
      <c r="B550">
        <v>46</v>
      </c>
      <c r="C550">
        <v>9.6</v>
      </c>
      <c r="D550">
        <v>10</v>
      </c>
      <c r="E550">
        <v>0.2</v>
      </c>
    </row>
    <row r="551" spans="1:5">
      <c r="A551">
        <v>10455</v>
      </c>
      <c r="B551">
        <v>39</v>
      </c>
      <c r="C551">
        <v>14.4</v>
      </c>
      <c r="D551">
        <v>20</v>
      </c>
      <c r="E551">
        <v>0</v>
      </c>
    </row>
    <row r="552" spans="1:5">
      <c r="A552">
        <v>10455</v>
      </c>
      <c r="B552">
        <v>53</v>
      </c>
      <c r="C552">
        <v>26.2</v>
      </c>
      <c r="D552">
        <v>50</v>
      </c>
      <c r="E552">
        <v>0</v>
      </c>
    </row>
    <row r="553" spans="1:5">
      <c r="A553">
        <v>10455</v>
      </c>
      <c r="B553">
        <v>61</v>
      </c>
      <c r="C553">
        <v>22.8</v>
      </c>
      <c r="D553">
        <v>25</v>
      </c>
      <c r="E553">
        <v>0</v>
      </c>
    </row>
    <row r="554" spans="1:5">
      <c r="A554">
        <v>10455</v>
      </c>
      <c r="B554">
        <v>71</v>
      </c>
      <c r="C554">
        <v>17.2</v>
      </c>
      <c r="D554">
        <v>30</v>
      </c>
      <c r="E554">
        <v>0</v>
      </c>
    </row>
    <row r="555" spans="1:5">
      <c r="A555">
        <v>10456</v>
      </c>
      <c r="B555">
        <v>21</v>
      </c>
      <c r="C555">
        <v>8</v>
      </c>
      <c r="D555">
        <v>40</v>
      </c>
      <c r="E555">
        <v>0.15</v>
      </c>
    </row>
    <row r="556" spans="1:5">
      <c r="A556">
        <v>10456</v>
      </c>
      <c r="B556">
        <v>49</v>
      </c>
      <c r="C556">
        <v>16</v>
      </c>
      <c r="D556">
        <v>21</v>
      </c>
      <c r="E556">
        <v>0.15</v>
      </c>
    </row>
    <row r="557" spans="1:5">
      <c r="A557">
        <v>10457</v>
      </c>
      <c r="B557">
        <v>59</v>
      </c>
      <c r="C557">
        <v>44</v>
      </c>
      <c r="D557">
        <v>36</v>
      </c>
      <c r="E557">
        <v>0</v>
      </c>
    </row>
    <row r="558" spans="1:5">
      <c r="A558">
        <v>10458</v>
      </c>
      <c r="B558">
        <v>26</v>
      </c>
      <c r="C558">
        <v>24.9</v>
      </c>
      <c r="D558">
        <v>30</v>
      </c>
      <c r="E558">
        <v>0</v>
      </c>
    </row>
    <row r="559" spans="1:5">
      <c r="A559">
        <v>10458</v>
      </c>
      <c r="B559">
        <v>28</v>
      </c>
      <c r="C559">
        <v>36.4</v>
      </c>
      <c r="D559">
        <v>30</v>
      </c>
      <c r="E559">
        <v>0</v>
      </c>
    </row>
    <row r="560" spans="1:5">
      <c r="A560">
        <v>10458</v>
      </c>
      <c r="B560">
        <v>43</v>
      </c>
      <c r="C560">
        <v>36.799999999999997</v>
      </c>
      <c r="D560">
        <v>20</v>
      </c>
      <c r="E560">
        <v>0</v>
      </c>
    </row>
    <row r="561" spans="1:5">
      <c r="A561">
        <v>10458</v>
      </c>
      <c r="B561">
        <v>56</v>
      </c>
      <c r="C561">
        <v>30.4</v>
      </c>
      <c r="D561">
        <v>15</v>
      </c>
      <c r="E561">
        <v>0</v>
      </c>
    </row>
    <row r="562" spans="1:5">
      <c r="A562">
        <v>10458</v>
      </c>
      <c r="B562">
        <v>71</v>
      </c>
      <c r="C562">
        <v>17.2</v>
      </c>
      <c r="D562">
        <v>50</v>
      </c>
      <c r="E562">
        <v>0</v>
      </c>
    </row>
    <row r="563" spans="1:5">
      <c r="A563">
        <v>10459</v>
      </c>
      <c r="B563">
        <v>7</v>
      </c>
      <c r="C563">
        <v>24</v>
      </c>
      <c r="D563">
        <v>16</v>
      </c>
      <c r="E563">
        <v>0.05</v>
      </c>
    </row>
    <row r="564" spans="1:5">
      <c r="A564">
        <v>10459</v>
      </c>
      <c r="B564">
        <v>46</v>
      </c>
      <c r="C564">
        <v>9.6</v>
      </c>
      <c r="D564">
        <v>20</v>
      </c>
      <c r="E564">
        <v>0.05</v>
      </c>
    </row>
    <row r="565" spans="1:5">
      <c r="A565">
        <v>10459</v>
      </c>
      <c r="B565">
        <v>72</v>
      </c>
      <c r="C565">
        <v>27.8</v>
      </c>
      <c r="D565">
        <v>40</v>
      </c>
      <c r="E565">
        <v>0</v>
      </c>
    </row>
    <row r="566" spans="1:5">
      <c r="A566">
        <v>10460</v>
      </c>
      <c r="B566">
        <v>68</v>
      </c>
      <c r="C566">
        <v>10</v>
      </c>
      <c r="D566">
        <v>21</v>
      </c>
      <c r="E566">
        <v>0.25</v>
      </c>
    </row>
    <row r="567" spans="1:5">
      <c r="A567">
        <v>10460</v>
      </c>
      <c r="B567">
        <v>75</v>
      </c>
      <c r="C567">
        <v>6.2</v>
      </c>
      <c r="D567">
        <v>4</v>
      </c>
      <c r="E567">
        <v>0.25</v>
      </c>
    </row>
    <row r="568" spans="1:5">
      <c r="A568">
        <v>10461</v>
      </c>
      <c r="B568">
        <v>21</v>
      </c>
      <c r="C568">
        <v>8</v>
      </c>
      <c r="D568">
        <v>40</v>
      </c>
      <c r="E568">
        <v>0.25</v>
      </c>
    </row>
    <row r="569" spans="1:5">
      <c r="A569">
        <v>10461</v>
      </c>
      <c r="B569">
        <v>30</v>
      </c>
      <c r="C569">
        <v>20.7</v>
      </c>
      <c r="D569">
        <v>28</v>
      </c>
      <c r="E569">
        <v>0.25</v>
      </c>
    </row>
    <row r="570" spans="1:5">
      <c r="A570">
        <v>10461</v>
      </c>
      <c r="B570">
        <v>55</v>
      </c>
      <c r="C570">
        <v>19.2</v>
      </c>
      <c r="D570">
        <v>60</v>
      </c>
      <c r="E570">
        <v>0.25</v>
      </c>
    </row>
    <row r="571" spans="1:5">
      <c r="A571">
        <v>10462</v>
      </c>
      <c r="B571">
        <v>13</v>
      </c>
      <c r="C571">
        <v>4.8</v>
      </c>
      <c r="D571">
        <v>1</v>
      </c>
      <c r="E571">
        <v>0</v>
      </c>
    </row>
    <row r="572" spans="1:5">
      <c r="A572">
        <v>10462</v>
      </c>
      <c r="B572">
        <v>23</v>
      </c>
      <c r="C572">
        <v>7.2</v>
      </c>
      <c r="D572">
        <v>21</v>
      </c>
      <c r="E572">
        <v>0</v>
      </c>
    </row>
    <row r="573" spans="1:5">
      <c r="A573">
        <v>10463</v>
      </c>
      <c r="B573">
        <v>19</v>
      </c>
      <c r="C573">
        <v>7.3</v>
      </c>
      <c r="D573">
        <v>21</v>
      </c>
      <c r="E573">
        <v>0</v>
      </c>
    </row>
    <row r="574" spans="1:5">
      <c r="A574">
        <v>10463</v>
      </c>
      <c r="B574">
        <v>42</v>
      </c>
      <c r="C574">
        <v>11.2</v>
      </c>
      <c r="D574">
        <v>50</v>
      </c>
      <c r="E574">
        <v>0</v>
      </c>
    </row>
    <row r="575" spans="1:5">
      <c r="A575">
        <v>10464</v>
      </c>
      <c r="B575">
        <v>4</v>
      </c>
      <c r="C575">
        <v>17.600000000000001</v>
      </c>
      <c r="D575">
        <v>16</v>
      </c>
      <c r="E575">
        <v>0.2</v>
      </c>
    </row>
    <row r="576" spans="1:5">
      <c r="A576">
        <v>10464</v>
      </c>
      <c r="B576">
        <v>43</v>
      </c>
      <c r="C576">
        <v>36.799999999999997</v>
      </c>
      <c r="D576">
        <v>3</v>
      </c>
      <c r="E576">
        <v>0</v>
      </c>
    </row>
    <row r="577" spans="1:5">
      <c r="A577">
        <v>10464</v>
      </c>
      <c r="B577">
        <v>56</v>
      </c>
      <c r="C577">
        <v>30.4</v>
      </c>
      <c r="D577">
        <v>30</v>
      </c>
      <c r="E577">
        <v>0.2</v>
      </c>
    </row>
    <row r="578" spans="1:5">
      <c r="A578">
        <v>10464</v>
      </c>
      <c r="B578">
        <v>60</v>
      </c>
      <c r="C578">
        <v>27.2</v>
      </c>
      <c r="D578">
        <v>20</v>
      </c>
      <c r="E578">
        <v>0</v>
      </c>
    </row>
    <row r="579" spans="1:5">
      <c r="A579">
        <v>10465</v>
      </c>
      <c r="B579">
        <v>24</v>
      </c>
      <c r="C579">
        <v>3.6</v>
      </c>
      <c r="D579">
        <v>25</v>
      </c>
      <c r="E579">
        <v>0</v>
      </c>
    </row>
    <row r="580" spans="1:5">
      <c r="A580">
        <v>10465</v>
      </c>
      <c r="B580">
        <v>29</v>
      </c>
      <c r="C580">
        <v>99</v>
      </c>
      <c r="D580">
        <v>18</v>
      </c>
      <c r="E580">
        <v>0.1</v>
      </c>
    </row>
    <row r="581" spans="1:5">
      <c r="A581">
        <v>10465</v>
      </c>
      <c r="B581">
        <v>40</v>
      </c>
      <c r="C581">
        <v>14.7</v>
      </c>
      <c r="D581">
        <v>20</v>
      </c>
      <c r="E581">
        <v>0</v>
      </c>
    </row>
    <row r="582" spans="1:5">
      <c r="A582">
        <v>10465</v>
      </c>
      <c r="B582">
        <v>45</v>
      </c>
      <c r="C582">
        <v>7.6</v>
      </c>
      <c r="D582">
        <v>30</v>
      </c>
      <c r="E582">
        <v>0.1</v>
      </c>
    </row>
    <row r="583" spans="1:5">
      <c r="A583">
        <v>10465</v>
      </c>
      <c r="B583">
        <v>50</v>
      </c>
      <c r="C583">
        <v>13</v>
      </c>
      <c r="D583">
        <v>25</v>
      </c>
      <c r="E583">
        <v>0</v>
      </c>
    </row>
    <row r="584" spans="1:5">
      <c r="A584">
        <v>10466</v>
      </c>
      <c r="B584">
        <v>11</v>
      </c>
      <c r="C584">
        <v>16.8</v>
      </c>
      <c r="D584">
        <v>10</v>
      </c>
      <c r="E584">
        <v>0</v>
      </c>
    </row>
    <row r="585" spans="1:5">
      <c r="A585">
        <v>10466</v>
      </c>
      <c r="B585">
        <v>46</v>
      </c>
      <c r="C585">
        <v>9.6</v>
      </c>
      <c r="D585">
        <v>5</v>
      </c>
      <c r="E585">
        <v>0</v>
      </c>
    </row>
    <row r="586" spans="1:5">
      <c r="A586">
        <v>10467</v>
      </c>
      <c r="B586">
        <v>24</v>
      </c>
      <c r="C586">
        <v>3.6</v>
      </c>
      <c r="D586">
        <v>28</v>
      </c>
      <c r="E586">
        <v>0</v>
      </c>
    </row>
    <row r="587" spans="1:5">
      <c r="A587">
        <v>10467</v>
      </c>
      <c r="B587">
        <v>25</v>
      </c>
      <c r="C587">
        <v>11.2</v>
      </c>
      <c r="D587">
        <v>12</v>
      </c>
      <c r="E587">
        <v>0</v>
      </c>
    </row>
    <row r="588" spans="1:5">
      <c r="A588">
        <v>10468</v>
      </c>
      <c r="B588">
        <v>30</v>
      </c>
      <c r="C588">
        <v>20.7</v>
      </c>
      <c r="D588">
        <v>8</v>
      </c>
      <c r="E588">
        <v>0</v>
      </c>
    </row>
    <row r="589" spans="1:5">
      <c r="A589">
        <v>10468</v>
      </c>
      <c r="B589">
        <v>43</v>
      </c>
      <c r="C589">
        <v>36.799999999999997</v>
      </c>
      <c r="D589">
        <v>15</v>
      </c>
      <c r="E589">
        <v>0</v>
      </c>
    </row>
    <row r="590" spans="1:5">
      <c r="A590">
        <v>10469</v>
      </c>
      <c r="B590">
        <v>2</v>
      </c>
      <c r="C590">
        <v>15.2</v>
      </c>
      <c r="D590">
        <v>40</v>
      </c>
      <c r="E590">
        <v>0.15</v>
      </c>
    </row>
    <row r="591" spans="1:5">
      <c r="A591">
        <v>10469</v>
      </c>
      <c r="B591">
        <v>16</v>
      </c>
      <c r="C591">
        <v>13.9</v>
      </c>
      <c r="D591">
        <v>35</v>
      </c>
      <c r="E591">
        <v>0.15</v>
      </c>
    </row>
    <row r="592" spans="1:5">
      <c r="A592">
        <v>10469</v>
      </c>
      <c r="B592">
        <v>44</v>
      </c>
      <c r="C592">
        <v>15.5</v>
      </c>
      <c r="D592">
        <v>2</v>
      </c>
      <c r="E592">
        <v>0.15</v>
      </c>
    </row>
    <row r="593" spans="1:5">
      <c r="A593">
        <v>10470</v>
      </c>
      <c r="B593">
        <v>18</v>
      </c>
      <c r="C593">
        <v>50</v>
      </c>
      <c r="D593">
        <v>30</v>
      </c>
      <c r="E593">
        <v>0</v>
      </c>
    </row>
    <row r="594" spans="1:5">
      <c r="A594">
        <v>10470</v>
      </c>
      <c r="B594">
        <v>23</v>
      </c>
      <c r="C594">
        <v>7.2</v>
      </c>
      <c r="D594">
        <v>15</v>
      </c>
      <c r="E594">
        <v>0</v>
      </c>
    </row>
    <row r="595" spans="1:5">
      <c r="A595">
        <v>10470</v>
      </c>
      <c r="B595">
        <v>64</v>
      </c>
      <c r="C595">
        <v>26.6</v>
      </c>
      <c r="D595">
        <v>8</v>
      </c>
      <c r="E595">
        <v>0</v>
      </c>
    </row>
    <row r="596" spans="1:5">
      <c r="A596">
        <v>10471</v>
      </c>
      <c r="B596">
        <v>7</v>
      </c>
      <c r="C596">
        <v>24</v>
      </c>
      <c r="D596">
        <v>30</v>
      </c>
      <c r="E596">
        <v>0</v>
      </c>
    </row>
    <row r="597" spans="1:5">
      <c r="A597">
        <v>10471</v>
      </c>
      <c r="B597">
        <v>56</v>
      </c>
      <c r="C597">
        <v>30.4</v>
      </c>
      <c r="D597">
        <v>20</v>
      </c>
      <c r="E597">
        <v>0</v>
      </c>
    </row>
    <row r="598" spans="1:5">
      <c r="A598">
        <v>10472</v>
      </c>
      <c r="B598">
        <v>24</v>
      </c>
      <c r="C598">
        <v>3.6</v>
      </c>
      <c r="D598">
        <v>80</v>
      </c>
      <c r="E598">
        <v>0.05</v>
      </c>
    </row>
    <row r="599" spans="1:5">
      <c r="A599">
        <v>10472</v>
      </c>
      <c r="B599">
        <v>51</v>
      </c>
      <c r="C599">
        <v>42.4</v>
      </c>
      <c r="D599">
        <v>18</v>
      </c>
      <c r="E599">
        <v>0</v>
      </c>
    </row>
    <row r="600" spans="1:5">
      <c r="A600">
        <v>10473</v>
      </c>
      <c r="B600">
        <v>33</v>
      </c>
      <c r="C600">
        <v>2</v>
      </c>
      <c r="D600">
        <v>12</v>
      </c>
      <c r="E600">
        <v>0</v>
      </c>
    </row>
    <row r="601" spans="1:5">
      <c r="A601">
        <v>10473</v>
      </c>
      <c r="B601">
        <v>71</v>
      </c>
      <c r="C601">
        <v>17.2</v>
      </c>
      <c r="D601">
        <v>12</v>
      </c>
      <c r="E601">
        <v>0</v>
      </c>
    </row>
    <row r="602" spans="1:5">
      <c r="A602">
        <v>10474</v>
      </c>
      <c r="B602">
        <v>14</v>
      </c>
      <c r="C602">
        <v>18.600000000000001</v>
      </c>
      <c r="D602">
        <v>12</v>
      </c>
      <c r="E602">
        <v>0</v>
      </c>
    </row>
    <row r="603" spans="1:5">
      <c r="A603">
        <v>10474</v>
      </c>
      <c r="B603">
        <v>28</v>
      </c>
      <c r="C603">
        <v>36.4</v>
      </c>
      <c r="D603">
        <v>18</v>
      </c>
      <c r="E603">
        <v>0</v>
      </c>
    </row>
    <row r="604" spans="1:5">
      <c r="A604">
        <v>10474</v>
      </c>
      <c r="B604">
        <v>40</v>
      </c>
      <c r="C604">
        <v>14.7</v>
      </c>
      <c r="D604">
        <v>21</v>
      </c>
      <c r="E604">
        <v>0</v>
      </c>
    </row>
    <row r="605" spans="1:5">
      <c r="A605">
        <v>10474</v>
      </c>
      <c r="B605">
        <v>75</v>
      </c>
      <c r="C605">
        <v>6.2</v>
      </c>
      <c r="D605">
        <v>10</v>
      </c>
      <c r="E605">
        <v>0</v>
      </c>
    </row>
    <row r="606" spans="1:5">
      <c r="A606">
        <v>10475</v>
      </c>
      <c r="B606">
        <v>31</v>
      </c>
      <c r="C606">
        <v>10</v>
      </c>
      <c r="D606">
        <v>35</v>
      </c>
      <c r="E606">
        <v>0.15</v>
      </c>
    </row>
    <row r="607" spans="1:5">
      <c r="A607">
        <v>10475</v>
      </c>
      <c r="B607">
        <v>66</v>
      </c>
      <c r="C607">
        <v>13.6</v>
      </c>
      <c r="D607">
        <v>60</v>
      </c>
      <c r="E607">
        <v>0.15</v>
      </c>
    </row>
    <row r="608" spans="1:5">
      <c r="A608">
        <v>10475</v>
      </c>
      <c r="B608">
        <v>76</v>
      </c>
      <c r="C608">
        <v>14.4</v>
      </c>
      <c r="D608">
        <v>42</v>
      </c>
      <c r="E608">
        <v>0.15</v>
      </c>
    </row>
    <row r="609" spans="1:5">
      <c r="A609">
        <v>10476</v>
      </c>
      <c r="B609">
        <v>55</v>
      </c>
      <c r="C609">
        <v>19.2</v>
      </c>
      <c r="D609">
        <v>2</v>
      </c>
      <c r="E609">
        <v>0.05</v>
      </c>
    </row>
    <row r="610" spans="1:5">
      <c r="A610">
        <v>10476</v>
      </c>
      <c r="B610">
        <v>70</v>
      </c>
      <c r="C610">
        <v>12</v>
      </c>
      <c r="D610">
        <v>12</v>
      </c>
      <c r="E610">
        <v>0</v>
      </c>
    </row>
    <row r="611" spans="1:5">
      <c r="A611">
        <v>10477</v>
      </c>
      <c r="B611">
        <v>1</v>
      </c>
      <c r="C611">
        <v>14.4</v>
      </c>
      <c r="D611">
        <v>15</v>
      </c>
      <c r="E611">
        <v>0</v>
      </c>
    </row>
    <row r="612" spans="1:5">
      <c r="A612">
        <v>10477</v>
      </c>
      <c r="B612">
        <v>21</v>
      </c>
      <c r="C612">
        <v>8</v>
      </c>
      <c r="D612">
        <v>21</v>
      </c>
      <c r="E612">
        <v>0.25</v>
      </c>
    </row>
    <row r="613" spans="1:5">
      <c r="A613">
        <v>10477</v>
      </c>
      <c r="B613">
        <v>39</v>
      </c>
      <c r="C613">
        <v>14.4</v>
      </c>
      <c r="D613">
        <v>20</v>
      </c>
      <c r="E613">
        <v>0.25</v>
      </c>
    </row>
    <row r="614" spans="1:5">
      <c r="A614">
        <v>10478</v>
      </c>
      <c r="B614">
        <v>10</v>
      </c>
      <c r="C614">
        <v>24.8</v>
      </c>
      <c r="D614">
        <v>20</v>
      </c>
      <c r="E614">
        <v>0.05</v>
      </c>
    </row>
    <row r="615" spans="1:5">
      <c r="A615">
        <v>10479</v>
      </c>
      <c r="B615">
        <v>38</v>
      </c>
      <c r="C615">
        <v>210.8</v>
      </c>
      <c r="D615">
        <v>30</v>
      </c>
      <c r="E615">
        <v>0</v>
      </c>
    </row>
    <row r="616" spans="1:5">
      <c r="A616">
        <v>10479</v>
      </c>
      <c r="B616">
        <v>53</v>
      </c>
      <c r="C616">
        <v>26.2</v>
      </c>
      <c r="D616">
        <v>28</v>
      </c>
      <c r="E616">
        <v>0</v>
      </c>
    </row>
    <row r="617" spans="1:5">
      <c r="A617">
        <v>10479</v>
      </c>
      <c r="B617">
        <v>59</v>
      </c>
      <c r="C617">
        <v>44</v>
      </c>
      <c r="D617">
        <v>60</v>
      </c>
      <c r="E617">
        <v>0</v>
      </c>
    </row>
    <row r="618" spans="1:5">
      <c r="A618">
        <v>10479</v>
      </c>
      <c r="B618">
        <v>64</v>
      </c>
      <c r="C618">
        <v>26.6</v>
      </c>
      <c r="D618">
        <v>30</v>
      </c>
      <c r="E618">
        <v>0</v>
      </c>
    </row>
    <row r="619" spans="1:5">
      <c r="A619">
        <v>10480</v>
      </c>
      <c r="B619">
        <v>47</v>
      </c>
      <c r="C619">
        <v>7.6</v>
      </c>
      <c r="D619">
        <v>30</v>
      </c>
      <c r="E619">
        <v>0</v>
      </c>
    </row>
    <row r="620" spans="1:5">
      <c r="A620">
        <v>10480</v>
      </c>
      <c r="B620">
        <v>59</v>
      </c>
      <c r="C620">
        <v>44</v>
      </c>
      <c r="D620">
        <v>12</v>
      </c>
      <c r="E620">
        <v>0</v>
      </c>
    </row>
    <row r="621" spans="1:5">
      <c r="A621">
        <v>10481</v>
      </c>
      <c r="B621">
        <v>49</v>
      </c>
      <c r="C621">
        <v>16</v>
      </c>
      <c r="D621">
        <v>24</v>
      </c>
      <c r="E621">
        <v>0</v>
      </c>
    </row>
    <row r="622" spans="1:5">
      <c r="A622">
        <v>10481</v>
      </c>
      <c r="B622">
        <v>60</v>
      </c>
      <c r="C622">
        <v>27.2</v>
      </c>
      <c r="D622">
        <v>40</v>
      </c>
      <c r="E622">
        <v>0</v>
      </c>
    </row>
    <row r="623" spans="1:5">
      <c r="A623">
        <v>10482</v>
      </c>
      <c r="B623">
        <v>40</v>
      </c>
      <c r="C623">
        <v>14.7</v>
      </c>
      <c r="D623">
        <v>10</v>
      </c>
      <c r="E623">
        <v>0</v>
      </c>
    </row>
    <row r="624" spans="1:5">
      <c r="A624">
        <v>10483</v>
      </c>
      <c r="B624">
        <v>34</v>
      </c>
      <c r="C624">
        <v>11.2</v>
      </c>
      <c r="D624">
        <v>35</v>
      </c>
      <c r="E624">
        <v>0.05</v>
      </c>
    </row>
    <row r="625" spans="1:5">
      <c r="A625">
        <v>10483</v>
      </c>
      <c r="B625">
        <v>77</v>
      </c>
      <c r="C625">
        <v>10.4</v>
      </c>
      <c r="D625">
        <v>30</v>
      </c>
      <c r="E625">
        <v>0.05</v>
      </c>
    </row>
    <row r="626" spans="1:5">
      <c r="A626">
        <v>10484</v>
      </c>
      <c r="B626">
        <v>21</v>
      </c>
      <c r="C626">
        <v>8</v>
      </c>
      <c r="D626">
        <v>14</v>
      </c>
      <c r="E626">
        <v>0</v>
      </c>
    </row>
    <row r="627" spans="1:5">
      <c r="A627">
        <v>10484</v>
      </c>
      <c r="B627">
        <v>40</v>
      </c>
      <c r="C627">
        <v>14.7</v>
      </c>
      <c r="D627">
        <v>10</v>
      </c>
      <c r="E627">
        <v>0</v>
      </c>
    </row>
    <row r="628" spans="1:5">
      <c r="A628">
        <v>10484</v>
      </c>
      <c r="B628">
        <v>51</v>
      </c>
      <c r="C628">
        <v>42.4</v>
      </c>
      <c r="D628">
        <v>3</v>
      </c>
      <c r="E628">
        <v>0</v>
      </c>
    </row>
    <row r="629" spans="1:5">
      <c r="A629">
        <v>10485</v>
      </c>
      <c r="B629">
        <v>2</v>
      </c>
      <c r="C629">
        <v>15.2</v>
      </c>
      <c r="D629">
        <v>20</v>
      </c>
      <c r="E629">
        <v>0.1</v>
      </c>
    </row>
    <row r="630" spans="1:5">
      <c r="A630">
        <v>10485</v>
      </c>
      <c r="B630">
        <v>3</v>
      </c>
      <c r="C630">
        <v>8</v>
      </c>
      <c r="D630">
        <v>20</v>
      </c>
      <c r="E630">
        <v>0.1</v>
      </c>
    </row>
    <row r="631" spans="1:5">
      <c r="A631">
        <v>10485</v>
      </c>
      <c r="B631">
        <v>55</v>
      </c>
      <c r="C631">
        <v>19.2</v>
      </c>
      <c r="D631">
        <v>30</v>
      </c>
      <c r="E631">
        <v>0.1</v>
      </c>
    </row>
    <row r="632" spans="1:5">
      <c r="A632">
        <v>10485</v>
      </c>
      <c r="B632">
        <v>70</v>
      </c>
      <c r="C632">
        <v>12</v>
      </c>
      <c r="D632">
        <v>60</v>
      </c>
      <c r="E632">
        <v>0.1</v>
      </c>
    </row>
    <row r="633" spans="1:5">
      <c r="A633">
        <v>10486</v>
      </c>
      <c r="B633">
        <v>11</v>
      </c>
      <c r="C633">
        <v>16.8</v>
      </c>
      <c r="D633">
        <v>5</v>
      </c>
      <c r="E633">
        <v>0</v>
      </c>
    </row>
    <row r="634" spans="1:5">
      <c r="A634">
        <v>10486</v>
      </c>
      <c r="B634">
        <v>51</v>
      </c>
      <c r="C634">
        <v>42.4</v>
      </c>
      <c r="D634">
        <v>25</v>
      </c>
      <c r="E634">
        <v>0</v>
      </c>
    </row>
    <row r="635" spans="1:5">
      <c r="A635">
        <v>10486</v>
      </c>
      <c r="B635">
        <v>74</v>
      </c>
      <c r="C635">
        <v>8</v>
      </c>
      <c r="D635">
        <v>16</v>
      </c>
      <c r="E635">
        <v>0</v>
      </c>
    </row>
    <row r="636" spans="1:5">
      <c r="A636">
        <v>10487</v>
      </c>
      <c r="B636">
        <v>19</v>
      </c>
      <c r="C636">
        <v>7.3</v>
      </c>
      <c r="D636">
        <v>5</v>
      </c>
      <c r="E636">
        <v>0</v>
      </c>
    </row>
    <row r="637" spans="1:5">
      <c r="A637">
        <v>10487</v>
      </c>
      <c r="B637">
        <v>26</v>
      </c>
      <c r="C637">
        <v>24.9</v>
      </c>
      <c r="D637">
        <v>30</v>
      </c>
      <c r="E637">
        <v>0</v>
      </c>
    </row>
    <row r="638" spans="1:5">
      <c r="A638">
        <v>10487</v>
      </c>
      <c r="B638">
        <v>54</v>
      </c>
      <c r="C638">
        <v>5.9</v>
      </c>
      <c r="D638">
        <v>24</v>
      </c>
      <c r="E638">
        <v>0.25</v>
      </c>
    </row>
    <row r="639" spans="1:5">
      <c r="A639">
        <v>10488</v>
      </c>
      <c r="B639">
        <v>59</v>
      </c>
      <c r="C639">
        <v>44</v>
      </c>
      <c r="D639">
        <v>30</v>
      </c>
      <c r="E639">
        <v>0</v>
      </c>
    </row>
    <row r="640" spans="1:5">
      <c r="A640">
        <v>10488</v>
      </c>
      <c r="B640">
        <v>73</v>
      </c>
      <c r="C640">
        <v>12</v>
      </c>
      <c r="D640">
        <v>20</v>
      </c>
      <c r="E640">
        <v>0.2</v>
      </c>
    </row>
    <row r="641" spans="1:5">
      <c r="A641">
        <v>10489</v>
      </c>
      <c r="B641">
        <v>11</v>
      </c>
      <c r="C641">
        <v>16.8</v>
      </c>
      <c r="D641">
        <v>15</v>
      </c>
      <c r="E641">
        <v>0.25</v>
      </c>
    </row>
    <row r="642" spans="1:5">
      <c r="A642">
        <v>10489</v>
      </c>
      <c r="B642">
        <v>16</v>
      </c>
      <c r="C642">
        <v>13.9</v>
      </c>
      <c r="D642">
        <v>18</v>
      </c>
      <c r="E642">
        <v>0</v>
      </c>
    </row>
    <row r="643" spans="1:5">
      <c r="A643">
        <v>10490</v>
      </c>
      <c r="B643">
        <v>59</v>
      </c>
      <c r="C643">
        <v>44</v>
      </c>
      <c r="D643">
        <v>60</v>
      </c>
      <c r="E643">
        <v>0</v>
      </c>
    </row>
    <row r="644" spans="1:5">
      <c r="A644">
        <v>10490</v>
      </c>
      <c r="B644">
        <v>68</v>
      </c>
      <c r="C644">
        <v>10</v>
      </c>
      <c r="D644">
        <v>30</v>
      </c>
      <c r="E644">
        <v>0</v>
      </c>
    </row>
    <row r="645" spans="1:5">
      <c r="A645">
        <v>10490</v>
      </c>
      <c r="B645">
        <v>75</v>
      </c>
      <c r="C645">
        <v>6.2</v>
      </c>
      <c r="D645">
        <v>36</v>
      </c>
      <c r="E645">
        <v>0</v>
      </c>
    </row>
    <row r="646" spans="1:5">
      <c r="A646">
        <v>10491</v>
      </c>
      <c r="B646">
        <v>44</v>
      </c>
      <c r="C646">
        <v>15.5</v>
      </c>
      <c r="D646">
        <v>15</v>
      </c>
      <c r="E646">
        <v>0.15</v>
      </c>
    </row>
    <row r="647" spans="1:5">
      <c r="A647">
        <v>10491</v>
      </c>
      <c r="B647">
        <v>77</v>
      </c>
      <c r="C647">
        <v>10.4</v>
      </c>
      <c r="D647">
        <v>7</v>
      </c>
      <c r="E647">
        <v>0.15</v>
      </c>
    </row>
    <row r="648" spans="1:5">
      <c r="A648">
        <v>10492</v>
      </c>
      <c r="B648">
        <v>25</v>
      </c>
      <c r="C648">
        <v>11.2</v>
      </c>
      <c r="D648">
        <v>60</v>
      </c>
      <c r="E648">
        <v>0.05</v>
      </c>
    </row>
    <row r="649" spans="1:5">
      <c r="A649">
        <v>10492</v>
      </c>
      <c r="B649">
        <v>42</v>
      </c>
      <c r="C649">
        <v>11.2</v>
      </c>
      <c r="D649">
        <v>20</v>
      </c>
      <c r="E649">
        <v>0.05</v>
      </c>
    </row>
    <row r="650" spans="1:5">
      <c r="A650">
        <v>10493</v>
      </c>
      <c r="B650">
        <v>65</v>
      </c>
      <c r="C650">
        <v>16.8</v>
      </c>
      <c r="D650">
        <v>15</v>
      </c>
      <c r="E650">
        <v>0.1</v>
      </c>
    </row>
    <row r="651" spans="1:5">
      <c r="A651">
        <v>10493</v>
      </c>
      <c r="B651">
        <v>66</v>
      </c>
      <c r="C651">
        <v>13.6</v>
      </c>
      <c r="D651">
        <v>10</v>
      </c>
      <c r="E651">
        <v>0.1</v>
      </c>
    </row>
    <row r="652" spans="1:5">
      <c r="A652">
        <v>10493</v>
      </c>
      <c r="B652">
        <v>69</v>
      </c>
      <c r="C652">
        <v>28.8</v>
      </c>
      <c r="D652">
        <v>10</v>
      </c>
      <c r="E652">
        <v>0.1</v>
      </c>
    </row>
    <row r="653" spans="1:5">
      <c r="A653">
        <v>10494</v>
      </c>
      <c r="B653">
        <v>56</v>
      </c>
      <c r="C653">
        <v>30.4</v>
      </c>
      <c r="D653">
        <v>30</v>
      </c>
      <c r="E653">
        <v>0</v>
      </c>
    </row>
    <row r="654" spans="1:5">
      <c r="A654">
        <v>10495</v>
      </c>
      <c r="B654">
        <v>23</v>
      </c>
      <c r="C654">
        <v>7.2</v>
      </c>
      <c r="D654">
        <v>10</v>
      </c>
      <c r="E654">
        <v>0</v>
      </c>
    </row>
    <row r="655" spans="1:5">
      <c r="A655">
        <v>10495</v>
      </c>
      <c r="B655">
        <v>41</v>
      </c>
      <c r="C655">
        <v>7.7</v>
      </c>
      <c r="D655">
        <v>20</v>
      </c>
      <c r="E655">
        <v>0</v>
      </c>
    </row>
    <row r="656" spans="1:5">
      <c r="A656">
        <v>10495</v>
      </c>
      <c r="B656">
        <v>77</v>
      </c>
      <c r="C656">
        <v>10.4</v>
      </c>
      <c r="D656">
        <v>5</v>
      </c>
      <c r="E656">
        <v>0</v>
      </c>
    </row>
    <row r="657" spans="1:5">
      <c r="A657">
        <v>10496</v>
      </c>
      <c r="B657">
        <v>31</v>
      </c>
      <c r="C657">
        <v>10</v>
      </c>
      <c r="D657">
        <v>20</v>
      </c>
      <c r="E657">
        <v>0.05</v>
      </c>
    </row>
    <row r="658" spans="1:5">
      <c r="A658">
        <v>10497</v>
      </c>
      <c r="B658">
        <v>56</v>
      </c>
      <c r="C658">
        <v>30.4</v>
      </c>
      <c r="D658">
        <v>14</v>
      </c>
      <c r="E658">
        <v>0</v>
      </c>
    </row>
    <row r="659" spans="1:5">
      <c r="A659">
        <v>10497</v>
      </c>
      <c r="B659">
        <v>72</v>
      </c>
      <c r="C659">
        <v>27.8</v>
      </c>
      <c r="D659">
        <v>25</v>
      </c>
      <c r="E659">
        <v>0</v>
      </c>
    </row>
    <row r="660" spans="1:5">
      <c r="A660">
        <v>10497</v>
      </c>
      <c r="B660">
        <v>77</v>
      </c>
      <c r="C660">
        <v>10.4</v>
      </c>
      <c r="D660">
        <v>25</v>
      </c>
      <c r="E660">
        <v>0</v>
      </c>
    </row>
    <row r="661" spans="1:5">
      <c r="A661">
        <v>10498</v>
      </c>
      <c r="B661">
        <v>24</v>
      </c>
      <c r="C661">
        <v>4.5</v>
      </c>
      <c r="D661">
        <v>14</v>
      </c>
      <c r="E661">
        <v>0</v>
      </c>
    </row>
    <row r="662" spans="1:5">
      <c r="A662">
        <v>10498</v>
      </c>
      <c r="B662">
        <v>40</v>
      </c>
      <c r="C662">
        <v>18.399999999999999</v>
      </c>
      <c r="D662">
        <v>5</v>
      </c>
      <c r="E662">
        <v>0</v>
      </c>
    </row>
    <row r="663" spans="1:5">
      <c r="A663">
        <v>10498</v>
      </c>
      <c r="B663">
        <v>42</v>
      </c>
      <c r="C663">
        <v>14</v>
      </c>
      <c r="D663">
        <v>30</v>
      </c>
      <c r="E663">
        <v>0</v>
      </c>
    </row>
    <row r="664" spans="1:5">
      <c r="A664">
        <v>10499</v>
      </c>
      <c r="B664">
        <v>28</v>
      </c>
      <c r="C664">
        <v>45.6</v>
      </c>
      <c r="D664">
        <v>20</v>
      </c>
      <c r="E664">
        <v>0</v>
      </c>
    </row>
    <row r="665" spans="1:5">
      <c r="A665">
        <v>10499</v>
      </c>
      <c r="B665">
        <v>49</v>
      </c>
      <c r="C665">
        <v>20</v>
      </c>
      <c r="D665">
        <v>25</v>
      </c>
      <c r="E665">
        <v>0</v>
      </c>
    </row>
    <row r="666" spans="1:5">
      <c r="A666">
        <v>10500</v>
      </c>
      <c r="B666">
        <v>15</v>
      </c>
      <c r="C666">
        <v>15.5</v>
      </c>
      <c r="D666">
        <v>12</v>
      </c>
      <c r="E666">
        <v>0.05</v>
      </c>
    </row>
    <row r="667" spans="1:5">
      <c r="A667">
        <v>10500</v>
      </c>
      <c r="B667">
        <v>28</v>
      </c>
      <c r="C667">
        <v>45.6</v>
      </c>
      <c r="D667">
        <v>8</v>
      </c>
      <c r="E667">
        <v>0.05</v>
      </c>
    </row>
    <row r="668" spans="1:5">
      <c r="A668">
        <v>10501</v>
      </c>
      <c r="B668">
        <v>54</v>
      </c>
      <c r="C668">
        <v>7.45</v>
      </c>
      <c r="D668">
        <v>20</v>
      </c>
      <c r="E668">
        <v>0</v>
      </c>
    </row>
    <row r="669" spans="1:5">
      <c r="A669">
        <v>10502</v>
      </c>
      <c r="B669">
        <v>45</v>
      </c>
      <c r="C669">
        <v>9.5</v>
      </c>
      <c r="D669">
        <v>21</v>
      </c>
      <c r="E669">
        <v>0</v>
      </c>
    </row>
    <row r="670" spans="1:5">
      <c r="A670">
        <v>10502</v>
      </c>
      <c r="B670">
        <v>53</v>
      </c>
      <c r="C670">
        <v>32.799999999999997</v>
      </c>
      <c r="D670">
        <v>6</v>
      </c>
      <c r="E670">
        <v>0</v>
      </c>
    </row>
    <row r="671" spans="1:5">
      <c r="A671">
        <v>10502</v>
      </c>
      <c r="B671">
        <v>67</v>
      </c>
      <c r="C671">
        <v>14</v>
      </c>
      <c r="D671">
        <v>30</v>
      </c>
      <c r="E671">
        <v>0</v>
      </c>
    </row>
    <row r="672" spans="1:5">
      <c r="A672">
        <v>10503</v>
      </c>
      <c r="B672">
        <v>14</v>
      </c>
      <c r="C672">
        <v>23.25</v>
      </c>
      <c r="D672">
        <v>70</v>
      </c>
      <c r="E672">
        <v>0</v>
      </c>
    </row>
    <row r="673" spans="1:5">
      <c r="A673">
        <v>10503</v>
      </c>
      <c r="B673">
        <v>65</v>
      </c>
      <c r="C673">
        <v>21.05</v>
      </c>
      <c r="D673">
        <v>20</v>
      </c>
      <c r="E673">
        <v>0</v>
      </c>
    </row>
    <row r="674" spans="1:5">
      <c r="A674">
        <v>10504</v>
      </c>
      <c r="B674">
        <v>2</v>
      </c>
      <c r="C674">
        <v>19</v>
      </c>
      <c r="D674">
        <v>12</v>
      </c>
      <c r="E674">
        <v>0</v>
      </c>
    </row>
    <row r="675" spans="1:5">
      <c r="A675">
        <v>10504</v>
      </c>
      <c r="B675">
        <v>21</v>
      </c>
      <c r="C675">
        <v>10</v>
      </c>
      <c r="D675">
        <v>12</v>
      </c>
      <c r="E675">
        <v>0</v>
      </c>
    </row>
    <row r="676" spans="1:5">
      <c r="A676">
        <v>10504</v>
      </c>
      <c r="B676">
        <v>53</v>
      </c>
      <c r="C676">
        <v>32.799999999999997</v>
      </c>
      <c r="D676">
        <v>10</v>
      </c>
      <c r="E676">
        <v>0</v>
      </c>
    </row>
    <row r="677" spans="1:5">
      <c r="A677">
        <v>10504</v>
      </c>
      <c r="B677">
        <v>61</v>
      </c>
      <c r="C677">
        <v>28.5</v>
      </c>
      <c r="D677">
        <v>25</v>
      </c>
      <c r="E677">
        <v>0</v>
      </c>
    </row>
    <row r="678" spans="1:5">
      <c r="A678">
        <v>10505</v>
      </c>
      <c r="B678">
        <v>62</v>
      </c>
      <c r="C678">
        <v>49.3</v>
      </c>
      <c r="D678">
        <v>3</v>
      </c>
      <c r="E678">
        <v>0</v>
      </c>
    </row>
    <row r="679" spans="1:5">
      <c r="A679">
        <v>10506</v>
      </c>
      <c r="B679">
        <v>25</v>
      </c>
      <c r="C679">
        <v>14</v>
      </c>
      <c r="D679">
        <v>18</v>
      </c>
      <c r="E679">
        <v>0.1</v>
      </c>
    </row>
    <row r="680" spans="1:5">
      <c r="A680">
        <v>10506</v>
      </c>
      <c r="B680">
        <v>70</v>
      </c>
      <c r="C680">
        <v>15</v>
      </c>
      <c r="D680">
        <v>14</v>
      </c>
      <c r="E680">
        <v>0.1</v>
      </c>
    </row>
    <row r="681" spans="1:5">
      <c r="A681">
        <v>10507</v>
      </c>
      <c r="B681">
        <v>43</v>
      </c>
      <c r="C681">
        <v>46</v>
      </c>
      <c r="D681">
        <v>15</v>
      </c>
      <c r="E681">
        <v>0.15</v>
      </c>
    </row>
    <row r="682" spans="1:5">
      <c r="A682">
        <v>10507</v>
      </c>
      <c r="B682">
        <v>48</v>
      </c>
      <c r="C682">
        <v>12.75</v>
      </c>
      <c r="D682">
        <v>15</v>
      </c>
      <c r="E682">
        <v>0.15</v>
      </c>
    </row>
    <row r="683" spans="1:5">
      <c r="A683">
        <v>10508</v>
      </c>
      <c r="B683">
        <v>13</v>
      </c>
      <c r="C683">
        <v>6</v>
      </c>
      <c r="D683">
        <v>10</v>
      </c>
      <c r="E683">
        <v>0</v>
      </c>
    </row>
    <row r="684" spans="1:5">
      <c r="A684">
        <v>10508</v>
      </c>
      <c r="B684">
        <v>39</v>
      </c>
      <c r="C684">
        <v>18</v>
      </c>
      <c r="D684">
        <v>10</v>
      </c>
      <c r="E684">
        <v>0</v>
      </c>
    </row>
    <row r="685" spans="1:5">
      <c r="A685">
        <v>10509</v>
      </c>
      <c r="B685">
        <v>28</v>
      </c>
      <c r="C685">
        <v>45.6</v>
      </c>
      <c r="D685">
        <v>3</v>
      </c>
      <c r="E685">
        <v>0</v>
      </c>
    </row>
    <row r="686" spans="1:5">
      <c r="A686">
        <v>10510</v>
      </c>
      <c r="B686">
        <v>29</v>
      </c>
      <c r="C686">
        <v>123.79</v>
      </c>
      <c r="D686">
        <v>36</v>
      </c>
      <c r="E686">
        <v>0</v>
      </c>
    </row>
    <row r="687" spans="1:5">
      <c r="A687">
        <v>10510</v>
      </c>
      <c r="B687">
        <v>75</v>
      </c>
      <c r="C687">
        <v>7.75</v>
      </c>
      <c r="D687">
        <v>36</v>
      </c>
      <c r="E687">
        <v>0.1</v>
      </c>
    </row>
    <row r="688" spans="1:5">
      <c r="A688">
        <v>10511</v>
      </c>
      <c r="B688">
        <v>4</v>
      </c>
      <c r="C688">
        <v>22</v>
      </c>
      <c r="D688">
        <v>50</v>
      </c>
      <c r="E688">
        <v>0.15</v>
      </c>
    </row>
    <row r="689" spans="1:5">
      <c r="A689">
        <v>10511</v>
      </c>
      <c r="B689">
        <v>7</v>
      </c>
      <c r="C689">
        <v>30</v>
      </c>
      <c r="D689">
        <v>50</v>
      </c>
      <c r="E689">
        <v>0.15</v>
      </c>
    </row>
    <row r="690" spans="1:5">
      <c r="A690">
        <v>10511</v>
      </c>
      <c r="B690">
        <v>8</v>
      </c>
      <c r="C690">
        <v>40</v>
      </c>
      <c r="D690">
        <v>10</v>
      </c>
      <c r="E690">
        <v>0.15</v>
      </c>
    </row>
    <row r="691" spans="1:5">
      <c r="A691">
        <v>10512</v>
      </c>
      <c r="B691">
        <v>24</v>
      </c>
      <c r="C691">
        <v>4.5</v>
      </c>
      <c r="D691">
        <v>10</v>
      </c>
      <c r="E691">
        <v>0.15</v>
      </c>
    </row>
    <row r="692" spans="1:5">
      <c r="A692">
        <v>10512</v>
      </c>
      <c r="B692">
        <v>46</v>
      </c>
      <c r="C692">
        <v>12</v>
      </c>
      <c r="D692">
        <v>9</v>
      </c>
      <c r="E692">
        <v>0.15</v>
      </c>
    </row>
    <row r="693" spans="1:5">
      <c r="A693">
        <v>10512</v>
      </c>
      <c r="B693">
        <v>47</v>
      </c>
      <c r="C693">
        <v>9.5</v>
      </c>
      <c r="D693">
        <v>6</v>
      </c>
      <c r="E693">
        <v>0.15</v>
      </c>
    </row>
    <row r="694" spans="1:5">
      <c r="A694">
        <v>10512</v>
      </c>
      <c r="B694">
        <v>60</v>
      </c>
      <c r="C694">
        <v>34</v>
      </c>
      <c r="D694">
        <v>12</v>
      </c>
      <c r="E694">
        <v>0.15</v>
      </c>
    </row>
    <row r="695" spans="1:5">
      <c r="A695">
        <v>10513</v>
      </c>
      <c r="B695">
        <v>21</v>
      </c>
      <c r="C695">
        <v>10</v>
      </c>
      <c r="D695">
        <v>40</v>
      </c>
      <c r="E695">
        <v>0.2</v>
      </c>
    </row>
    <row r="696" spans="1:5">
      <c r="A696">
        <v>10513</v>
      </c>
      <c r="B696">
        <v>32</v>
      </c>
      <c r="C696">
        <v>32</v>
      </c>
      <c r="D696">
        <v>50</v>
      </c>
      <c r="E696">
        <v>0.2</v>
      </c>
    </row>
    <row r="697" spans="1:5">
      <c r="A697">
        <v>10513</v>
      </c>
      <c r="B697">
        <v>61</v>
      </c>
      <c r="C697">
        <v>28.5</v>
      </c>
      <c r="D697">
        <v>15</v>
      </c>
      <c r="E697">
        <v>0.2</v>
      </c>
    </row>
    <row r="698" spans="1:5">
      <c r="A698">
        <v>10514</v>
      </c>
      <c r="B698">
        <v>20</v>
      </c>
      <c r="C698">
        <v>81</v>
      </c>
      <c r="D698">
        <v>39</v>
      </c>
      <c r="E698">
        <v>0</v>
      </c>
    </row>
    <row r="699" spans="1:5">
      <c r="A699">
        <v>10514</v>
      </c>
      <c r="B699">
        <v>28</v>
      </c>
      <c r="C699">
        <v>45.6</v>
      </c>
      <c r="D699">
        <v>35</v>
      </c>
      <c r="E699">
        <v>0</v>
      </c>
    </row>
    <row r="700" spans="1:5">
      <c r="A700">
        <v>10514</v>
      </c>
      <c r="B700">
        <v>56</v>
      </c>
      <c r="C700">
        <v>38</v>
      </c>
      <c r="D700">
        <v>70</v>
      </c>
      <c r="E700">
        <v>0</v>
      </c>
    </row>
    <row r="701" spans="1:5">
      <c r="A701">
        <v>10514</v>
      </c>
      <c r="B701">
        <v>65</v>
      </c>
      <c r="C701">
        <v>21.05</v>
      </c>
      <c r="D701">
        <v>39</v>
      </c>
      <c r="E701">
        <v>0</v>
      </c>
    </row>
    <row r="702" spans="1:5">
      <c r="A702">
        <v>10514</v>
      </c>
      <c r="B702">
        <v>75</v>
      </c>
      <c r="C702">
        <v>7.75</v>
      </c>
      <c r="D702">
        <v>50</v>
      </c>
      <c r="E702">
        <v>0</v>
      </c>
    </row>
    <row r="703" spans="1:5">
      <c r="A703">
        <v>10515</v>
      </c>
      <c r="B703">
        <v>9</v>
      </c>
      <c r="C703">
        <v>97</v>
      </c>
      <c r="D703">
        <v>16</v>
      </c>
      <c r="E703">
        <v>0.15</v>
      </c>
    </row>
    <row r="704" spans="1:5">
      <c r="A704">
        <v>10515</v>
      </c>
      <c r="B704">
        <v>16</v>
      </c>
      <c r="C704">
        <v>17.45</v>
      </c>
      <c r="D704">
        <v>50</v>
      </c>
      <c r="E704">
        <v>0</v>
      </c>
    </row>
    <row r="705" spans="1:5">
      <c r="A705">
        <v>10515</v>
      </c>
      <c r="B705">
        <v>27</v>
      </c>
      <c r="C705">
        <v>43.9</v>
      </c>
      <c r="D705">
        <v>120</v>
      </c>
      <c r="E705">
        <v>0</v>
      </c>
    </row>
    <row r="706" spans="1:5">
      <c r="A706">
        <v>10515</v>
      </c>
      <c r="B706">
        <v>33</v>
      </c>
      <c r="C706">
        <v>2.5</v>
      </c>
      <c r="D706">
        <v>16</v>
      </c>
      <c r="E706">
        <v>0.15</v>
      </c>
    </row>
    <row r="707" spans="1:5">
      <c r="A707">
        <v>10515</v>
      </c>
      <c r="B707">
        <v>60</v>
      </c>
      <c r="C707">
        <v>34</v>
      </c>
      <c r="D707">
        <v>84</v>
      </c>
      <c r="E707">
        <v>0.15</v>
      </c>
    </row>
    <row r="708" spans="1:5">
      <c r="A708">
        <v>10516</v>
      </c>
      <c r="B708">
        <v>18</v>
      </c>
      <c r="C708">
        <v>62.5</v>
      </c>
      <c r="D708">
        <v>25</v>
      </c>
      <c r="E708">
        <v>0.1</v>
      </c>
    </row>
    <row r="709" spans="1:5">
      <c r="A709">
        <v>10516</v>
      </c>
      <c r="B709">
        <v>41</v>
      </c>
      <c r="C709">
        <v>9.65</v>
      </c>
      <c r="D709">
        <v>80</v>
      </c>
      <c r="E709">
        <v>0.1</v>
      </c>
    </row>
    <row r="710" spans="1:5">
      <c r="A710">
        <v>10516</v>
      </c>
      <c r="B710">
        <v>42</v>
      </c>
      <c r="C710">
        <v>14</v>
      </c>
      <c r="D710">
        <v>20</v>
      </c>
      <c r="E710">
        <v>0</v>
      </c>
    </row>
    <row r="711" spans="1:5">
      <c r="A711">
        <v>10517</v>
      </c>
      <c r="B711">
        <v>52</v>
      </c>
      <c r="C711">
        <v>7</v>
      </c>
      <c r="D711">
        <v>6</v>
      </c>
      <c r="E711">
        <v>0</v>
      </c>
    </row>
    <row r="712" spans="1:5">
      <c r="A712">
        <v>10517</v>
      </c>
      <c r="B712">
        <v>59</v>
      </c>
      <c r="C712">
        <v>55</v>
      </c>
      <c r="D712">
        <v>4</v>
      </c>
      <c r="E712">
        <v>0</v>
      </c>
    </row>
    <row r="713" spans="1:5">
      <c r="A713">
        <v>10517</v>
      </c>
      <c r="B713">
        <v>70</v>
      </c>
      <c r="C713">
        <v>15</v>
      </c>
      <c r="D713">
        <v>6</v>
      </c>
      <c r="E713">
        <v>0</v>
      </c>
    </row>
    <row r="714" spans="1:5">
      <c r="A714">
        <v>10518</v>
      </c>
      <c r="B714">
        <v>24</v>
      </c>
      <c r="C714">
        <v>4.5</v>
      </c>
      <c r="D714">
        <v>5</v>
      </c>
      <c r="E714">
        <v>0</v>
      </c>
    </row>
    <row r="715" spans="1:5">
      <c r="A715">
        <v>10518</v>
      </c>
      <c r="B715">
        <v>38</v>
      </c>
      <c r="C715">
        <v>263.5</v>
      </c>
      <c r="D715">
        <v>15</v>
      </c>
      <c r="E715">
        <v>0</v>
      </c>
    </row>
    <row r="716" spans="1:5">
      <c r="A716">
        <v>10518</v>
      </c>
      <c r="B716">
        <v>44</v>
      </c>
      <c r="C716">
        <v>19.45</v>
      </c>
      <c r="D716">
        <v>9</v>
      </c>
      <c r="E716">
        <v>0</v>
      </c>
    </row>
    <row r="717" spans="1:5">
      <c r="A717">
        <v>10519</v>
      </c>
      <c r="B717">
        <v>10</v>
      </c>
      <c r="C717">
        <v>31</v>
      </c>
      <c r="D717">
        <v>16</v>
      </c>
      <c r="E717">
        <v>0.05</v>
      </c>
    </row>
    <row r="718" spans="1:5">
      <c r="A718">
        <v>10519</v>
      </c>
      <c r="B718">
        <v>56</v>
      </c>
      <c r="C718">
        <v>38</v>
      </c>
      <c r="D718">
        <v>40</v>
      </c>
      <c r="E718">
        <v>0</v>
      </c>
    </row>
    <row r="719" spans="1:5">
      <c r="A719">
        <v>10519</v>
      </c>
      <c r="B719">
        <v>60</v>
      </c>
      <c r="C719">
        <v>34</v>
      </c>
      <c r="D719">
        <v>10</v>
      </c>
      <c r="E719">
        <v>0.05</v>
      </c>
    </row>
    <row r="720" spans="1:5">
      <c r="A720">
        <v>10520</v>
      </c>
      <c r="B720">
        <v>24</v>
      </c>
      <c r="C720">
        <v>4.5</v>
      </c>
      <c r="D720">
        <v>8</v>
      </c>
      <c r="E720">
        <v>0</v>
      </c>
    </row>
    <row r="721" spans="1:5">
      <c r="A721">
        <v>10520</v>
      </c>
      <c r="B721">
        <v>53</v>
      </c>
      <c r="C721">
        <v>32.799999999999997</v>
      </c>
      <c r="D721">
        <v>5</v>
      </c>
      <c r="E721">
        <v>0</v>
      </c>
    </row>
    <row r="722" spans="1:5">
      <c r="A722">
        <v>10521</v>
      </c>
      <c r="B722">
        <v>35</v>
      </c>
      <c r="C722">
        <v>18</v>
      </c>
      <c r="D722">
        <v>3</v>
      </c>
      <c r="E722">
        <v>0</v>
      </c>
    </row>
    <row r="723" spans="1:5">
      <c r="A723">
        <v>10521</v>
      </c>
      <c r="B723">
        <v>41</v>
      </c>
      <c r="C723">
        <v>9.65</v>
      </c>
      <c r="D723">
        <v>10</v>
      </c>
      <c r="E723">
        <v>0</v>
      </c>
    </row>
    <row r="724" spans="1:5">
      <c r="A724">
        <v>10521</v>
      </c>
      <c r="B724">
        <v>68</v>
      </c>
      <c r="C724">
        <v>12.5</v>
      </c>
      <c r="D724">
        <v>6</v>
      </c>
      <c r="E724">
        <v>0</v>
      </c>
    </row>
    <row r="725" spans="1:5">
      <c r="A725">
        <v>10522</v>
      </c>
      <c r="B725">
        <v>1</v>
      </c>
      <c r="C725">
        <v>18</v>
      </c>
      <c r="D725">
        <v>40</v>
      </c>
      <c r="E725">
        <v>0.2</v>
      </c>
    </row>
    <row r="726" spans="1:5">
      <c r="A726">
        <v>10522</v>
      </c>
      <c r="B726">
        <v>8</v>
      </c>
      <c r="C726">
        <v>40</v>
      </c>
      <c r="D726">
        <v>24</v>
      </c>
      <c r="E726">
        <v>0</v>
      </c>
    </row>
    <row r="727" spans="1:5">
      <c r="A727">
        <v>10522</v>
      </c>
      <c r="B727">
        <v>30</v>
      </c>
      <c r="C727">
        <v>25.89</v>
      </c>
      <c r="D727">
        <v>20</v>
      </c>
      <c r="E727">
        <v>0.2</v>
      </c>
    </row>
    <row r="728" spans="1:5">
      <c r="A728">
        <v>10522</v>
      </c>
      <c r="B728">
        <v>40</v>
      </c>
      <c r="C728">
        <v>18.399999999999999</v>
      </c>
      <c r="D728">
        <v>25</v>
      </c>
      <c r="E728">
        <v>0.2</v>
      </c>
    </row>
    <row r="729" spans="1:5">
      <c r="A729">
        <v>10523</v>
      </c>
      <c r="B729">
        <v>17</v>
      </c>
      <c r="C729">
        <v>39</v>
      </c>
      <c r="D729">
        <v>25</v>
      </c>
      <c r="E729">
        <v>0.1</v>
      </c>
    </row>
    <row r="730" spans="1:5">
      <c r="A730">
        <v>10523</v>
      </c>
      <c r="B730">
        <v>20</v>
      </c>
      <c r="C730">
        <v>81</v>
      </c>
      <c r="D730">
        <v>15</v>
      </c>
      <c r="E730">
        <v>0.1</v>
      </c>
    </row>
    <row r="731" spans="1:5">
      <c r="A731">
        <v>10523</v>
      </c>
      <c r="B731">
        <v>37</v>
      </c>
      <c r="C731">
        <v>26</v>
      </c>
      <c r="D731">
        <v>18</v>
      </c>
      <c r="E731">
        <v>0.1</v>
      </c>
    </row>
    <row r="732" spans="1:5">
      <c r="A732">
        <v>10523</v>
      </c>
      <c r="B732">
        <v>41</v>
      </c>
      <c r="C732">
        <v>9.65</v>
      </c>
      <c r="D732">
        <v>6</v>
      </c>
      <c r="E732">
        <v>0.1</v>
      </c>
    </row>
    <row r="733" spans="1:5">
      <c r="A733">
        <v>10524</v>
      </c>
      <c r="B733">
        <v>10</v>
      </c>
      <c r="C733">
        <v>31</v>
      </c>
      <c r="D733">
        <v>2</v>
      </c>
      <c r="E733">
        <v>0</v>
      </c>
    </row>
    <row r="734" spans="1:5">
      <c r="A734">
        <v>10524</v>
      </c>
      <c r="B734">
        <v>30</v>
      </c>
      <c r="C734">
        <v>25.89</v>
      </c>
      <c r="D734">
        <v>10</v>
      </c>
      <c r="E734">
        <v>0</v>
      </c>
    </row>
    <row r="735" spans="1:5">
      <c r="A735">
        <v>10524</v>
      </c>
      <c r="B735">
        <v>43</v>
      </c>
      <c r="C735">
        <v>46</v>
      </c>
      <c r="D735">
        <v>60</v>
      </c>
      <c r="E735">
        <v>0</v>
      </c>
    </row>
    <row r="736" spans="1:5">
      <c r="A736">
        <v>10524</v>
      </c>
      <c r="B736">
        <v>54</v>
      </c>
      <c r="C736">
        <v>7.45</v>
      </c>
      <c r="D736">
        <v>15</v>
      </c>
      <c r="E736">
        <v>0</v>
      </c>
    </row>
    <row r="737" spans="1:5">
      <c r="A737">
        <v>10525</v>
      </c>
      <c r="B737">
        <v>36</v>
      </c>
      <c r="C737">
        <v>19</v>
      </c>
      <c r="D737">
        <v>30</v>
      </c>
      <c r="E737">
        <v>0</v>
      </c>
    </row>
    <row r="738" spans="1:5">
      <c r="A738">
        <v>10525</v>
      </c>
      <c r="B738">
        <v>40</v>
      </c>
      <c r="C738">
        <v>18.399999999999999</v>
      </c>
      <c r="D738">
        <v>15</v>
      </c>
      <c r="E738">
        <v>0.1</v>
      </c>
    </row>
    <row r="739" spans="1:5">
      <c r="A739">
        <v>10526</v>
      </c>
      <c r="B739">
        <v>1</v>
      </c>
      <c r="C739">
        <v>18</v>
      </c>
      <c r="D739">
        <v>8</v>
      </c>
      <c r="E739">
        <v>0.15</v>
      </c>
    </row>
    <row r="740" spans="1:5">
      <c r="A740">
        <v>10526</v>
      </c>
      <c r="B740">
        <v>13</v>
      </c>
      <c r="C740">
        <v>6</v>
      </c>
      <c r="D740">
        <v>10</v>
      </c>
      <c r="E740">
        <v>0</v>
      </c>
    </row>
    <row r="741" spans="1:5">
      <c r="A741">
        <v>10526</v>
      </c>
      <c r="B741">
        <v>56</v>
      </c>
      <c r="C741">
        <v>38</v>
      </c>
      <c r="D741">
        <v>30</v>
      </c>
      <c r="E741">
        <v>0.15</v>
      </c>
    </row>
    <row r="742" spans="1:5">
      <c r="A742">
        <v>10527</v>
      </c>
      <c r="B742">
        <v>4</v>
      </c>
      <c r="C742">
        <v>22</v>
      </c>
      <c r="D742">
        <v>50</v>
      </c>
      <c r="E742">
        <v>0.1</v>
      </c>
    </row>
    <row r="743" spans="1:5">
      <c r="A743">
        <v>10527</v>
      </c>
      <c r="B743">
        <v>36</v>
      </c>
      <c r="C743">
        <v>19</v>
      </c>
      <c r="D743">
        <v>30</v>
      </c>
      <c r="E743">
        <v>0.1</v>
      </c>
    </row>
    <row r="744" spans="1:5">
      <c r="A744">
        <v>10528</v>
      </c>
      <c r="B744">
        <v>11</v>
      </c>
      <c r="C744">
        <v>21</v>
      </c>
      <c r="D744">
        <v>3</v>
      </c>
      <c r="E744">
        <v>0</v>
      </c>
    </row>
    <row r="745" spans="1:5">
      <c r="A745">
        <v>10528</v>
      </c>
      <c r="B745">
        <v>33</v>
      </c>
      <c r="C745">
        <v>2.5</v>
      </c>
      <c r="D745">
        <v>8</v>
      </c>
      <c r="E745">
        <v>0.2</v>
      </c>
    </row>
    <row r="746" spans="1:5">
      <c r="A746">
        <v>10528</v>
      </c>
      <c r="B746">
        <v>72</v>
      </c>
      <c r="C746">
        <v>34.799999999999997</v>
      </c>
      <c r="D746">
        <v>9</v>
      </c>
      <c r="E746">
        <v>0</v>
      </c>
    </row>
    <row r="747" spans="1:5">
      <c r="A747">
        <v>10529</v>
      </c>
      <c r="B747">
        <v>55</v>
      </c>
      <c r="C747">
        <v>24</v>
      </c>
      <c r="D747">
        <v>14</v>
      </c>
      <c r="E747">
        <v>0</v>
      </c>
    </row>
    <row r="748" spans="1:5">
      <c r="A748">
        <v>10529</v>
      </c>
      <c r="B748">
        <v>68</v>
      </c>
      <c r="C748">
        <v>12.5</v>
      </c>
      <c r="D748">
        <v>20</v>
      </c>
      <c r="E748">
        <v>0</v>
      </c>
    </row>
    <row r="749" spans="1:5">
      <c r="A749">
        <v>10529</v>
      </c>
      <c r="B749">
        <v>69</v>
      </c>
      <c r="C749">
        <v>36</v>
      </c>
      <c r="D749">
        <v>10</v>
      </c>
      <c r="E749">
        <v>0</v>
      </c>
    </row>
    <row r="750" spans="1:5">
      <c r="A750">
        <v>10530</v>
      </c>
      <c r="B750">
        <v>17</v>
      </c>
      <c r="C750">
        <v>39</v>
      </c>
      <c r="D750">
        <v>40</v>
      </c>
      <c r="E750">
        <v>0</v>
      </c>
    </row>
    <row r="751" spans="1:5">
      <c r="A751">
        <v>10530</v>
      </c>
      <c r="B751">
        <v>43</v>
      </c>
      <c r="C751">
        <v>46</v>
      </c>
      <c r="D751">
        <v>25</v>
      </c>
      <c r="E751">
        <v>0</v>
      </c>
    </row>
    <row r="752" spans="1:5">
      <c r="A752">
        <v>10530</v>
      </c>
      <c r="B752">
        <v>61</v>
      </c>
      <c r="C752">
        <v>28.5</v>
      </c>
      <c r="D752">
        <v>20</v>
      </c>
      <c r="E752">
        <v>0</v>
      </c>
    </row>
    <row r="753" spans="1:5">
      <c r="A753">
        <v>10530</v>
      </c>
      <c r="B753">
        <v>76</v>
      </c>
      <c r="C753">
        <v>18</v>
      </c>
      <c r="D753">
        <v>50</v>
      </c>
      <c r="E753">
        <v>0</v>
      </c>
    </row>
    <row r="754" spans="1:5">
      <c r="A754">
        <v>10531</v>
      </c>
      <c r="B754">
        <v>59</v>
      </c>
      <c r="C754">
        <v>55</v>
      </c>
      <c r="D754">
        <v>2</v>
      </c>
      <c r="E754">
        <v>0</v>
      </c>
    </row>
    <row r="755" spans="1:5">
      <c r="A755">
        <v>10532</v>
      </c>
      <c r="B755">
        <v>30</v>
      </c>
      <c r="C755">
        <v>25.89</v>
      </c>
      <c r="D755">
        <v>15</v>
      </c>
      <c r="E755">
        <v>0</v>
      </c>
    </row>
    <row r="756" spans="1:5">
      <c r="A756">
        <v>10532</v>
      </c>
      <c r="B756">
        <v>66</v>
      </c>
      <c r="C756">
        <v>17</v>
      </c>
      <c r="D756">
        <v>24</v>
      </c>
      <c r="E756">
        <v>0</v>
      </c>
    </row>
    <row r="757" spans="1:5">
      <c r="A757">
        <v>10533</v>
      </c>
      <c r="B757">
        <v>4</v>
      </c>
      <c r="C757">
        <v>22</v>
      </c>
      <c r="D757">
        <v>50</v>
      </c>
      <c r="E757">
        <v>0.05</v>
      </c>
    </row>
    <row r="758" spans="1:5">
      <c r="A758">
        <v>10533</v>
      </c>
      <c r="B758">
        <v>72</v>
      </c>
      <c r="C758">
        <v>34.799999999999997</v>
      </c>
      <c r="D758">
        <v>24</v>
      </c>
      <c r="E758">
        <v>0</v>
      </c>
    </row>
    <row r="759" spans="1:5">
      <c r="A759">
        <v>10533</v>
      </c>
      <c r="B759">
        <v>73</v>
      </c>
      <c r="C759">
        <v>15</v>
      </c>
      <c r="D759">
        <v>24</v>
      </c>
      <c r="E759">
        <v>0.05</v>
      </c>
    </row>
    <row r="760" spans="1:5">
      <c r="A760">
        <v>10534</v>
      </c>
      <c r="B760">
        <v>30</v>
      </c>
      <c r="C760">
        <v>25.89</v>
      </c>
      <c r="D760">
        <v>10</v>
      </c>
      <c r="E760">
        <v>0</v>
      </c>
    </row>
    <row r="761" spans="1:5">
      <c r="A761">
        <v>10534</v>
      </c>
      <c r="B761">
        <v>40</v>
      </c>
      <c r="C761">
        <v>18.399999999999999</v>
      </c>
      <c r="D761">
        <v>10</v>
      </c>
      <c r="E761">
        <v>0.2</v>
      </c>
    </row>
    <row r="762" spans="1:5">
      <c r="A762">
        <v>10534</v>
      </c>
      <c r="B762">
        <v>54</v>
      </c>
      <c r="C762">
        <v>7.45</v>
      </c>
      <c r="D762">
        <v>10</v>
      </c>
      <c r="E762">
        <v>0.2</v>
      </c>
    </row>
    <row r="763" spans="1:5">
      <c r="A763">
        <v>10535</v>
      </c>
      <c r="B763">
        <v>11</v>
      </c>
      <c r="C763">
        <v>21</v>
      </c>
      <c r="D763">
        <v>50</v>
      </c>
      <c r="E763">
        <v>0.1</v>
      </c>
    </row>
    <row r="764" spans="1:5">
      <c r="A764">
        <v>10535</v>
      </c>
      <c r="B764">
        <v>40</v>
      </c>
      <c r="C764">
        <v>18.399999999999999</v>
      </c>
      <c r="D764">
        <v>10</v>
      </c>
      <c r="E764">
        <v>0.1</v>
      </c>
    </row>
    <row r="765" spans="1:5">
      <c r="A765">
        <v>10535</v>
      </c>
      <c r="B765">
        <v>57</v>
      </c>
      <c r="C765">
        <v>19.5</v>
      </c>
      <c r="D765">
        <v>5</v>
      </c>
      <c r="E765">
        <v>0.1</v>
      </c>
    </row>
    <row r="766" spans="1:5">
      <c r="A766">
        <v>10535</v>
      </c>
      <c r="B766">
        <v>59</v>
      </c>
      <c r="C766">
        <v>55</v>
      </c>
      <c r="D766">
        <v>15</v>
      </c>
      <c r="E766">
        <v>0.1</v>
      </c>
    </row>
    <row r="767" spans="1:5">
      <c r="A767">
        <v>10536</v>
      </c>
      <c r="B767">
        <v>12</v>
      </c>
      <c r="C767">
        <v>38</v>
      </c>
      <c r="D767">
        <v>15</v>
      </c>
      <c r="E767">
        <v>0.25</v>
      </c>
    </row>
    <row r="768" spans="1:5">
      <c r="A768">
        <v>10536</v>
      </c>
      <c r="B768">
        <v>31</v>
      </c>
      <c r="C768">
        <v>12.5</v>
      </c>
      <c r="D768">
        <v>20</v>
      </c>
      <c r="E768">
        <v>0</v>
      </c>
    </row>
    <row r="769" spans="1:5">
      <c r="A769">
        <v>10536</v>
      </c>
      <c r="B769">
        <v>33</v>
      </c>
      <c r="C769">
        <v>2.5</v>
      </c>
      <c r="D769">
        <v>30</v>
      </c>
      <c r="E769">
        <v>0</v>
      </c>
    </row>
    <row r="770" spans="1:5">
      <c r="A770">
        <v>10536</v>
      </c>
      <c r="B770">
        <v>60</v>
      </c>
      <c r="C770">
        <v>34</v>
      </c>
      <c r="D770">
        <v>35</v>
      </c>
      <c r="E770">
        <v>0.25</v>
      </c>
    </row>
    <row r="771" spans="1:5">
      <c r="A771">
        <v>10537</v>
      </c>
      <c r="B771">
        <v>31</v>
      </c>
      <c r="C771">
        <v>12.5</v>
      </c>
      <c r="D771">
        <v>30</v>
      </c>
      <c r="E771">
        <v>0</v>
      </c>
    </row>
    <row r="772" spans="1:5">
      <c r="A772">
        <v>10537</v>
      </c>
      <c r="B772">
        <v>51</v>
      </c>
      <c r="C772">
        <v>53</v>
      </c>
      <c r="D772">
        <v>6</v>
      </c>
      <c r="E772">
        <v>0</v>
      </c>
    </row>
    <row r="773" spans="1:5">
      <c r="A773">
        <v>10537</v>
      </c>
      <c r="B773">
        <v>58</v>
      </c>
      <c r="C773">
        <v>13.25</v>
      </c>
      <c r="D773">
        <v>20</v>
      </c>
      <c r="E773">
        <v>0</v>
      </c>
    </row>
    <row r="774" spans="1:5">
      <c r="A774">
        <v>10537</v>
      </c>
      <c r="B774">
        <v>72</v>
      </c>
      <c r="C774">
        <v>34.799999999999997</v>
      </c>
      <c r="D774">
        <v>21</v>
      </c>
      <c r="E774">
        <v>0</v>
      </c>
    </row>
    <row r="775" spans="1:5">
      <c r="A775">
        <v>10537</v>
      </c>
      <c r="B775">
        <v>73</v>
      </c>
      <c r="C775">
        <v>15</v>
      </c>
      <c r="D775">
        <v>9</v>
      </c>
      <c r="E775">
        <v>0</v>
      </c>
    </row>
    <row r="776" spans="1:5">
      <c r="A776">
        <v>10538</v>
      </c>
      <c r="B776">
        <v>70</v>
      </c>
      <c r="C776">
        <v>15</v>
      </c>
      <c r="D776">
        <v>7</v>
      </c>
      <c r="E776">
        <v>0</v>
      </c>
    </row>
    <row r="777" spans="1:5">
      <c r="A777">
        <v>10538</v>
      </c>
      <c r="B777">
        <v>72</v>
      </c>
      <c r="C777">
        <v>34.799999999999997</v>
      </c>
      <c r="D777">
        <v>1</v>
      </c>
      <c r="E777">
        <v>0</v>
      </c>
    </row>
    <row r="778" spans="1:5">
      <c r="A778">
        <v>10539</v>
      </c>
      <c r="B778">
        <v>13</v>
      </c>
      <c r="C778">
        <v>6</v>
      </c>
      <c r="D778">
        <v>8</v>
      </c>
      <c r="E778">
        <v>0</v>
      </c>
    </row>
    <row r="779" spans="1:5">
      <c r="A779">
        <v>10539</v>
      </c>
      <c r="B779">
        <v>21</v>
      </c>
      <c r="C779">
        <v>10</v>
      </c>
      <c r="D779">
        <v>15</v>
      </c>
      <c r="E779">
        <v>0</v>
      </c>
    </row>
    <row r="780" spans="1:5">
      <c r="A780">
        <v>10539</v>
      </c>
      <c r="B780">
        <v>33</v>
      </c>
      <c r="C780">
        <v>2.5</v>
      </c>
      <c r="D780">
        <v>15</v>
      </c>
      <c r="E780">
        <v>0</v>
      </c>
    </row>
    <row r="781" spans="1:5">
      <c r="A781">
        <v>10539</v>
      </c>
      <c r="B781">
        <v>49</v>
      </c>
      <c r="C781">
        <v>20</v>
      </c>
      <c r="D781">
        <v>6</v>
      </c>
      <c r="E781">
        <v>0</v>
      </c>
    </row>
    <row r="782" spans="1:5">
      <c r="A782">
        <v>10540</v>
      </c>
      <c r="B782">
        <v>3</v>
      </c>
      <c r="C782">
        <v>10</v>
      </c>
      <c r="D782">
        <v>60</v>
      </c>
      <c r="E782">
        <v>0</v>
      </c>
    </row>
    <row r="783" spans="1:5">
      <c r="A783">
        <v>10540</v>
      </c>
      <c r="B783">
        <v>26</v>
      </c>
      <c r="C783">
        <v>31.23</v>
      </c>
      <c r="D783">
        <v>40</v>
      </c>
      <c r="E783">
        <v>0</v>
      </c>
    </row>
    <row r="784" spans="1:5">
      <c r="A784">
        <v>10540</v>
      </c>
      <c r="B784">
        <v>38</v>
      </c>
      <c r="C784">
        <v>263.5</v>
      </c>
      <c r="D784">
        <v>30</v>
      </c>
      <c r="E784">
        <v>0</v>
      </c>
    </row>
    <row r="785" spans="1:5">
      <c r="A785">
        <v>10540</v>
      </c>
      <c r="B785">
        <v>68</v>
      </c>
      <c r="C785">
        <v>12.5</v>
      </c>
      <c r="D785">
        <v>35</v>
      </c>
      <c r="E785">
        <v>0</v>
      </c>
    </row>
    <row r="786" spans="1:5">
      <c r="A786">
        <v>10541</v>
      </c>
      <c r="B786">
        <v>24</v>
      </c>
      <c r="C786">
        <v>4.5</v>
      </c>
      <c r="D786">
        <v>35</v>
      </c>
      <c r="E786">
        <v>0.1</v>
      </c>
    </row>
    <row r="787" spans="1:5">
      <c r="A787">
        <v>10541</v>
      </c>
      <c r="B787">
        <v>38</v>
      </c>
      <c r="C787">
        <v>263.5</v>
      </c>
      <c r="D787">
        <v>4</v>
      </c>
      <c r="E787">
        <v>0.1</v>
      </c>
    </row>
    <row r="788" spans="1:5">
      <c r="A788">
        <v>10541</v>
      </c>
      <c r="B788">
        <v>65</v>
      </c>
      <c r="C788">
        <v>21.05</v>
      </c>
      <c r="D788">
        <v>36</v>
      </c>
      <c r="E788">
        <v>0.1</v>
      </c>
    </row>
    <row r="789" spans="1:5">
      <c r="A789">
        <v>10541</v>
      </c>
      <c r="B789">
        <v>71</v>
      </c>
      <c r="C789">
        <v>21.5</v>
      </c>
      <c r="D789">
        <v>9</v>
      </c>
      <c r="E789">
        <v>0.1</v>
      </c>
    </row>
    <row r="790" spans="1:5">
      <c r="A790">
        <v>10542</v>
      </c>
      <c r="B790">
        <v>11</v>
      </c>
      <c r="C790">
        <v>21</v>
      </c>
      <c r="D790">
        <v>15</v>
      </c>
      <c r="E790">
        <v>0.05</v>
      </c>
    </row>
    <row r="791" spans="1:5">
      <c r="A791">
        <v>10542</v>
      </c>
      <c r="B791">
        <v>54</v>
      </c>
      <c r="C791">
        <v>7.45</v>
      </c>
      <c r="D791">
        <v>24</v>
      </c>
      <c r="E791">
        <v>0.05</v>
      </c>
    </row>
    <row r="792" spans="1:5">
      <c r="A792">
        <v>10543</v>
      </c>
      <c r="B792">
        <v>12</v>
      </c>
      <c r="C792">
        <v>38</v>
      </c>
      <c r="D792">
        <v>30</v>
      </c>
      <c r="E792">
        <v>0.15</v>
      </c>
    </row>
    <row r="793" spans="1:5">
      <c r="A793">
        <v>10543</v>
      </c>
      <c r="B793">
        <v>23</v>
      </c>
      <c r="C793">
        <v>9</v>
      </c>
      <c r="D793">
        <v>70</v>
      </c>
      <c r="E793">
        <v>0.15</v>
      </c>
    </row>
    <row r="794" spans="1:5">
      <c r="A794">
        <v>10544</v>
      </c>
      <c r="B794">
        <v>28</v>
      </c>
      <c r="C794">
        <v>45.6</v>
      </c>
      <c r="D794">
        <v>7</v>
      </c>
      <c r="E794">
        <v>0</v>
      </c>
    </row>
    <row r="795" spans="1:5">
      <c r="A795">
        <v>10544</v>
      </c>
      <c r="B795">
        <v>67</v>
      </c>
      <c r="C795">
        <v>14</v>
      </c>
      <c r="D795">
        <v>7</v>
      </c>
      <c r="E795">
        <v>0</v>
      </c>
    </row>
    <row r="796" spans="1:5">
      <c r="A796">
        <v>10545</v>
      </c>
      <c r="B796">
        <v>11</v>
      </c>
      <c r="C796">
        <v>21</v>
      </c>
      <c r="D796">
        <v>10</v>
      </c>
      <c r="E796">
        <v>0</v>
      </c>
    </row>
    <row r="797" spans="1:5">
      <c r="A797">
        <v>10546</v>
      </c>
      <c r="B797">
        <v>7</v>
      </c>
      <c r="C797">
        <v>30</v>
      </c>
      <c r="D797">
        <v>10</v>
      </c>
      <c r="E797">
        <v>0</v>
      </c>
    </row>
    <row r="798" spans="1:5">
      <c r="A798">
        <v>10546</v>
      </c>
      <c r="B798">
        <v>35</v>
      </c>
      <c r="C798">
        <v>18</v>
      </c>
      <c r="D798">
        <v>30</v>
      </c>
      <c r="E798">
        <v>0</v>
      </c>
    </row>
    <row r="799" spans="1:5">
      <c r="A799">
        <v>10546</v>
      </c>
      <c r="B799">
        <v>62</v>
      </c>
      <c r="C799">
        <v>49.3</v>
      </c>
      <c r="D799">
        <v>40</v>
      </c>
      <c r="E799">
        <v>0</v>
      </c>
    </row>
    <row r="800" spans="1:5">
      <c r="A800">
        <v>10547</v>
      </c>
      <c r="B800">
        <v>32</v>
      </c>
      <c r="C800">
        <v>32</v>
      </c>
      <c r="D800">
        <v>24</v>
      </c>
      <c r="E800">
        <v>0.15</v>
      </c>
    </row>
    <row r="801" spans="1:5">
      <c r="A801">
        <v>10547</v>
      </c>
      <c r="B801">
        <v>36</v>
      </c>
      <c r="C801">
        <v>19</v>
      </c>
      <c r="D801">
        <v>60</v>
      </c>
      <c r="E801">
        <v>0</v>
      </c>
    </row>
    <row r="802" spans="1:5">
      <c r="A802">
        <v>10548</v>
      </c>
      <c r="B802">
        <v>34</v>
      </c>
      <c r="C802">
        <v>14</v>
      </c>
      <c r="D802">
        <v>10</v>
      </c>
      <c r="E802">
        <v>0.25</v>
      </c>
    </row>
    <row r="803" spans="1:5">
      <c r="A803">
        <v>10548</v>
      </c>
      <c r="B803">
        <v>41</v>
      </c>
      <c r="C803">
        <v>9.65</v>
      </c>
      <c r="D803">
        <v>14</v>
      </c>
      <c r="E803">
        <v>0</v>
      </c>
    </row>
    <row r="804" spans="1:5">
      <c r="A804">
        <v>10549</v>
      </c>
      <c r="B804">
        <v>31</v>
      </c>
      <c r="C804">
        <v>12.5</v>
      </c>
      <c r="D804">
        <v>55</v>
      </c>
      <c r="E804">
        <v>0.15</v>
      </c>
    </row>
    <row r="805" spans="1:5">
      <c r="A805">
        <v>10549</v>
      </c>
      <c r="B805">
        <v>45</v>
      </c>
      <c r="C805">
        <v>9.5</v>
      </c>
      <c r="D805">
        <v>100</v>
      </c>
      <c r="E805">
        <v>0.15</v>
      </c>
    </row>
    <row r="806" spans="1:5">
      <c r="A806">
        <v>10549</v>
      </c>
      <c r="B806">
        <v>51</v>
      </c>
      <c r="C806">
        <v>53</v>
      </c>
      <c r="D806">
        <v>48</v>
      </c>
      <c r="E806">
        <v>0.15</v>
      </c>
    </row>
    <row r="807" spans="1:5">
      <c r="A807">
        <v>10550</v>
      </c>
      <c r="B807">
        <v>17</v>
      </c>
      <c r="C807">
        <v>39</v>
      </c>
      <c r="D807">
        <v>8</v>
      </c>
      <c r="E807">
        <v>0.1</v>
      </c>
    </row>
    <row r="808" spans="1:5">
      <c r="A808">
        <v>10550</v>
      </c>
      <c r="B808">
        <v>19</v>
      </c>
      <c r="C808">
        <v>9.1999999999999993</v>
      </c>
      <c r="D808">
        <v>10</v>
      </c>
      <c r="E808">
        <v>0</v>
      </c>
    </row>
    <row r="809" spans="1:5">
      <c r="A809">
        <v>10550</v>
      </c>
      <c r="B809">
        <v>21</v>
      </c>
      <c r="C809">
        <v>10</v>
      </c>
      <c r="D809">
        <v>6</v>
      </c>
      <c r="E809">
        <v>0.1</v>
      </c>
    </row>
    <row r="810" spans="1:5">
      <c r="A810">
        <v>10550</v>
      </c>
      <c r="B810">
        <v>61</v>
      </c>
      <c r="C810">
        <v>28.5</v>
      </c>
      <c r="D810">
        <v>10</v>
      </c>
      <c r="E810">
        <v>0.1</v>
      </c>
    </row>
    <row r="811" spans="1:5">
      <c r="A811">
        <v>10551</v>
      </c>
      <c r="B811">
        <v>16</v>
      </c>
      <c r="C811">
        <v>17.45</v>
      </c>
      <c r="D811">
        <v>40</v>
      </c>
      <c r="E811">
        <v>0.15</v>
      </c>
    </row>
    <row r="812" spans="1:5">
      <c r="A812">
        <v>10551</v>
      </c>
      <c r="B812">
        <v>35</v>
      </c>
      <c r="C812">
        <v>18</v>
      </c>
      <c r="D812">
        <v>20</v>
      </c>
      <c r="E812">
        <v>0.15</v>
      </c>
    </row>
    <row r="813" spans="1:5">
      <c r="A813">
        <v>10551</v>
      </c>
      <c r="B813">
        <v>44</v>
      </c>
      <c r="C813">
        <v>19.45</v>
      </c>
      <c r="D813">
        <v>40</v>
      </c>
      <c r="E813">
        <v>0</v>
      </c>
    </row>
    <row r="814" spans="1:5">
      <c r="A814">
        <v>10552</v>
      </c>
      <c r="B814">
        <v>69</v>
      </c>
      <c r="C814">
        <v>36</v>
      </c>
      <c r="D814">
        <v>18</v>
      </c>
      <c r="E814">
        <v>0</v>
      </c>
    </row>
    <row r="815" spans="1:5">
      <c r="A815">
        <v>10552</v>
      </c>
      <c r="B815">
        <v>75</v>
      </c>
      <c r="C815">
        <v>7.75</v>
      </c>
      <c r="D815">
        <v>30</v>
      </c>
      <c r="E815">
        <v>0</v>
      </c>
    </row>
    <row r="816" spans="1:5">
      <c r="A816">
        <v>10553</v>
      </c>
      <c r="B816">
        <v>11</v>
      </c>
      <c r="C816">
        <v>21</v>
      </c>
      <c r="D816">
        <v>15</v>
      </c>
      <c r="E816">
        <v>0</v>
      </c>
    </row>
    <row r="817" spans="1:5">
      <c r="A817">
        <v>10553</v>
      </c>
      <c r="B817">
        <v>16</v>
      </c>
      <c r="C817">
        <v>17.45</v>
      </c>
      <c r="D817">
        <v>14</v>
      </c>
      <c r="E817">
        <v>0</v>
      </c>
    </row>
    <row r="818" spans="1:5">
      <c r="A818">
        <v>10553</v>
      </c>
      <c r="B818">
        <v>22</v>
      </c>
      <c r="C818">
        <v>21</v>
      </c>
      <c r="D818">
        <v>24</v>
      </c>
      <c r="E818">
        <v>0</v>
      </c>
    </row>
    <row r="819" spans="1:5">
      <c r="A819">
        <v>10553</v>
      </c>
      <c r="B819">
        <v>31</v>
      </c>
      <c r="C819">
        <v>12.5</v>
      </c>
      <c r="D819">
        <v>30</v>
      </c>
      <c r="E819">
        <v>0</v>
      </c>
    </row>
    <row r="820" spans="1:5">
      <c r="A820">
        <v>10553</v>
      </c>
      <c r="B820">
        <v>35</v>
      </c>
      <c r="C820">
        <v>18</v>
      </c>
      <c r="D820">
        <v>6</v>
      </c>
      <c r="E820">
        <v>0</v>
      </c>
    </row>
    <row r="821" spans="1:5">
      <c r="A821">
        <v>10554</v>
      </c>
      <c r="B821">
        <v>16</v>
      </c>
      <c r="C821">
        <v>17.45</v>
      </c>
      <c r="D821">
        <v>30</v>
      </c>
      <c r="E821">
        <v>0.05</v>
      </c>
    </row>
    <row r="822" spans="1:5">
      <c r="A822">
        <v>10554</v>
      </c>
      <c r="B822">
        <v>23</v>
      </c>
      <c r="C822">
        <v>9</v>
      </c>
      <c r="D822">
        <v>20</v>
      </c>
      <c r="E822">
        <v>0.05</v>
      </c>
    </row>
    <row r="823" spans="1:5">
      <c r="A823">
        <v>10554</v>
      </c>
      <c r="B823">
        <v>62</v>
      </c>
      <c r="C823">
        <v>49.3</v>
      </c>
      <c r="D823">
        <v>20</v>
      </c>
      <c r="E823">
        <v>0.05</v>
      </c>
    </row>
    <row r="824" spans="1:5">
      <c r="A824">
        <v>10554</v>
      </c>
      <c r="B824">
        <v>77</v>
      </c>
      <c r="C824">
        <v>13</v>
      </c>
      <c r="D824">
        <v>10</v>
      </c>
      <c r="E824">
        <v>0.05</v>
      </c>
    </row>
    <row r="825" spans="1:5">
      <c r="A825">
        <v>10555</v>
      </c>
      <c r="B825">
        <v>14</v>
      </c>
      <c r="C825">
        <v>23.25</v>
      </c>
      <c r="D825">
        <v>30</v>
      </c>
      <c r="E825">
        <v>0.2</v>
      </c>
    </row>
    <row r="826" spans="1:5">
      <c r="A826">
        <v>10555</v>
      </c>
      <c r="B826">
        <v>19</v>
      </c>
      <c r="C826">
        <v>9.1999999999999993</v>
      </c>
      <c r="D826">
        <v>35</v>
      </c>
      <c r="E826">
        <v>0.2</v>
      </c>
    </row>
    <row r="827" spans="1:5">
      <c r="A827">
        <v>10555</v>
      </c>
      <c r="B827">
        <v>24</v>
      </c>
      <c r="C827">
        <v>4.5</v>
      </c>
      <c r="D827">
        <v>18</v>
      </c>
      <c r="E827">
        <v>0.2</v>
      </c>
    </row>
    <row r="828" spans="1:5">
      <c r="A828">
        <v>10555</v>
      </c>
      <c r="B828">
        <v>51</v>
      </c>
      <c r="C828">
        <v>53</v>
      </c>
      <c r="D828">
        <v>20</v>
      </c>
      <c r="E828">
        <v>0.2</v>
      </c>
    </row>
    <row r="829" spans="1:5">
      <c r="A829">
        <v>10555</v>
      </c>
      <c r="B829">
        <v>56</v>
      </c>
      <c r="C829">
        <v>38</v>
      </c>
      <c r="D829">
        <v>40</v>
      </c>
      <c r="E829">
        <v>0.2</v>
      </c>
    </row>
    <row r="830" spans="1:5">
      <c r="A830">
        <v>10556</v>
      </c>
      <c r="B830">
        <v>72</v>
      </c>
      <c r="C830">
        <v>34.799999999999997</v>
      </c>
      <c r="D830">
        <v>24</v>
      </c>
      <c r="E830">
        <v>0</v>
      </c>
    </row>
    <row r="831" spans="1:5">
      <c r="A831">
        <v>10557</v>
      </c>
      <c r="B831">
        <v>64</v>
      </c>
      <c r="C831">
        <v>33.25</v>
      </c>
      <c r="D831">
        <v>30</v>
      </c>
      <c r="E831">
        <v>0</v>
      </c>
    </row>
    <row r="832" spans="1:5">
      <c r="A832">
        <v>10557</v>
      </c>
      <c r="B832">
        <v>75</v>
      </c>
      <c r="C832">
        <v>7.75</v>
      </c>
      <c r="D832">
        <v>20</v>
      </c>
      <c r="E832">
        <v>0</v>
      </c>
    </row>
    <row r="833" spans="1:5">
      <c r="A833">
        <v>10558</v>
      </c>
      <c r="B833">
        <v>47</v>
      </c>
      <c r="C833">
        <v>9.5</v>
      </c>
      <c r="D833">
        <v>25</v>
      </c>
      <c r="E833">
        <v>0</v>
      </c>
    </row>
    <row r="834" spans="1:5">
      <c r="A834">
        <v>10558</v>
      </c>
      <c r="B834">
        <v>51</v>
      </c>
      <c r="C834">
        <v>53</v>
      </c>
      <c r="D834">
        <v>20</v>
      </c>
      <c r="E834">
        <v>0</v>
      </c>
    </row>
    <row r="835" spans="1:5">
      <c r="A835">
        <v>10558</v>
      </c>
      <c r="B835">
        <v>52</v>
      </c>
      <c r="C835">
        <v>7</v>
      </c>
      <c r="D835">
        <v>30</v>
      </c>
      <c r="E835">
        <v>0</v>
      </c>
    </row>
    <row r="836" spans="1:5">
      <c r="A836">
        <v>10558</v>
      </c>
      <c r="B836">
        <v>53</v>
      </c>
      <c r="C836">
        <v>32.799999999999997</v>
      </c>
      <c r="D836">
        <v>18</v>
      </c>
      <c r="E836">
        <v>0</v>
      </c>
    </row>
    <row r="837" spans="1:5">
      <c r="A837">
        <v>10558</v>
      </c>
      <c r="B837">
        <v>73</v>
      </c>
      <c r="C837">
        <v>15</v>
      </c>
      <c r="D837">
        <v>3</v>
      </c>
      <c r="E837">
        <v>0</v>
      </c>
    </row>
    <row r="838" spans="1:5">
      <c r="A838">
        <v>10559</v>
      </c>
      <c r="B838">
        <v>41</v>
      </c>
      <c r="C838">
        <v>9.65</v>
      </c>
      <c r="D838">
        <v>12</v>
      </c>
      <c r="E838">
        <v>0.05</v>
      </c>
    </row>
    <row r="839" spans="1:5">
      <c r="A839">
        <v>10559</v>
      </c>
      <c r="B839">
        <v>55</v>
      </c>
      <c r="C839">
        <v>24</v>
      </c>
      <c r="D839">
        <v>18</v>
      </c>
      <c r="E839">
        <v>0.05</v>
      </c>
    </row>
    <row r="840" spans="1:5">
      <c r="A840">
        <v>10560</v>
      </c>
      <c r="B840">
        <v>30</v>
      </c>
      <c r="C840">
        <v>25.89</v>
      </c>
      <c r="D840">
        <v>20</v>
      </c>
      <c r="E840">
        <v>0</v>
      </c>
    </row>
    <row r="841" spans="1:5">
      <c r="A841">
        <v>10560</v>
      </c>
      <c r="B841">
        <v>62</v>
      </c>
      <c r="C841">
        <v>49.3</v>
      </c>
      <c r="D841">
        <v>15</v>
      </c>
      <c r="E841">
        <v>0.25</v>
      </c>
    </row>
    <row r="842" spans="1:5">
      <c r="A842">
        <v>10561</v>
      </c>
      <c r="B842">
        <v>44</v>
      </c>
      <c r="C842">
        <v>19.45</v>
      </c>
      <c r="D842">
        <v>10</v>
      </c>
      <c r="E842">
        <v>0</v>
      </c>
    </row>
    <row r="843" spans="1:5">
      <c r="A843">
        <v>10561</v>
      </c>
      <c r="B843">
        <v>51</v>
      </c>
      <c r="C843">
        <v>53</v>
      </c>
      <c r="D843">
        <v>50</v>
      </c>
      <c r="E843">
        <v>0</v>
      </c>
    </row>
    <row r="844" spans="1:5">
      <c r="A844">
        <v>10562</v>
      </c>
      <c r="B844">
        <v>33</v>
      </c>
      <c r="C844">
        <v>2.5</v>
      </c>
      <c r="D844">
        <v>20</v>
      </c>
      <c r="E844">
        <v>0.1</v>
      </c>
    </row>
    <row r="845" spans="1:5">
      <c r="A845">
        <v>10562</v>
      </c>
      <c r="B845">
        <v>62</v>
      </c>
      <c r="C845">
        <v>49.3</v>
      </c>
      <c r="D845">
        <v>10</v>
      </c>
      <c r="E845">
        <v>0.1</v>
      </c>
    </row>
    <row r="846" spans="1:5">
      <c r="A846">
        <v>10563</v>
      </c>
      <c r="B846">
        <v>36</v>
      </c>
      <c r="C846">
        <v>19</v>
      </c>
      <c r="D846">
        <v>25</v>
      </c>
      <c r="E846">
        <v>0</v>
      </c>
    </row>
    <row r="847" spans="1:5">
      <c r="A847">
        <v>10563</v>
      </c>
      <c r="B847">
        <v>52</v>
      </c>
      <c r="C847">
        <v>7</v>
      </c>
      <c r="D847">
        <v>70</v>
      </c>
      <c r="E847">
        <v>0</v>
      </c>
    </row>
    <row r="848" spans="1:5">
      <c r="A848">
        <v>10564</v>
      </c>
      <c r="B848">
        <v>17</v>
      </c>
      <c r="C848">
        <v>39</v>
      </c>
      <c r="D848">
        <v>16</v>
      </c>
      <c r="E848">
        <v>0.05</v>
      </c>
    </row>
    <row r="849" spans="1:5">
      <c r="A849">
        <v>10564</v>
      </c>
      <c r="B849">
        <v>31</v>
      </c>
      <c r="C849">
        <v>12.5</v>
      </c>
      <c r="D849">
        <v>6</v>
      </c>
      <c r="E849">
        <v>0.05</v>
      </c>
    </row>
    <row r="850" spans="1:5">
      <c r="A850">
        <v>10564</v>
      </c>
      <c r="B850">
        <v>55</v>
      </c>
      <c r="C850">
        <v>24</v>
      </c>
      <c r="D850">
        <v>25</v>
      </c>
      <c r="E850">
        <v>0.05</v>
      </c>
    </row>
    <row r="851" spans="1:5">
      <c r="A851">
        <v>10565</v>
      </c>
      <c r="B851">
        <v>24</v>
      </c>
      <c r="C851">
        <v>4.5</v>
      </c>
      <c r="D851">
        <v>25</v>
      </c>
      <c r="E851">
        <v>0.1</v>
      </c>
    </row>
    <row r="852" spans="1:5">
      <c r="A852">
        <v>10565</v>
      </c>
      <c r="B852">
        <v>64</v>
      </c>
      <c r="C852">
        <v>33.25</v>
      </c>
      <c r="D852">
        <v>18</v>
      </c>
      <c r="E852">
        <v>0.1</v>
      </c>
    </row>
    <row r="853" spans="1:5">
      <c r="A853">
        <v>10566</v>
      </c>
      <c r="B853">
        <v>11</v>
      </c>
      <c r="C853">
        <v>21</v>
      </c>
      <c r="D853">
        <v>35</v>
      </c>
      <c r="E853">
        <v>0.15</v>
      </c>
    </row>
    <row r="854" spans="1:5">
      <c r="A854">
        <v>10566</v>
      </c>
      <c r="B854">
        <v>18</v>
      </c>
      <c r="C854">
        <v>62.5</v>
      </c>
      <c r="D854">
        <v>18</v>
      </c>
      <c r="E854">
        <v>0.15</v>
      </c>
    </row>
    <row r="855" spans="1:5">
      <c r="A855">
        <v>10566</v>
      </c>
      <c r="B855">
        <v>76</v>
      </c>
      <c r="C855">
        <v>18</v>
      </c>
      <c r="D855">
        <v>10</v>
      </c>
      <c r="E855">
        <v>0</v>
      </c>
    </row>
    <row r="856" spans="1:5">
      <c r="A856">
        <v>10567</v>
      </c>
      <c r="B856">
        <v>31</v>
      </c>
      <c r="C856">
        <v>12.5</v>
      </c>
      <c r="D856">
        <v>60</v>
      </c>
      <c r="E856">
        <v>0.2</v>
      </c>
    </row>
    <row r="857" spans="1:5">
      <c r="A857">
        <v>10567</v>
      </c>
      <c r="B857">
        <v>51</v>
      </c>
      <c r="C857">
        <v>53</v>
      </c>
      <c r="D857">
        <v>3</v>
      </c>
      <c r="E857">
        <v>0</v>
      </c>
    </row>
    <row r="858" spans="1:5">
      <c r="A858">
        <v>10567</v>
      </c>
      <c r="B858">
        <v>59</v>
      </c>
      <c r="C858">
        <v>55</v>
      </c>
      <c r="D858">
        <v>40</v>
      </c>
      <c r="E858">
        <v>0.2</v>
      </c>
    </row>
    <row r="859" spans="1:5">
      <c r="A859">
        <v>10568</v>
      </c>
      <c r="B859">
        <v>10</v>
      </c>
      <c r="C859">
        <v>31</v>
      </c>
      <c r="D859">
        <v>5</v>
      </c>
      <c r="E859">
        <v>0</v>
      </c>
    </row>
    <row r="860" spans="1:5">
      <c r="A860">
        <v>10569</v>
      </c>
      <c r="B860">
        <v>31</v>
      </c>
      <c r="C860">
        <v>12.5</v>
      </c>
      <c r="D860">
        <v>35</v>
      </c>
      <c r="E860">
        <v>0.2</v>
      </c>
    </row>
    <row r="861" spans="1:5">
      <c r="A861">
        <v>10569</v>
      </c>
      <c r="B861">
        <v>76</v>
      </c>
      <c r="C861">
        <v>18</v>
      </c>
      <c r="D861">
        <v>30</v>
      </c>
      <c r="E861">
        <v>0</v>
      </c>
    </row>
    <row r="862" spans="1:5">
      <c r="A862">
        <v>10570</v>
      </c>
      <c r="B862">
        <v>11</v>
      </c>
      <c r="C862">
        <v>21</v>
      </c>
      <c r="D862">
        <v>15</v>
      </c>
      <c r="E862">
        <v>0.05</v>
      </c>
    </row>
    <row r="863" spans="1:5">
      <c r="A863">
        <v>10570</v>
      </c>
      <c r="B863">
        <v>56</v>
      </c>
      <c r="C863">
        <v>38</v>
      </c>
      <c r="D863">
        <v>60</v>
      </c>
      <c r="E863">
        <v>0.05</v>
      </c>
    </row>
    <row r="864" spans="1:5">
      <c r="A864">
        <v>10571</v>
      </c>
      <c r="B864">
        <v>14</v>
      </c>
      <c r="C864">
        <v>23.25</v>
      </c>
      <c r="D864">
        <v>11</v>
      </c>
      <c r="E864">
        <v>0.15</v>
      </c>
    </row>
    <row r="865" spans="1:5">
      <c r="A865">
        <v>10571</v>
      </c>
      <c r="B865">
        <v>42</v>
      </c>
      <c r="C865">
        <v>14</v>
      </c>
      <c r="D865">
        <v>28</v>
      </c>
      <c r="E865">
        <v>0.15</v>
      </c>
    </row>
    <row r="866" spans="1:5">
      <c r="A866">
        <v>10572</v>
      </c>
      <c r="B866">
        <v>16</v>
      </c>
      <c r="C866">
        <v>17.45</v>
      </c>
      <c r="D866">
        <v>12</v>
      </c>
      <c r="E866">
        <v>0.1</v>
      </c>
    </row>
    <row r="867" spans="1:5">
      <c r="A867">
        <v>10572</v>
      </c>
      <c r="B867">
        <v>32</v>
      </c>
      <c r="C867">
        <v>32</v>
      </c>
      <c r="D867">
        <v>10</v>
      </c>
      <c r="E867">
        <v>0.1</v>
      </c>
    </row>
    <row r="868" spans="1:5">
      <c r="A868">
        <v>10572</v>
      </c>
      <c r="B868">
        <v>40</v>
      </c>
      <c r="C868">
        <v>18.399999999999999</v>
      </c>
      <c r="D868">
        <v>50</v>
      </c>
      <c r="E868">
        <v>0</v>
      </c>
    </row>
    <row r="869" spans="1:5">
      <c r="A869">
        <v>10572</v>
      </c>
      <c r="B869">
        <v>75</v>
      </c>
      <c r="C869">
        <v>7.75</v>
      </c>
      <c r="D869">
        <v>15</v>
      </c>
      <c r="E869">
        <v>0.1</v>
      </c>
    </row>
    <row r="870" spans="1:5">
      <c r="A870">
        <v>10573</v>
      </c>
      <c r="B870">
        <v>17</v>
      </c>
      <c r="C870">
        <v>39</v>
      </c>
      <c r="D870">
        <v>18</v>
      </c>
      <c r="E870">
        <v>0</v>
      </c>
    </row>
    <row r="871" spans="1:5">
      <c r="A871">
        <v>10573</v>
      </c>
      <c r="B871">
        <v>34</v>
      </c>
      <c r="C871">
        <v>14</v>
      </c>
      <c r="D871">
        <v>40</v>
      </c>
      <c r="E871">
        <v>0</v>
      </c>
    </row>
    <row r="872" spans="1:5">
      <c r="A872">
        <v>10573</v>
      </c>
      <c r="B872">
        <v>53</v>
      </c>
      <c r="C872">
        <v>32.799999999999997</v>
      </c>
      <c r="D872">
        <v>25</v>
      </c>
      <c r="E872">
        <v>0</v>
      </c>
    </row>
    <row r="873" spans="1:5">
      <c r="A873">
        <v>10574</v>
      </c>
      <c r="B873">
        <v>33</v>
      </c>
      <c r="C873">
        <v>2.5</v>
      </c>
      <c r="D873">
        <v>14</v>
      </c>
      <c r="E873">
        <v>0</v>
      </c>
    </row>
    <row r="874" spans="1:5">
      <c r="A874">
        <v>10574</v>
      </c>
      <c r="B874">
        <v>40</v>
      </c>
      <c r="C874">
        <v>18.399999999999999</v>
      </c>
      <c r="D874">
        <v>2</v>
      </c>
      <c r="E874">
        <v>0</v>
      </c>
    </row>
    <row r="875" spans="1:5">
      <c r="A875">
        <v>10574</v>
      </c>
      <c r="B875">
        <v>62</v>
      </c>
      <c r="C875">
        <v>49.3</v>
      </c>
      <c r="D875">
        <v>10</v>
      </c>
      <c r="E875">
        <v>0</v>
      </c>
    </row>
    <row r="876" spans="1:5">
      <c r="A876">
        <v>10574</v>
      </c>
      <c r="B876">
        <v>64</v>
      </c>
      <c r="C876">
        <v>33.25</v>
      </c>
      <c r="D876">
        <v>6</v>
      </c>
      <c r="E876">
        <v>0</v>
      </c>
    </row>
    <row r="877" spans="1:5">
      <c r="A877">
        <v>10575</v>
      </c>
      <c r="B877">
        <v>59</v>
      </c>
      <c r="C877">
        <v>55</v>
      </c>
      <c r="D877">
        <v>12</v>
      </c>
      <c r="E877">
        <v>0</v>
      </c>
    </row>
    <row r="878" spans="1:5">
      <c r="A878">
        <v>10575</v>
      </c>
      <c r="B878">
        <v>63</v>
      </c>
      <c r="C878">
        <v>43.9</v>
      </c>
      <c r="D878">
        <v>6</v>
      </c>
      <c r="E878">
        <v>0</v>
      </c>
    </row>
    <row r="879" spans="1:5">
      <c r="A879">
        <v>10575</v>
      </c>
      <c r="B879">
        <v>72</v>
      </c>
      <c r="C879">
        <v>34.799999999999997</v>
      </c>
      <c r="D879">
        <v>30</v>
      </c>
      <c r="E879">
        <v>0</v>
      </c>
    </row>
    <row r="880" spans="1:5">
      <c r="A880">
        <v>10575</v>
      </c>
      <c r="B880">
        <v>76</v>
      </c>
      <c r="C880">
        <v>18</v>
      </c>
      <c r="D880">
        <v>10</v>
      </c>
      <c r="E880">
        <v>0</v>
      </c>
    </row>
    <row r="881" spans="1:5">
      <c r="A881">
        <v>10576</v>
      </c>
      <c r="B881">
        <v>1</v>
      </c>
      <c r="C881">
        <v>18</v>
      </c>
      <c r="D881">
        <v>10</v>
      </c>
      <c r="E881">
        <v>0</v>
      </c>
    </row>
    <row r="882" spans="1:5">
      <c r="A882">
        <v>10576</v>
      </c>
      <c r="B882">
        <v>31</v>
      </c>
      <c r="C882">
        <v>12.5</v>
      </c>
      <c r="D882">
        <v>20</v>
      </c>
      <c r="E882">
        <v>0</v>
      </c>
    </row>
    <row r="883" spans="1:5">
      <c r="A883">
        <v>10576</v>
      </c>
      <c r="B883">
        <v>44</v>
      </c>
      <c r="C883">
        <v>19.45</v>
      </c>
      <c r="D883">
        <v>21</v>
      </c>
      <c r="E883">
        <v>0</v>
      </c>
    </row>
    <row r="884" spans="1:5">
      <c r="A884">
        <v>10577</v>
      </c>
      <c r="B884">
        <v>39</v>
      </c>
      <c r="C884">
        <v>18</v>
      </c>
      <c r="D884">
        <v>10</v>
      </c>
      <c r="E884">
        <v>0</v>
      </c>
    </row>
    <row r="885" spans="1:5">
      <c r="A885">
        <v>10577</v>
      </c>
      <c r="B885">
        <v>75</v>
      </c>
      <c r="C885">
        <v>7.75</v>
      </c>
      <c r="D885">
        <v>20</v>
      </c>
      <c r="E885">
        <v>0</v>
      </c>
    </row>
    <row r="886" spans="1:5">
      <c r="A886">
        <v>10577</v>
      </c>
      <c r="B886">
        <v>77</v>
      </c>
      <c r="C886">
        <v>13</v>
      </c>
      <c r="D886">
        <v>18</v>
      </c>
      <c r="E886">
        <v>0</v>
      </c>
    </row>
    <row r="887" spans="1:5">
      <c r="A887">
        <v>10578</v>
      </c>
      <c r="B887">
        <v>35</v>
      </c>
      <c r="C887">
        <v>18</v>
      </c>
      <c r="D887">
        <v>20</v>
      </c>
      <c r="E887">
        <v>0</v>
      </c>
    </row>
    <row r="888" spans="1:5">
      <c r="A888">
        <v>10578</v>
      </c>
      <c r="B888">
        <v>57</v>
      </c>
      <c r="C888">
        <v>19.5</v>
      </c>
      <c r="D888">
        <v>6</v>
      </c>
      <c r="E888">
        <v>0</v>
      </c>
    </row>
    <row r="889" spans="1:5">
      <c r="A889">
        <v>10579</v>
      </c>
      <c r="B889">
        <v>15</v>
      </c>
      <c r="C889">
        <v>15.5</v>
      </c>
      <c r="D889">
        <v>10</v>
      </c>
      <c r="E889">
        <v>0</v>
      </c>
    </row>
    <row r="890" spans="1:5">
      <c r="A890">
        <v>10579</v>
      </c>
      <c r="B890">
        <v>75</v>
      </c>
      <c r="C890">
        <v>7.75</v>
      </c>
      <c r="D890">
        <v>21</v>
      </c>
      <c r="E890">
        <v>0</v>
      </c>
    </row>
    <row r="891" spans="1:5">
      <c r="A891">
        <v>10580</v>
      </c>
      <c r="B891">
        <v>14</v>
      </c>
      <c r="C891">
        <v>23.25</v>
      </c>
      <c r="D891">
        <v>15</v>
      </c>
      <c r="E891">
        <v>0.05</v>
      </c>
    </row>
    <row r="892" spans="1:5">
      <c r="A892">
        <v>10580</v>
      </c>
      <c r="B892">
        <v>41</v>
      </c>
      <c r="C892">
        <v>9.65</v>
      </c>
      <c r="D892">
        <v>9</v>
      </c>
      <c r="E892">
        <v>0.05</v>
      </c>
    </row>
    <row r="893" spans="1:5">
      <c r="A893">
        <v>10580</v>
      </c>
      <c r="B893">
        <v>65</v>
      </c>
      <c r="C893">
        <v>21.05</v>
      </c>
      <c r="D893">
        <v>30</v>
      </c>
      <c r="E893">
        <v>0.05</v>
      </c>
    </row>
    <row r="894" spans="1:5">
      <c r="A894">
        <v>10581</v>
      </c>
      <c r="B894">
        <v>75</v>
      </c>
      <c r="C894">
        <v>7.75</v>
      </c>
      <c r="D894">
        <v>50</v>
      </c>
      <c r="E894">
        <v>0.2</v>
      </c>
    </row>
    <row r="895" spans="1:5">
      <c r="A895">
        <v>10582</v>
      </c>
      <c r="B895">
        <v>57</v>
      </c>
      <c r="C895">
        <v>19.5</v>
      </c>
      <c r="D895">
        <v>4</v>
      </c>
      <c r="E895">
        <v>0</v>
      </c>
    </row>
    <row r="896" spans="1:5">
      <c r="A896">
        <v>10582</v>
      </c>
      <c r="B896">
        <v>76</v>
      </c>
      <c r="C896">
        <v>18</v>
      </c>
      <c r="D896">
        <v>14</v>
      </c>
      <c r="E896">
        <v>0</v>
      </c>
    </row>
    <row r="897" spans="1:5">
      <c r="A897">
        <v>10583</v>
      </c>
      <c r="B897">
        <v>29</v>
      </c>
      <c r="C897">
        <v>123.79</v>
      </c>
      <c r="D897">
        <v>10</v>
      </c>
      <c r="E897">
        <v>0</v>
      </c>
    </row>
    <row r="898" spans="1:5">
      <c r="A898">
        <v>10583</v>
      </c>
      <c r="B898">
        <v>60</v>
      </c>
      <c r="C898">
        <v>34</v>
      </c>
      <c r="D898">
        <v>24</v>
      </c>
      <c r="E898">
        <v>0.15</v>
      </c>
    </row>
    <row r="899" spans="1:5">
      <c r="A899">
        <v>10583</v>
      </c>
      <c r="B899">
        <v>69</v>
      </c>
      <c r="C899">
        <v>36</v>
      </c>
      <c r="D899">
        <v>10</v>
      </c>
      <c r="E899">
        <v>0.15</v>
      </c>
    </row>
    <row r="900" spans="1:5">
      <c r="A900">
        <v>10584</v>
      </c>
      <c r="B900">
        <v>31</v>
      </c>
      <c r="C900">
        <v>12.5</v>
      </c>
      <c r="D900">
        <v>50</v>
      </c>
      <c r="E900">
        <v>0.05</v>
      </c>
    </row>
    <row r="901" spans="1:5">
      <c r="A901">
        <v>10585</v>
      </c>
      <c r="B901">
        <v>47</v>
      </c>
      <c r="C901">
        <v>9.5</v>
      </c>
      <c r="D901">
        <v>15</v>
      </c>
      <c r="E901">
        <v>0</v>
      </c>
    </row>
    <row r="902" spans="1:5">
      <c r="A902">
        <v>10586</v>
      </c>
      <c r="B902">
        <v>52</v>
      </c>
      <c r="C902">
        <v>7</v>
      </c>
      <c r="D902">
        <v>4</v>
      </c>
      <c r="E902">
        <v>0.15</v>
      </c>
    </row>
    <row r="903" spans="1:5">
      <c r="A903">
        <v>10587</v>
      </c>
      <c r="B903">
        <v>26</v>
      </c>
      <c r="C903">
        <v>31.23</v>
      </c>
      <c r="D903">
        <v>6</v>
      </c>
      <c r="E903">
        <v>0</v>
      </c>
    </row>
    <row r="904" spans="1:5">
      <c r="A904">
        <v>10587</v>
      </c>
      <c r="B904">
        <v>35</v>
      </c>
      <c r="C904">
        <v>18</v>
      </c>
      <c r="D904">
        <v>20</v>
      </c>
      <c r="E904">
        <v>0</v>
      </c>
    </row>
    <row r="905" spans="1:5">
      <c r="A905">
        <v>10587</v>
      </c>
      <c r="B905">
        <v>77</v>
      </c>
      <c r="C905">
        <v>13</v>
      </c>
      <c r="D905">
        <v>20</v>
      </c>
      <c r="E905">
        <v>0</v>
      </c>
    </row>
    <row r="906" spans="1:5">
      <c r="A906">
        <v>10588</v>
      </c>
      <c r="B906">
        <v>18</v>
      </c>
      <c r="C906">
        <v>62.5</v>
      </c>
      <c r="D906">
        <v>40</v>
      </c>
      <c r="E906">
        <v>0.2</v>
      </c>
    </row>
    <row r="907" spans="1:5">
      <c r="A907">
        <v>10588</v>
      </c>
      <c r="B907">
        <v>42</v>
      </c>
      <c r="C907">
        <v>14</v>
      </c>
      <c r="D907">
        <v>100</v>
      </c>
      <c r="E907">
        <v>0.2</v>
      </c>
    </row>
    <row r="908" spans="1:5">
      <c r="A908">
        <v>10589</v>
      </c>
      <c r="B908">
        <v>35</v>
      </c>
      <c r="C908">
        <v>18</v>
      </c>
      <c r="D908">
        <v>4</v>
      </c>
      <c r="E908">
        <v>0</v>
      </c>
    </row>
    <row r="909" spans="1:5">
      <c r="A909">
        <v>10590</v>
      </c>
      <c r="B909">
        <v>1</v>
      </c>
      <c r="C909">
        <v>18</v>
      </c>
      <c r="D909">
        <v>20</v>
      </c>
      <c r="E909">
        <v>0</v>
      </c>
    </row>
    <row r="910" spans="1:5">
      <c r="A910">
        <v>10590</v>
      </c>
      <c r="B910">
        <v>77</v>
      </c>
      <c r="C910">
        <v>13</v>
      </c>
      <c r="D910">
        <v>60</v>
      </c>
      <c r="E910">
        <v>0.05</v>
      </c>
    </row>
    <row r="911" spans="1:5">
      <c r="A911">
        <v>10591</v>
      </c>
      <c r="B911">
        <v>3</v>
      </c>
      <c r="C911">
        <v>10</v>
      </c>
      <c r="D911">
        <v>14</v>
      </c>
      <c r="E911">
        <v>0</v>
      </c>
    </row>
    <row r="912" spans="1:5">
      <c r="A912">
        <v>10591</v>
      </c>
      <c r="B912">
        <v>7</v>
      </c>
      <c r="C912">
        <v>30</v>
      </c>
      <c r="D912">
        <v>10</v>
      </c>
      <c r="E912">
        <v>0</v>
      </c>
    </row>
    <row r="913" spans="1:5">
      <c r="A913">
        <v>10591</v>
      </c>
      <c r="B913">
        <v>54</v>
      </c>
      <c r="C913">
        <v>7.45</v>
      </c>
      <c r="D913">
        <v>50</v>
      </c>
      <c r="E913">
        <v>0</v>
      </c>
    </row>
    <row r="914" spans="1:5">
      <c r="A914">
        <v>10592</v>
      </c>
      <c r="B914">
        <v>15</v>
      </c>
      <c r="C914">
        <v>15.5</v>
      </c>
      <c r="D914">
        <v>25</v>
      </c>
      <c r="E914">
        <v>0.05</v>
      </c>
    </row>
    <row r="915" spans="1:5">
      <c r="A915">
        <v>10592</v>
      </c>
      <c r="B915">
        <v>26</v>
      </c>
      <c r="C915">
        <v>31.23</v>
      </c>
      <c r="D915">
        <v>5</v>
      </c>
      <c r="E915">
        <v>0.05</v>
      </c>
    </row>
    <row r="916" spans="1:5">
      <c r="A916">
        <v>10593</v>
      </c>
      <c r="B916">
        <v>20</v>
      </c>
      <c r="C916">
        <v>81</v>
      </c>
      <c r="D916">
        <v>21</v>
      </c>
      <c r="E916">
        <v>0.2</v>
      </c>
    </row>
    <row r="917" spans="1:5">
      <c r="A917">
        <v>10593</v>
      </c>
      <c r="B917">
        <v>69</v>
      </c>
      <c r="C917">
        <v>36</v>
      </c>
      <c r="D917">
        <v>20</v>
      </c>
      <c r="E917">
        <v>0.2</v>
      </c>
    </row>
    <row r="918" spans="1:5">
      <c r="A918">
        <v>10593</v>
      </c>
      <c r="B918">
        <v>76</v>
      </c>
      <c r="C918">
        <v>18</v>
      </c>
      <c r="D918">
        <v>4</v>
      </c>
      <c r="E918">
        <v>0.2</v>
      </c>
    </row>
    <row r="919" spans="1:5">
      <c r="A919">
        <v>10594</v>
      </c>
      <c r="B919">
        <v>52</v>
      </c>
      <c r="C919">
        <v>7</v>
      </c>
      <c r="D919">
        <v>24</v>
      </c>
      <c r="E919">
        <v>0</v>
      </c>
    </row>
    <row r="920" spans="1:5">
      <c r="A920">
        <v>10594</v>
      </c>
      <c r="B920">
        <v>58</v>
      </c>
      <c r="C920">
        <v>13.25</v>
      </c>
      <c r="D920">
        <v>30</v>
      </c>
      <c r="E920">
        <v>0</v>
      </c>
    </row>
    <row r="921" spans="1:5">
      <c r="A921">
        <v>10595</v>
      </c>
      <c r="B921">
        <v>35</v>
      </c>
      <c r="C921">
        <v>18</v>
      </c>
      <c r="D921">
        <v>30</v>
      </c>
      <c r="E921">
        <v>0.25</v>
      </c>
    </row>
    <row r="922" spans="1:5">
      <c r="A922">
        <v>10595</v>
      </c>
      <c r="B922">
        <v>61</v>
      </c>
      <c r="C922">
        <v>28.5</v>
      </c>
      <c r="D922">
        <v>120</v>
      </c>
      <c r="E922">
        <v>0.25</v>
      </c>
    </row>
    <row r="923" spans="1:5">
      <c r="A923">
        <v>10595</v>
      </c>
      <c r="B923">
        <v>69</v>
      </c>
      <c r="C923">
        <v>36</v>
      </c>
      <c r="D923">
        <v>65</v>
      </c>
      <c r="E923">
        <v>0.25</v>
      </c>
    </row>
    <row r="924" spans="1:5">
      <c r="A924">
        <v>10596</v>
      </c>
      <c r="B924">
        <v>56</v>
      </c>
      <c r="C924">
        <v>38</v>
      </c>
      <c r="D924">
        <v>5</v>
      </c>
      <c r="E924">
        <v>0.2</v>
      </c>
    </row>
    <row r="925" spans="1:5">
      <c r="A925">
        <v>10596</v>
      </c>
      <c r="B925">
        <v>63</v>
      </c>
      <c r="C925">
        <v>43.9</v>
      </c>
      <c r="D925">
        <v>24</v>
      </c>
      <c r="E925">
        <v>0.2</v>
      </c>
    </row>
    <row r="926" spans="1:5">
      <c r="A926">
        <v>10596</v>
      </c>
      <c r="B926">
        <v>75</v>
      </c>
      <c r="C926">
        <v>7.75</v>
      </c>
      <c r="D926">
        <v>30</v>
      </c>
      <c r="E926">
        <v>0.2</v>
      </c>
    </row>
    <row r="927" spans="1:5">
      <c r="A927">
        <v>10597</v>
      </c>
      <c r="B927">
        <v>24</v>
      </c>
      <c r="C927">
        <v>4.5</v>
      </c>
      <c r="D927">
        <v>35</v>
      </c>
      <c r="E927">
        <v>0.2</v>
      </c>
    </row>
    <row r="928" spans="1:5">
      <c r="A928">
        <v>10597</v>
      </c>
      <c r="B928">
        <v>57</v>
      </c>
      <c r="C928">
        <v>19.5</v>
      </c>
      <c r="D928">
        <v>20</v>
      </c>
      <c r="E928">
        <v>0</v>
      </c>
    </row>
    <row r="929" spans="1:5">
      <c r="A929">
        <v>10597</v>
      </c>
      <c r="B929">
        <v>65</v>
      </c>
      <c r="C929">
        <v>21.05</v>
      </c>
      <c r="D929">
        <v>12</v>
      </c>
      <c r="E929">
        <v>0.2</v>
      </c>
    </row>
    <row r="930" spans="1:5">
      <c r="A930">
        <v>10598</v>
      </c>
      <c r="B930">
        <v>27</v>
      </c>
      <c r="C930">
        <v>43.9</v>
      </c>
      <c r="D930">
        <v>50</v>
      </c>
      <c r="E930">
        <v>0</v>
      </c>
    </row>
    <row r="931" spans="1:5">
      <c r="A931">
        <v>10598</v>
      </c>
      <c r="B931">
        <v>71</v>
      </c>
      <c r="C931">
        <v>21.5</v>
      </c>
      <c r="D931">
        <v>9</v>
      </c>
      <c r="E931">
        <v>0</v>
      </c>
    </row>
    <row r="932" spans="1:5">
      <c r="A932">
        <v>10599</v>
      </c>
      <c r="B932">
        <v>62</v>
      </c>
      <c r="C932">
        <v>49.3</v>
      </c>
      <c r="D932">
        <v>10</v>
      </c>
      <c r="E932">
        <v>0</v>
      </c>
    </row>
    <row r="933" spans="1:5">
      <c r="A933">
        <v>10600</v>
      </c>
      <c r="B933">
        <v>54</v>
      </c>
      <c r="C933">
        <v>7.45</v>
      </c>
      <c r="D933">
        <v>4</v>
      </c>
      <c r="E933">
        <v>0</v>
      </c>
    </row>
    <row r="934" spans="1:5">
      <c r="A934">
        <v>10600</v>
      </c>
      <c r="B934">
        <v>73</v>
      </c>
      <c r="C934">
        <v>15</v>
      </c>
      <c r="D934">
        <v>30</v>
      </c>
      <c r="E934">
        <v>0</v>
      </c>
    </row>
    <row r="935" spans="1:5">
      <c r="A935">
        <v>10601</v>
      </c>
      <c r="B935">
        <v>13</v>
      </c>
      <c r="C935">
        <v>6</v>
      </c>
      <c r="D935">
        <v>60</v>
      </c>
      <c r="E935">
        <v>0</v>
      </c>
    </row>
    <row r="936" spans="1:5">
      <c r="A936">
        <v>10601</v>
      </c>
      <c r="B936">
        <v>59</v>
      </c>
      <c r="C936">
        <v>55</v>
      </c>
      <c r="D936">
        <v>35</v>
      </c>
      <c r="E936">
        <v>0</v>
      </c>
    </row>
    <row r="937" spans="1:5">
      <c r="A937">
        <v>10602</v>
      </c>
      <c r="B937">
        <v>77</v>
      </c>
      <c r="C937">
        <v>13</v>
      </c>
      <c r="D937">
        <v>5</v>
      </c>
      <c r="E937">
        <v>0.25</v>
      </c>
    </row>
    <row r="938" spans="1:5">
      <c r="A938">
        <v>10603</v>
      </c>
      <c r="B938">
        <v>22</v>
      </c>
      <c r="C938">
        <v>21</v>
      </c>
      <c r="D938">
        <v>48</v>
      </c>
      <c r="E938">
        <v>0</v>
      </c>
    </row>
    <row r="939" spans="1:5">
      <c r="A939">
        <v>10603</v>
      </c>
      <c r="B939">
        <v>49</v>
      </c>
      <c r="C939">
        <v>20</v>
      </c>
      <c r="D939">
        <v>25</v>
      </c>
      <c r="E939">
        <v>0.05</v>
      </c>
    </row>
    <row r="940" spans="1:5">
      <c r="A940">
        <v>10604</v>
      </c>
      <c r="B940">
        <v>48</v>
      </c>
      <c r="C940">
        <v>12.75</v>
      </c>
      <c r="D940">
        <v>6</v>
      </c>
      <c r="E940">
        <v>0.1</v>
      </c>
    </row>
    <row r="941" spans="1:5">
      <c r="A941">
        <v>10604</v>
      </c>
      <c r="B941">
        <v>76</v>
      </c>
      <c r="C941">
        <v>18</v>
      </c>
      <c r="D941">
        <v>10</v>
      </c>
      <c r="E941">
        <v>0.1</v>
      </c>
    </row>
    <row r="942" spans="1:5">
      <c r="A942">
        <v>10605</v>
      </c>
      <c r="B942">
        <v>16</v>
      </c>
      <c r="C942">
        <v>17.45</v>
      </c>
      <c r="D942">
        <v>30</v>
      </c>
      <c r="E942">
        <v>0.05</v>
      </c>
    </row>
    <row r="943" spans="1:5">
      <c r="A943">
        <v>10605</v>
      </c>
      <c r="B943">
        <v>59</v>
      </c>
      <c r="C943">
        <v>55</v>
      </c>
      <c r="D943">
        <v>20</v>
      </c>
      <c r="E943">
        <v>0.05</v>
      </c>
    </row>
    <row r="944" spans="1:5">
      <c r="A944">
        <v>10605</v>
      </c>
      <c r="B944">
        <v>60</v>
      </c>
      <c r="C944">
        <v>34</v>
      </c>
      <c r="D944">
        <v>70</v>
      </c>
      <c r="E944">
        <v>0.05</v>
      </c>
    </row>
    <row r="945" spans="1:5">
      <c r="A945">
        <v>10605</v>
      </c>
      <c r="B945">
        <v>71</v>
      </c>
      <c r="C945">
        <v>21.5</v>
      </c>
      <c r="D945">
        <v>15</v>
      </c>
      <c r="E945">
        <v>0.05</v>
      </c>
    </row>
    <row r="946" spans="1:5">
      <c r="A946">
        <v>10606</v>
      </c>
      <c r="B946">
        <v>4</v>
      </c>
      <c r="C946">
        <v>22</v>
      </c>
      <c r="D946">
        <v>20</v>
      </c>
      <c r="E946">
        <v>0.2</v>
      </c>
    </row>
    <row r="947" spans="1:5">
      <c r="A947">
        <v>10606</v>
      </c>
      <c r="B947">
        <v>55</v>
      </c>
      <c r="C947">
        <v>24</v>
      </c>
      <c r="D947">
        <v>20</v>
      </c>
      <c r="E947">
        <v>0.2</v>
      </c>
    </row>
    <row r="948" spans="1:5">
      <c r="A948">
        <v>10606</v>
      </c>
      <c r="B948">
        <v>62</v>
      </c>
      <c r="C948">
        <v>49.3</v>
      </c>
      <c r="D948">
        <v>10</v>
      </c>
      <c r="E948">
        <v>0.2</v>
      </c>
    </row>
    <row r="949" spans="1:5">
      <c r="A949">
        <v>10607</v>
      </c>
      <c r="B949">
        <v>7</v>
      </c>
      <c r="C949">
        <v>30</v>
      </c>
      <c r="D949">
        <v>45</v>
      </c>
      <c r="E949">
        <v>0</v>
      </c>
    </row>
    <row r="950" spans="1:5">
      <c r="A950">
        <v>10607</v>
      </c>
      <c r="B950">
        <v>17</v>
      </c>
      <c r="C950">
        <v>39</v>
      </c>
      <c r="D950">
        <v>100</v>
      </c>
      <c r="E950">
        <v>0</v>
      </c>
    </row>
    <row r="951" spans="1:5">
      <c r="A951">
        <v>10607</v>
      </c>
      <c r="B951">
        <v>33</v>
      </c>
      <c r="C951">
        <v>2.5</v>
      </c>
      <c r="D951">
        <v>14</v>
      </c>
      <c r="E951">
        <v>0</v>
      </c>
    </row>
    <row r="952" spans="1:5">
      <c r="A952">
        <v>10607</v>
      </c>
      <c r="B952">
        <v>40</v>
      </c>
      <c r="C952">
        <v>18.399999999999999</v>
      </c>
      <c r="D952">
        <v>42</v>
      </c>
      <c r="E952">
        <v>0</v>
      </c>
    </row>
    <row r="953" spans="1:5">
      <c r="A953">
        <v>10607</v>
      </c>
      <c r="B953">
        <v>72</v>
      </c>
      <c r="C953">
        <v>34.799999999999997</v>
      </c>
      <c r="D953">
        <v>12</v>
      </c>
      <c r="E953">
        <v>0</v>
      </c>
    </row>
    <row r="954" spans="1:5">
      <c r="A954">
        <v>10608</v>
      </c>
      <c r="B954">
        <v>56</v>
      </c>
      <c r="C954">
        <v>38</v>
      </c>
      <c r="D954">
        <v>28</v>
      </c>
      <c r="E954">
        <v>0</v>
      </c>
    </row>
    <row r="955" spans="1:5">
      <c r="A955">
        <v>10609</v>
      </c>
      <c r="B955">
        <v>1</v>
      </c>
      <c r="C955">
        <v>18</v>
      </c>
      <c r="D955">
        <v>3</v>
      </c>
      <c r="E955">
        <v>0</v>
      </c>
    </row>
    <row r="956" spans="1:5">
      <c r="A956">
        <v>10609</v>
      </c>
      <c r="B956">
        <v>10</v>
      </c>
      <c r="C956">
        <v>31</v>
      </c>
      <c r="D956">
        <v>10</v>
      </c>
      <c r="E956">
        <v>0</v>
      </c>
    </row>
    <row r="957" spans="1:5">
      <c r="A957">
        <v>10609</v>
      </c>
      <c r="B957">
        <v>21</v>
      </c>
      <c r="C957">
        <v>10</v>
      </c>
      <c r="D957">
        <v>6</v>
      </c>
      <c r="E957">
        <v>0</v>
      </c>
    </row>
    <row r="958" spans="1:5">
      <c r="A958">
        <v>10610</v>
      </c>
      <c r="B958">
        <v>36</v>
      </c>
      <c r="C958">
        <v>19</v>
      </c>
      <c r="D958">
        <v>21</v>
      </c>
      <c r="E958">
        <v>0.25</v>
      </c>
    </row>
    <row r="959" spans="1:5">
      <c r="A959">
        <v>10611</v>
      </c>
      <c r="B959">
        <v>1</v>
      </c>
      <c r="C959">
        <v>18</v>
      </c>
      <c r="D959">
        <v>6</v>
      </c>
      <c r="E959">
        <v>0</v>
      </c>
    </row>
    <row r="960" spans="1:5">
      <c r="A960">
        <v>10611</v>
      </c>
      <c r="B960">
        <v>2</v>
      </c>
      <c r="C960">
        <v>19</v>
      </c>
      <c r="D960">
        <v>10</v>
      </c>
      <c r="E960">
        <v>0</v>
      </c>
    </row>
    <row r="961" spans="1:5">
      <c r="A961">
        <v>10611</v>
      </c>
      <c r="B961">
        <v>60</v>
      </c>
      <c r="C961">
        <v>34</v>
      </c>
      <c r="D961">
        <v>15</v>
      </c>
      <c r="E961">
        <v>0</v>
      </c>
    </row>
    <row r="962" spans="1:5">
      <c r="A962">
        <v>10612</v>
      </c>
      <c r="B962">
        <v>10</v>
      </c>
      <c r="C962">
        <v>31</v>
      </c>
      <c r="D962">
        <v>70</v>
      </c>
      <c r="E962">
        <v>0</v>
      </c>
    </row>
    <row r="963" spans="1:5">
      <c r="A963">
        <v>10612</v>
      </c>
      <c r="B963">
        <v>36</v>
      </c>
      <c r="C963">
        <v>19</v>
      </c>
      <c r="D963">
        <v>55</v>
      </c>
      <c r="E963">
        <v>0</v>
      </c>
    </row>
    <row r="964" spans="1:5">
      <c r="A964">
        <v>10612</v>
      </c>
      <c r="B964">
        <v>49</v>
      </c>
      <c r="C964">
        <v>20</v>
      </c>
      <c r="D964">
        <v>18</v>
      </c>
      <c r="E964">
        <v>0</v>
      </c>
    </row>
    <row r="965" spans="1:5">
      <c r="A965">
        <v>10612</v>
      </c>
      <c r="B965">
        <v>60</v>
      </c>
      <c r="C965">
        <v>34</v>
      </c>
      <c r="D965">
        <v>40</v>
      </c>
      <c r="E965">
        <v>0</v>
      </c>
    </row>
    <row r="966" spans="1:5">
      <c r="A966">
        <v>10612</v>
      </c>
      <c r="B966">
        <v>76</v>
      </c>
      <c r="C966">
        <v>18</v>
      </c>
      <c r="D966">
        <v>80</v>
      </c>
      <c r="E966">
        <v>0</v>
      </c>
    </row>
    <row r="967" spans="1:5">
      <c r="A967">
        <v>10613</v>
      </c>
      <c r="B967">
        <v>13</v>
      </c>
      <c r="C967">
        <v>6</v>
      </c>
      <c r="D967">
        <v>8</v>
      </c>
      <c r="E967">
        <v>0.1</v>
      </c>
    </row>
    <row r="968" spans="1:5">
      <c r="A968">
        <v>10613</v>
      </c>
      <c r="B968">
        <v>75</v>
      </c>
      <c r="C968">
        <v>7.75</v>
      </c>
      <c r="D968">
        <v>40</v>
      </c>
      <c r="E968">
        <v>0</v>
      </c>
    </row>
    <row r="969" spans="1:5">
      <c r="A969">
        <v>10614</v>
      </c>
      <c r="B969">
        <v>11</v>
      </c>
      <c r="C969">
        <v>21</v>
      </c>
      <c r="D969">
        <v>14</v>
      </c>
      <c r="E969">
        <v>0</v>
      </c>
    </row>
    <row r="970" spans="1:5">
      <c r="A970">
        <v>10614</v>
      </c>
      <c r="B970">
        <v>21</v>
      </c>
      <c r="C970">
        <v>10</v>
      </c>
      <c r="D970">
        <v>8</v>
      </c>
      <c r="E970">
        <v>0</v>
      </c>
    </row>
    <row r="971" spans="1:5">
      <c r="A971">
        <v>10614</v>
      </c>
      <c r="B971">
        <v>39</v>
      </c>
      <c r="C971">
        <v>18</v>
      </c>
      <c r="D971">
        <v>5</v>
      </c>
      <c r="E971">
        <v>0</v>
      </c>
    </row>
    <row r="972" spans="1:5">
      <c r="A972">
        <v>10615</v>
      </c>
      <c r="B972">
        <v>55</v>
      </c>
      <c r="C972">
        <v>24</v>
      </c>
      <c r="D972">
        <v>5</v>
      </c>
      <c r="E972">
        <v>0</v>
      </c>
    </row>
    <row r="973" spans="1:5">
      <c r="A973">
        <v>10616</v>
      </c>
      <c r="B973">
        <v>38</v>
      </c>
      <c r="C973">
        <v>263.5</v>
      </c>
      <c r="D973">
        <v>15</v>
      </c>
      <c r="E973">
        <v>0.05</v>
      </c>
    </row>
    <row r="974" spans="1:5">
      <c r="A974">
        <v>10616</v>
      </c>
      <c r="B974">
        <v>56</v>
      </c>
      <c r="C974">
        <v>38</v>
      </c>
      <c r="D974">
        <v>14</v>
      </c>
      <c r="E974">
        <v>0</v>
      </c>
    </row>
    <row r="975" spans="1:5">
      <c r="A975">
        <v>10616</v>
      </c>
      <c r="B975">
        <v>70</v>
      </c>
      <c r="C975">
        <v>15</v>
      </c>
      <c r="D975">
        <v>15</v>
      </c>
      <c r="E975">
        <v>0.05</v>
      </c>
    </row>
    <row r="976" spans="1:5">
      <c r="A976">
        <v>10616</v>
      </c>
      <c r="B976">
        <v>71</v>
      </c>
      <c r="C976">
        <v>21.5</v>
      </c>
      <c r="D976">
        <v>15</v>
      </c>
      <c r="E976">
        <v>0.05</v>
      </c>
    </row>
    <row r="977" spans="1:5">
      <c r="A977">
        <v>10617</v>
      </c>
      <c r="B977">
        <v>59</v>
      </c>
      <c r="C977">
        <v>55</v>
      </c>
      <c r="D977">
        <v>30</v>
      </c>
      <c r="E977">
        <v>0.15</v>
      </c>
    </row>
    <row r="978" spans="1:5">
      <c r="A978">
        <v>10618</v>
      </c>
      <c r="B978">
        <v>6</v>
      </c>
      <c r="C978">
        <v>25</v>
      </c>
      <c r="D978">
        <v>70</v>
      </c>
      <c r="E978">
        <v>0</v>
      </c>
    </row>
    <row r="979" spans="1:5">
      <c r="A979">
        <v>10618</v>
      </c>
      <c r="B979">
        <v>56</v>
      </c>
      <c r="C979">
        <v>38</v>
      </c>
      <c r="D979">
        <v>20</v>
      </c>
      <c r="E979">
        <v>0</v>
      </c>
    </row>
    <row r="980" spans="1:5">
      <c r="A980">
        <v>10618</v>
      </c>
      <c r="B980">
        <v>68</v>
      </c>
      <c r="C980">
        <v>12.5</v>
      </c>
      <c r="D980">
        <v>15</v>
      </c>
      <c r="E980">
        <v>0</v>
      </c>
    </row>
    <row r="981" spans="1:5">
      <c r="A981">
        <v>10619</v>
      </c>
      <c r="B981">
        <v>21</v>
      </c>
      <c r="C981">
        <v>10</v>
      </c>
      <c r="D981">
        <v>42</v>
      </c>
      <c r="E981">
        <v>0</v>
      </c>
    </row>
    <row r="982" spans="1:5">
      <c r="A982">
        <v>10619</v>
      </c>
      <c r="B982">
        <v>22</v>
      </c>
      <c r="C982">
        <v>21</v>
      </c>
      <c r="D982">
        <v>40</v>
      </c>
      <c r="E982">
        <v>0</v>
      </c>
    </row>
    <row r="983" spans="1:5">
      <c r="A983">
        <v>10620</v>
      </c>
      <c r="B983">
        <v>24</v>
      </c>
      <c r="C983">
        <v>4.5</v>
      </c>
      <c r="D983">
        <v>5</v>
      </c>
      <c r="E983">
        <v>0</v>
      </c>
    </row>
    <row r="984" spans="1:5">
      <c r="A984">
        <v>10620</v>
      </c>
      <c r="B984">
        <v>52</v>
      </c>
      <c r="C984">
        <v>7</v>
      </c>
      <c r="D984">
        <v>5</v>
      </c>
      <c r="E984">
        <v>0</v>
      </c>
    </row>
    <row r="985" spans="1:5">
      <c r="A985">
        <v>10621</v>
      </c>
      <c r="B985">
        <v>19</v>
      </c>
      <c r="C985">
        <v>9.1999999999999993</v>
      </c>
      <c r="D985">
        <v>5</v>
      </c>
      <c r="E985">
        <v>0</v>
      </c>
    </row>
    <row r="986" spans="1:5">
      <c r="A986">
        <v>10621</v>
      </c>
      <c r="B986">
        <v>23</v>
      </c>
      <c r="C986">
        <v>9</v>
      </c>
      <c r="D986">
        <v>10</v>
      </c>
      <c r="E986">
        <v>0</v>
      </c>
    </row>
    <row r="987" spans="1:5">
      <c r="A987">
        <v>10621</v>
      </c>
      <c r="B987">
        <v>70</v>
      </c>
      <c r="C987">
        <v>15</v>
      </c>
      <c r="D987">
        <v>20</v>
      </c>
      <c r="E987">
        <v>0</v>
      </c>
    </row>
    <row r="988" spans="1:5">
      <c r="A988">
        <v>10621</v>
      </c>
      <c r="B988">
        <v>71</v>
      </c>
      <c r="C988">
        <v>21.5</v>
      </c>
      <c r="D988">
        <v>15</v>
      </c>
      <c r="E988">
        <v>0</v>
      </c>
    </row>
    <row r="989" spans="1:5">
      <c r="A989">
        <v>10622</v>
      </c>
      <c r="B989">
        <v>2</v>
      </c>
      <c r="C989">
        <v>19</v>
      </c>
      <c r="D989">
        <v>20</v>
      </c>
      <c r="E989">
        <v>0</v>
      </c>
    </row>
    <row r="990" spans="1:5">
      <c r="A990">
        <v>10622</v>
      </c>
      <c r="B990">
        <v>68</v>
      </c>
      <c r="C990">
        <v>12.5</v>
      </c>
      <c r="D990">
        <v>18</v>
      </c>
      <c r="E990">
        <v>0.2</v>
      </c>
    </row>
    <row r="991" spans="1:5">
      <c r="A991">
        <v>10623</v>
      </c>
      <c r="B991">
        <v>14</v>
      </c>
      <c r="C991">
        <v>23.25</v>
      </c>
      <c r="D991">
        <v>21</v>
      </c>
      <c r="E991">
        <v>0</v>
      </c>
    </row>
    <row r="992" spans="1:5">
      <c r="A992">
        <v>10623</v>
      </c>
      <c r="B992">
        <v>19</v>
      </c>
      <c r="C992">
        <v>9.1999999999999993</v>
      </c>
      <c r="D992">
        <v>15</v>
      </c>
      <c r="E992">
        <v>0.1</v>
      </c>
    </row>
    <row r="993" spans="1:5">
      <c r="A993">
        <v>10623</v>
      </c>
      <c r="B993">
        <v>21</v>
      </c>
      <c r="C993">
        <v>10</v>
      </c>
      <c r="D993">
        <v>25</v>
      </c>
      <c r="E993">
        <v>0.1</v>
      </c>
    </row>
    <row r="994" spans="1:5">
      <c r="A994">
        <v>10623</v>
      </c>
      <c r="B994">
        <v>24</v>
      </c>
      <c r="C994">
        <v>4.5</v>
      </c>
      <c r="D994">
        <v>3</v>
      </c>
      <c r="E994">
        <v>0</v>
      </c>
    </row>
    <row r="995" spans="1:5">
      <c r="A995">
        <v>10623</v>
      </c>
      <c r="B995">
        <v>35</v>
      </c>
      <c r="C995">
        <v>18</v>
      </c>
      <c r="D995">
        <v>30</v>
      </c>
      <c r="E995">
        <v>0.1</v>
      </c>
    </row>
    <row r="996" spans="1:5">
      <c r="A996">
        <v>10624</v>
      </c>
      <c r="B996">
        <v>28</v>
      </c>
      <c r="C996">
        <v>45.6</v>
      </c>
      <c r="D996">
        <v>10</v>
      </c>
      <c r="E996">
        <v>0</v>
      </c>
    </row>
    <row r="997" spans="1:5">
      <c r="A997">
        <v>10624</v>
      </c>
      <c r="B997">
        <v>29</v>
      </c>
      <c r="C997">
        <v>123.79</v>
      </c>
      <c r="D997">
        <v>6</v>
      </c>
      <c r="E997">
        <v>0</v>
      </c>
    </row>
    <row r="998" spans="1:5">
      <c r="A998">
        <v>10624</v>
      </c>
      <c r="B998">
        <v>44</v>
      </c>
      <c r="C998">
        <v>19.45</v>
      </c>
      <c r="D998">
        <v>10</v>
      </c>
      <c r="E998">
        <v>0</v>
      </c>
    </row>
    <row r="999" spans="1:5">
      <c r="A999">
        <v>10625</v>
      </c>
      <c r="B999">
        <v>14</v>
      </c>
      <c r="C999">
        <v>23.25</v>
      </c>
      <c r="D999">
        <v>3</v>
      </c>
      <c r="E999">
        <v>0</v>
      </c>
    </row>
    <row r="1000" spans="1:5">
      <c r="A1000">
        <v>10625</v>
      </c>
      <c r="B1000">
        <v>42</v>
      </c>
      <c r="C1000">
        <v>14</v>
      </c>
      <c r="D1000">
        <v>5</v>
      </c>
      <c r="E1000">
        <v>0</v>
      </c>
    </row>
    <row r="1001" spans="1:5">
      <c r="A1001">
        <v>10625</v>
      </c>
      <c r="B1001">
        <v>60</v>
      </c>
      <c r="C1001">
        <v>34</v>
      </c>
      <c r="D1001">
        <v>10</v>
      </c>
      <c r="E1001">
        <v>0</v>
      </c>
    </row>
    <row r="1002" spans="1:5">
      <c r="A1002">
        <v>10626</v>
      </c>
      <c r="B1002">
        <v>53</v>
      </c>
      <c r="C1002">
        <v>32.799999999999997</v>
      </c>
      <c r="D1002">
        <v>12</v>
      </c>
      <c r="E1002">
        <v>0</v>
      </c>
    </row>
    <row r="1003" spans="1:5">
      <c r="A1003">
        <v>10626</v>
      </c>
      <c r="B1003">
        <v>60</v>
      </c>
      <c r="C1003">
        <v>34</v>
      </c>
      <c r="D1003">
        <v>20</v>
      </c>
      <c r="E1003">
        <v>0</v>
      </c>
    </row>
    <row r="1004" spans="1:5">
      <c r="A1004">
        <v>10626</v>
      </c>
      <c r="B1004">
        <v>71</v>
      </c>
      <c r="C1004">
        <v>21.5</v>
      </c>
      <c r="D1004">
        <v>20</v>
      </c>
      <c r="E1004">
        <v>0</v>
      </c>
    </row>
    <row r="1005" spans="1:5">
      <c r="A1005">
        <v>10627</v>
      </c>
      <c r="B1005">
        <v>62</v>
      </c>
      <c r="C1005">
        <v>49.3</v>
      </c>
      <c r="D1005">
        <v>15</v>
      </c>
      <c r="E1005">
        <v>0</v>
      </c>
    </row>
    <row r="1006" spans="1:5">
      <c r="A1006">
        <v>10627</v>
      </c>
      <c r="B1006">
        <v>73</v>
      </c>
      <c r="C1006">
        <v>15</v>
      </c>
      <c r="D1006">
        <v>35</v>
      </c>
      <c r="E1006">
        <v>0.15</v>
      </c>
    </row>
    <row r="1007" spans="1:5">
      <c r="A1007">
        <v>10628</v>
      </c>
      <c r="B1007">
        <v>1</v>
      </c>
      <c r="C1007">
        <v>18</v>
      </c>
      <c r="D1007">
        <v>25</v>
      </c>
      <c r="E1007">
        <v>0</v>
      </c>
    </row>
    <row r="1008" spans="1:5">
      <c r="A1008">
        <v>10629</v>
      </c>
      <c r="B1008">
        <v>29</v>
      </c>
      <c r="C1008">
        <v>123.79</v>
      </c>
      <c r="D1008">
        <v>20</v>
      </c>
      <c r="E1008">
        <v>0</v>
      </c>
    </row>
    <row r="1009" spans="1:5">
      <c r="A1009">
        <v>10629</v>
      </c>
      <c r="B1009">
        <v>64</v>
      </c>
      <c r="C1009">
        <v>33.25</v>
      </c>
      <c r="D1009">
        <v>9</v>
      </c>
      <c r="E1009">
        <v>0</v>
      </c>
    </row>
    <row r="1010" spans="1:5">
      <c r="A1010">
        <v>10630</v>
      </c>
      <c r="B1010">
        <v>55</v>
      </c>
      <c r="C1010">
        <v>24</v>
      </c>
      <c r="D1010">
        <v>12</v>
      </c>
      <c r="E1010">
        <v>0.05</v>
      </c>
    </row>
    <row r="1011" spans="1:5">
      <c r="A1011">
        <v>10630</v>
      </c>
      <c r="B1011">
        <v>76</v>
      </c>
      <c r="C1011">
        <v>18</v>
      </c>
      <c r="D1011">
        <v>35</v>
      </c>
      <c r="E1011">
        <v>0</v>
      </c>
    </row>
    <row r="1012" spans="1:5">
      <c r="A1012">
        <v>10631</v>
      </c>
      <c r="B1012">
        <v>75</v>
      </c>
      <c r="C1012">
        <v>7.75</v>
      </c>
      <c r="D1012">
        <v>8</v>
      </c>
      <c r="E1012">
        <v>0.1</v>
      </c>
    </row>
    <row r="1013" spans="1:5">
      <c r="A1013">
        <v>10632</v>
      </c>
      <c r="B1013">
        <v>2</v>
      </c>
      <c r="C1013">
        <v>19</v>
      </c>
      <c r="D1013">
        <v>30</v>
      </c>
      <c r="E1013">
        <v>0.05</v>
      </c>
    </row>
    <row r="1014" spans="1:5">
      <c r="A1014">
        <v>10632</v>
      </c>
      <c r="B1014">
        <v>33</v>
      </c>
      <c r="C1014">
        <v>2.5</v>
      </c>
      <c r="D1014">
        <v>20</v>
      </c>
      <c r="E1014">
        <v>0.05</v>
      </c>
    </row>
    <row r="1015" spans="1:5">
      <c r="A1015">
        <v>10633</v>
      </c>
      <c r="B1015">
        <v>12</v>
      </c>
      <c r="C1015">
        <v>38</v>
      </c>
      <c r="D1015">
        <v>36</v>
      </c>
      <c r="E1015">
        <v>0.15</v>
      </c>
    </row>
    <row r="1016" spans="1:5">
      <c r="A1016">
        <v>10633</v>
      </c>
      <c r="B1016">
        <v>13</v>
      </c>
      <c r="C1016">
        <v>6</v>
      </c>
      <c r="D1016">
        <v>13</v>
      </c>
      <c r="E1016">
        <v>0.15</v>
      </c>
    </row>
    <row r="1017" spans="1:5">
      <c r="A1017">
        <v>10633</v>
      </c>
      <c r="B1017">
        <v>26</v>
      </c>
      <c r="C1017">
        <v>31.23</v>
      </c>
      <c r="D1017">
        <v>35</v>
      </c>
      <c r="E1017">
        <v>0.15</v>
      </c>
    </row>
    <row r="1018" spans="1:5">
      <c r="A1018">
        <v>10633</v>
      </c>
      <c r="B1018">
        <v>62</v>
      </c>
      <c r="C1018">
        <v>49.3</v>
      </c>
      <c r="D1018">
        <v>80</v>
      </c>
      <c r="E1018">
        <v>0.15</v>
      </c>
    </row>
    <row r="1019" spans="1:5">
      <c r="A1019">
        <v>10634</v>
      </c>
      <c r="B1019">
        <v>7</v>
      </c>
      <c r="C1019">
        <v>30</v>
      </c>
      <c r="D1019">
        <v>35</v>
      </c>
      <c r="E1019">
        <v>0</v>
      </c>
    </row>
    <row r="1020" spans="1:5">
      <c r="A1020">
        <v>10634</v>
      </c>
      <c r="B1020">
        <v>18</v>
      </c>
      <c r="C1020">
        <v>62.5</v>
      </c>
      <c r="D1020">
        <v>50</v>
      </c>
      <c r="E1020">
        <v>0</v>
      </c>
    </row>
    <row r="1021" spans="1:5">
      <c r="A1021">
        <v>10634</v>
      </c>
      <c r="B1021">
        <v>51</v>
      </c>
      <c r="C1021">
        <v>53</v>
      </c>
      <c r="D1021">
        <v>15</v>
      </c>
      <c r="E1021">
        <v>0</v>
      </c>
    </row>
    <row r="1022" spans="1:5">
      <c r="A1022">
        <v>10634</v>
      </c>
      <c r="B1022">
        <v>75</v>
      </c>
      <c r="C1022">
        <v>7.75</v>
      </c>
      <c r="D1022">
        <v>2</v>
      </c>
      <c r="E1022">
        <v>0</v>
      </c>
    </row>
    <row r="1023" spans="1:5">
      <c r="A1023">
        <v>10635</v>
      </c>
      <c r="B1023">
        <v>4</v>
      </c>
      <c r="C1023">
        <v>22</v>
      </c>
      <c r="D1023">
        <v>10</v>
      </c>
      <c r="E1023">
        <v>0.1</v>
      </c>
    </row>
    <row r="1024" spans="1:5">
      <c r="A1024">
        <v>10635</v>
      </c>
      <c r="B1024">
        <v>5</v>
      </c>
      <c r="C1024">
        <v>21.35</v>
      </c>
      <c r="D1024">
        <v>15</v>
      </c>
      <c r="E1024">
        <v>0.1</v>
      </c>
    </row>
    <row r="1025" spans="1:5">
      <c r="A1025">
        <v>10635</v>
      </c>
      <c r="B1025">
        <v>22</v>
      </c>
      <c r="C1025">
        <v>21</v>
      </c>
      <c r="D1025">
        <v>40</v>
      </c>
      <c r="E1025">
        <v>0</v>
      </c>
    </row>
    <row r="1026" spans="1:5">
      <c r="A1026">
        <v>10636</v>
      </c>
      <c r="B1026">
        <v>4</v>
      </c>
      <c r="C1026">
        <v>22</v>
      </c>
      <c r="D1026">
        <v>25</v>
      </c>
      <c r="E1026">
        <v>0</v>
      </c>
    </row>
    <row r="1027" spans="1:5">
      <c r="A1027">
        <v>10636</v>
      </c>
      <c r="B1027">
        <v>58</v>
      </c>
      <c r="C1027">
        <v>13.25</v>
      </c>
      <c r="D1027">
        <v>6</v>
      </c>
      <c r="E1027">
        <v>0</v>
      </c>
    </row>
    <row r="1028" spans="1:5">
      <c r="A1028">
        <v>10637</v>
      </c>
      <c r="B1028">
        <v>11</v>
      </c>
      <c r="C1028">
        <v>21</v>
      </c>
      <c r="D1028">
        <v>10</v>
      </c>
      <c r="E1028">
        <v>0</v>
      </c>
    </row>
    <row r="1029" spans="1:5">
      <c r="A1029">
        <v>10637</v>
      </c>
      <c r="B1029">
        <v>50</v>
      </c>
      <c r="C1029">
        <v>16.25</v>
      </c>
      <c r="D1029">
        <v>25</v>
      </c>
      <c r="E1029">
        <v>0.05</v>
      </c>
    </row>
    <row r="1030" spans="1:5">
      <c r="A1030">
        <v>10637</v>
      </c>
      <c r="B1030">
        <v>56</v>
      </c>
      <c r="C1030">
        <v>38</v>
      </c>
      <c r="D1030">
        <v>60</v>
      </c>
      <c r="E1030">
        <v>0.05</v>
      </c>
    </row>
    <row r="1031" spans="1:5">
      <c r="A1031">
        <v>10638</v>
      </c>
      <c r="B1031">
        <v>45</v>
      </c>
      <c r="C1031">
        <v>9.5</v>
      </c>
      <c r="D1031">
        <v>20</v>
      </c>
      <c r="E1031">
        <v>0</v>
      </c>
    </row>
    <row r="1032" spans="1:5">
      <c r="A1032">
        <v>10638</v>
      </c>
      <c r="B1032">
        <v>65</v>
      </c>
      <c r="C1032">
        <v>21.05</v>
      </c>
      <c r="D1032">
        <v>21</v>
      </c>
      <c r="E1032">
        <v>0</v>
      </c>
    </row>
    <row r="1033" spans="1:5">
      <c r="A1033">
        <v>10638</v>
      </c>
      <c r="B1033">
        <v>72</v>
      </c>
      <c r="C1033">
        <v>34.799999999999997</v>
      </c>
      <c r="D1033">
        <v>60</v>
      </c>
      <c r="E1033">
        <v>0</v>
      </c>
    </row>
    <row r="1034" spans="1:5">
      <c r="A1034">
        <v>10639</v>
      </c>
      <c r="B1034">
        <v>18</v>
      </c>
      <c r="C1034">
        <v>62.5</v>
      </c>
      <c r="D1034">
        <v>8</v>
      </c>
      <c r="E1034">
        <v>0</v>
      </c>
    </row>
    <row r="1035" spans="1:5">
      <c r="A1035">
        <v>10640</v>
      </c>
      <c r="B1035">
        <v>69</v>
      </c>
      <c r="C1035">
        <v>36</v>
      </c>
      <c r="D1035">
        <v>20</v>
      </c>
      <c r="E1035">
        <v>0.25</v>
      </c>
    </row>
    <row r="1036" spans="1:5">
      <c r="A1036">
        <v>10640</v>
      </c>
      <c r="B1036">
        <v>70</v>
      </c>
      <c r="C1036">
        <v>15</v>
      </c>
      <c r="D1036">
        <v>15</v>
      </c>
      <c r="E1036">
        <v>0.25</v>
      </c>
    </row>
    <row r="1037" spans="1:5">
      <c r="A1037">
        <v>10641</v>
      </c>
      <c r="B1037">
        <v>2</v>
      </c>
      <c r="C1037">
        <v>19</v>
      </c>
      <c r="D1037">
        <v>50</v>
      </c>
      <c r="E1037">
        <v>0</v>
      </c>
    </row>
    <row r="1038" spans="1:5">
      <c r="A1038">
        <v>10641</v>
      </c>
      <c r="B1038">
        <v>40</v>
      </c>
      <c r="C1038">
        <v>18.399999999999999</v>
      </c>
      <c r="D1038">
        <v>60</v>
      </c>
      <c r="E1038">
        <v>0</v>
      </c>
    </row>
    <row r="1039" spans="1:5">
      <c r="A1039">
        <v>10642</v>
      </c>
      <c r="B1039">
        <v>21</v>
      </c>
      <c r="C1039">
        <v>10</v>
      </c>
      <c r="D1039">
        <v>30</v>
      </c>
      <c r="E1039">
        <v>0.2</v>
      </c>
    </row>
    <row r="1040" spans="1:5">
      <c r="A1040">
        <v>10642</v>
      </c>
      <c r="B1040">
        <v>61</v>
      </c>
      <c r="C1040">
        <v>28.5</v>
      </c>
      <c r="D1040">
        <v>20</v>
      </c>
      <c r="E1040">
        <v>0.2</v>
      </c>
    </row>
    <row r="1041" spans="1:5">
      <c r="A1041">
        <v>10643</v>
      </c>
      <c r="B1041">
        <v>28</v>
      </c>
      <c r="C1041">
        <v>45.6</v>
      </c>
      <c r="D1041">
        <v>15</v>
      </c>
      <c r="E1041">
        <v>0.25</v>
      </c>
    </row>
    <row r="1042" spans="1:5">
      <c r="A1042">
        <v>10643</v>
      </c>
      <c r="B1042">
        <v>39</v>
      </c>
      <c r="C1042">
        <v>18</v>
      </c>
      <c r="D1042">
        <v>21</v>
      </c>
      <c r="E1042">
        <v>0.25</v>
      </c>
    </row>
    <row r="1043" spans="1:5">
      <c r="A1043">
        <v>10643</v>
      </c>
      <c r="B1043">
        <v>46</v>
      </c>
      <c r="C1043">
        <v>12</v>
      </c>
      <c r="D1043">
        <v>2</v>
      </c>
      <c r="E1043">
        <v>0.25</v>
      </c>
    </row>
    <row r="1044" spans="1:5">
      <c r="A1044">
        <v>10644</v>
      </c>
      <c r="B1044">
        <v>18</v>
      </c>
      <c r="C1044">
        <v>62.5</v>
      </c>
      <c r="D1044">
        <v>4</v>
      </c>
      <c r="E1044">
        <v>0.1</v>
      </c>
    </row>
    <row r="1045" spans="1:5">
      <c r="A1045">
        <v>10644</v>
      </c>
      <c r="B1045">
        <v>43</v>
      </c>
      <c r="C1045">
        <v>46</v>
      </c>
      <c r="D1045">
        <v>20</v>
      </c>
      <c r="E1045">
        <v>0</v>
      </c>
    </row>
    <row r="1046" spans="1:5">
      <c r="A1046">
        <v>10644</v>
      </c>
      <c r="B1046">
        <v>46</v>
      </c>
      <c r="C1046">
        <v>12</v>
      </c>
      <c r="D1046">
        <v>21</v>
      </c>
      <c r="E1046">
        <v>0.1</v>
      </c>
    </row>
    <row r="1047" spans="1:5">
      <c r="A1047">
        <v>10645</v>
      </c>
      <c r="B1047">
        <v>18</v>
      </c>
      <c r="C1047">
        <v>62.5</v>
      </c>
      <c r="D1047">
        <v>20</v>
      </c>
      <c r="E1047">
        <v>0</v>
      </c>
    </row>
    <row r="1048" spans="1:5">
      <c r="A1048">
        <v>10645</v>
      </c>
      <c r="B1048">
        <v>36</v>
      </c>
      <c r="C1048">
        <v>19</v>
      </c>
      <c r="D1048">
        <v>15</v>
      </c>
      <c r="E1048">
        <v>0</v>
      </c>
    </row>
    <row r="1049" spans="1:5">
      <c r="A1049">
        <v>10646</v>
      </c>
      <c r="B1049">
        <v>1</v>
      </c>
      <c r="C1049">
        <v>18</v>
      </c>
      <c r="D1049">
        <v>15</v>
      </c>
      <c r="E1049">
        <v>0.25</v>
      </c>
    </row>
    <row r="1050" spans="1:5">
      <c r="A1050">
        <v>10646</v>
      </c>
      <c r="B1050">
        <v>10</v>
      </c>
      <c r="C1050">
        <v>31</v>
      </c>
      <c r="D1050">
        <v>18</v>
      </c>
      <c r="E1050">
        <v>0.25</v>
      </c>
    </row>
    <row r="1051" spans="1:5">
      <c r="A1051">
        <v>10646</v>
      </c>
      <c r="B1051">
        <v>71</v>
      </c>
      <c r="C1051">
        <v>21.5</v>
      </c>
      <c r="D1051">
        <v>30</v>
      </c>
      <c r="E1051">
        <v>0.25</v>
      </c>
    </row>
    <row r="1052" spans="1:5">
      <c r="A1052">
        <v>10646</v>
      </c>
      <c r="B1052">
        <v>77</v>
      </c>
      <c r="C1052">
        <v>13</v>
      </c>
      <c r="D1052">
        <v>35</v>
      </c>
      <c r="E1052">
        <v>0.25</v>
      </c>
    </row>
    <row r="1053" spans="1:5">
      <c r="A1053">
        <v>10647</v>
      </c>
      <c r="B1053">
        <v>19</v>
      </c>
      <c r="C1053">
        <v>9.1999999999999993</v>
      </c>
      <c r="D1053">
        <v>30</v>
      </c>
      <c r="E1053">
        <v>0</v>
      </c>
    </row>
    <row r="1054" spans="1:5">
      <c r="A1054">
        <v>10647</v>
      </c>
      <c r="B1054">
        <v>39</v>
      </c>
      <c r="C1054">
        <v>18</v>
      </c>
      <c r="D1054">
        <v>20</v>
      </c>
      <c r="E1054">
        <v>0</v>
      </c>
    </row>
    <row r="1055" spans="1:5">
      <c r="A1055">
        <v>10648</v>
      </c>
      <c r="B1055">
        <v>22</v>
      </c>
      <c r="C1055">
        <v>21</v>
      </c>
      <c r="D1055">
        <v>15</v>
      </c>
      <c r="E1055">
        <v>0</v>
      </c>
    </row>
    <row r="1056" spans="1:5">
      <c r="A1056">
        <v>10648</v>
      </c>
      <c r="B1056">
        <v>24</v>
      </c>
      <c r="C1056">
        <v>4.5</v>
      </c>
      <c r="D1056">
        <v>15</v>
      </c>
      <c r="E1056">
        <v>0.15</v>
      </c>
    </row>
    <row r="1057" spans="1:5">
      <c r="A1057">
        <v>10649</v>
      </c>
      <c r="B1057">
        <v>28</v>
      </c>
      <c r="C1057">
        <v>45.6</v>
      </c>
      <c r="D1057">
        <v>20</v>
      </c>
      <c r="E1057">
        <v>0</v>
      </c>
    </row>
    <row r="1058" spans="1:5">
      <c r="A1058">
        <v>10649</v>
      </c>
      <c r="B1058">
        <v>72</v>
      </c>
      <c r="C1058">
        <v>34.799999999999997</v>
      </c>
      <c r="D1058">
        <v>15</v>
      </c>
      <c r="E1058">
        <v>0</v>
      </c>
    </row>
    <row r="1059" spans="1:5">
      <c r="A1059">
        <v>10650</v>
      </c>
      <c r="B1059">
        <v>30</v>
      </c>
      <c r="C1059">
        <v>25.89</v>
      </c>
      <c r="D1059">
        <v>30</v>
      </c>
      <c r="E1059">
        <v>0</v>
      </c>
    </row>
    <row r="1060" spans="1:5">
      <c r="A1060">
        <v>10650</v>
      </c>
      <c r="B1060">
        <v>53</v>
      </c>
      <c r="C1060">
        <v>32.799999999999997</v>
      </c>
      <c r="D1060">
        <v>25</v>
      </c>
      <c r="E1060">
        <v>0.05</v>
      </c>
    </row>
    <row r="1061" spans="1:5">
      <c r="A1061">
        <v>10650</v>
      </c>
      <c r="B1061">
        <v>54</v>
      </c>
      <c r="C1061">
        <v>7.45</v>
      </c>
      <c r="D1061">
        <v>30</v>
      </c>
      <c r="E1061">
        <v>0</v>
      </c>
    </row>
    <row r="1062" spans="1:5">
      <c r="A1062">
        <v>10651</v>
      </c>
      <c r="B1062">
        <v>19</v>
      </c>
      <c r="C1062">
        <v>9.1999999999999993</v>
      </c>
      <c r="D1062">
        <v>12</v>
      </c>
      <c r="E1062">
        <v>0.25</v>
      </c>
    </row>
    <row r="1063" spans="1:5">
      <c r="A1063">
        <v>10651</v>
      </c>
      <c r="B1063">
        <v>22</v>
      </c>
      <c r="C1063">
        <v>21</v>
      </c>
      <c r="D1063">
        <v>20</v>
      </c>
      <c r="E1063">
        <v>0.25</v>
      </c>
    </row>
    <row r="1064" spans="1:5">
      <c r="A1064">
        <v>10652</v>
      </c>
      <c r="B1064">
        <v>30</v>
      </c>
      <c r="C1064">
        <v>25.89</v>
      </c>
      <c r="D1064">
        <v>2</v>
      </c>
      <c r="E1064">
        <v>0.25</v>
      </c>
    </row>
    <row r="1065" spans="1:5">
      <c r="A1065">
        <v>10652</v>
      </c>
      <c r="B1065">
        <v>42</v>
      </c>
      <c r="C1065">
        <v>14</v>
      </c>
      <c r="D1065">
        <v>20</v>
      </c>
      <c r="E1065">
        <v>0</v>
      </c>
    </row>
    <row r="1066" spans="1:5">
      <c r="A1066">
        <v>10653</v>
      </c>
      <c r="B1066">
        <v>16</v>
      </c>
      <c r="C1066">
        <v>17.45</v>
      </c>
      <c r="D1066">
        <v>30</v>
      </c>
      <c r="E1066">
        <v>0.1</v>
      </c>
    </row>
    <row r="1067" spans="1:5">
      <c r="A1067">
        <v>10653</v>
      </c>
      <c r="B1067">
        <v>60</v>
      </c>
      <c r="C1067">
        <v>34</v>
      </c>
      <c r="D1067">
        <v>20</v>
      </c>
      <c r="E1067">
        <v>0.1</v>
      </c>
    </row>
    <row r="1068" spans="1:5">
      <c r="A1068">
        <v>10654</v>
      </c>
      <c r="B1068">
        <v>4</v>
      </c>
      <c r="C1068">
        <v>22</v>
      </c>
      <c r="D1068">
        <v>12</v>
      </c>
      <c r="E1068">
        <v>0.1</v>
      </c>
    </row>
    <row r="1069" spans="1:5">
      <c r="A1069">
        <v>10654</v>
      </c>
      <c r="B1069">
        <v>39</v>
      </c>
      <c r="C1069">
        <v>18</v>
      </c>
      <c r="D1069">
        <v>20</v>
      </c>
      <c r="E1069">
        <v>0.1</v>
      </c>
    </row>
    <row r="1070" spans="1:5">
      <c r="A1070">
        <v>10654</v>
      </c>
      <c r="B1070">
        <v>54</v>
      </c>
      <c r="C1070">
        <v>7.45</v>
      </c>
      <c r="D1070">
        <v>6</v>
      </c>
      <c r="E1070">
        <v>0.1</v>
      </c>
    </row>
    <row r="1071" spans="1:5">
      <c r="A1071">
        <v>10655</v>
      </c>
      <c r="B1071">
        <v>41</v>
      </c>
      <c r="C1071">
        <v>9.65</v>
      </c>
      <c r="D1071">
        <v>20</v>
      </c>
      <c r="E1071">
        <v>0.2</v>
      </c>
    </row>
    <row r="1072" spans="1:5">
      <c r="A1072">
        <v>10656</v>
      </c>
      <c r="B1072">
        <v>14</v>
      </c>
      <c r="C1072">
        <v>23.25</v>
      </c>
      <c r="D1072">
        <v>3</v>
      </c>
      <c r="E1072">
        <v>0.1</v>
      </c>
    </row>
    <row r="1073" spans="1:5">
      <c r="A1073">
        <v>10656</v>
      </c>
      <c r="B1073">
        <v>44</v>
      </c>
      <c r="C1073">
        <v>19.45</v>
      </c>
      <c r="D1073">
        <v>28</v>
      </c>
      <c r="E1073">
        <v>0.1</v>
      </c>
    </row>
    <row r="1074" spans="1:5">
      <c r="A1074">
        <v>10656</v>
      </c>
      <c r="B1074">
        <v>47</v>
      </c>
      <c r="C1074">
        <v>9.5</v>
      </c>
      <c r="D1074">
        <v>6</v>
      </c>
      <c r="E1074">
        <v>0.1</v>
      </c>
    </row>
    <row r="1075" spans="1:5">
      <c r="A1075">
        <v>10657</v>
      </c>
      <c r="B1075">
        <v>15</v>
      </c>
      <c r="C1075">
        <v>15.5</v>
      </c>
      <c r="D1075">
        <v>50</v>
      </c>
      <c r="E1075">
        <v>0</v>
      </c>
    </row>
    <row r="1076" spans="1:5">
      <c r="A1076">
        <v>10657</v>
      </c>
      <c r="B1076">
        <v>41</v>
      </c>
      <c r="C1076">
        <v>9.65</v>
      </c>
      <c r="D1076">
        <v>24</v>
      </c>
      <c r="E1076">
        <v>0</v>
      </c>
    </row>
    <row r="1077" spans="1:5">
      <c r="A1077">
        <v>10657</v>
      </c>
      <c r="B1077">
        <v>46</v>
      </c>
      <c r="C1077">
        <v>12</v>
      </c>
      <c r="D1077">
        <v>45</v>
      </c>
      <c r="E1077">
        <v>0</v>
      </c>
    </row>
    <row r="1078" spans="1:5">
      <c r="A1078">
        <v>10657</v>
      </c>
      <c r="B1078">
        <v>47</v>
      </c>
      <c r="C1078">
        <v>9.5</v>
      </c>
      <c r="D1078">
        <v>10</v>
      </c>
      <c r="E1078">
        <v>0</v>
      </c>
    </row>
    <row r="1079" spans="1:5">
      <c r="A1079">
        <v>10657</v>
      </c>
      <c r="B1079">
        <v>56</v>
      </c>
      <c r="C1079">
        <v>38</v>
      </c>
      <c r="D1079">
        <v>45</v>
      </c>
      <c r="E1079">
        <v>0</v>
      </c>
    </row>
    <row r="1080" spans="1:5">
      <c r="A1080">
        <v>10657</v>
      </c>
      <c r="B1080">
        <v>60</v>
      </c>
      <c r="C1080">
        <v>34</v>
      </c>
      <c r="D1080">
        <v>30</v>
      </c>
      <c r="E1080">
        <v>0</v>
      </c>
    </row>
    <row r="1081" spans="1:5">
      <c r="A1081">
        <v>10658</v>
      </c>
      <c r="B1081">
        <v>21</v>
      </c>
      <c r="C1081">
        <v>10</v>
      </c>
      <c r="D1081">
        <v>60</v>
      </c>
      <c r="E1081">
        <v>0</v>
      </c>
    </row>
    <row r="1082" spans="1:5">
      <c r="A1082">
        <v>10658</v>
      </c>
      <c r="B1082">
        <v>40</v>
      </c>
      <c r="C1082">
        <v>18.399999999999999</v>
      </c>
      <c r="D1082">
        <v>70</v>
      </c>
      <c r="E1082">
        <v>0.05</v>
      </c>
    </row>
    <row r="1083" spans="1:5">
      <c r="A1083">
        <v>10658</v>
      </c>
      <c r="B1083">
        <v>60</v>
      </c>
      <c r="C1083">
        <v>34</v>
      </c>
      <c r="D1083">
        <v>55</v>
      </c>
      <c r="E1083">
        <v>0.05</v>
      </c>
    </row>
    <row r="1084" spans="1:5">
      <c r="A1084">
        <v>10658</v>
      </c>
      <c r="B1084">
        <v>77</v>
      </c>
      <c r="C1084">
        <v>13</v>
      </c>
      <c r="D1084">
        <v>70</v>
      </c>
      <c r="E1084">
        <v>0.05</v>
      </c>
    </row>
    <row r="1085" spans="1:5">
      <c r="A1085">
        <v>10659</v>
      </c>
      <c r="B1085">
        <v>31</v>
      </c>
      <c r="C1085">
        <v>12.5</v>
      </c>
      <c r="D1085">
        <v>20</v>
      </c>
      <c r="E1085">
        <v>0.05</v>
      </c>
    </row>
    <row r="1086" spans="1:5">
      <c r="A1086">
        <v>10659</v>
      </c>
      <c r="B1086">
        <v>40</v>
      </c>
      <c r="C1086">
        <v>18.399999999999999</v>
      </c>
      <c r="D1086">
        <v>24</v>
      </c>
      <c r="E1086">
        <v>0.05</v>
      </c>
    </row>
    <row r="1087" spans="1:5">
      <c r="A1087">
        <v>10659</v>
      </c>
      <c r="B1087">
        <v>70</v>
      </c>
      <c r="C1087">
        <v>15</v>
      </c>
      <c r="D1087">
        <v>40</v>
      </c>
      <c r="E1087">
        <v>0.05</v>
      </c>
    </row>
    <row r="1088" spans="1:5">
      <c r="A1088">
        <v>10660</v>
      </c>
      <c r="B1088">
        <v>20</v>
      </c>
      <c r="C1088">
        <v>81</v>
      </c>
      <c r="D1088">
        <v>21</v>
      </c>
      <c r="E1088">
        <v>0</v>
      </c>
    </row>
    <row r="1089" spans="1:5">
      <c r="A1089">
        <v>10661</v>
      </c>
      <c r="B1089">
        <v>39</v>
      </c>
      <c r="C1089">
        <v>18</v>
      </c>
      <c r="D1089">
        <v>3</v>
      </c>
      <c r="E1089">
        <v>0.2</v>
      </c>
    </row>
    <row r="1090" spans="1:5">
      <c r="A1090">
        <v>10661</v>
      </c>
      <c r="B1090">
        <v>58</v>
      </c>
      <c r="C1090">
        <v>13.25</v>
      </c>
      <c r="D1090">
        <v>49</v>
      </c>
      <c r="E1090">
        <v>0.2</v>
      </c>
    </row>
    <row r="1091" spans="1:5">
      <c r="A1091">
        <v>10662</v>
      </c>
      <c r="B1091">
        <v>68</v>
      </c>
      <c r="C1091">
        <v>12.5</v>
      </c>
      <c r="D1091">
        <v>10</v>
      </c>
      <c r="E1091">
        <v>0</v>
      </c>
    </row>
    <row r="1092" spans="1:5">
      <c r="A1092">
        <v>10663</v>
      </c>
      <c r="B1092">
        <v>40</v>
      </c>
      <c r="C1092">
        <v>18.399999999999999</v>
      </c>
      <c r="D1092">
        <v>30</v>
      </c>
      <c r="E1092">
        <v>0.05</v>
      </c>
    </row>
    <row r="1093" spans="1:5">
      <c r="A1093">
        <v>10663</v>
      </c>
      <c r="B1093">
        <v>42</v>
      </c>
      <c r="C1093">
        <v>14</v>
      </c>
      <c r="D1093">
        <v>30</v>
      </c>
      <c r="E1093">
        <v>0.05</v>
      </c>
    </row>
    <row r="1094" spans="1:5">
      <c r="A1094">
        <v>10663</v>
      </c>
      <c r="B1094">
        <v>51</v>
      </c>
      <c r="C1094">
        <v>53</v>
      </c>
      <c r="D1094">
        <v>20</v>
      </c>
      <c r="E1094">
        <v>0.05</v>
      </c>
    </row>
    <row r="1095" spans="1:5">
      <c r="A1095">
        <v>10664</v>
      </c>
      <c r="B1095">
        <v>10</v>
      </c>
      <c r="C1095">
        <v>31</v>
      </c>
      <c r="D1095">
        <v>24</v>
      </c>
      <c r="E1095">
        <v>0.15</v>
      </c>
    </row>
    <row r="1096" spans="1:5">
      <c r="A1096">
        <v>10664</v>
      </c>
      <c r="B1096">
        <v>56</v>
      </c>
      <c r="C1096">
        <v>38</v>
      </c>
      <c r="D1096">
        <v>12</v>
      </c>
      <c r="E1096">
        <v>0.15</v>
      </c>
    </row>
    <row r="1097" spans="1:5">
      <c r="A1097">
        <v>10664</v>
      </c>
      <c r="B1097">
        <v>65</v>
      </c>
      <c r="C1097">
        <v>21.05</v>
      </c>
      <c r="D1097">
        <v>15</v>
      </c>
      <c r="E1097">
        <v>0.15</v>
      </c>
    </row>
    <row r="1098" spans="1:5">
      <c r="A1098">
        <v>10665</v>
      </c>
      <c r="B1098">
        <v>51</v>
      </c>
      <c r="C1098">
        <v>53</v>
      </c>
      <c r="D1098">
        <v>20</v>
      </c>
      <c r="E1098">
        <v>0</v>
      </c>
    </row>
    <row r="1099" spans="1:5">
      <c r="A1099">
        <v>10665</v>
      </c>
      <c r="B1099">
        <v>59</v>
      </c>
      <c r="C1099">
        <v>55</v>
      </c>
      <c r="D1099">
        <v>1</v>
      </c>
      <c r="E1099">
        <v>0</v>
      </c>
    </row>
    <row r="1100" spans="1:5">
      <c r="A1100">
        <v>10665</v>
      </c>
      <c r="B1100">
        <v>76</v>
      </c>
      <c r="C1100">
        <v>18</v>
      </c>
      <c r="D1100">
        <v>10</v>
      </c>
      <c r="E1100">
        <v>0</v>
      </c>
    </row>
    <row r="1101" spans="1:5">
      <c r="A1101">
        <v>10666</v>
      </c>
      <c r="B1101">
        <v>29</v>
      </c>
      <c r="C1101">
        <v>123.79</v>
      </c>
      <c r="D1101">
        <v>36</v>
      </c>
      <c r="E1101">
        <v>0</v>
      </c>
    </row>
    <row r="1102" spans="1:5">
      <c r="A1102">
        <v>10666</v>
      </c>
      <c r="B1102">
        <v>65</v>
      </c>
      <c r="C1102">
        <v>21.05</v>
      </c>
      <c r="D1102">
        <v>10</v>
      </c>
      <c r="E1102">
        <v>0</v>
      </c>
    </row>
    <row r="1103" spans="1:5">
      <c r="A1103">
        <v>10667</v>
      </c>
      <c r="B1103">
        <v>69</v>
      </c>
      <c r="C1103">
        <v>36</v>
      </c>
      <c r="D1103">
        <v>45</v>
      </c>
      <c r="E1103">
        <v>0.2</v>
      </c>
    </row>
    <row r="1104" spans="1:5">
      <c r="A1104">
        <v>10667</v>
      </c>
      <c r="B1104">
        <v>71</v>
      </c>
      <c r="C1104">
        <v>21.5</v>
      </c>
      <c r="D1104">
        <v>14</v>
      </c>
      <c r="E1104">
        <v>0.2</v>
      </c>
    </row>
    <row r="1105" spans="1:5">
      <c r="A1105">
        <v>10668</v>
      </c>
      <c r="B1105">
        <v>31</v>
      </c>
      <c r="C1105">
        <v>12.5</v>
      </c>
      <c r="D1105">
        <v>8</v>
      </c>
      <c r="E1105">
        <v>0.1</v>
      </c>
    </row>
    <row r="1106" spans="1:5">
      <c r="A1106">
        <v>10668</v>
      </c>
      <c r="B1106">
        <v>55</v>
      </c>
      <c r="C1106">
        <v>24</v>
      </c>
      <c r="D1106">
        <v>4</v>
      </c>
      <c r="E1106">
        <v>0.1</v>
      </c>
    </row>
    <row r="1107" spans="1:5">
      <c r="A1107">
        <v>10668</v>
      </c>
      <c r="B1107">
        <v>64</v>
      </c>
      <c r="C1107">
        <v>33.25</v>
      </c>
      <c r="D1107">
        <v>15</v>
      </c>
      <c r="E1107">
        <v>0.1</v>
      </c>
    </row>
    <row r="1108" spans="1:5">
      <c r="A1108">
        <v>10669</v>
      </c>
      <c r="B1108">
        <v>36</v>
      </c>
      <c r="C1108">
        <v>19</v>
      </c>
      <c r="D1108">
        <v>30</v>
      </c>
      <c r="E1108">
        <v>0</v>
      </c>
    </row>
    <row r="1109" spans="1:5">
      <c r="A1109">
        <v>10670</v>
      </c>
      <c r="B1109">
        <v>23</v>
      </c>
      <c r="C1109">
        <v>9</v>
      </c>
      <c r="D1109">
        <v>32</v>
      </c>
      <c r="E1109">
        <v>0</v>
      </c>
    </row>
    <row r="1110" spans="1:5">
      <c r="A1110">
        <v>10670</v>
      </c>
      <c r="B1110">
        <v>46</v>
      </c>
      <c r="C1110">
        <v>12</v>
      </c>
      <c r="D1110">
        <v>60</v>
      </c>
      <c r="E1110">
        <v>0</v>
      </c>
    </row>
    <row r="1111" spans="1:5">
      <c r="A1111">
        <v>10670</v>
      </c>
      <c r="B1111">
        <v>67</v>
      </c>
      <c r="C1111">
        <v>14</v>
      </c>
      <c r="D1111">
        <v>25</v>
      </c>
      <c r="E1111">
        <v>0</v>
      </c>
    </row>
    <row r="1112" spans="1:5">
      <c r="A1112">
        <v>10670</v>
      </c>
      <c r="B1112">
        <v>73</v>
      </c>
      <c r="C1112">
        <v>15</v>
      </c>
      <c r="D1112">
        <v>50</v>
      </c>
      <c r="E1112">
        <v>0</v>
      </c>
    </row>
    <row r="1113" spans="1:5">
      <c r="A1113">
        <v>10670</v>
      </c>
      <c r="B1113">
        <v>75</v>
      </c>
      <c r="C1113">
        <v>7.75</v>
      </c>
      <c r="D1113">
        <v>25</v>
      </c>
      <c r="E1113">
        <v>0</v>
      </c>
    </row>
    <row r="1114" spans="1:5">
      <c r="A1114">
        <v>10671</v>
      </c>
      <c r="B1114">
        <v>16</v>
      </c>
      <c r="C1114">
        <v>17.45</v>
      </c>
      <c r="D1114">
        <v>10</v>
      </c>
      <c r="E1114">
        <v>0</v>
      </c>
    </row>
    <row r="1115" spans="1:5">
      <c r="A1115">
        <v>10671</v>
      </c>
      <c r="B1115">
        <v>62</v>
      </c>
      <c r="C1115">
        <v>49.3</v>
      </c>
      <c r="D1115">
        <v>10</v>
      </c>
      <c r="E1115">
        <v>0</v>
      </c>
    </row>
    <row r="1116" spans="1:5">
      <c r="A1116">
        <v>10671</v>
      </c>
      <c r="B1116">
        <v>65</v>
      </c>
      <c r="C1116">
        <v>21.05</v>
      </c>
      <c r="D1116">
        <v>12</v>
      </c>
      <c r="E1116">
        <v>0</v>
      </c>
    </row>
    <row r="1117" spans="1:5">
      <c r="A1117">
        <v>10672</v>
      </c>
      <c r="B1117">
        <v>38</v>
      </c>
      <c r="C1117">
        <v>263.5</v>
      </c>
      <c r="D1117">
        <v>15</v>
      </c>
      <c r="E1117">
        <v>0.1</v>
      </c>
    </row>
    <row r="1118" spans="1:5">
      <c r="A1118">
        <v>10672</v>
      </c>
      <c r="B1118">
        <v>71</v>
      </c>
      <c r="C1118">
        <v>21.5</v>
      </c>
      <c r="D1118">
        <v>12</v>
      </c>
      <c r="E1118">
        <v>0</v>
      </c>
    </row>
    <row r="1119" spans="1:5">
      <c r="A1119">
        <v>10673</v>
      </c>
      <c r="B1119">
        <v>16</v>
      </c>
      <c r="C1119">
        <v>17.45</v>
      </c>
      <c r="D1119">
        <v>3</v>
      </c>
      <c r="E1119">
        <v>0</v>
      </c>
    </row>
    <row r="1120" spans="1:5">
      <c r="A1120">
        <v>10673</v>
      </c>
      <c r="B1120">
        <v>42</v>
      </c>
      <c r="C1120">
        <v>14</v>
      </c>
      <c r="D1120">
        <v>6</v>
      </c>
      <c r="E1120">
        <v>0</v>
      </c>
    </row>
    <row r="1121" spans="1:5">
      <c r="A1121">
        <v>10673</v>
      </c>
      <c r="B1121">
        <v>43</v>
      </c>
      <c r="C1121">
        <v>46</v>
      </c>
      <c r="D1121">
        <v>6</v>
      </c>
      <c r="E1121">
        <v>0</v>
      </c>
    </row>
    <row r="1122" spans="1:5">
      <c r="A1122">
        <v>10674</v>
      </c>
      <c r="B1122">
        <v>23</v>
      </c>
      <c r="C1122">
        <v>9</v>
      </c>
      <c r="D1122">
        <v>5</v>
      </c>
      <c r="E1122">
        <v>0</v>
      </c>
    </row>
    <row r="1123" spans="1:5">
      <c r="A1123">
        <v>10675</v>
      </c>
      <c r="B1123">
        <v>14</v>
      </c>
      <c r="C1123">
        <v>23.25</v>
      </c>
      <c r="D1123">
        <v>30</v>
      </c>
      <c r="E1123">
        <v>0</v>
      </c>
    </row>
    <row r="1124" spans="1:5">
      <c r="A1124">
        <v>10675</v>
      </c>
      <c r="B1124">
        <v>53</v>
      </c>
      <c r="C1124">
        <v>32.799999999999997</v>
      </c>
      <c r="D1124">
        <v>10</v>
      </c>
      <c r="E1124">
        <v>0</v>
      </c>
    </row>
    <row r="1125" spans="1:5">
      <c r="A1125">
        <v>10675</v>
      </c>
      <c r="B1125">
        <v>58</v>
      </c>
      <c r="C1125">
        <v>13.25</v>
      </c>
      <c r="D1125">
        <v>30</v>
      </c>
      <c r="E1125">
        <v>0</v>
      </c>
    </row>
    <row r="1126" spans="1:5">
      <c r="A1126">
        <v>10676</v>
      </c>
      <c r="B1126">
        <v>10</v>
      </c>
      <c r="C1126">
        <v>31</v>
      </c>
      <c r="D1126">
        <v>2</v>
      </c>
      <c r="E1126">
        <v>0</v>
      </c>
    </row>
    <row r="1127" spans="1:5">
      <c r="A1127">
        <v>10676</v>
      </c>
      <c r="B1127">
        <v>19</v>
      </c>
      <c r="C1127">
        <v>9.1999999999999993</v>
      </c>
      <c r="D1127">
        <v>7</v>
      </c>
      <c r="E1127">
        <v>0</v>
      </c>
    </row>
    <row r="1128" spans="1:5">
      <c r="A1128">
        <v>10676</v>
      </c>
      <c r="B1128">
        <v>44</v>
      </c>
      <c r="C1128">
        <v>19.45</v>
      </c>
      <c r="D1128">
        <v>21</v>
      </c>
      <c r="E1128">
        <v>0</v>
      </c>
    </row>
    <row r="1129" spans="1:5">
      <c r="A1129">
        <v>10677</v>
      </c>
      <c r="B1129">
        <v>26</v>
      </c>
      <c r="C1129">
        <v>31.23</v>
      </c>
      <c r="D1129">
        <v>30</v>
      </c>
      <c r="E1129">
        <v>0.15</v>
      </c>
    </row>
    <row r="1130" spans="1:5">
      <c r="A1130">
        <v>10677</v>
      </c>
      <c r="B1130">
        <v>33</v>
      </c>
      <c r="C1130">
        <v>2.5</v>
      </c>
      <c r="D1130">
        <v>8</v>
      </c>
      <c r="E1130">
        <v>0.15</v>
      </c>
    </row>
    <row r="1131" spans="1:5">
      <c r="A1131">
        <v>10678</v>
      </c>
      <c r="B1131">
        <v>12</v>
      </c>
      <c r="C1131">
        <v>38</v>
      </c>
      <c r="D1131">
        <v>100</v>
      </c>
      <c r="E1131">
        <v>0</v>
      </c>
    </row>
    <row r="1132" spans="1:5">
      <c r="A1132">
        <v>10678</v>
      </c>
      <c r="B1132">
        <v>33</v>
      </c>
      <c r="C1132">
        <v>2.5</v>
      </c>
      <c r="D1132">
        <v>30</v>
      </c>
      <c r="E1132">
        <v>0</v>
      </c>
    </row>
    <row r="1133" spans="1:5">
      <c r="A1133">
        <v>10678</v>
      </c>
      <c r="B1133">
        <v>41</v>
      </c>
      <c r="C1133">
        <v>9.65</v>
      </c>
      <c r="D1133">
        <v>120</v>
      </c>
      <c r="E1133">
        <v>0</v>
      </c>
    </row>
    <row r="1134" spans="1:5">
      <c r="A1134">
        <v>10678</v>
      </c>
      <c r="B1134">
        <v>54</v>
      </c>
      <c r="C1134">
        <v>7.45</v>
      </c>
      <c r="D1134">
        <v>30</v>
      </c>
      <c r="E1134">
        <v>0</v>
      </c>
    </row>
    <row r="1135" spans="1:5">
      <c r="A1135">
        <v>10679</v>
      </c>
      <c r="B1135">
        <v>59</v>
      </c>
      <c r="C1135">
        <v>55</v>
      </c>
      <c r="D1135">
        <v>12</v>
      </c>
      <c r="E1135">
        <v>0</v>
      </c>
    </row>
    <row r="1136" spans="1:5">
      <c r="A1136">
        <v>10680</v>
      </c>
      <c r="B1136">
        <v>16</v>
      </c>
      <c r="C1136">
        <v>17.45</v>
      </c>
      <c r="D1136">
        <v>50</v>
      </c>
      <c r="E1136">
        <v>0.25</v>
      </c>
    </row>
    <row r="1137" spans="1:5">
      <c r="A1137">
        <v>10680</v>
      </c>
      <c r="B1137">
        <v>31</v>
      </c>
      <c r="C1137">
        <v>12.5</v>
      </c>
      <c r="D1137">
        <v>20</v>
      </c>
      <c r="E1137">
        <v>0.25</v>
      </c>
    </row>
    <row r="1138" spans="1:5">
      <c r="A1138">
        <v>10680</v>
      </c>
      <c r="B1138">
        <v>42</v>
      </c>
      <c r="C1138">
        <v>14</v>
      </c>
      <c r="D1138">
        <v>40</v>
      </c>
      <c r="E1138">
        <v>0.25</v>
      </c>
    </row>
    <row r="1139" spans="1:5">
      <c r="A1139">
        <v>10681</v>
      </c>
      <c r="B1139">
        <v>19</v>
      </c>
      <c r="C1139">
        <v>9.1999999999999993</v>
      </c>
      <c r="D1139">
        <v>30</v>
      </c>
      <c r="E1139">
        <v>0.1</v>
      </c>
    </row>
    <row r="1140" spans="1:5">
      <c r="A1140">
        <v>10681</v>
      </c>
      <c r="B1140">
        <v>21</v>
      </c>
      <c r="C1140">
        <v>10</v>
      </c>
      <c r="D1140">
        <v>12</v>
      </c>
      <c r="E1140">
        <v>0.1</v>
      </c>
    </row>
    <row r="1141" spans="1:5">
      <c r="A1141">
        <v>10681</v>
      </c>
      <c r="B1141">
        <v>64</v>
      </c>
      <c r="C1141">
        <v>33.25</v>
      </c>
      <c r="D1141">
        <v>28</v>
      </c>
      <c r="E1141">
        <v>0</v>
      </c>
    </row>
    <row r="1142" spans="1:5">
      <c r="A1142">
        <v>10682</v>
      </c>
      <c r="B1142">
        <v>33</v>
      </c>
      <c r="C1142">
        <v>2.5</v>
      </c>
      <c r="D1142">
        <v>30</v>
      </c>
      <c r="E1142">
        <v>0</v>
      </c>
    </row>
    <row r="1143" spans="1:5">
      <c r="A1143">
        <v>10682</v>
      </c>
      <c r="B1143">
        <v>66</v>
      </c>
      <c r="C1143">
        <v>17</v>
      </c>
      <c r="D1143">
        <v>4</v>
      </c>
      <c r="E1143">
        <v>0</v>
      </c>
    </row>
    <row r="1144" spans="1:5">
      <c r="A1144">
        <v>10682</v>
      </c>
      <c r="B1144">
        <v>75</v>
      </c>
      <c r="C1144">
        <v>7.75</v>
      </c>
      <c r="D1144">
        <v>30</v>
      </c>
      <c r="E1144">
        <v>0</v>
      </c>
    </row>
    <row r="1145" spans="1:5">
      <c r="A1145">
        <v>10683</v>
      </c>
      <c r="B1145">
        <v>52</v>
      </c>
      <c r="C1145">
        <v>7</v>
      </c>
      <c r="D1145">
        <v>9</v>
      </c>
      <c r="E1145">
        <v>0</v>
      </c>
    </row>
    <row r="1146" spans="1:5">
      <c r="A1146">
        <v>10684</v>
      </c>
      <c r="B1146">
        <v>40</v>
      </c>
      <c r="C1146">
        <v>18.399999999999999</v>
      </c>
      <c r="D1146">
        <v>20</v>
      </c>
      <c r="E1146">
        <v>0</v>
      </c>
    </row>
    <row r="1147" spans="1:5">
      <c r="A1147">
        <v>10684</v>
      </c>
      <c r="B1147">
        <v>47</v>
      </c>
      <c r="C1147">
        <v>9.5</v>
      </c>
      <c r="D1147">
        <v>40</v>
      </c>
      <c r="E1147">
        <v>0</v>
      </c>
    </row>
    <row r="1148" spans="1:5">
      <c r="A1148">
        <v>10684</v>
      </c>
      <c r="B1148">
        <v>60</v>
      </c>
      <c r="C1148">
        <v>34</v>
      </c>
      <c r="D1148">
        <v>30</v>
      </c>
      <c r="E1148">
        <v>0</v>
      </c>
    </row>
    <row r="1149" spans="1:5">
      <c r="A1149">
        <v>10685</v>
      </c>
      <c r="B1149">
        <v>10</v>
      </c>
      <c r="C1149">
        <v>31</v>
      </c>
      <c r="D1149">
        <v>20</v>
      </c>
      <c r="E1149">
        <v>0</v>
      </c>
    </row>
    <row r="1150" spans="1:5">
      <c r="A1150">
        <v>10685</v>
      </c>
      <c r="B1150">
        <v>41</v>
      </c>
      <c r="C1150">
        <v>9.65</v>
      </c>
      <c r="D1150">
        <v>4</v>
      </c>
      <c r="E1150">
        <v>0</v>
      </c>
    </row>
    <row r="1151" spans="1:5">
      <c r="A1151">
        <v>10685</v>
      </c>
      <c r="B1151">
        <v>47</v>
      </c>
      <c r="C1151">
        <v>9.5</v>
      </c>
      <c r="D1151">
        <v>15</v>
      </c>
      <c r="E1151">
        <v>0</v>
      </c>
    </row>
    <row r="1152" spans="1:5">
      <c r="A1152">
        <v>10686</v>
      </c>
      <c r="B1152">
        <v>17</v>
      </c>
      <c r="C1152">
        <v>39</v>
      </c>
      <c r="D1152">
        <v>30</v>
      </c>
      <c r="E1152">
        <v>0.2</v>
      </c>
    </row>
    <row r="1153" spans="1:5">
      <c r="A1153">
        <v>10686</v>
      </c>
      <c r="B1153">
        <v>26</v>
      </c>
      <c r="C1153">
        <v>31.23</v>
      </c>
      <c r="D1153">
        <v>15</v>
      </c>
      <c r="E1153">
        <v>0</v>
      </c>
    </row>
    <row r="1154" spans="1:5">
      <c r="A1154">
        <v>10687</v>
      </c>
      <c r="B1154">
        <v>9</v>
      </c>
      <c r="C1154">
        <v>97</v>
      </c>
      <c r="D1154">
        <v>50</v>
      </c>
      <c r="E1154">
        <v>0.25</v>
      </c>
    </row>
    <row r="1155" spans="1:5">
      <c r="A1155">
        <v>10687</v>
      </c>
      <c r="B1155">
        <v>29</v>
      </c>
      <c r="C1155">
        <v>123.79</v>
      </c>
      <c r="D1155">
        <v>10</v>
      </c>
      <c r="E1155">
        <v>0</v>
      </c>
    </row>
    <row r="1156" spans="1:5">
      <c r="A1156">
        <v>10687</v>
      </c>
      <c r="B1156">
        <v>36</v>
      </c>
      <c r="C1156">
        <v>19</v>
      </c>
      <c r="D1156">
        <v>6</v>
      </c>
      <c r="E1156">
        <v>0.25</v>
      </c>
    </row>
    <row r="1157" spans="1:5">
      <c r="A1157">
        <v>10688</v>
      </c>
      <c r="B1157">
        <v>10</v>
      </c>
      <c r="C1157">
        <v>31</v>
      </c>
      <c r="D1157">
        <v>18</v>
      </c>
      <c r="E1157">
        <v>0.1</v>
      </c>
    </row>
    <row r="1158" spans="1:5">
      <c r="A1158">
        <v>10688</v>
      </c>
      <c r="B1158">
        <v>28</v>
      </c>
      <c r="C1158">
        <v>45.6</v>
      </c>
      <c r="D1158">
        <v>60</v>
      </c>
      <c r="E1158">
        <v>0.1</v>
      </c>
    </row>
    <row r="1159" spans="1:5">
      <c r="A1159">
        <v>10688</v>
      </c>
      <c r="B1159">
        <v>34</v>
      </c>
      <c r="C1159">
        <v>14</v>
      </c>
      <c r="D1159">
        <v>14</v>
      </c>
      <c r="E1159">
        <v>0</v>
      </c>
    </row>
    <row r="1160" spans="1:5">
      <c r="A1160">
        <v>10689</v>
      </c>
      <c r="B1160">
        <v>1</v>
      </c>
      <c r="C1160">
        <v>18</v>
      </c>
      <c r="D1160">
        <v>35</v>
      </c>
      <c r="E1160">
        <v>0.25</v>
      </c>
    </row>
    <row r="1161" spans="1:5">
      <c r="A1161">
        <v>10690</v>
      </c>
      <c r="B1161">
        <v>56</v>
      </c>
      <c r="C1161">
        <v>38</v>
      </c>
      <c r="D1161">
        <v>20</v>
      </c>
      <c r="E1161">
        <v>0.25</v>
      </c>
    </row>
    <row r="1162" spans="1:5">
      <c r="A1162">
        <v>10690</v>
      </c>
      <c r="B1162">
        <v>77</v>
      </c>
      <c r="C1162">
        <v>13</v>
      </c>
      <c r="D1162">
        <v>30</v>
      </c>
      <c r="E1162">
        <v>0.25</v>
      </c>
    </row>
    <row r="1163" spans="1:5">
      <c r="A1163">
        <v>10691</v>
      </c>
      <c r="B1163">
        <v>1</v>
      </c>
      <c r="C1163">
        <v>18</v>
      </c>
      <c r="D1163">
        <v>30</v>
      </c>
      <c r="E1163">
        <v>0</v>
      </c>
    </row>
    <row r="1164" spans="1:5">
      <c r="A1164">
        <v>10691</v>
      </c>
      <c r="B1164">
        <v>29</v>
      </c>
      <c r="C1164">
        <v>123.79</v>
      </c>
      <c r="D1164">
        <v>40</v>
      </c>
      <c r="E1164">
        <v>0</v>
      </c>
    </row>
    <row r="1165" spans="1:5">
      <c r="A1165">
        <v>10691</v>
      </c>
      <c r="B1165">
        <v>43</v>
      </c>
      <c r="C1165">
        <v>46</v>
      </c>
      <c r="D1165">
        <v>40</v>
      </c>
      <c r="E1165">
        <v>0</v>
      </c>
    </row>
    <row r="1166" spans="1:5">
      <c r="A1166">
        <v>10691</v>
      </c>
      <c r="B1166">
        <v>44</v>
      </c>
      <c r="C1166">
        <v>19.45</v>
      </c>
      <c r="D1166">
        <v>24</v>
      </c>
      <c r="E1166">
        <v>0</v>
      </c>
    </row>
    <row r="1167" spans="1:5">
      <c r="A1167">
        <v>10691</v>
      </c>
      <c r="B1167">
        <v>62</v>
      </c>
      <c r="C1167">
        <v>49.3</v>
      </c>
      <c r="D1167">
        <v>48</v>
      </c>
      <c r="E1167">
        <v>0</v>
      </c>
    </row>
    <row r="1168" spans="1:5">
      <c r="A1168">
        <v>10692</v>
      </c>
      <c r="B1168">
        <v>63</v>
      </c>
      <c r="C1168">
        <v>43.9</v>
      </c>
      <c r="D1168">
        <v>20</v>
      </c>
      <c r="E1168">
        <v>0</v>
      </c>
    </row>
    <row r="1169" spans="1:5">
      <c r="A1169">
        <v>10693</v>
      </c>
      <c r="B1169">
        <v>9</v>
      </c>
      <c r="C1169">
        <v>97</v>
      </c>
      <c r="D1169">
        <v>6</v>
      </c>
      <c r="E1169">
        <v>0</v>
      </c>
    </row>
    <row r="1170" spans="1:5">
      <c r="A1170">
        <v>10693</v>
      </c>
      <c r="B1170">
        <v>54</v>
      </c>
      <c r="C1170">
        <v>7.45</v>
      </c>
      <c r="D1170">
        <v>60</v>
      </c>
      <c r="E1170">
        <v>0.15</v>
      </c>
    </row>
    <row r="1171" spans="1:5">
      <c r="A1171">
        <v>10693</v>
      </c>
      <c r="B1171">
        <v>69</v>
      </c>
      <c r="C1171">
        <v>36</v>
      </c>
      <c r="D1171">
        <v>30</v>
      </c>
      <c r="E1171">
        <v>0.15</v>
      </c>
    </row>
    <row r="1172" spans="1:5">
      <c r="A1172">
        <v>10693</v>
      </c>
      <c r="B1172">
        <v>73</v>
      </c>
      <c r="C1172">
        <v>15</v>
      </c>
      <c r="D1172">
        <v>15</v>
      </c>
      <c r="E1172">
        <v>0.15</v>
      </c>
    </row>
    <row r="1173" spans="1:5">
      <c r="A1173">
        <v>10694</v>
      </c>
      <c r="B1173">
        <v>7</v>
      </c>
      <c r="C1173">
        <v>30</v>
      </c>
      <c r="D1173">
        <v>90</v>
      </c>
      <c r="E1173">
        <v>0</v>
      </c>
    </row>
    <row r="1174" spans="1:5">
      <c r="A1174">
        <v>10694</v>
      </c>
      <c r="B1174">
        <v>59</v>
      </c>
      <c r="C1174">
        <v>55</v>
      </c>
      <c r="D1174">
        <v>25</v>
      </c>
      <c r="E1174">
        <v>0</v>
      </c>
    </row>
    <row r="1175" spans="1:5">
      <c r="A1175">
        <v>10694</v>
      </c>
      <c r="B1175">
        <v>70</v>
      </c>
      <c r="C1175">
        <v>15</v>
      </c>
      <c r="D1175">
        <v>50</v>
      </c>
      <c r="E1175">
        <v>0</v>
      </c>
    </row>
    <row r="1176" spans="1:5">
      <c r="A1176">
        <v>10695</v>
      </c>
      <c r="B1176">
        <v>8</v>
      </c>
      <c r="C1176">
        <v>40</v>
      </c>
      <c r="D1176">
        <v>10</v>
      </c>
      <c r="E1176">
        <v>0</v>
      </c>
    </row>
    <row r="1177" spans="1:5">
      <c r="A1177">
        <v>10695</v>
      </c>
      <c r="B1177">
        <v>12</v>
      </c>
      <c r="C1177">
        <v>38</v>
      </c>
      <c r="D1177">
        <v>4</v>
      </c>
      <c r="E1177">
        <v>0</v>
      </c>
    </row>
    <row r="1178" spans="1:5">
      <c r="A1178">
        <v>10695</v>
      </c>
      <c r="B1178">
        <v>24</v>
      </c>
      <c r="C1178">
        <v>4.5</v>
      </c>
      <c r="D1178">
        <v>20</v>
      </c>
      <c r="E1178">
        <v>0</v>
      </c>
    </row>
    <row r="1179" spans="1:5">
      <c r="A1179">
        <v>10696</v>
      </c>
      <c r="B1179">
        <v>17</v>
      </c>
      <c r="C1179">
        <v>39</v>
      </c>
      <c r="D1179">
        <v>20</v>
      </c>
      <c r="E1179">
        <v>0</v>
      </c>
    </row>
    <row r="1180" spans="1:5">
      <c r="A1180">
        <v>10696</v>
      </c>
      <c r="B1180">
        <v>46</v>
      </c>
      <c r="C1180">
        <v>12</v>
      </c>
      <c r="D1180">
        <v>18</v>
      </c>
      <c r="E1180">
        <v>0</v>
      </c>
    </row>
    <row r="1181" spans="1:5">
      <c r="A1181">
        <v>10697</v>
      </c>
      <c r="B1181">
        <v>19</v>
      </c>
      <c r="C1181">
        <v>9.1999999999999993</v>
      </c>
      <c r="D1181">
        <v>7</v>
      </c>
      <c r="E1181">
        <v>0.25</v>
      </c>
    </row>
    <row r="1182" spans="1:5">
      <c r="A1182">
        <v>10697</v>
      </c>
      <c r="B1182">
        <v>35</v>
      </c>
      <c r="C1182">
        <v>18</v>
      </c>
      <c r="D1182">
        <v>9</v>
      </c>
      <c r="E1182">
        <v>0.25</v>
      </c>
    </row>
    <row r="1183" spans="1:5">
      <c r="A1183">
        <v>10697</v>
      </c>
      <c r="B1183">
        <v>58</v>
      </c>
      <c r="C1183">
        <v>13.25</v>
      </c>
      <c r="D1183">
        <v>30</v>
      </c>
      <c r="E1183">
        <v>0.25</v>
      </c>
    </row>
    <row r="1184" spans="1:5">
      <c r="A1184">
        <v>10697</v>
      </c>
      <c r="B1184">
        <v>70</v>
      </c>
      <c r="C1184">
        <v>15</v>
      </c>
      <c r="D1184">
        <v>30</v>
      </c>
      <c r="E1184">
        <v>0.25</v>
      </c>
    </row>
    <row r="1185" spans="1:5">
      <c r="A1185">
        <v>10698</v>
      </c>
      <c r="B1185">
        <v>11</v>
      </c>
      <c r="C1185">
        <v>21</v>
      </c>
      <c r="D1185">
        <v>15</v>
      </c>
      <c r="E1185">
        <v>0</v>
      </c>
    </row>
    <row r="1186" spans="1:5">
      <c r="A1186">
        <v>10698</v>
      </c>
      <c r="B1186">
        <v>17</v>
      </c>
      <c r="C1186">
        <v>39</v>
      </c>
      <c r="D1186">
        <v>8</v>
      </c>
      <c r="E1186">
        <v>0.05</v>
      </c>
    </row>
    <row r="1187" spans="1:5">
      <c r="A1187">
        <v>10698</v>
      </c>
      <c r="B1187">
        <v>29</v>
      </c>
      <c r="C1187">
        <v>123.79</v>
      </c>
      <c r="D1187">
        <v>12</v>
      </c>
      <c r="E1187">
        <v>0.05</v>
      </c>
    </row>
    <row r="1188" spans="1:5">
      <c r="A1188">
        <v>10698</v>
      </c>
      <c r="B1188">
        <v>65</v>
      </c>
      <c r="C1188">
        <v>21.05</v>
      </c>
      <c r="D1188">
        <v>65</v>
      </c>
      <c r="E1188">
        <v>0.05</v>
      </c>
    </row>
    <row r="1189" spans="1:5">
      <c r="A1189">
        <v>10698</v>
      </c>
      <c r="B1189">
        <v>70</v>
      </c>
      <c r="C1189">
        <v>15</v>
      </c>
      <c r="D1189">
        <v>8</v>
      </c>
      <c r="E1189">
        <v>0.05</v>
      </c>
    </row>
    <row r="1190" spans="1:5">
      <c r="A1190">
        <v>10699</v>
      </c>
      <c r="B1190">
        <v>47</v>
      </c>
      <c r="C1190">
        <v>9.5</v>
      </c>
      <c r="D1190">
        <v>12</v>
      </c>
      <c r="E1190">
        <v>0</v>
      </c>
    </row>
    <row r="1191" spans="1:5">
      <c r="A1191">
        <v>10700</v>
      </c>
      <c r="B1191">
        <v>1</v>
      </c>
      <c r="C1191">
        <v>18</v>
      </c>
      <c r="D1191">
        <v>5</v>
      </c>
      <c r="E1191">
        <v>0.2</v>
      </c>
    </row>
    <row r="1192" spans="1:5">
      <c r="A1192">
        <v>10700</v>
      </c>
      <c r="B1192">
        <v>34</v>
      </c>
      <c r="C1192">
        <v>14</v>
      </c>
      <c r="D1192">
        <v>12</v>
      </c>
      <c r="E1192">
        <v>0.2</v>
      </c>
    </row>
    <row r="1193" spans="1:5">
      <c r="A1193">
        <v>10700</v>
      </c>
      <c r="B1193">
        <v>68</v>
      </c>
      <c r="C1193">
        <v>12.5</v>
      </c>
      <c r="D1193">
        <v>40</v>
      </c>
      <c r="E1193">
        <v>0.2</v>
      </c>
    </row>
    <row r="1194" spans="1:5">
      <c r="A1194">
        <v>10700</v>
      </c>
      <c r="B1194">
        <v>71</v>
      </c>
      <c r="C1194">
        <v>21.5</v>
      </c>
      <c r="D1194">
        <v>60</v>
      </c>
      <c r="E1194">
        <v>0.2</v>
      </c>
    </row>
    <row r="1195" spans="1:5">
      <c r="A1195">
        <v>10701</v>
      </c>
      <c r="B1195">
        <v>59</v>
      </c>
      <c r="C1195">
        <v>55</v>
      </c>
      <c r="D1195">
        <v>42</v>
      </c>
      <c r="E1195">
        <v>0.15</v>
      </c>
    </row>
    <row r="1196" spans="1:5">
      <c r="A1196">
        <v>10701</v>
      </c>
      <c r="B1196">
        <v>71</v>
      </c>
      <c r="C1196">
        <v>21.5</v>
      </c>
      <c r="D1196">
        <v>20</v>
      </c>
      <c r="E1196">
        <v>0.15</v>
      </c>
    </row>
    <row r="1197" spans="1:5">
      <c r="A1197">
        <v>10701</v>
      </c>
      <c r="B1197">
        <v>76</v>
      </c>
      <c r="C1197">
        <v>18</v>
      </c>
      <c r="D1197">
        <v>35</v>
      </c>
      <c r="E1197">
        <v>0.15</v>
      </c>
    </row>
    <row r="1198" spans="1:5">
      <c r="A1198">
        <v>10702</v>
      </c>
      <c r="B1198">
        <v>3</v>
      </c>
      <c r="C1198">
        <v>10</v>
      </c>
      <c r="D1198">
        <v>6</v>
      </c>
      <c r="E1198">
        <v>0</v>
      </c>
    </row>
    <row r="1199" spans="1:5">
      <c r="A1199">
        <v>10702</v>
      </c>
      <c r="B1199">
        <v>76</v>
      </c>
      <c r="C1199">
        <v>18</v>
      </c>
      <c r="D1199">
        <v>15</v>
      </c>
      <c r="E1199">
        <v>0</v>
      </c>
    </row>
    <row r="1200" spans="1:5">
      <c r="A1200">
        <v>10703</v>
      </c>
      <c r="B1200">
        <v>2</v>
      </c>
      <c r="C1200">
        <v>19</v>
      </c>
      <c r="D1200">
        <v>5</v>
      </c>
      <c r="E1200">
        <v>0</v>
      </c>
    </row>
    <row r="1201" spans="1:5">
      <c r="A1201">
        <v>10703</v>
      </c>
      <c r="B1201">
        <v>59</v>
      </c>
      <c r="C1201">
        <v>55</v>
      </c>
      <c r="D1201">
        <v>35</v>
      </c>
      <c r="E1201">
        <v>0</v>
      </c>
    </row>
    <row r="1202" spans="1:5">
      <c r="A1202">
        <v>10703</v>
      </c>
      <c r="B1202">
        <v>73</v>
      </c>
      <c r="C1202">
        <v>15</v>
      </c>
      <c r="D1202">
        <v>35</v>
      </c>
      <c r="E1202">
        <v>0</v>
      </c>
    </row>
    <row r="1203" spans="1:5">
      <c r="A1203">
        <v>10704</v>
      </c>
      <c r="B1203">
        <v>4</v>
      </c>
      <c r="C1203">
        <v>22</v>
      </c>
      <c r="D1203">
        <v>6</v>
      </c>
      <c r="E1203">
        <v>0</v>
      </c>
    </row>
    <row r="1204" spans="1:5">
      <c r="A1204">
        <v>10704</v>
      </c>
      <c r="B1204">
        <v>24</v>
      </c>
      <c r="C1204">
        <v>4.5</v>
      </c>
      <c r="D1204">
        <v>35</v>
      </c>
      <c r="E1204">
        <v>0</v>
      </c>
    </row>
    <row r="1205" spans="1:5">
      <c r="A1205">
        <v>10704</v>
      </c>
      <c r="B1205">
        <v>48</v>
      </c>
      <c r="C1205">
        <v>12.75</v>
      </c>
      <c r="D1205">
        <v>24</v>
      </c>
      <c r="E1205">
        <v>0</v>
      </c>
    </row>
    <row r="1206" spans="1:5">
      <c r="A1206">
        <v>10705</v>
      </c>
      <c r="B1206">
        <v>31</v>
      </c>
      <c r="C1206">
        <v>12.5</v>
      </c>
      <c r="D1206">
        <v>20</v>
      </c>
      <c r="E1206">
        <v>0</v>
      </c>
    </row>
    <row r="1207" spans="1:5">
      <c r="A1207">
        <v>10705</v>
      </c>
      <c r="B1207">
        <v>32</v>
      </c>
      <c r="C1207">
        <v>32</v>
      </c>
      <c r="D1207">
        <v>4</v>
      </c>
      <c r="E1207">
        <v>0</v>
      </c>
    </row>
    <row r="1208" spans="1:5">
      <c r="A1208">
        <v>10706</v>
      </c>
      <c r="B1208">
        <v>16</v>
      </c>
      <c r="C1208">
        <v>17.45</v>
      </c>
      <c r="D1208">
        <v>20</v>
      </c>
      <c r="E1208">
        <v>0</v>
      </c>
    </row>
    <row r="1209" spans="1:5">
      <c r="A1209">
        <v>10706</v>
      </c>
      <c r="B1209">
        <v>43</v>
      </c>
      <c r="C1209">
        <v>46</v>
      </c>
      <c r="D1209">
        <v>24</v>
      </c>
      <c r="E1209">
        <v>0</v>
      </c>
    </row>
    <row r="1210" spans="1:5">
      <c r="A1210">
        <v>10706</v>
      </c>
      <c r="B1210">
        <v>59</v>
      </c>
      <c r="C1210">
        <v>55</v>
      </c>
      <c r="D1210">
        <v>8</v>
      </c>
      <c r="E1210">
        <v>0</v>
      </c>
    </row>
    <row r="1211" spans="1:5">
      <c r="A1211">
        <v>10707</v>
      </c>
      <c r="B1211">
        <v>55</v>
      </c>
      <c r="C1211">
        <v>24</v>
      </c>
      <c r="D1211">
        <v>21</v>
      </c>
      <c r="E1211">
        <v>0</v>
      </c>
    </row>
    <row r="1212" spans="1:5">
      <c r="A1212">
        <v>10707</v>
      </c>
      <c r="B1212">
        <v>57</v>
      </c>
      <c r="C1212">
        <v>19.5</v>
      </c>
      <c r="D1212">
        <v>40</v>
      </c>
      <c r="E1212">
        <v>0</v>
      </c>
    </row>
    <row r="1213" spans="1:5">
      <c r="A1213">
        <v>10707</v>
      </c>
      <c r="B1213">
        <v>70</v>
      </c>
      <c r="C1213">
        <v>15</v>
      </c>
      <c r="D1213">
        <v>28</v>
      </c>
      <c r="E1213">
        <v>0.15</v>
      </c>
    </row>
    <row r="1214" spans="1:5">
      <c r="A1214">
        <v>10708</v>
      </c>
      <c r="B1214">
        <v>5</v>
      </c>
      <c r="C1214">
        <v>21.35</v>
      </c>
      <c r="D1214">
        <v>4</v>
      </c>
      <c r="E1214">
        <v>0</v>
      </c>
    </row>
    <row r="1215" spans="1:5">
      <c r="A1215">
        <v>10708</v>
      </c>
      <c r="B1215">
        <v>36</v>
      </c>
      <c r="C1215">
        <v>19</v>
      </c>
      <c r="D1215">
        <v>5</v>
      </c>
      <c r="E1215">
        <v>0</v>
      </c>
    </row>
    <row r="1216" spans="1:5">
      <c r="A1216">
        <v>10709</v>
      </c>
      <c r="B1216">
        <v>8</v>
      </c>
      <c r="C1216">
        <v>40</v>
      </c>
      <c r="D1216">
        <v>40</v>
      </c>
      <c r="E1216">
        <v>0</v>
      </c>
    </row>
    <row r="1217" spans="1:5">
      <c r="A1217">
        <v>10709</v>
      </c>
      <c r="B1217">
        <v>51</v>
      </c>
      <c r="C1217">
        <v>53</v>
      </c>
      <c r="D1217">
        <v>28</v>
      </c>
      <c r="E1217">
        <v>0</v>
      </c>
    </row>
    <row r="1218" spans="1:5">
      <c r="A1218">
        <v>10709</v>
      </c>
      <c r="B1218">
        <v>60</v>
      </c>
      <c r="C1218">
        <v>34</v>
      </c>
      <c r="D1218">
        <v>10</v>
      </c>
      <c r="E1218">
        <v>0</v>
      </c>
    </row>
    <row r="1219" spans="1:5">
      <c r="A1219">
        <v>10710</v>
      </c>
      <c r="B1219">
        <v>19</v>
      </c>
      <c r="C1219">
        <v>9.1999999999999993</v>
      </c>
      <c r="D1219">
        <v>5</v>
      </c>
      <c r="E1219">
        <v>0</v>
      </c>
    </row>
    <row r="1220" spans="1:5">
      <c r="A1220">
        <v>10710</v>
      </c>
      <c r="B1220">
        <v>47</v>
      </c>
      <c r="C1220">
        <v>9.5</v>
      </c>
      <c r="D1220">
        <v>5</v>
      </c>
      <c r="E1220">
        <v>0</v>
      </c>
    </row>
    <row r="1221" spans="1:5">
      <c r="A1221">
        <v>10711</v>
      </c>
      <c r="B1221">
        <v>19</v>
      </c>
      <c r="C1221">
        <v>9.1999999999999993</v>
      </c>
      <c r="D1221">
        <v>12</v>
      </c>
      <c r="E1221">
        <v>0</v>
      </c>
    </row>
    <row r="1222" spans="1:5">
      <c r="A1222">
        <v>10711</v>
      </c>
      <c r="B1222">
        <v>41</v>
      </c>
      <c r="C1222">
        <v>9.65</v>
      </c>
      <c r="D1222">
        <v>42</v>
      </c>
      <c r="E1222">
        <v>0</v>
      </c>
    </row>
    <row r="1223" spans="1:5">
      <c r="A1223">
        <v>10711</v>
      </c>
      <c r="B1223">
        <v>53</v>
      </c>
      <c r="C1223">
        <v>32.799999999999997</v>
      </c>
      <c r="D1223">
        <v>120</v>
      </c>
      <c r="E1223">
        <v>0</v>
      </c>
    </row>
    <row r="1224" spans="1:5">
      <c r="A1224">
        <v>10712</v>
      </c>
      <c r="B1224">
        <v>53</v>
      </c>
      <c r="C1224">
        <v>32.799999999999997</v>
      </c>
      <c r="D1224">
        <v>3</v>
      </c>
      <c r="E1224">
        <v>0.05</v>
      </c>
    </row>
    <row r="1225" spans="1:5">
      <c r="A1225">
        <v>10712</v>
      </c>
      <c r="B1225">
        <v>56</v>
      </c>
      <c r="C1225">
        <v>38</v>
      </c>
      <c r="D1225">
        <v>30</v>
      </c>
      <c r="E1225">
        <v>0</v>
      </c>
    </row>
    <row r="1226" spans="1:5">
      <c r="A1226">
        <v>10713</v>
      </c>
      <c r="B1226">
        <v>10</v>
      </c>
      <c r="C1226">
        <v>31</v>
      </c>
      <c r="D1226">
        <v>18</v>
      </c>
      <c r="E1226">
        <v>0</v>
      </c>
    </row>
    <row r="1227" spans="1:5">
      <c r="A1227">
        <v>10713</v>
      </c>
      <c r="B1227">
        <v>26</v>
      </c>
      <c r="C1227">
        <v>31.23</v>
      </c>
      <c r="D1227">
        <v>30</v>
      </c>
      <c r="E1227">
        <v>0</v>
      </c>
    </row>
    <row r="1228" spans="1:5">
      <c r="A1228">
        <v>10713</v>
      </c>
      <c r="B1228">
        <v>45</v>
      </c>
      <c r="C1228">
        <v>9.5</v>
      </c>
      <c r="D1228">
        <v>110</v>
      </c>
      <c r="E1228">
        <v>0</v>
      </c>
    </row>
    <row r="1229" spans="1:5">
      <c r="A1229">
        <v>10713</v>
      </c>
      <c r="B1229">
        <v>46</v>
      </c>
      <c r="C1229">
        <v>12</v>
      </c>
      <c r="D1229">
        <v>24</v>
      </c>
      <c r="E1229">
        <v>0</v>
      </c>
    </row>
    <row r="1230" spans="1:5">
      <c r="A1230">
        <v>10714</v>
      </c>
      <c r="B1230">
        <v>2</v>
      </c>
      <c r="C1230">
        <v>19</v>
      </c>
      <c r="D1230">
        <v>30</v>
      </c>
      <c r="E1230">
        <v>0.25</v>
      </c>
    </row>
    <row r="1231" spans="1:5">
      <c r="A1231">
        <v>10714</v>
      </c>
      <c r="B1231">
        <v>17</v>
      </c>
      <c r="C1231">
        <v>39</v>
      </c>
      <c r="D1231">
        <v>27</v>
      </c>
      <c r="E1231">
        <v>0.25</v>
      </c>
    </row>
    <row r="1232" spans="1:5">
      <c r="A1232">
        <v>10714</v>
      </c>
      <c r="B1232">
        <v>47</v>
      </c>
      <c r="C1232">
        <v>9.5</v>
      </c>
      <c r="D1232">
        <v>50</v>
      </c>
      <c r="E1232">
        <v>0.25</v>
      </c>
    </row>
    <row r="1233" spans="1:5">
      <c r="A1233">
        <v>10714</v>
      </c>
      <c r="B1233">
        <v>56</v>
      </c>
      <c r="C1233">
        <v>38</v>
      </c>
      <c r="D1233">
        <v>18</v>
      </c>
      <c r="E1233">
        <v>0.25</v>
      </c>
    </row>
    <row r="1234" spans="1:5">
      <c r="A1234">
        <v>10714</v>
      </c>
      <c r="B1234">
        <v>58</v>
      </c>
      <c r="C1234">
        <v>13.25</v>
      </c>
      <c r="D1234">
        <v>12</v>
      </c>
      <c r="E1234">
        <v>0.25</v>
      </c>
    </row>
    <row r="1235" spans="1:5">
      <c r="A1235">
        <v>10715</v>
      </c>
      <c r="B1235">
        <v>10</v>
      </c>
      <c r="C1235">
        <v>31</v>
      </c>
      <c r="D1235">
        <v>21</v>
      </c>
      <c r="E1235">
        <v>0</v>
      </c>
    </row>
    <row r="1236" spans="1:5">
      <c r="A1236">
        <v>10715</v>
      </c>
      <c r="B1236">
        <v>71</v>
      </c>
      <c r="C1236">
        <v>21.5</v>
      </c>
      <c r="D1236">
        <v>30</v>
      </c>
      <c r="E1236">
        <v>0</v>
      </c>
    </row>
    <row r="1237" spans="1:5">
      <c r="A1237">
        <v>10716</v>
      </c>
      <c r="B1237">
        <v>21</v>
      </c>
      <c r="C1237">
        <v>10</v>
      </c>
      <c r="D1237">
        <v>5</v>
      </c>
      <c r="E1237">
        <v>0</v>
      </c>
    </row>
    <row r="1238" spans="1:5">
      <c r="A1238">
        <v>10716</v>
      </c>
      <c r="B1238">
        <v>51</v>
      </c>
      <c r="C1238">
        <v>53</v>
      </c>
      <c r="D1238">
        <v>7</v>
      </c>
      <c r="E1238">
        <v>0</v>
      </c>
    </row>
    <row r="1239" spans="1:5">
      <c r="A1239">
        <v>10716</v>
      </c>
      <c r="B1239">
        <v>61</v>
      </c>
      <c r="C1239">
        <v>28.5</v>
      </c>
      <c r="D1239">
        <v>10</v>
      </c>
      <c r="E1239">
        <v>0</v>
      </c>
    </row>
    <row r="1240" spans="1:5">
      <c r="A1240">
        <v>10717</v>
      </c>
      <c r="B1240">
        <v>21</v>
      </c>
      <c r="C1240">
        <v>10</v>
      </c>
      <c r="D1240">
        <v>32</v>
      </c>
      <c r="E1240">
        <v>0.05</v>
      </c>
    </row>
    <row r="1241" spans="1:5">
      <c r="A1241">
        <v>10717</v>
      </c>
      <c r="B1241">
        <v>54</v>
      </c>
      <c r="C1241">
        <v>7.45</v>
      </c>
      <c r="D1241">
        <v>15</v>
      </c>
      <c r="E1241">
        <v>0</v>
      </c>
    </row>
    <row r="1242" spans="1:5">
      <c r="A1242">
        <v>10717</v>
      </c>
      <c r="B1242">
        <v>69</v>
      </c>
      <c r="C1242">
        <v>36</v>
      </c>
      <c r="D1242">
        <v>25</v>
      </c>
      <c r="E1242">
        <v>0.05</v>
      </c>
    </row>
    <row r="1243" spans="1:5">
      <c r="A1243">
        <v>10718</v>
      </c>
      <c r="B1243">
        <v>12</v>
      </c>
      <c r="C1243">
        <v>38</v>
      </c>
      <c r="D1243">
        <v>36</v>
      </c>
      <c r="E1243">
        <v>0</v>
      </c>
    </row>
    <row r="1244" spans="1:5">
      <c r="A1244">
        <v>10718</v>
      </c>
      <c r="B1244">
        <v>16</v>
      </c>
      <c r="C1244">
        <v>17.45</v>
      </c>
      <c r="D1244">
        <v>20</v>
      </c>
      <c r="E1244">
        <v>0</v>
      </c>
    </row>
    <row r="1245" spans="1:5">
      <c r="A1245">
        <v>10718</v>
      </c>
      <c r="B1245">
        <v>36</v>
      </c>
      <c r="C1245">
        <v>19</v>
      </c>
      <c r="D1245">
        <v>40</v>
      </c>
      <c r="E1245">
        <v>0</v>
      </c>
    </row>
    <row r="1246" spans="1:5">
      <c r="A1246">
        <v>10718</v>
      </c>
      <c r="B1246">
        <v>62</v>
      </c>
      <c r="C1246">
        <v>49.3</v>
      </c>
      <c r="D1246">
        <v>20</v>
      </c>
      <c r="E1246">
        <v>0</v>
      </c>
    </row>
    <row r="1247" spans="1:5">
      <c r="A1247">
        <v>10719</v>
      </c>
      <c r="B1247">
        <v>18</v>
      </c>
      <c r="C1247">
        <v>62.5</v>
      </c>
      <c r="D1247">
        <v>12</v>
      </c>
      <c r="E1247">
        <v>0.25</v>
      </c>
    </row>
    <row r="1248" spans="1:5">
      <c r="A1248">
        <v>10719</v>
      </c>
      <c r="B1248">
        <v>30</v>
      </c>
      <c r="C1248">
        <v>25.89</v>
      </c>
      <c r="D1248">
        <v>3</v>
      </c>
      <c r="E1248">
        <v>0.25</v>
      </c>
    </row>
    <row r="1249" spans="1:5">
      <c r="A1249">
        <v>10719</v>
      </c>
      <c r="B1249">
        <v>54</v>
      </c>
      <c r="C1249">
        <v>7.45</v>
      </c>
      <c r="D1249">
        <v>40</v>
      </c>
      <c r="E1249">
        <v>0.25</v>
      </c>
    </row>
    <row r="1250" spans="1:5">
      <c r="A1250">
        <v>10720</v>
      </c>
      <c r="B1250">
        <v>35</v>
      </c>
      <c r="C1250">
        <v>18</v>
      </c>
      <c r="D1250">
        <v>21</v>
      </c>
      <c r="E1250">
        <v>0</v>
      </c>
    </row>
    <row r="1251" spans="1:5">
      <c r="A1251">
        <v>10720</v>
      </c>
      <c r="B1251">
        <v>71</v>
      </c>
      <c r="C1251">
        <v>21.5</v>
      </c>
      <c r="D1251">
        <v>8</v>
      </c>
      <c r="E1251">
        <v>0</v>
      </c>
    </row>
    <row r="1252" spans="1:5">
      <c r="A1252">
        <v>10721</v>
      </c>
      <c r="B1252">
        <v>44</v>
      </c>
      <c r="C1252">
        <v>19.45</v>
      </c>
      <c r="D1252">
        <v>50</v>
      </c>
      <c r="E1252">
        <v>0.05</v>
      </c>
    </row>
    <row r="1253" spans="1:5">
      <c r="A1253">
        <v>10722</v>
      </c>
      <c r="B1253">
        <v>2</v>
      </c>
      <c r="C1253">
        <v>19</v>
      </c>
      <c r="D1253">
        <v>3</v>
      </c>
      <c r="E1253">
        <v>0</v>
      </c>
    </row>
    <row r="1254" spans="1:5">
      <c r="A1254">
        <v>10722</v>
      </c>
      <c r="B1254">
        <v>31</v>
      </c>
      <c r="C1254">
        <v>12.5</v>
      </c>
      <c r="D1254">
        <v>50</v>
      </c>
      <c r="E1254">
        <v>0</v>
      </c>
    </row>
    <row r="1255" spans="1:5">
      <c r="A1255">
        <v>10722</v>
      </c>
      <c r="B1255">
        <v>68</v>
      </c>
      <c r="C1255">
        <v>12.5</v>
      </c>
      <c r="D1255">
        <v>45</v>
      </c>
      <c r="E1255">
        <v>0</v>
      </c>
    </row>
    <row r="1256" spans="1:5">
      <c r="A1256">
        <v>10722</v>
      </c>
      <c r="B1256">
        <v>75</v>
      </c>
      <c r="C1256">
        <v>7.75</v>
      </c>
      <c r="D1256">
        <v>42</v>
      </c>
      <c r="E1256">
        <v>0</v>
      </c>
    </row>
    <row r="1257" spans="1:5">
      <c r="A1257">
        <v>10723</v>
      </c>
      <c r="B1257">
        <v>26</v>
      </c>
      <c r="C1257">
        <v>31.23</v>
      </c>
      <c r="D1257">
        <v>15</v>
      </c>
      <c r="E1257">
        <v>0</v>
      </c>
    </row>
    <row r="1258" spans="1:5">
      <c r="A1258">
        <v>10724</v>
      </c>
      <c r="B1258">
        <v>10</v>
      </c>
      <c r="C1258">
        <v>31</v>
      </c>
      <c r="D1258">
        <v>16</v>
      </c>
      <c r="E1258">
        <v>0</v>
      </c>
    </row>
    <row r="1259" spans="1:5">
      <c r="A1259">
        <v>10724</v>
      </c>
      <c r="B1259">
        <v>61</v>
      </c>
      <c r="C1259">
        <v>28.5</v>
      </c>
      <c r="D1259">
        <v>5</v>
      </c>
      <c r="E1259">
        <v>0</v>
      </c>
    </row>
    <row r="1260" spans="1:5">
      <c r="A1260">
        <v>10725</v>
      </c>
      <c r="B1260">
        <v>41</v>
      </c>
      <c r="C1260">
        <v>9.65</v>
      </c>
      <c r="D1260">
        <v>12</v>
      </c>
      <c r="E1260">
        <v>0</v>
      </c>
    </row>
    <row r="1261" spans="1:5">
      <c r="A1261">
        <v>10725</v>
      </c>
      <c r="B1261">
        <v>52</v>
      </c>
      <c r="C1261">
        <v>7</v>
      </c>
      <c r="D1261">
        <v>4</v>
      </c>
      <c r="E1261">
        <v>0</v>
      </c>
    </row>
    <row r="1262" spans="1:5">
      <c r="A1262">
        <v>10725</v>
      </c>
      <c r="B1262">
        <v>55</v>
      </c>
      <c r="C1262">
        <v>24</v>
      </c>
      <c r="D1262">
        <v>6</v>
      </c>
      <c r="E1262">
        <v>0</v>
      </c>
    </row>
    <row r="1263" spans="1:5">
      <c r="A1263">
        <v>10726</v>
      </c>
      <c r="B1263">
        <v>4</v>
      </c>
      <c r="C1263">
        <v>22</v>
      </c>
      <c r="D1263">
        <v>25</v>
      </c>
      <c r="E1263">
        <v>0</v>
      </c>
    </row>
    <row r="1264" spans="1:5">
      <c r="A1264">
        <v>10726</v>
      </c>
      <c r="B1264">
        <v>11</v>
      </c>
      <c r="C1264">
        <v>21</v>
      </c>
      <c r="D1264">
        <v>5</v>
      </c>
      <c r="E1264">
        <v>0</v>
      </c>
    </row>
    <row r="1265" spans="1:5">
      <c r="A1265">
        <v>10727</v>
      </c>
      <c r="B1265">
        <v>17</v>
      </c>
      <c r="C1265">
        <v>39</v>
      </c>
      <c r="D1265">
        <v>20</v>
      </c>
      <c r="E1265">
        <v>0.05</v>
      </c>
    </row>
    <row r="1266" spans="1:5">
      <c r="A1266">
        <v>10727</v>
      </c>
      <c r="B1266">
        <v>56</v>
      </c>
      <c r="C1266">
        <v>38</v>
      </c>
      <c r="D1266">
        <v>10</v>
      </c>
      <c r="E1266">
        <v>0.05</v>
      </c>
    </row>
    <row r="1267" spans="1:5">
      <c r="A1267">
        <v>10727</v>
      </c>
      <c r="B1267">
        <v>59</v>
      </c>
      <c r="C1267">
        <v>55</v>
      </c>
      <c r="D1267">
        <v>10</v>
      </c>
      <c r="E1267">
        <v>0.05</v>
      </c>
    </row>
    <row r="1268" spans="1:5">
      <c r="A1268">
        <v>10728</v>
      </c>
      <c r="B1268">
        <v>30</v>
      </c>
      <c r="C1268">
        <v>25.89</v>
      </c>
      <c r="D1268">
        <v>15</v>
      </c>
      <c r="E1268">
        <v>0</v>
      </c>
    </row>
    <row r="1269" spans="1:5">
      <c r="A1269">
        <v>10728</v>
      </c>
      <c r="B1269">
        <v>40</v>
      </c>
      <c r="C1269">
        <v>18.399999999999999</v>
      </c>
      <c r="D1269">
        <v>6</v>
      </c>
      <c r="E1269">
        <v>0</v>
      </c>
    </row>
    <row r="1270" spans="1:5">
      <c r="A1270">
        <v>10728</v>
      </c>
      <c r="B1270">
        <v>55</v>
      </c>
      <c r="C1270">
        <v>24</v>
      </c>
      <c r="D1270">
        <v>12</v>
      </c>
      <c r="E1270">
        <v>0</v>
      </c>
    </row>
    <row r="1271" spans="1:5">
      <c r="A1271">
        <v>10728</v>
      </c>
      <c r="B1271">
        <v>60</v>
      </c>
      <c r="C1271">
        <v>34</v>
      </c>
      <c r="D1271">
        <v>15</v>
      </c>
      <c r="E1271">
        <v>0</v>
      </c>
    </row>
    <row r="1272" spans="1:5">
      <c r="A1272">
        <v>10729</v>
      </c>
      <c r="B1272">
        <v>1</v>
      </c>
      <c r="C1272">
        <v>18</v>
      </c>
      <c r="D1272">
        <v>50</v>
      </c>
      <c r="E1272">
        <v>0</v>
      </c>
    </row>
    <row r="1273" spans="1:5">
      <c r="A1273">
        <v>10729</v>
      </c>
      <c r="B1273">
        <v>21</v>
      </c>
      <c r="C1273">
        <v>10</v>
      </c>
      <c r="D1273">
        <v>30</v>
      </c>
      <c r="E1273">
        <v>0</v>
      </c>
    </row>
    <row r="1274" spans="1:5">
      <c r="A1274">
        <v>10729</v>
      </c>
      <c r="B1274">
        <v>50</v>
      </c>
      <c r="C1274">
        <v>16.25</v>
      </c>
      <c r="D1274">
        <v>40</v>
      </c>
      <c r="E1274">
        <v>0</v>
      </c>
    </row>
    <row r="1275" spans="1:5">
      <c r="A1275">
        <v>10730</v>
      </c>
      <c r="B1275">
        <v>16</v>
      </c>
      <c r="C1275">
        <v>17.45</v>
      </c>
      <c r="D1275">
        <v>15</v>
      </c>
      <c r="E1275">
        <v>0.05</v>
      </c>
    </row>
    <row r="1276" spans="1:5">
      <c r="A1276">
        <v>10730</v>
      </c>
      <c r="B1276">
        <v>31</v>
      </c>
      <c r="C1276">
        <v>12.5</v>
      </c>
      <c r="D1276">
        <v>3</v>
      </c>
      <c r="E1276">
        <v>0.05</v>
      </c>
    </row>
    <row r="1277" spans="1:5">
      <c r="A1277">
        <v>10730</v>
      </c>
      <c r="B1277">
        <v>65</v>
      </c>
      <c r="C1277">
        <v>21.05</v>
      </c>
      <c r="D1277">
        <v>10</v>
      </c>
      <c r="E1277">
        <v>0.05</v>
      </c>
    </row>
    <row r="1278" spans="1:5">
      <c r="A1278">
        <v>10731</v>
      </c>
      <c r="B1278">
        <v>21</v>
      </c>
      <c r="C1278">
        <v>10</v>
      </c>
      <c r="D1278">
        <v>40</v>
      </c>
      <c r="E1278">
        <v>0.05</v>
      </c>
    </row>
    <row r="1279" spans="1:5">
      <c r="A1279">
        <v>10731</v>
      </c>
      <c r="B1279">
        <v>51</v>
      </c>
      <c r="C1279">
        <v>53</v>
      </c>
      <c r="D1279">
        <v>30</v>
      </c>
      <c r="E1279">
        <v>0.05</v>
      </c>
    </row>
    <row r="1280" spans="1:5">
      <c r="A1280">
        <v>10732</v>
      </c>
      <c r="B1280">
        <v>76</v>
      </c>
      <c r="C1280">
        <v>18</v>
      </c>
      <c r="D1280">
        <v>20</v>
      </c>
      <c r="E1280">
        <v>0</v>
      </c>
    </row>
    <row r="1281" spans="1:5">
      <c r="A1281">
        <v>10733</v>
      </c>
      <c r="B1281">
        <v>14</v>
      </c>
      <c r="C1281">
        <v>23.25</v>
      </c>
      <c r="D1281">
        <v>16</v>
      </c>
      <c r="E1281">
        <v>0</v>
      </c>
    </row>
    <row r="1282" spans="1:5">
      <c r="A1282">
        <v>10733</v>
      </c>
      <c r="B1282">
        <v>28</v>
      </c>
      <c r="C1282">
        <v>45.6</v>
      </c>
      <c r="D1282">
        <v>20</v>
      </c>
      <c r="E1282">
        <v>0</v>
      </c>
    </row>
    <row r="1283" spans="1:5">
      <c r="A1283">
        <v>10733</v>
      </c>
      <c r="B1283">
        <v>52</v>
      </c>
      <c r="C1283">
        <v>7</v>
      </c>
      <c r="D1283">
        <v>25</v>
      </c>
      <c r="E1283">
        <v>0</v>
      </c>
    </row>
    <row r="1284" spans="1:5">
      <c r="A1284">
        <v>10734</v>
      </c>
      <c r="B1284">
        <v>6</v>
      </c>
      <c r="C1284">
        <v>25</v>
      </c>
      <c r="D1284">
        <v>30</v>
      </c>
      <c r="E1284">
        <v>0</v>
      </c>
    </row>
    <row r="1285" spans="1:5">
      <c r="A1285">
        <v>10734</v>
      </c>
      <c r="B1285">
        <v>30</v>
      </c>
      <c r="C1285">
        <v>25.89</v>
      </c>
      <c r="D1285">
        <v>15</v>
      </c>
      <c r="E1285">
        <v>0</v>
      </c>
    </row>
    <row r="1286" spans="1:5">
      <c r="A1286">
        <v>10734</v>
      </c>
      <c r="B1286">
        <v>76</v>
      </c>
      <c r="C1286">
        <v>18</v>
      </c>
      <c r="D1286">
        <v>20</v>
      </c>
      <c r="E1286">
        <v>0</v>
      </c>
    </row>
    <row r="1287" spans="1:5">
      <c r="A1287">
        <v>10735</v>
      </c>
      <c r="B1287">
        <v>61</v>
      </c>
      <c r="C1287">
        <v>28.5</v>
      </c>
      <c r="D1287">
        <v>20</v>
      </c>
      <c r="E1287">
        <v>0.1</v>
      </c>
    </row>
    <row r="1288" spans="1:5">
      <c r="A1288">
        <v>10735</v>
      </c>
      <c r="B1288">
        <v>77</v>
      </c>
      <c r="C1288">
        <v>13</v>
      </c>
      <c r="D1288">
        <v>2</v>
      </c>
      <c r="E1288">
        <v>0.1</v>
      </c>
    </row>
    <row r="1289" spans="1:5">
      <c r="A1289">
        <v>10736</v>
      </c>
      <c r="B1289">
        <v>65</v>
      </c>
      <c r="C1289">
        <v>21.05</v>
      </c>
      <c r="D1289">
        <v>40</v>
      </c>
      <c r="E1289">
        <v>0</v>
      </c>
    </row>
    <row r="1290" spans="1:5">
      <c r="A1290">
        <v>10736</v>
      </c>
      <c r="B1290">
        <v>75</v>
      </c>
      <c r="C1290">
        <v>7.75</v>
      </c>
      <c r="D1290">
        <v>20</v>
      </c>
      <c r="E1290">
        <v>0</v>
      </c>
    </row>
    <row r="1291" spans="1:5">
      <c r="A1291">
        <v>10737</v>
      </c>
      <c r="B1291">
        <v>13</v>
      </c>
      <c r="C1291">
        <v>6</v>
      </c>
      <c r="D1291">
        <v>4</v>
      </c>
      <c r="E1291">
        <v>0</v>
      </c>
    </row>
    <row r="1292" spans="1:5">
      <c r="A1292">
        <v>10737</v>
      </c>
      <c r="B1292">
        <v>41</v>
      </c>
      <c r="C1292">
        <v>9.65</v>
      </c>
      <c r="D1292">
        <v>12</v>
      </c>
      <c r="E1292">
        <v>0</v>
      </c>
    </row>
    <row r="1293" spans="1:5">
      <c r="A1293">
        <v>10738</v>
      </c>
      <c r="B1293">
        <v>16</v>
      </c>
      <c r="C1293">
        <v>17.45</v>
      </c>
      <c r="D1293">
        <v>3</v>
      </c>
      <c r="E1293">
        <v>0</v>
      </c>
    </row>
    <row r="1294" spans="1:5">
      <c r="A1294">
        <v>10739</v>
      </c>
      <c r="B1294">
        <v>36</v>
      </c>
      <c r="C1294">
        <v>19</v>
      </c>
      <c r="D1294">
        <v>6</v>
      </c>
      <c r="E1294">
        <v>0</v>
      </c>
    </row>
    <row r="1295" spans="1:5">
      <c r="A1295">
        <v>10739</v>
      </c>
      <c r="B1295">
        <v>52</v>
      </c>
      <c r="C1295">
        <v>7</v>
      </c>
      <c r="D1295">
        <v>18</v>
      </c>
      <c r="E1295">
        <v>0</v>
      </c>
    </row>
    <row r="1296" spans="1:5">
      <c r="A1296">
        <v>10740</v>
      </c>
      <c r="B1296">
        <v>28</v>
      </c>
      <c r="C1296">
        <v>45.6</v>
      </c>
      <c r="D1296">
        <v>5</v>
      </c>
      <c r="E1296">
        <v>0.2</v>
      </c>
    </row>
    <row r="1297" spans="1:5">
      <c r="A1297">
        <v>10740</v>
      </c>
      <c r="B1297">
        <v>35</v>
      </c>
      <c r="C1297">
        <v>18</v>
      </c>
      <c r="D1297">
        <v>35</v>
      </c>
      <c r="E1297">
        <v>0.2</v>
      </c>
    </row>
    <row r="1298" spans="1:5">
      <c r="A1298">
        <v>10740</v>
      </c>
      <c r="B1298">
        <v>45</v>
      </c>
      <c r="C1298">
        <v>9.5</v>
      </c>
      <c r="D1298">
        <v>40</v>
      </c>
      <c r="E1298">
        <v>0.2</v>
      </c>
    </row>
    <row r="1299" spans="1:5">
      <c r="A1299">
        <v>10740</v>
      </c>
      <c r="B1299">
        <v>56</v>
      </c>
      <c r="C1299">
        <v>38</v>
      </c>
      <c r="D1299">
        <v>14</v>
      </c>
      <c r="E1299">
        <v>0.2</v>
      </c>
    </row>
    <row r="1300" spans="1:5">
      <c r="A1300">
        <v>10741</v>
      </c>
      <c r="B1300">
        <v>2</v>
      </c>
      <c r="C1300">
        <v>19</v>
      </c>
      <c r="D1300">
        <v>15</v>
      </c>
      <c r="E1300">
        <v>0.2</v>
      </c>
    </row>
    <row r="1301" spans="1:5">
      <c r="A1301">
        <v>10742</v>
      </c>
      <c r="B1301">
        <v>3</v>
      </c>
      <c r="C1301">
        <v>10</v>
      </c>
      <c r="D1301">
        <v>20</v>
      </c>
      <c r="E1301">
        <v>0</v>
      </c>
    </row>
    <row r="1302" spans="1:5">
      <c r="A1302">
        <v>10742</v>
      </c>
      <c r="B1302">
        <v>60</v>
      </c>
      <c r="C1302">
        <v>34</v>
      </c>
      <c r="D1302">
        <v>50</v>
      </c>
      <c r="E1302">
        <v>0</v>
      </c>
    </row>
    <row r="1303" spans="1:5">
      <c r="A1303">
        <v>10742</v>
      </c>
      <c r="B1303">
        <v>72</v>
      </c>
      <c r="C1303">
        <v>34.799999999999997</v>
      </c>
      <c r="D1303">
        <v>35</v>
      </c>
      <c r="E1303">
        <v>0</v>
      </c>
    </row>
    <row r="1304" spans="1:5">
      <c r="A1304">
        <v>10743</v>
      </c>
      <c r="B1304">
        <v>46</v>
      </c>
      <c r="C1304">
        <v>12</v>
      </c>
      <c r="D1304">
        <v>28</v>
      </c>
      <c r="E1304">
        <v>0.05</v>
      </c>
    </row>
    <row r="1305" spans="1:5">
      <c r="A1305">
        <v>10744</v>
      </c>
      <c r="B1305">
        <v>40</v>
      </c>
      <c r="C1305">
        <v>18.399999999999999</v>
      </c>
      <c r="D1305">
        <v>50</v>
      </c>
      <c r="E1305">
        <v>0.2</v>
      </c>
    </row>
    <row r="1306" spans="1:5">
      <c r="A1306">
        <v>10745</v>
      </c>
      <c r="B1306">
        <v>18</v>
      </c>
      <c r="C1306">
        <v>62.5</v>
      </c>
      <c r="D1306">
        <v>24</v>
      </c>
      <c r="E1306">
        <v>0</v>
      </c>
    </row>
    <row r="1307" spans="1:5">
      <c r="A1307">
        <v>10745</v>
      </c>
      <c r="B1307">
        <v>44</v>
      </c>
      <c r="C1307">
        <v>19.45</v>
      </c>
      <c r="D1307">
        <v>16</v>
      </c>
      <c r="E1307">
        <v>0</v>
      </c>
    </row>
    <row r="1308" spans="1:5">
      <c r="A1308">
        <v>10745</v>
      </c>
      <c r="B1308">
        <v>59</v>
      </c>
      <c r="C1308">
        <v>55</v>
      </c>
      <c r="D1308">
        <v>45</v>
      </c>
      <c r="E1308">
        <v>0</v>
      </c>
    </row>
    <row r="1309" spans="1:5">
      <c r="A1309">
        <v>10745</v>
      </c>
      <c r="B1309">
        <v>72</v>
      </c>
      <c r="C1309">
        <v>34.799999999999997</v>
      </c>
      <c r="D1309">
        <v>7</v>
      </c>
      <c r="E1309">
        <v>0</v>
      </c>
    </row>
    <row r="1310" spans="1:5">
      <c r="A1310">
        <v>10746</v>
      </c>
      <c r="B1310">
        <v>13</v>
      </c>
      <c r="C1310">
        <v>6</v>
      </c>
      <c r="D1310">
        <v>6</v>
      </c>
      <c r="E1310">
        <v>0</v>
      </c>
    </row>
    <row r="1311" spans="1:5">
      <c r="A1311">
        <v>10746</v>
      </c>
      <c r="B1311">
        <v>42</v>
      </c>
      <c r="C1311">
        <v>14</v>
      </c>
      <c r="D1311">
        <v>28</v>
      </c>
      <c r="E1311">
        <v>0</v>
      </c>
    </row>
    <row r="1312" spans="1:5">
      <c r="A1312">
        <v>10746</v>
      </c>
      <c r="B1312">
        <v>62</v>
      </c>
      <c r="C1312">
        <v>49.3</v>
      </c>
      <c r="D1312">
        <v>9</v>
      </c>
      <c r="E1312">
        <v>0</v>
      </c>
    </row>
    <row r="1313" spans="1:5">
      <c r="A1313">
        <v>10746</v>
      </c>
      <c r="B1313">
        <v>69</v>
      </c>
      <c r="C1313">
        <v>36</v>
      </c>
      <c r="D1313">
        <v>40</v>
      </c>
      <c r="E1313">
        <v>0</v>
      </c>
    </row>
    <row r="1314" spans="1:5">
      <c r="A1314">
        <v>10747</v>
      </c>
      <c r="B1314">
        <v>31</v>
      </c>
      <c r="C1314">
        <v>12.5</v>
      </c>
      <c r="D1314">
        <v>8</v>
      </c>
      <c r="E1314">
        <v>0</v>
      </c>
    </row>
    <row r="1315" spans="1:5">
      <c r="A1315">
        <v>10747</v>
      </c>
      <c r="B1315">
        <v>41</v>
      </c>
      <c r="C1315">
        <v>9.65</v>
      </c>
      <c r="D1315">
        <v>35</v>
      </c>
      <c r="E1315">
        <v>0</v>
      </c>
    </row>
    <row r="1316" spans="1:5">
      <c r="A1316">
        <v>10747</v>
      </c>
      <c r="B1316">
        <v>63</v>
      </c>
      <c r="C1316">
        <v>43.9</v>
      </c>
      <c r="D1316">
        <v>9</v>
      </c>
      <c r="E1316">
        <v>0</v>
      </c>
    </row>
    <row r="1317" spans="1:5">
      <c r="A1317">
        <v>10747</v>
      </c>
      <c r="B1317">
        <v>69</v>
      </c>
      <c r="C1317">
        <v>36</v>
      </c>
      <c r="D1317">
        <v>30</v>
      </c>
      <c r="E1317">
        <v>0</v>
      </c>
    </row>
    <row r="1318" spans="1:5">
      <c r="A1318">
        <v>10748</v>
      </c>
      <c r="B1318">
        <v>23</v>
      </c>
      <c r="C1318">
        <v>9</v>
      </c>
      <c r="D1318">
        <v>44</v>
      </c>
      <c r="E1318">
        <v>0</v>
      </c>
    </row>
    <row r="1319" spans="1:5">
      <c r="A1319">
        <v>10748</v>
      </c>
      <c r="B1319">
        <v>40</v>
      </c>
      <c r="C1319">
        <v>18.399999999999999</v>
      </c>
      <c r="D1319">
        <v>40</v>
      </c>
      <c r="E1319">
        <v>0</v>
      </c>
    </row>
    <row r="1320" spans="1:5">
      <c r="A1320">
        <v>10748</v>
      </c>
      <c r="B1320">
        <v>56</v>
      </c>
      <c r="C1320">
        <v>38</v>
      </c>
      <c r="D1320">
        <v>28</v>
      </c>
      <c r="E1320">
        <v>0</v>
      </c>
    </row>
    <row r="1321" spans="1:5">
      <c r="A1321">
        <v>10749</v>
      </c>
      <c r="B1321">
        <v>56</v>
      </c>
      <c r="C1321">
        <v>38</v>
      </c>
      <c r="D1321">
        <v>15</v>
      </c>
      <c r="E1321">
        <v>0</v>
      </c>
    </row>
    <row r="1322" spans="1:5">
      <c r="A1322">
        <v>10749</v>
      </c>
      <c r="B1322">
        <v>59</v>
      </c>
      <c r="C1322">
        <v>55</v>
      </c>
      <c r="D1322">
        <v>6</v>
      </c>
      <c r="E1322">
        <v>0</v>
      </c>
    </row>
    <row r="1323" spans="1:5">
      <c r="A1323">
        <v>10749</v>
      </c>
      <c r="B1323">
        <v>76</v>
      </c>
      <c r="C1323">
        <v>18</v>
      </c>
      <c r="D1323">
        <v>10</v>
      </c>
      <c r="E1323">
        <v>0</v>
      </c>
    </row>
    <row r="1324" spans="1:5">
      <c r="A1324">
        <v>10750</v>
      </c>
      <c r="B1324">
        <v>14</v>
      </c>
      <c r="C1324">
        <v>23.25</v>
      </c>
      <c r="D1324">
        <v>5</v>
      </c>
      <c r="E1324">
        <v>0.15</v>
      </c>
    </row>
    <row r="1325" spans="1:5">
      <c r="A1325">
        <v>10750</v>
      </c>
      <c r="B1325">
        <v>45</v>
      </c>
      <c r="C1325">
        <v>9.5</v>
      </c>
      <c r="D1325">
        <v>40</v>
      </c>
      <c r="E1325">
        <v>0.15</v>
      </c>
    </row>
    <row r="1326" spans="1:5">
      <c r="A1326">
        <v>10750</v>
      </c>
      <c r="B1326">
        <v>59</v>
      </c>
      <c r="C1326">
        <v>55</v>
      </c>
      <c r="D1326">
        <v>25</v>
      </c>
      <c r="E1326">
        <v>0.15</v>
      </c>
    </row>
    <row r="1327" spans="1:5">
      <c r="A1327">
        <v>10751</v>
      </c>
      <c r="B1327">
        <v>26</v>
      </c>
      <c r="C1327">
        <v>31.23</v>
      </c>
      <c r="D1327">
        <v>12</v>
      </c>
      <c r="E1327">
        <v>0.1</v>
      </c>
    </row>
    <row r="1328" spans="1:5">
      <c r="A1328">
        <v>10751</v>
      </c>
      <c r="B1328">
        <v>30</v>
      </c>
      <c r="C1328">
        <v>25.89</v>
      </c>
      <c r="D1328">
        <v>30</v>
      </c>
      <c r="E1328">
        <v>0</v>
      </c>
    </row>
    <row r="1329" spans="1:5">
      <c r="A1329">
        <v>10751</v>
      </c>
      <c r="B1329">
        <v>50</v>
      </c>
      <c r="C1329">
        <v>16.25</v>
      </c>
      <c r="D1329">
        <v>20</v>
      </c>
      <c r="E1329">
        <v>0.1</v>
      </c>
    </row>
    <row r="1330" spans="1:5">
      <c r="A1330">
        <v>10751</v>
      </c>
      <c r="B1330">
        <v>73</v>
      </c>
      <c r="C1330">
        <v>15</v>
      </c>
      <c r="D1330">
        <v>15</v>
      </c>
      <c r="E1330">
        <v>0</v>
      </c>
    </row>
    <row r="1331" spans="1:5">
      <c r="A1331">
        <v>10752</v>
      </c>
      <c r="B1331">
        <v>1</v>
      </c>
      <c r="C1331">
        <v>18</v>
      </c>
      <c r="D1331">
        <v>8</v>
      </c>
      <c r="E1331">
        <v>0</v>
      </c>
    </row>
    <row r="1332" spans="1:5">
      <c r="A1332">
        <v>10752</v>
      </c>
      <c r="B1332">
        <v>69</v>
      </c>
      <c r="C1332">
        <v>36</v>
      </c>
      <c r="D1332">
        <v>3</v>
      </c>
      <c r="E1332">
        <v>0</v>
      </c>
    </row>
    <row r="1333" spans="1:5">
      <c r="A1333">
        <v>10753</v>
      </c>
      <c r="B1333">
        <v>45</v>
      </c>
      <c r="C1333">
        <v>9.5</v>
      </c>
      <c r="D1333">
        <v>4</v>
      </c>
      <c r="E1333">
        <v>0</v>
      </c>
    </row>
    <row r="1334" spans="1:5">
      <c r="A1334">
        <v>10753</v>
      </c>
      <c r="B1334">
        <v>74</v>
      </c>
      <c r="C1334">
        <v>10</v>
      </c>
      <c r="D1334">
        <v>5</v>
      </c>
      <c r="E1334">
        <v>0</v>
      </c>
    </row>
    <row r="1335" spans="1:5">
      <c r="A1335">
        <v>10754</v>
      </c>
      <c r="B1335">
        <v>40</v>
      </c>
      <c r="C1335">
        <v>18.399999999999999</v>
      </c>
      <c r="D1335">
        <v>3</v>
      </c>
      <c r="E1335">
        <v>0</v>
      </c>
    </row>
    <row r="1336" spans="1:5">
      <c r="A1336">
        <v>10755</v>
      </c>
      <c r="B1336">
        <v>47</v>
      </c>
      <c r="C1336">
        <v>9.5</v>
      </c>
      <c r="D1336">
        <v>30</v>
      </c>
      <c r="E1336">
        <v>0.25</v>
      </c>
    </row>
    <row r="1337" spans="1:5">
      <c r="A1337">
        <v>10755</v>
      </c>
      <c r="B1337">
        <v>56</v>
      </c>
      <c r="C1337">
        <v>38</v>
      </c>
      <c r="D1337">
        <v>30</v>
      </c>
      <c r="E1337">
        <v>0.25</v>
      </c>
    </row>
    <row r="1338" spans="1:5">
      <c r="A1338">
        <v>10755</v>
      </c>
      <c r="B1338">
        <v>57</v>
      </c>
      <c r="C1338">
        <v>19.5</v>
      </c>
      <c r="D1338">
        <v>14</v>
      </c>
      <c r="E1338">
        <v>0.25</v>
      </c>
    </row>
    <row r="1339" spans="1:5">
      <c r="A1339">
        <v>10755</v>
      </c>
      <c r="B1339">
        <v>69</v>
      </c>
      <c r="C1339">
        <v>36</v>
      </c>
      <c r="D1339">
        <v>25</v>
      </c>
      <c r="E1339">
        <v>0.25</v>
      </c>
    </row>
    <row r="1340" spans="1:5">
      <c r="A1340">
        <v>10756</v>
      </c>
      <c r="B1340">
        <v>18</v>
      </c>
      <c r="C1340">
        <v>62.5</v>
      </c>
      <c r="D1340">
        <v>21</v>
      </c>
      <c r="E1340">
        <v>0.2</v>
      </c>
    </row>
    <row r="1341" spans="1:5">
      <c r="A1341">
        <v>10756</v>
      </c>
      <c r="B1341">
        <v>36</v>
      </c>
      <c r="C1341">
        <v>19</v>
      </c>
      <c r="D1341">
        <v>20</v>
      </c>
      <c r="E1341">
        <v>0.2</v>
      </c>
    </row>
    <row r="1342" spans="1:5">
      <c r="A1342">
        <v>10756</v>
      </c>
      <c r="B1342">
        <v>68</v>
      </c>
      <c r="C1342">
        <v>12.5</v>
      </c>
      <c r="D1342">
        <v>6</v>
      </c>
      <c r="E1342">
        <v>0.2</v>
      </c>
    </row>
    <row r="1343" spans="1:5">
      <c r="A1343">
        <v>10756</v>
      </c>
      <c r="B1343">
        <v>69</v>
      </c>
      <c r="C1343">
        <v>36</v>
      </c>
      <c r="D1343">
        <v>20</v>
      </c>
      <c r="E1343">
        <v>0.2</v>
      </c>
    </row>
    <row r="1344" spans="1:5">
      <c r="A1344">
        <v>10757</v>
      </c>
      <c r="B1344">
        <v>34</v>
      </c>
      <c r="C1344">
        <v>14</v>
      </c>
      <c r="D1344">
        <v>30</v>
      </c>
      <c r="E1344">
        <v>0</v>
      </c>
    </row>
    <row r="1345" spans="1:5">
      <c r="A1345">
        <v>10757</v>
      </c>
      <c r="B1345">
        <v>59</v>
      </c>
      <c r="C1345">
        <v>55</v>
      </c>
      <c r="D1345">
        <v>7</v>
      </c>
      <c r="E1345">
        <v>0</v>
      </c>
    </row>
    <row r="1346" spans="1:5">
      <c r="A1346">
        <v>10757</v>
      </c>
      <c r="B1346">
        <v>62</v>
      </c>
      <c r="C1346">
        <v>49.3</v>
      </c>
      <c r="D1346">
        <v>30</v>
      </c>
      <c r="E1346">
        <v>0</v>
      </c>
    </row>
    <row r="1347" spans="1:5">
      <c r="A1347">
        <v>10757</v>
      </c>
      <c r="B1347">
        <v>64</v>
      </c>
      <c r="C1347">
        <v>33.25</v>
      </c>
      <c r="D1347">
        <v>24</v>
      </c>
      <c r="E1347">
        <v>0</v>
      </c>
    </row>
    <row r="1348" spans="1:5">
      <c r="A1348">
        <v>10758</v>
      </c>
      <c r="B1348">
        <v>26</v>
      </c>
      <c r="C1348">
        <v>31.23</v>
      </c>
      <c r="D1348">
        <v>20</v>
      </c>
      <c r="E1348">
        <v>0</v>
      </c>
    </row>
    <row r="1349" spans="1:5">
      <c r="A1349">
        <v>10758</v>
      </c>
      <c r="B1349">
        <v>52</v>
      </c>
      <c r="C1349">
        <v>7</v>
      </c>
      <c r="D1349">
        <v>60</v>
      </c>
      <c r="E1349">
        <v>0</v>
      </c>
    </row>
    <row r="1350" spans="1:5">
      <c r="A1350">
        <v>10758</v>
      </c>
      <c r="B1350">
        <v>70</v>
      </c>
      <c r="C1350">
        <v>15</v>
      </c>
      <c r="D1350">
        <v>40</v>
      </c>
      <c r="E1350">
        <v>0</v>
      </c>
    </row>
    <row r="1351" spans="1:5">
      <c r="A1351">
        <v>10759</v>
      </c>
      <c r="B1351">
        <v>32</v>
      </c>
      <c r="C1351">
        <v>32</v>
      </c>
      <c r="D1351">
        <v>10</v>
      </c>
      <c r="E1351">
        <v>0</v>
      </c>
    </row>
    <row r="1352" spans="1:5">
      <c r="A1352">
        <v>10760</v>
      </c>
      <c r="B1352">
        <v>25</v>
      </c>
      <c r="C1352">
        <v>14</v>
      </c>
      <c r="D1352">
        <v>12</v>
      </c>
      <c r="E1352">
        <v>0.25</v>
      </c>
    </row>
    <row r="1353" spans="1:5">
      <c r="A1353">
        <v>10760</v>
      </c>
      <c r="B1353">
        <v>27</v>
      </c>
      <c r="C1353">
        <v>43.9</v>
      </c>
      <c r="D1353">
        <v>40</v>
      </c>
      <c r="E1353">
        <v>0</v>
      </c>
    </row>
    <row r="1354" spans="1:5">
      <c r="A1354">
        <v>10760</v>
      </c>
      <c r="B1354">
        <v>43</v>
      </c>
      <c r="C1354">
        <v>46</v>
      </c>
      <c r="D1354">
        <v>30</v>
      </c>
      <c r="E1354">
        <v>0.25</v>
      </c>
    </row>
    <row r="1355" spans="1:5">
      <c r="A1355">
        <v>10761</v>
      </c>
      <c r="B1355">
        <v>25</v>
      </c>
      <c r="C1355">
        <v>14</v>
      </c>
      <c r="D1355">
        <v>35</v>
      </c>
      <c r="E1355">
        <v>0.25</v>
      </c>
    </row>
    <row r="1356" spans="1:5">
      <c r="A1356">
        <v>10761</v>
      </c>
      <c r="B1356">
        <v>75</v>
      </c>
      <c r="C1356">
        <v>7.75</v>
      </c>
      <c r="D1356">
        <v>18</v>
      </c>
      <c r="E1356">
        <v>0</v>
      </c>
    </row>
    <row r="1357" spans="1:5">
      <c r="A1357">
        <v>10762</v>
      </c>
      <c r="B1357">
        <v>39</v>
      </c>
      <c r="C1357">
        <v>18</v>
      </c>
      <c r="D1357">
        <v>16</v>
      </c>
      <c r="E1357">
        <v>0</v>
      </c>
    </row>
    <row r="1358" spans="1:5">
      <c r="A1358">
        <v>10762</v>
      </c>
      <c r="B1358">
        <v>47</v>
      </c>
      <c r="C1358">
        <v>9.5</v>
      </c>
      <c r="D1358">
        <v>30</v>
      </c>
      <c r="E1358">
        <v>0</v>
      </c>
    </row>
    <row r="1359" spans="1:5">
      <c r="A1359">
        <v>10762</v>
      </c>
      <c r="B1359">
        <v>51</v>
      </c>
      <c r="C1359">
        <v>53</v>
      </c>
      <c r="D1359">
        <v>28</v>
      </c>
      <c r="E1359">
        <v>0</v>
      </c>
    </row>
    <row r="1360" spans="1:5">
      <c r="A1360">
        <v>10762</v>
      </c>
      <c r="B1360">
        <v>56</v>
      </c>
      <c r="C1360">
        <v>38</v>
      </c>
      <c r="D1360">
        <v>60</v>
      </c>
      <c r="E1360">
        <v>0</v>
      </c>
    </row>
    <row r="1361" spans="1:5">
      <c r="A1361">
        <v>10763</v>
      </c>
      <c r="B1361">
        <v>21</v>
      </c>
      <c r="C1361">
        <v>10</v>
      </c>
      <c r="D1361">
        <v>40</v>
      </c>
      <c r="E1361">
        <v>0</v>
      </c>
    </row>
    <row r="1362" spans="1:5">
      <c r="A1362">
        <v>10763</v>
      </c>
      <c r="B1362">
        <v>22</v>
      </c>
      <c r="C1362">
        <v>21</v>
      </c>
      <c r="D1362">
        <v>6</v>
      </c>
      <c r="E1362">
        <v>0</v>
      </c>
    </row>
    <row r="1363" spans="1:5">
      <c r="A1363">
        <v>10763</v>
      </c>
      <c r="B1363">
        <v>24</v>
      </c>
      <c r="C1363">
        <v>4.5</v>
      </c>
      <c r="D1363">
        <v>20</v>
      </c>
      <c r="E1363">
        <v>0</v>
      </c>
    </row>
    <row r="1364" spans="1:5">
      <c r="A1364">
        <v>10764</v>
      </c>
      <c r="B1364">
        <v>3</v>
      </c>
      <c r="C1364">
        <v>10</v>
      </c>
      <c r="D1364">
        <v>20</v>
      </c>
      <c r="E1364">
        <v>0.1</v>
      </c>
    </row>
    <row r="1365" spans="1:5">
      <c r="A1365">
        <v>10764</v>
      </c>
      <c r="B1365">
        <v>39</v>
      </c>
      <c r="C1365">
        <v>18</v>
      </c>
      <c r="D1365">
        <v>130</v>
      </c>
      <c r="E1365">
        <v>0.1</v>
      </c>
    </row>
    <row r="1366" spans="1:5">
      <c r="A1366">
        <v>10765</v>
      </c>
      <c r="B1366">
        <v>65</v>
      </c>
      <c r="C1366">
        <v>21.05</v>
      </c>
      <c r="D1366">
        <v>80</v>
      </c>
      <c r="E1366">
        <v>0.1</v>
      </c>
    </row>
    <row r="1367" spans="1:5">
      <c r="A1367">
        <v>10766</v>
      </c>
      <c r="B1367">
        <v>2</v>
      </c>
      <c r="C1367">
        <v>19</v>
      </c>
      <c r="D1367">
        <v>40</v>
      </c>
      <c r="E1367">
        <v>0</v>
      </c>
    </row>
    <row r="1368" spans="1:5">
      <c r="A1368">
        <v>10766</v>
      </c>
      <c r="B1368">
        <v>7</v>
      </c>
      <c r="C1368">
        <v>30</v>
      </c>
      <c r="D1368">
        <v>35</v>
      </c>
      <c r="E1368">
        <v>0</v>
      </c>
    </row>
    <row r="1369" spans="1:5">
      <c r="A1369">
        <v>10766</v>
      </c>
      <c r="B1369">
        <v>68</v>
      </c>
      <c r="C1369">
        <v>12.5</v>
      </c>
      <c r="D1369">
        <v>40</v>
      </c>
      <c r="E1369">
        <v>0</v>
      </c>
    </row>
    <row r="1370" spans="1:5">
      <c r="A1370">
        <v>10767</v>
      </c>
      <c r="B1370">
        <v>42</v>
      </c>
      <c r="C1370">
        <v>14</v>
      </c>
      <c r="D1370">
        <v>2</v>
      </c>
      <c r="E1370">
        <v>0</v>
      </c>
    </row>
    <row r="1371" spans="1:5">
      <c r="A1371">
        <v>10768</v>
      </c>
      <c r="B1371">
        <v>22</v>
      </c>
      <c r="C1371">
        <v>21</v>
      </c>
      <c r="D1371">
        <v>4</v>
      </c>
      <c r="E1371">
        <v>0</v>
      </c>
    </row>
    <row r="1372" spans="1:5">
      <c r="A1372">
        <v>10768</v>
      </c>
      <c r="B1372">
        <v>31</v>
      </c>
      <c r="C1372">
        <v>12.5</v>
      </c>
      <c r="D1372">
        <v>50</v>
      </c>
      <c r="E1372">
        <v>0</v>
      </c>
    </row>
    <row r="1373" spans="1:5">
      <c r="A1373">
        <v>10768</v>
      </c>
      <c r="B1373">
        <v>60</v>
      </c>
      <c r="C1373">
        <v>34</v>
      </c>
      <c r="D1373">
        <v>15</v>
      </c>
      <c r="E1373">
        <v>0</v>
      </c>
    </row>
    <row r="1374" spans="1:5">
      <c r="A1374">
        <v>10768</v>
      </c>
      <c r="B1374">
        <v>71</v>
      </c>
      <c r="C1374">
        <v>21.5</v>
      </c>
      <c r="D1374">
        <v>12</v>
      </c>
      <c r="E1374">
        <v>0</v>
      </c>
    </row>
    <row r="1375" spans="1:5">
      <c r="A1375">
        <v>10769</v>
      </c>
      <c r="B1375">
        <v>41</v>
      </c>
      <c r="C1375">
        <v>9.65</v>
      </c>
      <c r="D1375">
        <v>30</v>
      </c>
      <c r="E1375">
        <v>0.05</v>
      </c>
    </row>
    <row r="1376" spans="1:5">
      <c r="A1376">
        <v>10769</v>
      </c>
      <c r="B1376">
        <v>52</v>
      </c>
      <c r="C1376">
        <v>7</v>
      </c>
      <c r="D1376">
        <v>15</v>
      </c>
      <c r="E1376">
        <v>0.05</v>
      </c>
    </row>
    <row r="1377" spans="1:5">
      <c r="A1377">
        <v>10769</v>
      </c>
      <c r="B1377">
        <v>61</v>
      </c>
      <c r="C1377">
        <v>28.5</v>
      </c>
      <c r="D1377">
        <v>20</v>
      </c>
      <c r="E1377">
        <v>0</v>
      </c>
    </row>
    <row r="1378" spans="1:5">
      <c r="A1378">
        <v>10769</v>
      </c>
      <c r="B1378">
        <v>62</v>
      </c>
      <c r="C1378">
        <v>49.3</v>
      </c>
      <c r="D1378">
        <v>15</v>
      </c>
      <c r="E1378">
        <v>0</v>
      </c>
    </row>
    <row r="1379" spans="1:5">
      <c r="A1379">
        <v>10770</v>
      </c>
      <c r="B1379">
        <v>11</v>
      </c>
      <c r="C1379">
        <v>21</v>
      </c>
      <c r="D1379">
        <v>15</v>
      </c>
      <c r="E1379">
        <v>0.25</v>
      </c>
    </row>
    <row r="1380" spans="1:5">
      <c r="A1380">
        <v>10771</v>
      </c>
      <c r="B1380">
        <v>71</v>
      </c>
      <c r="C1380">
        <v>21.5</v>
      </c>
      <c r="D1380">
        <v>16</v>
      </c>
      <c r="E1380">
        <v>0</v>
      </c>
    </row>
    <row r="1381" spans="1:5">
      <c r="A1381">
        <v>10772</v>
      </c>
      <c r="B1381">
        <v>29</v>
      </c>
      <c r="C1381">
        <v>123.79</v>
      </c>
      <c r="D1381">
        <v>18</v>
      </c>
      <c r="E1381">
        <v>0</v>
      </c>
    </row>
    <row r="1382" spans="1:5">
      <c r="A1382">
        <v>10772</v>
      </c>
      <c r="B1382">
        <v>59</v>
      </c>
      <c r="C1382">
        <v>55</v>
      </c>
      <c r="D1382">
        <v>25</v>
      </c>
      <c r="E1382">
        <v>0</v>
      </c>
    </row>
    <row r="1383" spans="1:5">
      <c r="A1383">
        <v>10773</v>
      </c>
      <c r="B1383">
        <v>17</v>
      </c>
      <c r="C1383">
        <v>39</v>
      </c>
      <c r="D1383">
        <v>33</v>
      </c>
      <c r="E1383">
        <v>0</v>
      </c>
    </row>
    <row r="1384" spans="1:5">
      <c r="A1384">
        <v>10773</v>
      </c>
      <c r="B1384">
        <v>31</v>
      </c>
      <c r="C1384">
        <v>12.5</v>
      </c>
      <c r="D1384">
        <v>70</v>
      </c>
      <c r="E1384">
        <v>0.2</v>
      </c>
    </row>
    <row r="1385" spans="1:5">
      <c r="A1385">
        <v>10773</v>
      </c>
      <c r="B1385">
        <v>75</v>
      </c>
      <c r="C1385">
        <v>7.75</v>
      </c>
      <c r="D1385">
        <v>7</v>
      </c>
      <c r="E1385">
        <v>0.2</v>
      </c>
    </row>
    <row r="1386" spans="1:5">
      <c r="A1386">
        <v>10774</v>
      </c>
      <c r="B1386">
        <v>31</v>
      </c>
      <c r="C1386">
        <v>12.5</v>
      </c>
      <c r="D1386">
        <v>2</v>
      </c>
      <c r="E1386">
        <v>0.25</v>
      </c>
    </row>
    <row r="1387" spans="1:5">
      <c r="A1387">
        <v>10774</v>
      </c>
      <c r="B1387">
        <v>66</v>
      </c>
      <c r="C1387">
        <v>17</v>
      </c>
      <c r="D1387">
        <v>50</v>
      </c>
      <c r="E1387">
        <v>0</v>
      </c>
    </row>
    <row r="1388" spans="1:5">
      <c r="A1388">
        <v>10775</v>
      </c>
      <c r="B1388">
        <v>10</v>
      </c>
      <c r="C1388">
        <v>31</v>
      </c>
      <c r="D1388">
        <v>6</v>
      </c>
      <c r="E1388">
        <v>0</v>
      </c>
    </row>
    <row r="1389" spans="1:5">
      <c r="A1389">
        <v>10775</v>
      </c>
      <c r="B1389">
        <v>67</v>
      </c>
      <c r="C1389">
        <v>14</v>
      </c>
      <c r="D1389">
        <v>3</v>
      </c>
      <c r="E1389">
        <v>0</v>
      </c>
    </row>
    <row r="1390" spans="1:5">
      <c r="A1390">
        <v>10776</v>
      </c>
      <c r="B1390">
        <v>31</v>
      </c>
      <c r="C1390">
        <v>12.5</v>
      </c>
      <c r="D1390">
        <v>16</v>
      </c>
      <c r="E1390">
        <v>0.05</v>
      </c>
    </row>
    <row r="1391" spans="1:5">
      <c r="A1391">
        <v>10776</v>
      </c>
      <c r="B1391">
        <v>42</v>
      </c>
      <c r="C1391">
        <v>14</v>
      </c>
      <c r="D1391">
        <v>12</v>
      </c>
      <c r="E1391">
        <v>0.05</v>
      </c>
    </row>
    <row r="1392" spans="1:5">
      <c r="A1392">
        <v>10776</v>
      </c>
      <c r="B1392">
        <v>45</v>
      </c>
      <c r="C1392">
        <v>9.5</v>
      </c>
      <c r="D1392">
        <v>27</v>
      </c>
      <c r="E1392">
        <v>0.05</v>
      </c>
    </row>
    <row r="1393" spans="1:5">
      <c r="A1393">
        <v>10776</v>
      </c>
      <c r="B1393">
        <v>51</v>
      </c>
      <c r="C1393">
        <v>53</v>
      </c>
      <c r="D1393">
        <v>120</v>
      </c>
      <c r="E1393">
        <v>0.05</v>
      </c>
    </row>
    <row r="1394" spans="1:5">
      <c r="A1394">
        <v>10777</v>
      </c>
      <c r="B1394">
        <v>42</v>
      </c>
      <c r="C1394">
        <v>14</v>
      </c>
      <c r="D1394">
        <v>20</v>
      </c>
      <c r="E1394">
        <v>0.2</v>
      </c>
    </row>
    <row r="1395" spans="1:5">
      <c r="A1395">
        <v>10778</v>
      </c>
      <c r="B1395">
        <v>41</v>
      </c>
      <c r="C1395">
        <v>9.65</v>
      </c>
      <c r="D1395">
        <v>10</v>
      </c>
      <c r="E1395">
        <v>0</v>
      </c>
    </row>
    <row r="1396" spans="1:5">
      <c r="A1396">
        <v>10779</v>
      </c>
      <c r="B1396">
        <v>16</v>
      </c>
      <c r="C1396">
        <v>17.45</v>
      </c>
      <c r="D1396">
        <v>20</v>
      </c>
      <c r="E1396">
        <v>0</v>
      </c>
    </row>
    <row r="1397" spans="1:5">
      <c r="A1397">
        <v>10779</v>
      </c>
      <c r="B1397">
        <v>62</v>
      </c>
      <c r="C1397">
        <v>49.3</v>
      </c>
      <c r="D1397">
        <v>20</v>
      </c>
      <c r="E1397">
        <v>0</v>
      </c>
    </row>
    <row r="1398" spans="1:5">
      <c r="A1398">
        <v>10780</v>
      </c>
      <c r="B1398">
        <v>70</v>
      </c>
      <c r="C1398">
        <v>15</v>
      </c>
      <c r="D1398">
        <v>35</v>
      </c>
      <c r="E1398">
        <v>0</v>
      </c>
    </row>
    <row r="1399" spans="1:5">
      <c r="A1399">
        <v>10780</v>
      </c>
      <c r="B1399">
        <v>77</v>
      </c>
      <c r="C1399">
        <v>13</v>
      </c>
      <c r="D1399">
        <v>15</v>
      </c>
      <c r="E1399">
        <v>0</v>
      </c>
    </row>
    <row r="1400" spans="1:5">
      <c r="A1400">
        <v>10781</v>
      </c>
      <c r="B1400">
        <v>54</v>
      </c>
      <c r="C1400">
        <v>7.45</v>
      </c>
      <c r="D1400">
        <v>3</v>
      </c>
      <c r="E1400">
        <v>0.2</v>
      </c>
    </row>
    <row r="1401" spans="1:5">
      <c r="A1401">
        <v>10781</v>
      </c>
      <c r="B1401">
        <v>56</v>
      </c>
      <c r="C1401">
        <v>38</v>
      </c>
      <c r="D1401">
        <v>20</v>
      </c>
      <c r="E1401">
        <v>0.2</v>
      </c>
    </row>
    <row r="1402" spans="1:5">
      <c r="A1402">
        <v>10781</v>
      </c>
      <c r="B1402">
        <v>74</v>
      </c>
      <c r="C1402">
        <v>10</v>
      </c>
      <c r="D1402">
        <v>35</v>
      </c>
      <c r="E1402">
        <v>0</v>
      </c>
    </row>
    <row r="1403" spans="1:5">
      <c r="A1403">
        <v>10782</v>
      </c>
      <c r="B1403">
        <v>31</v>
      </c>
      <c r="C1403">
        <v>12.5</v>
      </c>
      <c r="D1403">
        <v>1</v>
      </c>
      <c r="E1403">
        <v>0</v>
      </c>
    </row>
    <row r="1404" spans="1:5">
      <c r="A1404">
        <v>10783</v>
      </c>
      <c r="B1404">
        <v>31</v>
      </c>
      <c r="C1404">
        <v>12.5</v>
      </c>
      <c r="D1404">
        <v>10</v>
      </c>
      <c r="E1404">
        <v>0</v>
      </c>
    </row>
    <row r="1405" spans="1:5">
      <c r="A1405">
        <v>10783</v>
      </c>
      <c r="B1405">
        <v>38</v>
      </c>
      <c r="C1405">
        <v>263.5</v>
      </c>
      <c r="D1405">
        <v>5</v>
      </c>
      <c r="E1405">
        <v>0</v>
      </c>
    </row>
    <row r="1406" spans="1:5">
      <c r="A1406">
        <v>10784</v>
      </c>
      <c r="B1406">
        <v>36</v>
      </c>
      <c r="C1406">
        <v>19</v>
      </c>
      <c r="D1406">
        <v>30</v>
      </c>
      <c r="E1406">
        <v>0</v>
      </c>
    </row>
    <row r="1407" spans="1:5">
      <c r="A1407">
        <v>10784</v>
      </c>
      <c r="B1407">
        <v>39</v>
      </c>
      <c r="C1407">
        <v>18</v>
      </c>
      <c r="D1407">
        <v>2</v>
      </c>
      <c r="E1407">
        <v>0.15</v>
      </c>
    </row>
    <row r="1408" spans="1:5">
      <c r="A1408">
        <v>10784</v>
      </c>
      <c r="B1408">
        <v>72</v>
      </c>
      <c r="C1408">
        <v>34.799999999999997</v>
      </c>
      <c r="D1408">
        <v>30</v>
      </c>
      <c r="E1408">
        <v>0.15</v>
      </c>
    </row>
    <row r="1409" spans="1:5">
      <c r="A1409">
        <v>10785</v>
      </c>
      <c r="B1409">
        <v>10</v>
      </c>
      <c r="C1409">
        <v>31</v>
      </c>
      <c r="D1409">
        <v>10</v>
      </c>
      <c r="E1409">
        <v>0</v>
      </c>
    </row>
    <row r="1410" spans="1:5">
      <c r="A1410">
        <v>10785</v>
      </c>
      <c r="B1410">
        <v>75</v>
      </c>
      <c r="C1410">
        <v>7.75</v>
      </c>
      <c r="D1410">
        <v>10</v>
      </c>
      <c r="E1410">
        <v>0</v>
      </c>
    </row>
    <row r="1411" spans="1:5">
      <c r="A1411">
        <v>10786</v>
      </c>
      <c r="B1411">
        <v>8</v>
      </c>
      <c r="C1411">
        <v>40</v>
      </c>
      <c r="D1411">
        <v>30</v>
      </c>
      <c r="E1411">
        <v>0.2</v>
      </c>
    </row>
    <row r="1412" spans="1:5">
      <c r="A1412">
        <v>10786</v>
      </c>
      <c r="B1412">
        <v>30</v>
      </c>
      <c r="C1412">
        <v>25.89</v>
      </c>
      <c r="D1412">
        <v>15</v>
      </c>
      <c r="E1412">
        <v>0.2</v>
      </c>
    </row>
    <row r="1413" spans="1:5">
      <c r="A1413">
        <v>10786</v>
      </c>
      <c r="B1413">
        <v>75</v>
      </c>
      <c r="C1413">
        <v>7.75</v>
      </c>
      <c r="D1413">
        <v>42</v>
      </c>
      <c r="E1413">
        <v>0.2</v>
      </c>
    </row>
    <row r="1414" spans="1:5">
      <c r="A1414">
        <v>10787</v>
      </c>
      <c r="B1414">
        <v>2</v>
      </c>
      <c r="C1414">
        <v>19</v>
      </c>
      <c r="D1414">
        <v>15</v>
      </c>
      <c r="E1414">
        <v>0.05</v>
      </c>
    </row>
    <row r="1415" spans="1:5">
      <c r="A1415">
        <v>10787</v>
      </c>
      <c r="B1415">
        <v>29</v>
      </c>
      <c r="C1415">
        <v>123.79</v>
      </c>
      <c r="D1415">
        <v>20</v>
      </c>
      <c r="E1415">
        <v>0.05</v>
      </c>
    </row>
    <row r="1416" spans="1:5">
      <c r="A1416">
        <v>10788</v>
      </c>
      <c r="B1416">
        <v>19</v>
      </c>
      <c r="C1416">
        <v>9.1999999999999993</v>
      </c>
      <c r="D1416">
        <v>50</v>
      </c>
      <c r="E1416">
        <v>0.05</v>
      </c>
    </row>
    <row r="1417" spans="1:5">
      <c r="A1417">
        <v>10788</v>
      </c>
      <c r="B1417">
        <v>75</v>
      </c>
      <c r="C1417">
        <v>7.75</v>
      </c>
      <c r="D1417">
        <v>40</v>
      </c>
      <c r="E1417">
        <v>0.05</v>
      </c>
    </row>
    <row r="1418" spans="1:5">
      <c r="A1418">
        <v>10789</v>
      </c>
      <c r="B1418">
        <v>18</v>
      </c>
      <c r="C1418">
        <v>62.5</v>
      </c>
      <c r="D1418">
        <v>30</v>
      </c>
      <c r="E1418">
        <v>0</v>
      </c>
    </row>
    <row r="1419" spans="1:5">
      <c r="A1419">
        <v>10789</v>
      </c>
      <c r="B1419">
        <v>35</v>
      </c>
      <c r="C1419">
        <v>18</v>
      </c>
      <c r="D1419">
        <v>15</v>
      </c>
      <c r="E1419">
        <v>0</v>
      </c>
    </row>
    <row r="1420" spans="1:5">
      <c r="A1420">
        <v>10789</v>
      </c>
      <c r="B1420">
        <v>63</v>
      </c>
      <c r="C1420">
        <v>43.9</v>
      </c>
      <c r="D1420">
        <v>30</v>
      </c>
      <c r="E1420">
        <v>0</v>
      </c>
    </row>
    <row r="1421" spans="1:5">
      <c r="A1421">
        <v>10789</v>
      </c>
      <c r="B1421">
        <v>68</v>
      </c>
      <c r="C1421">
        <v>12.5</v>
      </c>
      <c r="D1421">
        <v>18</v>
      </c>
      <c r="E1421">
        <v>0</v>
      </c>
    </row>
    <row r="1422" spans="1:5">
      <c r="A1422">
        <v>10790</v>
      </c>
      <c r="B1422">
        <v>7</v>
      </c>
      <c r="C1422">
        <v>30</v>
      </c>
      <c r="D1422">
        <v>3</v>
      </c>
      <c r="E1422">
        <v>0.15</v>
      </c>
    </row>
    <row r="1423" spans="1:5">
      <c r="A1423">
        <v>10790</v>
      </c>
      <c r="B1423">
        <v>56</v>
      </c>
      <c r="C1423">
        <v>38</v>
      </c>
      <c r="D1423">
        <v>20</v>
      </c>
      <c r="E1423">
        <v>0.15</v>
      </c>
    </row>
    <row r="1424" spans="1:5">
      <c r="A1424">
        <v>10791</v>
      </c>
      <c r="B1424">
        <v>29</v>
      </c>
      <c r="C1424">
        <v>123.79</v>
      </c>
      <c r="D1424">
        <v>14</v>
      </c>
      <c r="E1424">
        <v>0.05</v>
      </c>
    </row>
    <row r="1425" spans="1:5">
      <c r="A1425">
        <v>10791</v>
      </c>
      <c r="B1425">
        <v>41</v>
      </c>
      <c r="C1425">
        <v>9.65</v>
      </c>
      <c r="D1425">
        <v>20</v>
      </c>
      <c r="E1425">
        <v>0.05</v>
      </c>
    </row>
    <row r="1426" spans="1:5">
      <c r="A1426">
        <v>10792</v>
      </c>
      <c r="B1426">
        <v>2</v>
      </c>
      <c r="C1426">
        <v>19</v>
      </c>
      <c r="D1426">
        <v>10</v>
      </c>
      <c r="E1426">
        <v>0</v>
      </c>
    </row>
    <row r="1427" spans="1:5">
      <c r="A1427">
        <v>10792</v>
      </c>
      <c r="B1427">
        <v>54</v>
      </c>
      <c r="C1427">
        <v>7.45</v>
      </c>
      <c r="D1427">
        <v>3</v>
      </c>
      <c r="E1427">
        <v>0</v>
      </c>
    </row>
    <row r="1428" spans="1:5">
      <c r="A1428">
        <v>10792</v>
      </c>
      <c r="B1428">
        <v>68</v>
      </c>
      <c r="C1428">
        <v>12.5</v>
      </c>
      <c r="D1428">
        <v>15</v>
      </c>
      <c r="E1428">
        <v>0</v>
      </c>
    </row>
    <row r="1429" spans="1:5">
      <c r="A1429">
        <v>10793</v>
      </c>
      <c r="B1429">
        <v>41</v>
      </c>
      <c r="C1429">
        <v>9.65</v>
      </c>
      <c r="D1429">
        <v>14</v>
      </c>
      <c r="E1429">
        <v>0</v>
      </c>
    </row>
    <row r="1430" spans="1:5">
      <c r="A1430">
        <v>10793</v>
      </c>
      <c r="B1430">
        <v>52</v>
      </c>
      <c r="C1430">
        <v>7</v>
      </c>
      <c r="D1430">
        <v>8</v>
      </c>
      <c r="E1430">
        <v>0</v>
      </c>
    </row>
    <row r="1431" spans="1:5">
      <c r="A1431">
        <v>10794</v>
      </c>
      <c r="B1431">
        <v>14</v>
      </c>
      <c r="C1431">
        <v>23.25</v>
      </c>
      <c r="D1431">
        <v>15</v>
      </c>
      <c r="E1431">
        <v>0.2</v>
      </c>
    </row>
    <row r="1432" spans="1:5">
      <c r="A1432">
        <v>10794</v>
      </c>
      <c r="B1432">
        <v>54</v>
      </c>
      <c r="C1432">
        <v>7.45</v>
      </c>
      <c r="D1432">
        <v>6</v>
      </c>
      <c r="E1432">
        <v>0.2</v>
      </c>
    </row>
    <row r="1433" spans="1:5">
      <c r="A1433">
        <v>10795</v>
      </c>
      <c r="B1433">
        <v>16</v>
      </c>
      <c r="C1433">
        <v>17.45</v>
      </c>
      <c r="D1433">
        <v>65</v>
      </c>
      <c r="E1433">
        <v>0</v>
      </c>
    </row>
    <row r="1434" spans="1:5">
      <c r="A1434">
        <v>10795</v>
      </c>
      <c r="B1434">
        <v>17</v>
      </c>
      <c r="C1434">
        <v>39</v>
      </c>
      <c r="D1434">
        <v>35</v>
      </c>
      <c r="E1434">
        <v>0.25</v>
      </c>
    </row>
    <row r="1435" spans="1:5">
      <c r="A1435">
        <v>10796</v>
      </c>
      <c r="B1435">
        <v>26</v>
      </c>
      <c r="C1435">
        <v>31.23</v>
      </c>
      <c r="D1435">
        <v>21</v>
      </c>
      <c r="E1435">
        <v>0.2</v>
      </c>
    </row>
    <row r="1436" spans="1:5">
      <c r="A1436">
        <v>10796</v>
      </c>
      <c r="B1436">
        <v>44</v>
      </c>
      <c r="C1436">
        <v>19.45</v>
      </c>
      <c r="D1436">
        <v>10</v>
      </c>
      <c r="E1436">
        <v>0</v>
      </c>
    </row>
    <row r="1437" spans="1:5">
      <c r="A1437">
        <v>10796</v>
      </c>
      <c r="B1437">
        <v>64</v>
      </c>
      <c r="C1437">
        <v>33.25</v>
      </c>
      <c r="D1437">
        <v>35</v>
      </c>
      <c r="E1437">
        <v>0.2</v>
      </c>
    </row>
    <row r="1438" spans="1:5">
      <c r="A1438">
        <v>10796</v>
      </c>
      <c r="B1438">
        <v>69</v>
      </c>
      <c r="C1438">
        <v>36</v>
      </c>
      <c r="D1438">
        <v>24</v>
      </c>
      <c r="E1438">
        <v>0.2</v>
      </c>
    </row>
    <row r="1439" spans="1:5">
      <c r="A1439">
        <v>10797</v>
      </c>
      <c r="B1439">
        <v>11</v>
      </c>
      <c r="C1439">
        <v>21</v>
      </c>
      <c r="D1439">
        <v>20</v>
      </c>
      <c r="E1439">
        <v>0</v>
      </c>
    </row>
    <row r="1440" spans="1:5">
      <c r="A1440">
        <v>10798</v>
      </c>
      <c r="B1440">
        <v>62</v>
      </c>
      <c r="C1440">
        <v>49.3</v>
      </c>
      <c r="D1440">
        <v>2</v>
      </c>
      <c r="E1440">
        <v>0</v>
      </c>
    </row>
    <row r="1441" spans="1:5">
      <c r="A1441">
        <v>10798</v>
      </c>
      <c r="B1441">
        <v>72</v>
      </c>
      <c r="C1441">
        <v>34.799999999999997</v>
      </c>
      <c r="D1441">
        <v>10</v>
      </c>
      <c r="E1441">
        <v>0</v>
      </c>
    </row>
    <row r="1442" spans="1:5">
      <c r="A1442">
        <v>10799</v>
      </c>
      <c r="B1442">
        <v>13</v>
      </c>
      <c r="C1442">
        <v>6</v>
      </c>
      <c r="D1442">
        <v>20</v>
      </c>
      <c r="E1442">
        <v>0.15</v>
      </c>
    </row>
    <row r="1443" spans="1:5">
      <c r="A1443">
        <v>10799</v>
      </c>
      <c r="B1443">
        <v>24</v>
      </c>
      <c r="C1443">
        <v>4.5</v>
      </c>
      <c r="D1443">
        <v>20</v>
      </c>
      <c r="E1443">
        <v>0.15</v>
      </c>
    </row>
    <row r="1444" spans="1:5">
      <c r="A1444">
        <v>10799</v>
      </c>
      <c r="B1444">
        <v>59</v>
      </c>
      <c r="C1444">
        <v>55</v>
      </c>
      <c r="D1444">
        <v>25</v>
      </c>
      <c r="E1444">
        <v>0</v>
      </c>
    </row>
    <row r="1445" spans="1:5">
      <c r="A1445">
        <v>10800</v>
      </c>
      <c r="B1445">
        <v>11</v>
      </c>
      <c r="C1445">
        <v>21</v>
      </c>
      <c r="D1445">
        <v>50</v>
      </c>
      <c r="E1445">
        <v>0.1</v>
      </c>
    </row>
    <row r="1446" spans="1:5">
      <c r="A1446">
        <v>10800</v>
      </c>
      <c r="B1446">
        <v>51</v>
      </c>
      <c r="C1446">
        <v>53</v>
      </c>
      <c r="D1446">
        <v>10</v>
      </c>
      <c r="E1446">
        <v>0.1</v>
      </c>
    </row>
    <row r="1447" spans="1:5">
      <c r="A1447">
        <v>10800</v>
      </c>
      <c r="B1447">
        <v>54</v>
      </c>
      <c r="C1447">
        <v>7.45</v>
      </c>
      <c r="D1447">
        <v>7</v>
      </c>
      <c r="E1447">
        <v>0.1</v>
      </c>
    </row>
    <row r="1448" spans="1:5">
      <c r="A1448">
        <v>10801</v>
      </c>
      <c r="B1448">
        <v>17</v>
      </c>
      <c r="C1448">
        <v>39</v>
      </c>
      <c r="D1448">
        <v>40</v>
      </c>
      <c r="E1448">
        <v>0.25</v>
      </c>
    </row>
    <row r="1449" spans="1:5">
      <c r="A1449">
        <v>10801</v>
      </c>
      <c r="B1449">
        <v>29</v>
      </c>
      <c r="C1449">
        <v>123.79</v>
      </c>
      <c r="D1449">
        <v>20</v>
      </c>
      <c r="E1449">
        <v>0.25</v>
      </c>
    </row>
    <row r="1450" spans="1:5">
      <c r="A1450">
        <v>10802</v>
      </c>
      <c r="B1450">
        <v>30</v>
      </c>
      <c r="C1450">
        <v>25.89</v>
      </c>
      <c r="D1450">
        <v>25</v>
      </c>
      <c r="E1450">
        <v>0.25</v>
      </c>
    </row>
    <row r="1451" spans="1:5">
      <c r="A1451">
        <v>10802</v>
      </c>
      <c r="B1451">
        <v>51</v>
      </c>
      <c r="C1451">
        <v>53</v>
      </c>
      <c r="D1451">
        <v>30</v>
      </c>
      <c r="E1451">
        <v>0.25</v>
      </c>
    </row>
    <row r="1452" spans="1:5">
      <c r="A1452">
        <v>10802</v>
      </c>
      <c r="B1452">
        <v>55</v>
      </c>
      <c r="C1452">
        <v>24</v>
      </c>
      <c r="D1452">
        <v>60</v>
      </c>
      <c r="E1452">
        <v>0.25</v>
      </c>
    </row>
    <row r="1453" spans="1:5">
      <c r="A1453">
        <v>10802</v>
      </c>
      <c r="B1453">
        <v>62</v>
      </c>
      <c r="C1453">
        <v>49.3</v>
      </c>
      <c r="D1453">
        <v>5</v>
      </c>
      <c r="E1453">
        <v>0.25</v>
      </c>
    </row>
    <row r="1454" spans="1:5">
      <c r="A1454">
        <v>10803</v>
      </c>
      <c r="B1454">
        <v>19</v>
      </c>
      <c r="C1454">
        <v>9.1999999999999993</v>
      </c>
      <c r="D1454">
        <v>24</v>
      </c>
      <c r="E1454">
        <v>0.05</v>
      </c>
    </row>
    <row r="1455" spans="1:5">
      <c r="A1455">
        <v>10803</v>
      </c>
      <c r="B1455">
        <v>25</v>
      </c>
      <c r="C1455">
        <v>14</v>
      </c>
      <c r="D1455">
        <v>15</v>
      </c>
      <c r="E1455">
        <v>0.05</v>
      </c>
    </row>
    <row r="1456" spans="1:5">
      <c r="A1456">
        <v>10803</v>
      </c>
      <c r="B1456">
        <v>59</v>
      </c>
      <c r="C1456">
        <v>55</v>
      </c>
      <c r="D1456">
        <v>15</v>
      </c>
      <c r="E1456">
        <v>0.05</v>
      </c>
    </row>
    <row r="1457" spans="1:5">
      <c r="A1457">
        <v>10804</v>
      </c>
      <c r="B1457">
        <v>10</v>
      </c>
      <c r="C1457">
        <v>31</v>
      </c>
      <c r="D1457">
        <v>36</v>
      </c>
      <c r="E1457">
        <v>0</v>
      </c>
    </row>
    <row r="1458" spans="1:5">
      <c r="A1458">
        <v>10804</v>
      </c>
      <c r="B1458">
        <v>28</v>
      </c>
      <c r="C1458">
        <v>45.6</v>
      </c>
      <c r="D1458">
        <v>24</v>
      </c>
      <c r="E1458">
        <v>0</v>
      </c>
    </row>
    <row r="1459" spans="1:5">
      <c r="A1459">
        <v>10804</v>
      </c>
      <c r="B1459">
        <v>49</v>
      </c>
      <c r="C1459">
        <v>20</v>
      </c>
      <c r="D1459">
        <v>4</v>
      </c>
      <c r="E1459">
        <v>0.15</v>
      </c>
    </row>
    <row r="1460" spans="1:5">
      <c r="A1460">
        <v>10805</v>
      </c>
      <c r="B1460">
        <v>34</v>
      </c>
      <c r="C1460">
        <v>14</v>
      </c>
      <c r="D1460">
        <v>10</v>
      </c>
      <c r="E1460">
        <v>0</v>
      </c>
    </row>
    <row r="1461" spans="1:5">
      <c r="A1461">
        <v>10805</v>
      </c>
      <c r="B1461">
        <v>38</v>
      </c>
      <c r="C1461">
        <v>263.5</v>
      </c>
      <c r="D1461">
        <v>10</v>
      </c>
      <c r="E1461">
        <v>0</v>
      </c>
    </row>
    <row r="1462" spans="1:5">
      <c r="A1462">
        <v>10806</v>
      </c>
      <c r="B1462">
        <v>2</v>
      </c>
      <c r="C1462">
        <v>19</v>
      </c>
      <c r="D1462">
        <v>20</v>
      </c>
      <c r="E1462">
        <v>0.25</v>
      </c>
    </row>
    <row r="1463" spans="1:5">
      <c r="A1463">
        <v>10806</v>
      </c>
      <c r="B1463">
        <v>65</v>
      </c>
      <c r="C1463">
        <v>21.05</v>
      </c>
      <c r="D1463">
        <v>2</v>
      </c>
      <c r="E1463">
        <v>0</v>
      </c>
    </row>
    <row r="1464" spans="1:5">
      <c r="A1464">
        <v>10806</v>
      </c>
      <c r="B1464">
        <v>74</v>
      </c>
      <c r="C1464">
        <v>10</v>
      </c>
      <c r="D1464">
        <v>15</v>
      </c>
      <c r="E1464">
        <v>0.25</v>
      </c>
    </row>
    <row r="1465" spans="1:5">
      <c r="A1465">
        <v>10807</v>
      </c>
      <c r="B1465">
        <v>40</v>
      </c>
      <c r="C1465">
        <v>18.399999999999999</v>
      </c>
      <c r="D1465">
        <v>1</v>
      </c>
      <c r="E1465">
        <v>0</v>
      </c>
    </row>
    <row r="1466" spans="1:5">
      <c r="A1466">
        <v>10808</v>
      </c>
      <c r="B1466">
        <v>56</v>
      </c>
      <c r="C1466">
        <v>38</v>
      </c>
      <c r="D1466">
        <v>20</v>
      </c>
      <c r="E1466">
        <v>0.15</v>
      </c>
    </row>
    <row r="1467" spans="1:5">
      <c r="A1467">
        <v>10808</v>
      </c>
      <c r="B1467">
        <v>76</v>
      </c>
      <c r="C1467">
        <v>18</v>
      </c>
      <c r="D1467">
        <v>50</v>
      </c>
      <c r="E1467">
        <v>0.15</v>
      </c>
    </row>
    <row r="1468" spans="1:5">
      <c r="A1468">
        <v>10809</v>
      </c>
      <c r="B1468">
        <v>52</v>
      </c>
      <c r="C1468">
        <v>7</v>
      </c>
      <c r="D1468">
        <v>20</v>
      </c>
      <c r="E1468">
        <v>0</v>
      </c>
    </row>
    <row r="1469" spans="1:5">
      <c r="A1469">
        <v>10810</v>
      </c>
      <c r="B1469">
        <v>13</v>
      </c>
      <c r="C1469">
        <v>6</v>
      </c>
      <c r="D1469">
        <v>7</v>
      </c>
      <c r="E1469">
        <v>0</v>
      </c>
    </row>
    <row r="1470" spans="1:5">
      <c r="A1470">
        <v>10810</v>
      </c>
      <c r="B1470">
        <v>25</v>
      </c>
      <c r="C1470">
        <v>14</v>
      </c>
      <c r="D1470">
        <v>5</v>
      </c>
      <c r="E1470">
        <v>0</v>
      </c>
    </row>
    <row r="1471" spans="1:5">
      <c r="A1471">
        <v>10810</v>
      </c>
      <c r="B1471">
        <v>70</v>
      </c>
      <c r="C1471">
        <v>15</v>
      </c>
      <c r="D1471">
        <v>5</v>
      </c>
      <c r="E1471">
        <v>0</v>
      </c>
    </row>
    <row r="1472" spans="1:5">
      <c r="A1472">
        <v>10811</v>
      </c>
      <c r="B1472">
        <v>19</v>
      </c>
      <c r="C1472">
        <v>9.1999999999999993</v>
      </c>
      <c r="D1472">
        <v>15</v>
      </c>
      <c r="E1472">
        <v>0</v>
      </c>
    </row>
    <row r="1473" spans="1:5">
      <c r="A1473">
        <v>10811</v>
      </c>
      <c r="B1473">
        <v>23</v>
      </c>
      <c r="C1473">
        <v>9</v>
      </c>
      <c r="D1473">
        <v>18</v>
      </c>
      <c r="E1473">
        <v>0</v>
      </c>
    </row>
    <row r="1474" spans="1:5">
      <c r="A1474">
        <v>10811</v>
      </c>
      <c r="B1474">
        <v>40</v>
      </c>
      <c r="C1474">
        <v>18.399999999999999</v>
      </c>
      <c r="D1474">
        <v>30</v>
      </c>
      <c r="E1474">
        <v>0</v>
      </c>
    </row>
    <row r="1475" spans="1:5">
      <c r="A1475">
        <v>10812</v>
      </c>
      <c r="B1475">
        <v>31</v>
      </c>
      <c r="C1475">
        <v>12.5</v>
      </c>
      <c r="D1475">
        <v>16</v>
      </c>
      <c r="E1475">
        <v>0.1</v>
      </c>
    </row>
    <row r="1476" spans="1:5">
      <c r="A1476">
        <v>10812</v>
      </c>
      <c r="B1476">
        <v>72</v>
      </c>
      <c r="C1476">
        <v>34.799999999999997</v>
      </c>
      <c r="D1476">
        <v>40</v>
      </c>
      <c r="E1476">
        <v>0.1</v>
      </c>
    </row>
    <row r="1477" spans="1:5">
      <c r="A1477">
        <v>10812</v>
      </c>
      <c r="B1477">
        <v>77</v>
      </c>
      <c r="C1477">
        <v>13</v>
      </c>
      <c r="D1477">
        <v>20</v>
      </c>
      <c r="E1477">
        <v>0</v>
      </c>
    </row>
    <row r="1478" spans="1:5">
      <c r="A1478">
        <v>10813</v>
      </c>
      <c r="B1478">
        <v>2</v>
      </c>
      <c r="C1478">
        <v>19</v>
      </c>
      <c r="D1478">
        <v>12</v>
      </c>
      <c r="E1478">
        <v>0.2</v>
      </c>
    </row>
    <row r="1479" spans="1:5">
      <c r="A1479">
        <v>10813</v>
      </c>
      <c r="B1479">
        <v>46</v>
      </c>
      <c r="C1479">
        <v>12</v>
      </c>
      <c r="D1479">
        <v>35</v>
      </c>
      <c r="E1479">
        <v>0</v>
      </c>
    </row>
    <row r="1480" spans="1:5">
      <c r="A1480">
        <v>10814</v>
      </c>
      <c r="B1480">
        <v>41</v>
      </c>
      <c r="C1480">
        <v>9.65</v>
      </c>
      <c r="D1480">
        <v>20</v>
      </c>
      <c r="E1480">
        <v>0</v>
      </c>
    </row>
    <row r="1481" spans="1:5">
      <c r="A1481">
        <v>10814</v>
      </c>
      <c r="B1481">
        <v>43</v>
      </c>
      <c r="C1481">
        <v>46</v>
      </c>
      <c r="D1481">
        <v>20</v>
      </c>
      <c r="E1481">
        <v>0.15</v>
      </c>
    </row>
    <row r="1482" spans="1:5">
      <c r="A1482">
        <v>10814</v>
      </c>
      <c r="B1482">
        <v>48</v>
      </c>
      <c r="C1482">
        <v>12.75</v>
      </c>
      <c r="D1482">
        <v>8</v>
      </c>
      <c r="E1482">
        <v>0.15</v>
      </c>
    </row>
    <row r="1483" spans="1:5">
      <c r="A1483">
        <v>10814</v>
      </c>
      <c r="B1483">
        <v>61</v>
      </c>
      <c r="C1483">
        <v>28.5</v>
      </c>
      <c r="D1483">
        <v>30</v>
      </c>
      <c r="E1483">
        <v>0.15</v>
      </c>
    </row>
    <row r="1484" spans="1:5">
      <c r="A1484">
        <v>10815</v>
      </c>
      <c r="B1484">
        <v>33</v>
      </c>
      <c r="C1484">
        <v>2.5</v>
      </c>
      <c r="D1484">
        <v>16</v>
      </c>
      <c r="E1484">
        <v>0</v>
      </c>
    </row>
    <row r="1485" spans="1:5">
      <c r="A1485">
        <v>10816</v>
      </c>
      <c r="B1485">
        <v>38</v>
      </c>
      <c r="C1485">
        <v>263.5</v>
      </c>
      <c r="D1485">
        <v>30</v>
      </c>
      <c r="E1485">
        <v>0.05</v>
      </c>
    </row>
    <row r="1486" spans="1:5">
      <c r="A1486">
        <v>10816</v>
      </c>
      <c r="B1486">
        <v>62</v>
      </c>
      <c r="C1486">
        <v>49.3</v>
      </c>
      <c r="D1486">
        <v>20</v>
      </c>
      <c r="E1486">
        <v>0.05</v>
      </c>
    </row>
    <row r="1487" spans="1:5">
      <c r="A1487">
        <v>10817</v>
      </c>
      <c r="B1487">
        <v>26</v>
      </c>
      <c r="C1487">
        <v>31.23</v>
      </c>
      <c r="D1487">
        <v>40</v>
      </c>
      <c r="E1487">
        <v>0.15</v>
      </c>
    </row>
    <row r="1488" spans="1:5">
      <c r="A1488">
        <v>10817</v>
      </c>
      <c r="B1488">
        <v>38</v>
      </c>
      <c r="C1488">
        <v>263.5</v>
      </c>
      <c r="D1488">
        <v>30</v>
      </c>
      <c r="E1488">
        <v>0</v>
      </c>
    </row>
    <row r="1489" spans="1:5">
      <c r="A1489">
        <v>10817</v>
      </c>
      <c r="B1489">
        <v>40</v>
      </c>
      <c r="C1489">
        <v>18.399999999999999</v>
      </c>
      <c r="D1489">
        <v>60</v>
      </c>
      <c r="E1489">
        <v>0.15</v>
      </c>
    </row>
    <row r="1490" spans="1:5">
      <c r="A1490">
        <v>10817</v>
      </c>
      <c r="B1490">
        <v>62</v>
      </c>
      <c r="C1490">
        <v>49.3</v>
      </c>
      <c r="D1490">
        <v>25</v>
      </c>
      <c r="E1490">
        <v>0.15</v>
      </c>
    </row>
    <row r="1491" spans="1:5">
      <c r="A1491">
        <v>10818</v>
      </c>
      <c r="B1491">
        <v>32</v>
      </c>
      <c r="C1491">
        <v>32</v>
      </c>
      <c r="D1491">
        <v>20</v>
      </c>
      <c r="E1491">
        <v>0</v>
      </c>
    </row>
    <row r="1492" spans="1:5">
      <c r="A1492">
        <v>10818</v>
      </c>
      <c r="B1492">
        <v>41</v>
      </c>
      <c r="C1492">
        <v>9.65</v>
      </c>
      <c r="D1492">
        <v>20</v>
      </c>
      <c r="E1492">
        <v>0</v>
      </c>
    </row>
    <row r="1493" spans="1:5">
      <c r="A1493">
        <v>10819</v>
      </c>
      <c r="B1493">
        <v>43</v>
      </c>
      <c r="C1493">
        <v>46</v>
      </c>
      <c r="D1493">
        <v>7</v>
      </c>
      <c r="E1493">
        <v>0</v>
      </c>
    </row>
    <row r="1494" spans="1:5">
      <c r="A1494">
        <v>10819</v>
      </c>
      <c r="B1494">
        <v>75</v>
      </c>
      <c r="C1494">
        <v>7.75</v>
      </c>
      <c r="D1494">
        <v>20</v>
      </c>
      <c r="E1494">
        <v>0</v>
      </c>
    </row>
    <row r="1495" spans="1:5">
      <c r="A1495">
        <v>10820</v>
      </c>
      <c r="B1495">
        <v>56</v>
      </c>
      <c r="C1495">
        <v>38</v>
      </c>
      <c r="D1495">
        <v>30</v>
      </c>
      <c r="E1495">
        <v>0</v>
      </c>
    </row>
    <row r="1496" spans="1:5">
      <c r="A1496">
        <v>10821</v>
      </c>
      <c r="B1496">
        <v>35</v>
      </c>
      <c r="C1496">
        <v>18</v>
      </c>
      <c r="D1496">
        <v>20</v>
      </c>
      <c r="E1496">
        <v>0</v>
      </c>
    </row>
    <row r="1497" spans="1:5">
      <c r="A1497">
        <v>10821</v>
      </c>
      <c r="B1497">
        <v>51</v>
      </c>
      <c r="C1497">
        <v>53</v>
      </c>
      <c r="D1497">
        <v>6</v>
      </c>
      <c r="E1497">
        <v>0</v>
      </c>
    </row>
    <row r="1498" spans="1:5">
      <c r="A1498">
        <v>10822</v>
      </c>
      <c r="B1498">
        <v>62</v>
      </c>
      <c r="C1498">
        <v>49.3</v>
      </c>
      <c r="D1498">
        <v>3</v>
      </c>
      <c r="E1498">
        <v>0</v>
      </c>
    </row>
    <row r="1499" spans="1:5">
      <c r="A1499">
        <v>10822</v>
      </c>
      <c r="B1499">
        <v>70</v>
      </c>
      <c r="C1499">
        <v>15</v>
      </c>
      <c r="D1499">
        <v>6</v>
      </c>
      <c r="E1499">
        <v>0</v>
      </c>
    </row>
    <row r="1500" spans="1:5">
      <c r="A1500">
        <v>10823</v>
      </c>
      <c r="B1500">
        <v>11</v>
      </c>
      <c r="C1500">
        <v>21</v>
      </c>
      <c r="D1500">
        <v>20</v>
      </c>
      <c r="E1500">
        <v>0.1</v>
      </c>
    </row>
    <row r="1501" spans="1:5">
      <c r="A1501">
        <v>10823</v>
      </c>
      <c r="B1501">
        <v>57</v>
      </c>
      <c r="C1501">
        <v>19.5</v>
      </c>
      <c r="D1501">
        <v>15</v>
      </c>
      <c r="E1501">
        <v>0</v>
      </c>
    </row>
    <row r="1502" spans="1:5">
      <c r="A1502">
        <v>10823</v>
      </c>
      <c r="B1502">
        <v>59</v>
      </c>
      <c r="C1502">
        <v>55</v>
      </c>
      <c r="D1502">
        <v>40</v>
      </c>
      <c r="E1502">
        <v>0.1</v>
      </c>
    </row>
    <row r="1503" spans="1:5">
      <c r="A1503">
        <v>10823</v>
      </c>
      <c r="B1503">
        <v>77</v>
      </c>
      <c r="C1503">
        <v>13</v>
      </c>
      <c r="D1503">
        <v>15</v>
      </c>
      <c r="E1503">
        <v>0.1</v>
      </c>
    </row>
    <row r="1504" spans="1:5">
      <c r="A1504">
        <v>10824</v>
      </c>
      <c r="B1504">
        <v>41</v>
      </c>
      <c r="C1504">
        <v>9.65</v>
      </c>
      <c r="D1504">
        <v>12</v>
      </c>
      <c r="E1504">
        <v>0</v>
      </c>
    </row>
    <row r="1505" spans="1:5">
      <c r="A1505">
        <v>10824</v>
      </c>
      <c r="B1505">
        <v>70</v>
      </c>
      <c r="C1505">
        <v>15</v>
      </c>
      <c r="D1505">
        <v>9</v>
      </c>
      <c r="E1505">
        <v>0</v>
      </c>
    </row>
    <row r="1506" spans="1:5">
      <c r="A1506">
        <v>10825</v>
      </c>
      <c r="B1506">
        <v>26</v>
      </c>
      <c r="C1506">
        <v>31.23</v>
      </c>
      <c r="D1506">
        <v>12</v>
      </c>
      <c r="E1506">
        <v>0</v>
      </c>
    </row>
    <row r="1507" spans="1:5">
      <c r="A1507">
        <v>10825</v>
      </c>
      <c r="B1507">
        <v>53</v>
      </c>
      <c r="C1507">
        <v>32.799999999999997</v>
      </c>
      <c r="D1507">
        <v>20</v>
      </c>
      <c r="E1507">
        <v>0</v>
      </c>
    </row>
    <row r="1508" spans="1:5">
      <c r="A1508">
        <v>10826</v>
      </c>
      <c r="B1508">
        <v>31</v>
      </c>
      <c r="C1508">
        <v>12.5</v>
      </c>
      <c r="D1508">
        <v>35</v>
      </c>
      <c r="E1508">
        <v>0</v>
      </c>
    </row>
    <row r="1509" spans="1:5">
      <c r="A1509">
        <v>10826</v>
      </c>
      <c r="B1509">
        <v>57</v>
      </c>
      <c r="C1509">
        <v>19.5</v>
      </c>
      <c r="D1509">
        <v>15</v>
      </c>
      <c r="E1509">
        <v>0</v>
      </c>
    </row>
    <row r="1510" spans="1:5">
      <c r="A1510">
        <v>10827</v>
      </c>
      <c r="B1510">
        <v>10</v>
      </c>
      <c r="C1510">
        <v>31</v>
      </c>
      <c r="D1510">
        <v>15</v>
      </c>
      <c r="E1510">
        <v>0</v>
      </c>
    </row>
    <row r="1511" spans="1:5">
      <c r="A1511">
        <v>10827</v>
      </c>
      <c r="B1511">
        <v>39</v>
      </c>
      <c r="C1511">
        <v>18</v>
      </c>
      <c r="D1511">
        <v>21</v>
      </c>
      <c r="E1511">
        <v>0</v>
      </c>
    </row>
    <row r="1512" spans="1:5">
      <c r="A1512">
        <v>10828</v>
      </c>
      <c r="B1512">
        <v>20</v>
      </c>
      <c r="C1512">
        <v>81</v>
      </c>
      <c r="D1512">
        <v>5</v>
      </c>
      <c r="E1512">
        <v>0</v>
      </c>
    </row>
    <row r="1513" spans="1:5">
      <c r="A1513">
        <v>10828</v>
      </c>
      <c r="B1513">
        <v>38</v>
      </c>
      <c r="C1513">
        <v>263.5</v>
      </c>
      <c r="D1513">
        <v>2</v>
      </c>
      <c r="E1513">
        <v>0</v>
      </c>
    </row>
    <row r="1514" spans="1:5">
      <c r="A1514">
        <v>10829</v>
      </c>
      <c r="B1514">
        <v>2</v>
      </c>
      <c r="C1514">
        <v>19</v>
      </c>
      <c r="D1514">
        <v>10</v>
      </c>
      <c r="E1514">
        <v>0</v>
      </c>
    </row>
    <row r="1515" spans="1:5">
      <c r="A1515">
        <v>10829</v>
      </c>
      <c r="B1515">
        <v>8</v>
      </c>
      <c r="C1515">
        <v>40</v>
      </c>
      <c r="D1515">
        <v>20</v>
      </c>
      <c r="E1515">
        <v>0</v>
      </c>
    </row>
    <row r="1516" spans="1:5">
      <c r="A1516">
        <v>10829</v>
      </c>
      <c r="B1516">
        <v>13</v>
      </c>
      <c r="C1516">
        <v>6</v>
      </c>
      <c r="D1516">
        <v>10</v>
      </c>
      <c r="E1516">
        <v>0</v>
      </c>
    </row>
    <row r="1517" spans="1:5">
      <c r="A1517">
        <v>10829</v>
      </c>
      <c r="B1517">
        <v>60</v>
      </c>
      <c r="C1517">
        <v>34</v>
      </c>
      <c r="D1517">
        <v>21</v>
      </c>
      <c r="E1517">
        <v>0</v>
      </c>
    </row>
    <row r="1518" spans="1:5">
      <c r="A1518">
        <v>10830</v>
      </c>
      <c r="B1518">
        <v>6</v>
      </c>
      <c r="C1518">
        <v>25</v>
      </c>
      <c r="D1518">
        <v>6</v>
      </c>
      <c r="E1518">
        <v>0</v>
      </c>
    </row>
    <row r="1519" spans="1:5">
      <c r="A1519">
        <v>10830</v>
      </c>
      <c r="B1519">
        <v>39</v>
      </c>
      <c r="C1519">
        <v>18</v>
      </c>
      <c r="D1519">
        <v>28</v>
      </c>
      <c r="E1519">
        <v>0</v>
      </c>
    </row>
    <row r="1520" spans="1:5">
      <c r="A1520">
        <v>10830</v>
      </c>
      <c r="B1520">
        <v>60</v>
      </c>
      <c r="C1520">
        <v>34</v>
      </c>
      <c r="D1520">
        <v>30</v>
      </c>
      <c r="E1520">
        <v>0</v>
      </c>
    </row>
    <row r="1521" spans="1:5">
      <c r="A1521">
        <v>10830</v>
      </c>
      <c r="B1521">
        <v>68</v>
      </c>
      <c r="C1521">
        <v>12.5</v>
      </c>
      <c r="D1521">
        <v>24</v>
      </c>
      <c r="E1521">
        <v>0</v>
      </c>
    </row>
    <row r="1522" spans="1:5">
      <c r="A1522">
        <v>10831</v>
      </c>
      <c r="B1522">
        <v>19</v>
      </c>
      <c r="C1522">
        <v>9.1999999999999993</v>
      </c>
      <c r="D1522">
        <v>2</v>
      </c>
      <c r="E1522">
        <v>0</v>
      </c>
    </row>
    <row r="1523" spans="1:5">
      <c r="A1523">
        <v>10831</v>
      </c>
      <c r="B1523">
        <v>35</v>
      </c>
      <c r="C1523">
        <v>18</v>
      </c>
      <c r="D1523">
        <v>8</v>
      </c>
      <c r="E1523">
        <v>0</v>
      </c>
    </row>
    <row r="1524" spans="1:5">
      <c r="A1524">
        <v>10831</v>
      </c>
      <c r="B1524">
        <v>38</v>
      </c>
      <c r="C1524">
        <v>263.5</v>
      </c>
      <c r="D1524">
        <v>8</v>
      </c>
      <c r="E1524">
        <v>0</v>
      </c>
    </row>
    <row r="1525" spans="1:5">
      <c r="A1525">
        <v>10831</v>
      </c>
      <c r="B1525">
        <v>43</v>
      </c>
      <c r="C1525">
        <v>46</v>
      </c>
      <c r="D1525">
        <v>9</v>
      </c>
      <c r="E1525">
        <v>0</v>
      </c>
    </row>
    <row r="1526" spans="1:5">
      <c r="A1526">
        <v>10832</v>
      </c>
      <c r="B1526">
        <v>13</v>
      </c>
      <c r="C1526">
        <v>6</v>
      </c>
      <c r="D1526">
        <v>3</v>
      </c>
      <c r="E1526">
        <v>0.2</v>
      </c>
    </row>
    <row r="1527" spans="1:5">
      <c r="A1527">
        <v>10832</v>
      </c>
      <c r="B1527">
        <v>25</v>
      </c>
      <c r="C1527">
        <v>14</v>
      </c>
      <c r="D1527">
        <v>10</v>
      </c>
      <c r="E1527">
        <v>0.2</v>
      </c>
    </row>
    <row r="1528" spans="1:5">
      <c r="A1528">
        <v>10832</v>
      </c>
      <c r="B1528">
        <v>44</v>
      </c>
      <c r="C1528">
        <v>19.45</v>
      </c>
      <c r="D1528">
        <v>16</v>
      </c>
      <c r="E1528">
        <v>0.2</v>
      </c>
    </row>
    <row r="1529" spans="1:5">
      <c r="A1529">
        <v>10832</v>
      </c>
      <c r="B1529">
        <v>64</v>
      </c>
      <c r="C1529">
        <v>33.25</v>
      </c>
      <c r="D1529">
        <v>3</v>
      </c>
      <c r="E1529">
        <v>0</v>
      </c>
    </row>
    <row r="1530" spans="1:5">
      <c r="A1530">
        <v>10833</v>
      </c>
      <c r="B1530">
        <v>7</v>
      </c>
      <c r="C1530">
        <v>30</v>
      </c>
      <c r="D1530">
        <v>20</v>
      </c>
      <c r="E1530">
        <v>0.1</v>
      </c>
    </row>
    <row r="1531" spans="1:5">
      <c r="A1531">
        <v>10833</v>
      </c>
      <c r="B1531">
        <v>31</v>
      </c>
      <c r="C1531">
        <v>12.5</v>
      </c>
      <c r="D1531">
        <v>9</v>
      </c>
      <c r="E1531">
        <v>0.1</v>
      </c>
    </row>
    <row r="1532" spans="1:5">
      <c r="A1532">
        <v>10833</v>
      </c>
      <c r="B1532">
        <v>53</v>
      </c>
      <c r="C1532">
        <v>32.799999999999997</v>
      </c>
      <c r="D1532">
        <v>9</v>
      </c>
      <c r="E1532">
        <v>0.1</v>
      </c>
    </row>
    <row r="1533" spans="1:5">
      <c r="A1533">
        <v>10834</v>
      </c>
      <c r="B1533">
        <v>29</v>
      </c>
      <c r="C1533">
        <v>123.79</v>
      </c>
      <c r="D1533">
        <v>8</v>
      </c>
      <c r="E1533">
        <v>0.05</v>
      </c>
    </row>
    <row r="1534" spans="1:5">
      <c r="A1534">
        <v>10834</v>
      </c>
      <c r="B1534">
        <v>30</v>
      </c>
      <c r="C1534">
        <v>25.89</v>
      </c>
      <c r="D1534">
        <v>20</v>
      </c>
      <c r="E1534">
        <v>0.05</v>
      </c>
    </row>
    <row r="1535" spans="1:5">
      <c r="A1535">
        <v>10835</v>
      </c>
      <c r="B1535">
        <v>59</v>
      </c>
      <c r="C1535">
        <v>55</v>
      </c>
      <c r="D1535">
        <v>15</v>
      </c>
      <c r="E1535">
        <v>0</v>
      </c>
    </row>
    <row r="1536" spans="1:5">
      <c r="A1536">
        <v>10835</v>
      </c>
      <c r="B1536">
        <v>77</v>
      </c>
      <c r="C1536">
        <v>13</v>
      </c>
      <c r="D1536">
        <v>2</v>
      </c>
      <c r="E1536">
        <v>0.2</v>
      </c>
    </row>
    <row r="1537" spans="1:5">
      <c r="A1537">
        <v>10836</v>
      </c>
      <c r="B1537">
        <v>22</v>
      </c>
      <c r="C1537">
        <v>21</v>
      </c>
      <c r="D1537">
        <v>52</v>
      </c>
      <c r="E1537">
        <v>0</v>
      </c>
    </row>
    <row r="1538" spans="1:5">
      <c r="A1538">
        <v>10836</v>
      </c>
      <c r="B1538">
        <v>35</v>
      </c>
      <c r="C1538">
        <v>18</v>
      </c>
      <c r="D1538">
        <v>6</v>
      </c>
      <c r="E1538">
        <v>0</v>
      </c>
    </row>
    <row r="1539" spans="1:5">
      <c r="A1539">
        <v>10836</v>
      </c>
      <c r="B1539">
        <v>57</v>
      </c>
      <c r="C1539">
        <v>19.5</v>
      </c>
      <c r="D1539">
        <v>24</v>
      </c>
      <c r="E1539">
        <v>0</v>
      </c>
    </row>
    <row r="1540" spans="1:5">
      <c r="A1540">
        <v>10836</v>
      </c>
      <c r="B1540">
        <v>60</v>
      </c>
      <c r="C1540">
        <v>34</v>
      </c>
      <c r="D1540">
        <v>60</v>
      </c>
      <c r="E1540">
        <v>0</v>
      </c>
    </row>
    <row r="1541" spans="1:5">
      <c r="A1541">
        <v>10836</v>
      </c>
      <c r="B1541">
        <v>64</v>
      </c>
      <c r="C1541">
        <v>33.25</v>
      </c>
      <c r="D1541">
        <v>30</v>
      </c>
      <c r="E1541">
        <v>0</v>
      </c>
    </row>
    <row r="1542" spans="1:5">
      <c r="A1542">
        <v>10837</v>
      </c>
      <c r="B1542">
        <v>13</v>
      </c>
      <c r="C1542">
        <v>6</v>
      </c>
      <c r="D1542">
        <v>6</v>
      </c>
      <c r="E1542">
        <v>0</v>
      </c>
    </row>
    <row r="1543" spans="1:5">
      <c r="A1543">
        <v>10837</v>
      </c>
      <c r="B1543">
        <v>40</v>
      </c>
      <c r="C1543">
        <v>18.399999999999999</v>
      </c>
      <c r="D1543">
        <v>25</v>
      </c>
      <c r="E1543">
        <v>0</v>
      </c>
    </row>
    <row r="1544" spans="1:5">
      <c r="A1544">
        <v>10837</v>
      </c>
      <c r="B1544">
        <v>47</v>
      </c>
      <c r="C1544">
        <v>9.5</v>
      </c>
      <c r="D1544">
        <v>40</v>
      </c>
      <c r="E1544">
        <v>0.25</v>
      </c>
    </row>
    <row r="1545" spans="1:5">
      <c r="A1545">
        <v>10837</v>
      </c>
      <c r="B1545">
        <v>76</v>
      </c>
      <c r="C1545">
        <v>18</v>
      </c>
      <c r="D1545">
        <v>21</v>
      </c>
      <c r="E1545">
        <v>0.25</v>
      </c>
    </row>
    <row r="1546" spans="1:5">
      <c r="A1546">
        <v>10838</v>
      </c>
      <c r="B1546">
        <v>1</v>
      </c>
      <c r="C1546">
        <v>18</v>
      </c>
      <c r="D1546">
        <v>4</v>
      </c>
      <c r="E1546">
        <v>0.25</v>
      </c>
    </row>
    <row r="1547" spans="1:5">
      <c r="A1547">
        <v>10838</v>
      </c>
      <c r="B1547">
        <v>18</v>
      </c>
      <c r="C1547">
        <v>62.5</v>
      </c>
      <c r="D1547">
        <v>25</v>
      </c>
      <c r="E1547">
        <v>0.25</v>
      </c>
    </row>
    <row r="1548" spans="1:5">
      <c r="A1548">
        <v>10838</v>
      </c>
      <c r="B1548">
        <v>36</v>
      </c>
      <c r="C1548">
        <v>19</v>
      </c>
      <c r="D1548">
        <v>50</v>
      </c>
      <c r="E1548">
        <v>0.25</v>
      </c>
    </row>
    <row r="1549" spans="1:5">
      <c r="A1549">
        <v>10839</v>
      </c>
      <c r="B1549">
        <v>58</v>
      </c>
      <c r="C1549">
        <v>13.25</v>
      </c>
      <c r="D1549">
        <v>30</v>
      </c>
      <c r="E1549">
        <v>0.1</v>
      </c>
    </row>
    <row r="1550" spans="1:5">
      <c r="A1550">
        <v>10839</v>
      </c>
      <c r="B1550">
        <v>72</v>
      </c>
      <c r="C1550">
        <v>34.799999999999997</v>
      </c>
      <c r="D1550">
        <v>15</v>
      </c>
      <c r="E1550">
        <v>0.1</v>
      </c>
    </row>
    <row r="1551" spans="1:5">
      <c r="A1551">
        <v>10840</v>
      </c>
      <c r="B1551">
        <v>25</v>
      </c>
      <c r="C1551">
        <v>14</v>
      </c>
      <c r="D1551">
        <v>6</v>
      </c>
      <c r="E1551">
        <v>0.2</v>
      </c>
    </row>
    <row r="1552" spans="1:5">
      <c r="A1552">
        <v>10840</v>
      </c>
      <c r="B1552">
        <v>39</v>
      </c>
      <c r="C1552">
        <v>18</v>
      </c>
      <c r="D1552">
        <v>10</v>
      </c>
      <c r="E1552">
        <v>0.2</v>
      </c>
    </row>
    <row r="1553" spans="1:5">
      <c r="A1553">
        <v>10841</v>
      </c>
      <c r="B1553">
        <v>10</v>
      </c>
      <c r="C1553">
        <v>31</v>
      </c>
      <c r="D1553">
        <v>16</v>
      </c>
      <c r="E1553">
        <v>0</v>
      </c>
    </row>
    <row r="1554" spans="1:5">
      <c r="A1554">
        <v>10841</v>
      </c>
      <c r="B1554">
        <v>56</v>
      </c>
      <c r="C1554">
        <v>38</v>
      </c>
      <c r="D1554">
        <v>30</v>
      </c>
      <c r="E1554">
        <v>0</v>
      </c>
    </row>
    <row r="1555" spans="1:5">
      <c r="A1555">
        <v>10841</v>
      </c>
      <c r="B1555">
        <v>59</v>
      </c>
      <c r="C1555">
        <v>55</v>
      </c>
      <c r="D1555">
        <v>50</v>
      </c>
      <c r="E1555">
        <v>0</v>
      </c>
    </row>
    <row r="1556" spans="1:5">
      <c r="A1556">
        <v>10841</v>
      </c>
      <c r="B1556">
        <v>77</v>
      </c>
      <c r="C1556">
        <v>13</v>
      </c>
      <c r="D1556">
        <v>15</v>
      </c>
      <c r="E1556">
        <v>0</v>
      </c>
    </row>
    <row r="1557" spans="1:5">
      <c r="A1557">
        <v>10842</v>
      </c>
      <c r="B1557">
        <v>11</v>
      </c>
      <c r="C1557">
        <v>21</v>
      </c>
      <c r="D1557">
        <v>15</v>
      </c>
      <c r="E1557">
        <v>0</v>
      </c>
    </row>
    <row r="1558" spans="1:5">
      <c r="A1558">
        <v>10842</v>
      </c>
      <c r="B1558">
        <v>43</v>
      </c>
      <c r="C1558">
        <v>46</v>
      </c>
      <c r="D1558">
        <v>5</v>
      </c>
      <c r="E1558">
        <v>0</v>
      </c>
    </row>
    <row r="1559" spans="1:5">
      <c r="A1559">
        <v>10842</v>
      </c>
      <c r="B1559">
        <v>68</v>
      </c>
      <c r="C1559">
        <v>12.5</v>
      </c>
      <c r="D1559">
        <v>20</v>
      </c>
      <c r="E1559">
        <v>0</v>
      </c>
    </row>
    <row r="1560" spans="1:5">
      <c r="A1560">
        <v>10842</v>
      </c>
      <c r="B1560">
        <v>70</v>
      </c>
      <c r="C1560">
        <v>15</v>
      </c>
      <c r="D1560">
        <v>12</v>
      </c>
      <c r="E1560">
        <v>0</v>
      </c>
    </row>
    <row r="1561" spans="1:5">
      <c r="A1561">
        <v>10843</v>
      </c>
      <c r="B1561">
        <v>51</v>
      </c>
      <c r="C1561">
        <v>53</v>
      </c>
      <c r="D1561">
        <v>4</v>
      </c>
      <c r="E1561">
        <v>0.25</v>
      </c>
    </row>
    <row r="1562" spans="1:5">
      <c r="A1562">
        <v>10844</v>
      </c>
      <c r="B1562">
        <v>22</v>
      </c>
      <c r="C1562">
        <v>21</v>
      </c>
      <c r="D1562">
        <v>35</v>
      </c>
      <c r="E1562">
        <v>0</v>
      </c>
    </row>
    <row r="1563" spans="1:5">
      <c r="A1563">
        <v>10845</v>
      </c>
      <c r="B1563">
        <v>23</v>
      </c>
      <c r="C1563">
        <v>9</v>
      </c>
      <c r="D1563">
        <v>70</v>
      </c>
      <c r="E1563">
        <v>0.1</v>
      </c>
    </row>
    <row r="1564" spans="1:5">
      <c r="A1564">
        <v>10845</v>
      </c>
      <c r="B1564">
        <v>35</v>
      </c>
      <c r="C1564">
        <v>18</v>
      </c>
      <c r="D1564">
        <v>25</v>
      </c>
      <c r="E1564">
        <v>0.1</v>
      </c>
    </row>
    <row r="1565" spans="1:5">
      <c r="A1565">
        <v>10845</v>
      </c>
      <c r="B1565">
        <v>42</v>
      </c>
      <c r="C1565">
        <v>14</v>
      </c>
      <c r="D1565">
        <v>42</v>
      </c>
      <c r="E1565">
        <v>0.1</v>
      </c>
    </row>
    <row r="1566" spans="1:5">
      <c r="A1566">
        <v>10845</v>
      </c>
      <c r="B1566">
        <v>58</v>
      </c>
      <c r="C1566">
        <v>13.25</v>
      </c>
      <c r="D1566">
        <v>60</v>
      </c>
      <c r="E1566">
        <v>0.1</v>
      </c>
    </row>
    <row r="1567" spans="1:5">
      <c r="A1567">
        <v>10845</v>
      </c>
      <c r="B1567">
        <v>64</v>
      </c>
      <c r="C1567">
        <v>33.25</v>
      </c>
      <c r="D1567">
        <v>48</v>
      </c>
      <c r="E1567">
        <v>0</v>
      </c>
    </row>
    <row r="1568" spans="1:5">
      <c r="A1568">
        <v>10846</v>
      </c>
      <c r="B1568">
        <v>4</v>
      </c>
      <c r="C1568">
        <v>22</v>
      </c>
      <c r="D1568">
        <v>21</v>
      </c>
      <c r="E1568">
        <v>0</v>
      </c>
    </row>
    <row r="1569" spans="1:5">
      <c r="A1569">
        <v>10846</v>
      </c>
      <c r="B1569">
        <v>70</v>
      </c>
      <c r="C1569">
        <v>15</v>
      </c>
      <c r="D1569">
        <v>30</v>
      </c>
      <c r="E1569">
        <v>0</v>
      </c>
    </row>
    <row r="1570" spans="1:5">
      <c r="A1570">
        <v>10846</v>
      </c>
      <c r="B1570">
        <v>74</v>
      </c>
      <c r="C1570">
        <v>10</v>
      </c>
      <c r="D1570">
        <v>20</v>
      </c>
      <c r="E1570">
        <v>0</v>
      </c>
    </row>
    <row r="1571" spans="1:5">
      <c r="A1571">
        <v>10847</v>
      </c>
      <c r="B1571">
        <v>1</v>
      </c>
      <c r="C1571">
        <v>18</v>
      </c>
      <c r="D1571">
        <v>80</v>
      </c>
      <c r="E1571">
        <v>0.2</v>
      </c>
    </row>
    <row r="1572" spans="1:5">
      <c r="A1572">
        <v>10847</v>
      </c>
      <c r="B1572">
        <v>19</v>
      </c>
      <c r="C1572">
        <v>9.1999999999999993</v>
      </c>
      <c r="D1572">
        <v>12</v>
      </c>
      <c r="E1572">
        <v>0.2</v>
      </c>
    </row>
    <row r="1573" spans="1:5">
      <c r="A1573">
        <v>10847</v>
      </c>
      <c r="B1573">
        <v>37</v>
      </c>
      <c r="C1573">
        <v>26</v>
      </c>
      <c r="D1573">
        <v>60</v>
      </c>
      <c r="E1573">
        <v>0.2</v>
      </c>
    </row>
    <row r="1574" spans="1:5">
      <c r="A1574">
        <v>10847</v>
      </c>
      <c r="B1574">
        <v>45</v>
      </c>
      <c r="C1574">
        <v>9.5</v>
      </c>
      <c r="D1574">
        <v>36</v>
      </c>
      <c r="E1574">
        <v>0.2</v>
      </c>
    </row>
    <row r="1575" spans="1:5">
      <c r="A1575">
        <v>10847</v>
      </c>
      <c r="B1575">
        <v>60</v>
      </c>
      <c r="C1575">
        <v>34</v>
      </c>
      <c r="D1575">
        <v>45</v>
      </c>
      <c r="E1575">
        <v>0.2</v>
      </c>
    </row>
    <row r="1576" spans="1:5">
      <c r="A1576">
        <v>10847</v>
      </c>
      <c r="B1576">
        <v>71</v>
      </c>
      <c r="C1576">
        <v>21.5</v>
      </c>
      <c r="D1576">
        <v>55</v>
      </c>
      <c r="E1576">
        <v>0.2</v>
      </c>
    </row>
    <row r="1577" spans="1:5">
      <c r="A1577">
        <v>10848</v>
      </c>
      <c r="B1577">
        <v>5</v>
      </c>
      <c r="C1577">
        <v>21.35</v>
      </c>
      <c r="D1577">
        <v>30</v>
      </c>
      <c r="E1577">
        <v>0</v>
      </c>
    </row>
    <row r="1578" spans="1:5">
      <c r="A1578">
        <v>10848</v>
      </c>
      <c r="B1578">
        <v>9</v>
      </c>
      <c r="C1578">
        <v>97</v>
      </c>
      <c r="D1578">
        <v>3</v>
      </c>
      <c r="E1578">
        <v>0</v>
      </c>
    </row>
    <row r="1579" spans="1:5">
      <c r="A1579">
        <v>10849</v>
      </c>
      <c r="B1579">
        <v>3</v>
      </c>
      <c r="C1579">
        <v>10</v>
      </c>
      <c r="D1579">
        <v>49</v>
      </c>
      <c r="E1579">
        <v>0</v>
      </c>
    </row>
    <row r="1580" spans="1:5">
      <c r="A1580">
        <v>10849</v>
      </c>
      <c r="B1580">
        <v>26</v>
      </c>
      <c r="C1580">
        <v>31.23</v>
      </c>
      <c r="D1580">
        <v>18</v>
      </c>
      <c r="E1580">
        <v>0.15</v>
      </c>
    </row>
    <row r="1581" spans="1:5">
      <c r="A1581">
        <v>10850</v>
      </c>
      <c r="B1581">
        <v>25</v>
      </c>
      <c r="C1581">
        <v>14</v>
      </c>
      <c r="D1581">
        <v>20</v>
      </c>
      <c r="E1581">
        <v>0.15</v>
      </c>
    </row>
    <row r="1582" spans="1:5">
      <c r="A1582">
        <v>10850</v>
      </c>
      <c r="B1582">
        <v>33</v>
      </c>
      <c r="C1582">
        <v>2.5</v>
      </c>
      <c r="D1582">
        <v>4</v>
      </c>
      <c r="E1582">
        <v>0.15</v>
      </c>
    </row>
    <row r="1583" spans="1:5">
      <c r="A1583">
        <v>10850</v>
      </c>
      <c r="B1583">
        <v>70</v>
      </c>
      <c r="C1583">
        <v>15</v>
      </c>
      <c r="D1583">
        <v>30</v>
      </c>
      <c r="E1583">
        <v>0.15</v>
      </c>
    </row>
    <row r="1584" spans="1:5">
      <c r="A1584">
        <v>10851</v>
      </c>
      <c r="B1584">
        <v>2</v>
      </c>
      <c r="C1584">
        <v>19</v>
      </c>
      <c r="D1584">
        <v>5</v>
      </c>
      <c r="E1584">
        <v>0.05</v>
      </c>
    </row>
    <row r="1585" spans="1:5">
      <c r="A1585">
        <v>10851</v>
      </c>
      <c r="B1585">
        <v>25</v>
      </c>
      <c r="C1585">
        <v>14</v>
      </c>
      <c r="D1585">
        <v>10</v>
      </c>
      <c r="E1585">
        <v>0.05</v>
      </c>
    </row>
    <row r="1586" spans="1:5">
      <c r="A1586">
        <v>10851</v>
      </c>
      <c r="B1586">
        <v>57</v>
      </c>
      <c r="C1586">
        <v>19.5</v>
      </c>
      <c r="D1586">
        <v>10</v>
      </c>
      <c r="E1586">
        <v>0.05</v>
      </c>
    </row>
    <row r="1587" spans="1:5">
      <c r="A1587">
        <v>10851</v>
      </c>
      <c r="B1587">
        <v>59</v>
      </c>
      <c r="C1587">
        <v>55</v>
      </c>
      <c r="D1587">
        <v>42</v>
      </c>
      <c r="E1587">
        <v>0.05</v>
      </c>
    </row>
    <row r="1588" spans="1:5">
      <c r="A1588">
        <v>10852</v>
      </c>
      <c r="B1588">
        <v>2</v>
      </c>
      <c r="C1588">
        <v>19</v>
      </c>
      <c r="D1588">
        <v>15</v>
      </c>
      <c r="E1588">
        <v>0</v>
      </c>
    </row>
    <row r="1589" spans="1:5">
      <c r="A1589">
        <v>10852</v>
      </c>
      <c r="B1589">
        <v>17</v>
      </c>
      <c r="C1589">
        <v>39</v>
      </c>
      <c r="D1589">
        <v>6</v>
      </c>
      <c r="E1589">
        <v>0</v>
      </c>
    </row>
    <row r="1590" spans="1:5">
      <c r="A1590">
        <v>10852</v>
      </c>
      <c r="B1590">
        <v>62</v>
      </c>
      <c r="C1590">
        <v>49.3</v>
      </c>
      <c r="D1590">
        <v>50</v>
      </c>
      <c r="E1590">
        <v>0</v>
      </c>
    </row>
    <row r="1591" spans="1:5">
      <c r="A1591">
        <v>10853</v>
      </c>
      <c r="B1591">
        <v>18</v>
      </c>
      <c r="C1591">
        <v>62.5</v>
      </c>
      <c r="D1591">
        <v>10</v>
      </c>
      <c r="E1591">
        <v>0</v>
      </c>
    </row>
    <row r="1592" spans="1:5">
      <c r="A1592">
        <v>10854</v>
      </c>
      <c r="B1592">
        <v>10</v>
      </c>
      <c r="C1592">
        <v>31</v>
      </c>
      <c r="D1592">
        <v>100</v>
      </c>
      <c r="E1592">
        <v>0.15</v>
      </c>
    </row>
    <row r="1593" spans="1:5">
      <c r="A1593">
        <v>10854</v>
      </c>
      <c r="B1593">
        <v>13</v>
      </c>
      <c r="C1593">
        <v>6</v>
      </c>
      <c r="D1593">
        <v>65</v>
      </c>
      <c r="E1593">
        <v>0.15</v>
      </c>
    </row>
    <row r="1594" spans="1:5">
      <c r="A1594">
        <v>10855</v>
      </c>
      <c r="B1594">
        <v>16</v>
      </c>
      <c r="C1594">
        <v>17.45</v>
      </c>
      <c r="D1594">
        <v>50</v>
      </c>
      <c r="E1594">
        <v>0</v>
      </c>
    </row>
    <row r="1595" spans="1:5">
      <c r="A1595">
        <v>10855</v>
      </c>
      <c r="B1595">
        <v>31</v>
      </c>
      <c r="C1595">
        <v>12.5</v>
      </c>
      <c r="D1595">
        <v>14</v>
      </c>
      <c r="E1595">
        <v>0</v>
      </c>
    </row>
    <row r="1596" spans="1:5">
      <c r="A1596">
        <v>10855</v>
      </c>
      <c r="B1596">
        <v>56</v>
      </c>
      <c r="C1596">
        <v>38</v>
      </c>
      <c r="D1596">
        <v>24</v>
      </c>
      <c r="E1596">
        <v>0</v>
      </c>
    </row>
    <row r="1597" spans="1:5">
      <c r="A1597">
        <v>10855</v>
      </c>
      <c r="B1597">
        <v>65</v>
      </c>
      <c r="C1597">
        <v>21.05</v>
      </c>
      <c r="D1597">
        <v>15</v>
      </c>
      <c r="E1597">
        <v>0.15</v>
      </c>
    </row>
    <row r="1598" spans="1:5">
      <c r="A1598">
        <v>10856</v>
      </c>
      <c r="B1598">
        <v>2</v>
      </c>
      <c r="C1598">
        <v>19</v>
      </c>
      <c r="D1598">
        <v>20</v>
      </c>
      <c r="E1598">
        <v>0</v>
      </c>
    </row>
    <row r="1599" spans="1:5">
      <c r="A1599">
        <v>10856</v>
      </c>
      <c r="B1599">
        <v>42</v>
      </c>
      <c r="C1599">
        <v>14</v>
      </c>
      <c r="D1599">
        <v>20</v>
      </c>
      <c r="E1599">
        <v>0</v>
      </c>
    </row>
    <row r="1600" spans="1:5">
      <c r="A1600">
        <v>10857</v>
      </c>
      <c r="B1600">
        <v>3</v>
      </c>
      <c r="C1600">
        <v>10</v>
      </c>
      <c r="D1600">
        <v>30</v>
      </c>
      <c r="E1600">
        <v>0</v>
      </c>
    </row>
    <row r="1601" spans="1:5">
      <c r="A1601">
        <v>10857</v>
      </c>
      <c r="B1601">
        <v>26</v>
      </c>
      <c r="C1601">
        <v>31.23</v>
      </c>
      <c r="D1601">
        <v>35</v>
      </c>
      <c r="E1601">
        <v>0.25</v>
      </c>
    </row>
    <row r="1602" spans="1:5">
      <c r="A1602">
        <v>10857</v>
      </c>
      <c r="B1602">
        <v>29</v>
      </c>
      <c r="C1602">
        <v>123.79</v>
      </c>
      <c r="D1602">
        <v>10</v>
      </c>
      <c r="E1602">
        <v>0.25</v>
      </c>
    </row>
    <row r="1603" spans="1:5">
      <c r="A1603">
        <v>10858</v>
      </c>
      <c r="B1603">
        <v>7</v>
      </c>
      <c r="C1603">
        <v>30</v>
      </c>
      <c r="D1603">
        <v>5</v>
      </c>
      <c r="E1603">
        <v>0</v>
      </c>
    </row>
    <row r="1604" spans="1:5">
      <c r="A1604">
        <v>10858</v>
      </c>
      <c r="B1604">
        <v>27</v>
      </c>
      <c r="C1604">
        <v>43.9</v>
      </c>
      <c r="D1604">
        <v>10</v>
      </c>
      <c r="E1604">
        <v>0</v>
      </c>
    </row>
    <row r="1605" spans="1:5">
      <c r="A1605">
        <v>10858</v>
      </c>
      <c r="B1605">
        <v>70</v>
      </c>
      <c r="C1605">
        <v>15</v>
      </c>
      <c r="D1605">
        <v>4</v>
      </c>
      <c r="E1605">
        <v>0</v>
      </c>
    </row>
    <row r="1606" spans="1:5">
      <c r="A1606">
        <v>10859</v>
      </c>
      <c r="B1606">
        <v>24</v>
      </c>
      <c r="C1606">
        <v>4.5</v>
      </c>
      <c r="D1606">
        <v>40</v>
      </c>
      <c r="E1606">
        <v>0.25</v>
      </c>
    </row>
    <row r="1607" spans="1:5">
      <c r="A1607">
        <v>10859</v>
      </c>
      <c r="B1607">
        <v>54</v>
      </c>
      <c r="C1607">
        <v>7.45</v>
      </c>
      <c r="D1607">
        <v>35</v>
      </c>
      <c r="E1607">
        <v>0.25</v>
      </c>
    </row>
    <row r="1608" spans="1:5">
      <c r="A1608">
        <v>10859</v>
      </c>
      <c r="B1608">
        <v>64</v>
      </c>
      <c r="C1608">
        <v>33.25</v>
      </c>
      <c r="D1608">
        <v>30</v>
      </c>
      <c r="E1608">
        <v>0.25</v>
      </c>
    </row>
    <row r="1609" spans="1:5">
      <c r="A1609">
        <v>10860</v>
      </c>
      <c r="B1609">
        <v>51</v>
      </c>
      <c r="C1609">
        <v>53</v>
      </c>
      <c r="D1609">
        <v>3</v>
      </c>
      <c r="E1609">
        <v>0</v>
      </c>
    </row>
    <row r="1610" spans="1:5">
      <c r="A1610">
        <v>10860</v>
      </c>
      <c r="B1610">
        <v>76</v>
      </c>
      <c r="C1610">
        <v>18</v>
      </c>
      <c r="D1610">
        <v>20</v>
      </c>
      <c r="E1610">
        <v>0</v>
      </c>
    </row>
    <row r="1611" spans="1:5">
      <c r="A1611">
        <v>10861</v>
      </c>
      <c r="B1611">
        <v>17</v>
      </c>
      <c r="C1611">
        <v>39</v>
      </c>
      <c r="D1611">
        <v>42</v>
      </c>
      <c r="E1611">
        <v>0</v>
      </c>
    </row>
    <row r="1612" spans="1:5">
      <c r="A1612">
        <v>10861</v>
      </c>
      <c r="B1612">
        <v>18</v>
      </c>
      <c r="C1612">
        <v>62.5</v>
      </c>
      <c r="D1612">
        <v>20</v>
      </c>
      <c r="E1612">
        <v>0</v>
      </c>
    </row>
    <row r="1613" spans="1:5">
      <c r="A1613">
        <v>10861</v>
      </c>
      <c r="B1613">
        <v>21</v>
      </c>
      <c r="C1613">
        <v>10</v>
      </c>
      <c r="D1613">
        <v>40</v>
      </c>
      <c r="E1613">
        <v>0</v>
      </c>
    </row>
    <row r="1614" spans="1:5">
      <c r="A1614">
        <v>10861</v>
      </c>
      <c r="B1614">
        <v>33</v>
      </c>
      <c r="C1614">
        <v>2.5</v>
      </c>
      <c r="D1614">
        <v>35</v>
      </c>
      <c r="E1614">
        <v>0</v>
      </c>
    </row>
    <row r="1615" spans="1:5">
      <c r="A1615">
        <v>10861</v>
      </c>
      <c r="B1615">
        <v>62</v>
      </c>
      <c r="C1615">
        <v>49.3</v>
      </c>
      <c r="D1615">
        <v>3</v>
      </c>
      <c r="E1615">
        <v>0</v>
      </c>
    </row>
    <row r="1616" spans="1:5">
      <c r="A1616">
        <v>10862</v>
      </c>
      <c r="B1616">
        <v>11</v>
      </c>
      <c r="C1616">
        <v>21</v>
      </c>
      <c r="D1616">
        <v>25</v>
      </c>
      <c r="E1616">
        <v>0</v>
      </c>
    </row>
    <row r="1617" spans="1:5">
      <c r="A1617">
        <v>10862</v>
      </c>
      <c r="B1617">
        <v>52</v>
      </c>
      <c r="C1617">
        <v>7</v>
      </c>
      <c r="D1617">
        <v>8</v>
      </c>
      <c r="E1617">
        <v>0</v>
      </c>
    </row>
    <row r="1618" spans="1:5">
      <c r="A1618">
        <v>10863</v>
      </c>
      <c r="B1618">
        <v>1</v>
      </c>
      <c r="C1618">
        <v>18</v>
      </c>
      <c r="D1618">
        <v>20</v>
      </c>
      <c r="E1618">
        <v>0.15</v>
      </c>
    </row>
    <row r="1619" spans="1:5">
      <c r="A1619">
        <v>10863</v>
      </c>
      <c r="B1619">
        <v>58</v>
      </c>
      <c r="C1619">
        <v>13.25</v>
      </c>
      <c r="D1619">
        <v>12</v>
      </c>
      <c r="E1619">
        <v>0.15</v>
      </c>
    </row>
    <row r="1620" spans="1:5">
      <c r="A1620">
        <v>10864</v>
      </c>
      <c r="B1620">
        <v>35</v>
      </c>
      <c r="C1620">
        <v>18</v>
      </c>
      <c r="D1620">
        <v>4</v>
      </c>
      <c r="E1620">
        <v>0</v>
      </c>
    </row>
    <row r="1621" spans="1:5">
      <c r="A1621">
        <v>10864</v>
      </c>
      <c r="B1621">
        <v>67</v>
      </c>
      <c r="C1621">
        <v>14</v>
      </c>
      <c r="D1621">
        <v>15</v>
      </c>
      <c r="E1621">
        <v>0</v>
      </c>
    </row>
    <row r="1622" spans="1:5">
      <c r="A1622">
        <v>10865</v>
      </c>
      <c r="B1622">
        <v>38</v>
      </c>
      <c r="C1622">
        <v>263.5</v>
      </c>
      <c r="D1622">
        <v>60</v>
      </c>
      <c r="E1622">
        <v>0.05</v>
      </c>
    </row>
    <row r="1623" spans="1:5">
      <c r="A1623">
        <v>10865</v>
      </c>
      <c r="B1623">
        <v>39</v>
      </c>
      <c r="C1623">
        <v>18</v>
      </c>
      <c r="D1623">
        <v>80</v>
      </c>
      <c r="E1623">
        <v>0.05</v>
      </c>
    </row>
    <row r="1624" spans="1:5">
      <c r="A1624">
        <v>10866</v>
      </c>
      <c r="B1624">
        <v>2</v>
      </c>
      <c r="C1624">
        <v>19</v>
      </c>
      <c r="D1624">
        <v>21</v>
      </c>
      <c r="E1624">
        <v>0.25</v>
      </c>
    </row>
    <row r="1625" spans="1:5">
      <c r="A1625">
        <v>10866</v>
      </c>
      <c r="B1625">
        <v>24</v>
      </c>
      <c r="C1625">
        <v>4.5</v>
      </c>
      <c r="D1625">
        <v>6</v>
      </c>
      <c r="E1625">
        <v>0.25</v>
      </c>
    </row>
    <row r="1626" spans="1:5">
      <c r="A1626">
        <v>10866</v>
      </c>
      <c r="B1626">
        <v>30</v>
      </c>
      <c r="C1626">
        <v>25.89</v>
      </c>
      <c r="D1626">
        <v>40</v>
      </c>
      <c r="E1626">
        <v>0.25</v>
      </c>
    </row>
    <row r="1627" spans="1:5">
      <c r="A1627">
        <v>10867</v>
      </c>
      <c r="B1627">
        <v>53</v>
      </c>
      <c r="C1627">
        <v>32.799999999999997</v>
      </c>
      <c r="D1627">
        <v>3</v>
      </c>
      <c r="E1627">
        <v>0</v>
      </c>
    </row>
    <row r="1628" spans="1:5">
      <c r="A1628">
        <v>10868</v>
      </c>
      <c r="B1628">
        <v>26</v>
      </c>
      <c r="C1628">
        <v>31.23</v>
      </c>
      <c r="D1628">
        <v>20</v>
      </c>
      <c r="E1628">
        <v>0</v>
      </c>
    </row>
    <row r="1629" spans="1:5">
      <c r="A1629">
        <v>10868</v>
      </c>
      <c r="B1629">
        <v>35</v>
      </c>
      <c r="C1629">
        <v>18</v>
      </c>
      <c r="D1629">
        <v>30</v>
      </c>
      <c r="E1629">
        <v>0</v>
      </c>
    </row>
    <row r="1630" spans="1:5">
      <c r="A1630">
        <v>10868</v>
      </c>
      <c r="B1630">
        <v>49</v>
      </c>
      <c r="C1630">
        <v>20</v>
      </c>
      <c r="D1630">
        <v>42</v>
      </c>
      <c r="E1630">
        <v>0.1</v>
      </c>
    </row>
    <row r="1631" spans="1:5">
      <c r="A1631">
        <v>10869</v>
      </c>
      <c r="B1631">
        <v>1</v>
      </c>
      <c r="C1631">
        <v>18</v>
      </c>
      <c r="D1631">
        <v>40</v>
      </c>
      <c r="E1631">
        <v>0</v>
      </c>
    </row>
    <row r="1632" spans="1:5">
      <c r="A1632">
        <v>10869</v>
      </c>
      <c r="B1632">
        <v>11</v>
      </c>
      <c r="C1632">
        <v>21</v>
      </c>
      <c r="D1632">
        <v>10</v>
      </c>
      <c r="E1632">
        <v>0</v>
      </c>
    </row>
    <row r="1633" spans="1:5">
      <c r="A1633">
        <v>10869</v>
      </c>
      <c r="B1633">
        <v>23</v>
      </c>
      <c r="C1633">
        <v>9</v>
      </c>
      <c r="D1633">
        <v>50</v>
      </c>
      <c r="E1633">
        <v>0</v>
      </c>
    </row>
    <row r="1634" spans="1:5">
      <c r="A1634">
        <v>10869</v>
      </c>
      <c r="B1634">
        <v>68</v>
      </c>
      <c r="C1634">
        <v>12.5</v>
      </c>
      <c r="D1634">
        <v>20</v>
      </c>
      <c r="E1634">
        <v>0</v>
      </c>
    </row>
    <row r="1635" spans="1:5">
      <c r="A1635">
        <v>10870</v>
      </c>
      <c r="B1635">
        <v>35</v>
      </c>
      <c r="C1635">
        <v>18</v>
      </c>
      <c r="D1635">
        <v>3</v>
      </c>
      <c r="E1635">
        <v>0</v>
      </c>
    </row>
    <row r="1636" spans="1:5">
      <c r="A1636">
        <v>10870</v>
      </c>
      <c r="B1636">
        <v>51</v>
      </c>
      <c r="C1636">
        <v>53</v>
      </c>
      <c r="D1636">
        <v>2</v>
      </c>
      <c r="E1636">
        <v>0</v>
      </c>
    </row>
    <row r="1637" spans="1:5">
      <c r="A1637">
        <v>10871</v>
      </c>
      <c r="B1637">
        <v>6</v>
      </c>
      <c r="C1637">
        <v>25</v>
      </c>
      <c r="D1637">
        <v>50</v>
      </c>
      <c r="E1637">
        <v>0.05</v>
      </c>
    </row>
    <row r="1638" spans="1:5">
      <c r="A1638">
        <v>10871</v>
      </c>
      <c r="B1638">
        <v>16</v>
      </c>
      <c r="C1638">
        <v>17.45</v>
      </c>
      <c r="D1638">
        <v>12</v>
      </c>
      <c r="E1638">
        <v>0.05</v>
      </c>
    </row>
    <row r="1639" spans="1:5">
      <c r="A1639">
        <v>10871</v>
      </c>
      <c r="B1639">
        <v>17</v>
      </c>
      <c r="C1639">
        <v>39</v>
      </c>
      <c r="D1639">
        <v>16</v>
      </c>
      <c r="E1639">
        <v>0.05</v>
      </c>
    </row>
    <row r="1640" spans="1:5">
      <c r="A1640">
        <v>10872</v>
      </c>
      <c r="B1640">
        <v>55</v>
      </c>
      <c r="C1640">
        <v>24</v>
      </c>
      <c r="D1640">
        <v>10</v>
      </c>
      <c r="E1640">
        <v>0.05</v>
      </c>
    </row>
    <row r="1641" spans="1:5">
      <c r="A1641">
        <v>10872</v>
      </c>
      <c r="B1641">
        <v>62</v>
      </c>
      <c r="C1641">
        <v>49.3</v>
      </c>
      <c r="D1641">
        <v>20</v>
      </c>
      <c r="E1641">
        <v>0.05</v>
      </c>
    </row>
    <row r="1642" spans="1:5">
      <c r="A1642">
        <v>10872</v>
      </c>
      <c r="B1642">
        <v>64</v>
      </c>
      <c r="C1642">
        <v>33.25</v>
      </c>
      <c r="D1642">
        <v>15</v>
      </c>
      <c r="E1642">
        <v>0.05</v>
      </c>
    </row>
    <row r="1643" spans="1:5">
      <c r="A1643">
        <v>10872</v>
      </c>
      <c r="B1643">
        <v>65</v>
      </c>
      <c r="C1643">
        <v>21.05</v>
      </c>
      <c r="D1643">
        <v>21</v>
      </c>
      <c r="E1643">
        <v>0.05</v>
      </c>
    </row>
    <row r="1644" spans="1:5">
      <c r="A1644">
        <v>10873</v>
      </c>
      <c r="B1644">
        <v>21</v>
      </c>
      <c r="C1644">
        <v>10</v>
      </c>
      <c r="D1644">
        <v>20</v>
      </c>
      <c r="E1644">
        <v>0</v>
      </c>
    </row>
    <row r="1645" spans="1:5">
      <c r="A1645">
        <v>10873</v>
      </c>
      <c r="B1645">
        <v>28</v>
      </c>
      <c r="C1645">
        <v>45.6</v>
      </c>
      <c r="D1645">
        <v>3</v>
      </c>
      <c r="E1645">
        <v>0</v>
      </c>
    </row>
    <row r="1646" spans="1:5">
      <c r="A1646">
        <v>10874</v>
      </c>
      <c r="B1646">
        <v>10</v>
      </c>
      <c r="C1646">
        <v>31</v>
      </c>
      <c r="D1646">
        <v>10</v>
      </c>
      <c r="E1646">
        <v>0</v>
      </c>
    </row>
    <row r="1647" spans="1:5">
      <c r="A1647">
        <v>10875</v>
      </c>
      <c r="B1647">
        <v>19</v>
      </c>
      <c r="C1647">
        <v>9.1999999999999993</v>
      </c>
      <c r="D1647">
        <v>25</v>
      </c>
      <c r="E1647">
        <v>0</v>
      </c>
    </row>
    <row r="1648" spans="1:5">
      <c r="A1648">
        <v>10875</v>
      </c>
      <c r="B1648">
        <v>47</v>
      </c>
      <c r="C1648">
        <v>9.5</v>
      </c>
      <c r="D1648">
        <v>21</v>
      </c>
      <c r="E1648">
        <v>0.1</v>
      </c>
    </row>
    <row r="1649" spans="1:5">
      <c r="A1649">
        <v>10875</v>
      </c>
      <c r="B1649">
        <v>49</v>
      </c>
      <c r="C1649">
        <v>20</v>
      </c>
      <c r="D1649">
        <v>15</v>
      </c>
      <c r="E1649">
        <v>0</v>
      </c>
    </row>
    <row r="1650" spans="1:5">
      <c r="A1650">
        <v>10876</v>
      </c>
      <c r="B1650">
        <v>46</v>
      </c>
      <c r="C1650">
        <v>12</v>
      </c>
      <c r="D1650">
        <v>21</v>
      </c>
      <c r="E1650">
        <v>0</v>
      </c>
    </row>
    <row r="1651" spans="1:5">
      <c r="A1651">
        <v>10876</v>
      </c>
      <c r="B1651">
        <v>64</v>
      </c>
      <c r="C1651">
        <v>33.25</v>
      </c>
      <c r="D1651">
        <v>20</v>
      </c>
      <c r="E1651">
        <v>0</v>
      </c>
    </row>
    <row r="1652" spans="1:5">
      <c r="A1652">
        <v>10877</v>
      </c>
      <c r="B1652">
        <v>16</v>
      </c>
      <c r="C1652">
        <v>17.45</v>
      </c>
      <c r="D1652">
        <v>30</v>
      </c>
      <c r="E1652">
        <v>0.25</v>
      </c>
    </row>
    <row r="1653" spans="1:5">
      <c r="A1653">
        <v>10877</v>
      </c>
      <c r="B1653">
        <v>18</v>
      </c>
      <c r="C1653">
        <v>62.5</v>
      </c>
      <c r="D1653">
        <v>25</v>
      </c>
      <c r="E1653">
        <v>0</v>
      </c>
    </row>
    <row r="1654" spans="1:5">
      <c r="A1654">
        <v>10878</v>
      </c>
      <c r="B1654">
        <v>20</v>
      </c>
      <c r="C1654">
        <v>81</v>
      </c>
      <c r="D1654">
        <v>20</v>
      </c>
      <c r="E1654">
        <v>0.05</v>
      </c>
    </row>
    <row r="1655" spans="1:5">
      <c r="A1655">
        <v>10879</v>
      </c>
      <c r="B1655">
        <v>40</v>
      </c>
      <c r="C1655">
        <v>18.399999999999999</v>
      </c>
      <c r="D1655">
        <v>12</v>
      </c>
      <c r="E1655">
        <v>0</v>
      </c>
    </row>
    <row r="1656" spans="1:5">
      <c r="A1656">
        <v>10879</v>
      </c>
      <c r="B1656">
        <v>65</v>
      </c>
      <c r="C1656">
        <v>21.05</v>
      </c>
      <c r="D1656">
        <v>10</v>
      </c>
      <c r="E1656">
        <v>0</v>
      </c>
    </row>
    <row r="1657" spans="1:5">
      <c r="A1657">
        <v>10879</v>
      </c>
      <c r="B1657">
        <v>76</v>
      </c>
      <c r="C1657">
        <v>18</v>
      </c>
      <c r="D1657">
        <v>10</v>
      </c>
      <c r="E1657">
        <v>0</v>
      </c>
    </row>
    <row r="1658" spans="1:5">
      <c r="A1658">
        <v>10880</v>
      </c>
      <c r="B1658">
        <v>23</v>
      </c>
      <c r="C1658">
        <v>9</v>
      </c>
      <c r="D1658">
        <v>30</v>
      </c>
      <c r="E1658">
        <v>0.2</v>
      </c>
    </row>
    <row r="1659" spans="1:5">
      <c r="A1659">
        <v>10880</v>
      </c>
      <c r="B1659">
        <v>61</v>
      </c>
      <c r="C1659">
        <v>28.5</v>
      </c>
      <c r="D1659">
        <v>30</v>
      </c>
      <c r="E1659">
        <v>0.2</v>
      </c>
    </row>
    <row r="1660" spans="1:5">
      <c r="A1660">
        <v>10880</v>
      </c>
      <c r="B1660">
        <v>70</v>
      </c>
      <c r="C1660">
        <v>15</v>
      </c>
      <c r="D1660">
        <v>50</v>
      </c>
      <c r="E1660">
        <v>0.2</v>
      </c>
    </row>
    <row r="1661" spans="1:5">
      <c r="A1661">
        <v>10881</v>
      </c>
      <c r="B1661">
        <v>73</v>
      </c>
      <c r="C1661">
        <v>15</v>
      </c>
      <c r="D1661">
        <v>10</v>
      </c>
      <c r="E1661">
        <v>0</v>
      </c>
    </row>
    <row r="1662" spans="1:5">
      <c r="A1662">
        <v>10882</v>
      </c>
      <c r="B1662">
        <v>42</v>
      </c>
      <c r="C1662">
        <v>14</v>
      </c>
      <c r="D1662">
        <v>25</v>
      </c>
      <c r="E1662">
        <v>0</v>
      </c>
    </row>
    <row r="1663" spans="1:5">
      <c r="A1663">
        <v>10882</v>
      </c>
      <c r="B1663">
        <v>49</v>
      </c>
      <c r="C1663">
        <v>20</v>
      </c>
      <c r="D1663">
        <v>20</v>
      </c>
      <c r="E1663">
        <v>0.15</v>
      </c>
    </row>
    <row r="1664" spans="1:5">
      <c r="A1664">
        <v>10882</v>
      </c>
      <c r="B1664">
        <v>54</v>
      </c>
      <c r="C1664">
        <v>7.45</v>
      </c>
      <c r="D1664">
        <v>32</v>
      </c>
      <c r="E1664">
        <v>0.15</v>
      </c>
    </row>
    <row r="1665" spans="1:5">
      <c r="A1665">
        <v>10883</v>
      </c>
      <c r="B1665">
        <v>24</v>
      </c>
      <c r="C1665">
        <v>4.5</v>
      </c>
      <c r="D1665">
        <v>8</v>
      </c>
      <c r="E1665">
        <v>0</v>
      </c>
    </row>
    <row r="1666" spans="1:5">
      <c r="A1666">
        <v>10884</v>
      </c>
      <c r="B1666">
        <v>21</v>
      </c>
      <c r="C1666">
        <v>10</v>
      </c>
      <c r="D1666">
        <v>40</v>
      </c>
      <c r="E1666">
        <v>0.05</v>
      </c>
    </row>
    <row r="1667" spans="1:5">
      <c r="A1667">
        <v>10884</v>
      </c>
      <c r="B1667">
        <v>56</v>
      </c>
      <c r="C1667">
        <v>38</v>
      </c>
      <c r="D1667">
        <v>21</v>
      </c>
      <c r="E1667">
        <v>0.05</v>
      </c>
    </row>
    <row r="1668" spans="1:5">
      <c r="A1668">
        <v>10884</v>
      </c>
      <c r="B1668">
        <v>65</v>
      </c>
      <c r="C1668">
        <v>21.05</v>
      </c>
      <c r="D1668">
        <v>12</v>
      </c>
      <c r="E1668">
        <v>0.05</v>
      </c>
    </row>
    <row r="1669" spans="1:5">
      <c r="A1669">
        <v>10885</v>
      </c>
      <c r="B1669">
        <v>2</v>
      </c>
      <c r="C1669">
        <v>19</v>
      </c>
      <c r="D1669">
        <v>20</v>
      </c>
      <c r="E1669">
        <v>0</v>
      </c>
    </row>
    <row r="1670" spans="1:5">
      <c r="A1670">
        <v>10885</v>
      </c>
      <c r="B1670">
        <v>24</v>
      </c>
      <c r="C1670">
        <v>4.5</v>
      </c>
      <c r="D1670">
        <v>12</v>
      </c>
      <c r="E1670">
        <v>0</v>
      </c>
    </row>
    <row r="1671" spans="1:5">
      <c r="A1671">
        <v>10885</v>
      </c>
      <c r="B1671">
        <v>70</v>
      </c>
      <c r="C1671">
        <v>15</v>
      </c>
      <c r="D1671">
        <v>30</v>
      </c>
      <c r="E1671">
        <v>0</v>
      </c>
    </row>
    <row r="1672" spans="1:5">
      <c r="A1672">
        <v>10885</v>
      </c>
      <c r="B1672">
        <v>77</v>
      </c>
      <c r="C1672">
        <v>13</v>
      </c>
      <c r="D1672">
        <v>25</v>
      </c>
      <c r="E1672">
        <v>0</v>
      </c>
    </row>
    <row r="1673" spans="1:5">
      <c r="A1673">
        <v>10886</v>
      </c>
      <c r="B1673">
        <v>10</v>
      </c>
      <c r="C1673">
        <v>31</v>
      </c>
      <c r="D1673">
        <v>70</v>
      </c>
      <c r="E1673">
        <v>0</v>
      </c>
    </row>
    <row r="1674" spans="1:5">
      <c r="A1674">
        <v>10886</v>
      </c>
      <c r="B1674">
        <v>31</v>
      </c>
      <c r="C1674">
        <v>12.5</v>
      </c>
      <c r="D1674">
        <v>35</v>
      </c>
      <c r="E1674">
        <v>0</v>
      </c>
    </row>
    <row r="1675" spans="1:5">
      <c r="A1675">
        <v>10886</v>
      </c>
      <c r="B1675">
        <v>77</v>
      </c>
      <c r="C1675">
        <v>13</v>
      </c>
      <c r="D1675">
        <v>40</v>
      </c>
      <c r="E1675">
        <v>0</v>
      </c>
    </row>
    <row r="1676" spans="1:5">
      <c r="A1676">
        <v>10887</v>
      </c>
      <c r="B1676">
        <v>25</v>
      </c>
      <c r="C1676">
        <v>14</v>
      </c>
      <c r="D1676">
        <v>5</v>
      </c>
      <c r="E1676">
        <v>0</v>
      </c>
    </row>
    <row r="1677" spans="1:5">
      <c r="A1677">
        <v>10888</v>
      </c>
      <c r="B1677">
        <v>2</v>
      </c>
      <c r="C1677">
        <v>19</v>
      </c>
      <c r="D1677">
        <v>20</v>
      </c>
      <c r="E1677">
        <v>0</v>
      </c>
    </row>
    <row r="1678" spans="1:5">
      <c r="A1678">
        <v>10888</v>
      </c>
      <c r="B1678">
        <v>68</v>
      </c>
      <c r="C1678">
        <v>12.5</v>
      </c>
      <c r="D1678">
        <v>18</v>
      </c>
      <c r="E1678">
        <v>0</v>
      </c>
    </row>
    <row r="1679" spans="1:5">
      <c r="A1679">
        <v>10889</v>
      </c>
      <c r="B1679">
        <v>11</v>
      </c>
      <c r="C1679">
        <v>21</v>
      </c>
      <c r="D1679">
        <v>40</v>
      </c>
      <c r="E1679">
        <v>0</v>
      </c>
    </row>
    <row r="1680" spans="1:5">
      <c r="A1680">
        <v>10889</v>
      </c>
      <c r="B1680">
        <v>38</v>
      </c>
      <c r="C1680">
        <v>263.5</v>
      </c>
      <c r="D1680">
        <v>40</v>
      </c>
      <c r="E1680">
        <v>0</v>
      </c>
    </row>
    <row r="1681" spans="1:5">
      <c r="A1681">
        <v>10890</v>
      </c>
      <c r="B1681">
        <v>17</v>
      </c>
      <c r="C1681">
        <v>39</v>
      </c>
      <c r="D1681">
        <v>15</v>
      </c>
      <c r="E1681">
        <v>0</v>
      </c>
    </row>
    <row r="1682" spans="1:5">
      <c r="A1682">
        <v>10890</v>
      </c>
      <c r="B1682">
        <v>34</v>
      </c>
      <c r="C1682">
        <v>14</v>
      </c>
      <c r="D1682">
        <v>10</v>
      </c>
      <c r="E1682">
        <v>0</v>
      </c>
    </row>
    <row r="1683" spans="1:5">
      <c r="A1683">
        <v>10890</v>
      </c>
      <c r="B1683">
        <v>41</v>
      </c>
      <c r="C1683">
        <v>9.65</v>
      </c>
      <c r="D1683">
        <v>14</v>
      </c>
      <c r="E1683">
        <v>0</v>
      </c>
    </row>
    <row r="1684" spans="1:5">
      <c r="A1684">
        <v>10891</v>
      </c>
      <c r="B1684">
        <v>30</v>
      </c>
      <c r="C1684">
        <v>25.89</v>
      </c>
      <c r="D1684">
        <v>15</v>
      </c>
      <c r="E1684">
        <v>0.05</v>
      </c>
    </row>
    <row r="1685" spans="1:5">
      <c r="A1685">
        <v>10892</v>
      </c>
      <c r="B1685">
        <v>59</v>
      </c>
      <c r="C1685">
        <v>55</v>
      </c>
      <c r="D1685">
        <v>40</v>
      </c>
      <c r="E1685">
        <v>0.05</v>
      </c>
    </row>
    <row r="1686" spans="1:5">
      <c r="A1686">
        <v>10893</v>
      </c>
      <c r="B1686">
        <v>8</v>
      </c>
      <c r="C1686">
        <v>40</v>
      </c>
      <c r="D1686">
        <v>30</v>
      </c>
      <c r="E1686">
        <v>0</v>
      </c>
    </row>
    <row r="1687" spans="1:5">
      <c r="A1687">
        <v>10893</v>
      </c>
      <c r="B1687">
        <v>24</v>
      </c>
      <c r="C1687">
        <v>4.5</v>
      </c>
      <c r="D1687">
        <v>10</v>
      </c>
      <c r="E1687">
        <v>0</v>
      </c>
    </row>
    <row r="1688" spans="1:5">
      <c r="A1688">
        <v>10893</v>
      </c>
      <c r="B1688">
        <v>29</v>
      </c>
      <c r="C1688">
        <v>123.79</v>
      </c>
      <c r="D1688">
        <v>24</v>
      </c>
      <c r="E1688">
        <v>0</v>
      </c>
    </row>
    <row r="1689" spans="1:5">
      <c r="A1689">
        <v>10893</v>
      </c>
      <c r="B1689">
        <v>30</v>
      </c>
      <c r="C1689">
        <v>25.89</v>
      </c>
      <c r="D1689">
        <v>35</v>
      </c>
      <c r="E1689">
        <v>0</v>
      </c>
    </row>
    <row r="1690" spans="1:5">
      <c r="A1690">
        <v>10893</v>
      </c>
      <c r="B1690">
        <v>36</v>
      </c>
      <c r="C1690">
        <v>19</v>
      </c>
      <c r="D1690">
        <v>20</v>
      </c>
      <c r="E1690">
        <v>0</v>
      </c>
    </row>
    <row r="1691" spans="1:5">
      <c r="A1691">
        <v>10894</v>
      </c>
      <c r="B1691">
        <v>13</v>
      </c>
      <c r="C1691">
        <v>6</v>
      </c>
      <c r="D1691">
        <v>28</v>
      </c>
      <c r="E1691">
        <v>0.05</v>
      </c>
    </row>
    <row r="1692" spans="1:5">
      <c r="A1692">
        <v>10894</v>
      </c>
      <c r="B1692">
        <v>69</v>
      </c>
      <c r="C1692">
        <v>36</v>
      </c>
      <c r="D1692">
        <v>50</v>
      </c>
      <c r="E1692">
        <v>0.05</v>
      </c>
    </row>
    <row r="1693" spans="1:5">
      <c r="A1693">
        <v>10894</v>
      </c>
      <c r="B1693">
        <v>75</v>
      </c>
      <c r="C1693">
        <v>7.75</v>
      </c>
      <c r="D1693">
        <v>120</v>
      </c>
      <c r="E1693">
        <v>0.05</v>
      </c>
    </row>
    <row r="1694" spans="1:5">
      <c r="A1694">
        <v>10895</v>
      </c>
      <c r="B1694">
        <v>24</v>
      </c>
      <c r="C1694">
        <v>4.5</v>
      </c>
      <c r="D1694">
        <v>110</v>
      </c>
      <c r="E1694">
        <v>0</v>
      </c>
    </row>
    <row r="1695" spans="1:5">
      <c r="A1695">
        <v>10895</v>
      </c>
      <c r="B1695">
        <v>39</v>
      </c>
      <c r="C1695">
        <v>18</v>
      </c>
      <c r="D1695">
        <v>45</v>
      </c>
      <c r="E1695">
        <v>0</v>
      </c>
    </row>
    <row r="1696" spans="1:5">
      <c r="A1696">
        <v>10895</v>
      </c>
      <c r="B1696">
        <v>40</v>
      </c>
      <c r="C1696">
        <v>18.399999999999999</v>
      </c>
      <c r="D1696">
        <v>91</v>
      </c>
      <c r="E1696">
        <v>0</v>
      </c>
    </row>
    <row r="1697" spans="1:5">
      <c r="A1697">
        <v>10895</v>
      </c>
      <c r="B1697">
        <v>60</v>
      </c>
      <c r="C1697">
        <v>34</v>
      </c>
      <c r="D1697">
        <v>100</v>
      </c>
      <c r="E1697">
        <v>0</v>
      </c>
    </row>
    <row r="1698" spans="1:5">
      <c r="A1698">
        <v>10896</v>
      </c>
      <c r="B1698">
        <v>45</v>
      </c>
      <c r="C1698">
        <v>9.5</v>
      </c>
      <c r="D1698">
        <v>15</v>
      </c>
      <c r="E1698">
        <v>0</v>
      </c>
    </row>
    <row r="1699" spans="1:5">
      <c r="A1699">
        <v>10896</v>
      </c>
      <c r="B1699">
        <v>56</v>
      </c>
      <c r="C1699">
        <v>38</v>
      </c>
      <c r="D1699">
        <v>16</v>
      </c>
      <c r="E1699">
        <v>0</v>
      </c>
    </row>
    <row r="1700" spans="1:5">
      <c r="A1700">
        <v>10897</v>
      </c>
      <c r="B1700">
        <v>29</v>
      </c>
      <c r="C1700">
        <v>123.79</v>
      </c>
      <c r="D1700">
        <v>80</v>
      </c>
      <c r="E1700">
        <v>0</v>
      </c>
    </row>
    <row r="1701" spans="1:5">
      <c r="A1701">
        <v>10897</v>
      </c>
      <c r="B1701">
        <v>30</v>
      </c>
      <c r="C1701">
        <v>25.89</v>
      </c>
      <c r="D1701">
        <v>36</v>
      </c>
      <c r="E1701">
        <v>0</v>
      </c>
    </row>
    <row r="1702" spans="1:5">
      <c r="A1702">
        <v>10898</v>
      </c>
      <c r="B1702">
        <v>13</v>
      </c>
      <c r="C1702">
        <v>6</v>
      </c>
      <c r="D1702">
        <v>5</v>
      </c>
      <c r="E1702">
        <v>0</v>
      </c>
    </row>
    <row r="1703" spans="1:5">
      <c r="A1703">
        <v>10899</v>
      </c>
      <c r="B1703">
        <v>39</v>
      </c>
      <c r="C1703">
        <v>18</v>
      </c>
      <c r="D1703">
        <v>8</v>
      </c>
      <c r="E1703">
        <v>0.15</v>
      </c>
    </row>
    <row r="1704" spans="1:5">
      <c r="A1704">
        <v>10900</v>
      </c>
      <c r="B1704">
        <v>70</v>
      </c>
      <c r="C1704">
        <v>15</v>
      </c>
      <c r="D1704">
        <v>3</v>
      </c>
      <c r="E1704">
        <v>0.25</v>
      </c>
    </row>
    <row r="1705" spans="1:5">
      <c r="A1705">
        <v>10901</v>
      </c>
      <c r="B1705">
        <v>41</v>
      </c>
      <c r="C1705">
        <v>9.65</v>
      </c>
      <c r="D1705">
        <v>30</v>
      </c>
      <c r="E1705">
        <v>0</v>
      </c>
    </row>
    <row r="1706" spans="1:5">
      <c r="A1706">
        <v>10901</v>
      </c>
      <c r="B1706">
        <v>71</v>
      </c>
      <c r="C1706">
        <v>21.5</v>
      </c>
      <c r="D1706">
        <v>30</v>
      </c>
      <c r="E1706">
        <v>0</v>
      </c>
    </row>
    <row r="1707" spans="1:5">
      <c r="A1707">
        <v>10902</v>
      </c>
      <c r="B1707">
        <v>55</v>
      </c>
      <c r="C1707">
        <v>24</v>
      </c>
      <c r="D1707">
        <v>30</v>
      </c>
      <c r="E1707">
        <v>0.15</v>
      </c>
    </row>
    <row r="1708" spans="1:5">
      <c r="A1708">
        <v>10902</v>
      </c>
      <c r="B1708">
        <v>62</v>
      </c>
      <c r="C1708">
        <v>49.3</v>
      </c>
      <c r="D1708">
        <v>6</v>
      </c>
      <c r="E1708">
        <v>0.15</v>
      </c>
    </row>
    <row r="1709" spans="1:5">
      <c r="A1709">
        <v>10903</v>
      </c>
      <c r="B1709">
        <v>13</v>
      </c>
      <c r="C1709">
        <v>6</v>
      </c>
      <c r="D1709">
        <v>40</v>
      </c>
      <c r="E1709">
        <v>0</v>
      </c>
    </row>
    <row r="1710" spans="1:5">
      <c r="A1710">
        <v>10903</v>
      </c>
      <c r="B1710">
        <v>65</v>
      </c>
      <c r="C1710">
        <v>21.05</v>
      </c>
      <c r="D1710">
        <v>21</v>
      </c>
      <c r="E1710">
        <v>0</v>
      </c>
    </row>
    <row r="1711" spans="1:5">
      <c r="A1711">
        <v>10903</v>
      </c>
      <c r="B1711">
        <v>68</v>
      </c>
      <c r="C1711">
        <v>12.5</v>
      </c>
      <c r="D1711">
        <v>20</v>
      </c>
      <c r="E1711">
        <v>0</v>
      </c>
    </row>
    <row r="1712" spans="1:5">
      <c r="A1712">
        <v>10904</v>
      </c>
      <c r="B1712">
        <v>58</v>
      </c>
      <c r="C1712">
        <v>13.25</v>
      </c>
      <c r="D1712">
        <v>15</v>
      </c>
      <c r="E1712">
        <v>0</v>
      </c>
    </row>
    <row r="1713" spans="1:5">
      <c r="A1713">
        <v>10904</v>
      </c>
      <c r="B1713">
        <v>62</v>
      </c>
      <c r="C1713">
        <v>49.3</v>
      </c>
      <c r="D1713">
        <v>35</v>
      </c>
      <c r="E1713">
        <v>0</v>
      </c>
    </row>
    <row r="1714" spans="1:5">
      <c r="A1714">
        <v>10905</v>
      </c>
      <c r="B1714">
        <v>1</v>
      </c>
      <c r="C1714">
        <v>18</v>
      </c>
      <c r="D1714">
        <v>20</v>
      </c>
      <c r="E1714">
        <v>0.05</v>
      </c>
    </row>
    <row r="1715" spans="1:5">
      <c r="A1715">
        <v>10906</v>
      </c>
      <c r="B1715">
        <v>61</v>
      </c>
      <c r="C1715">
        <v>28.5</v>
      </c>
      <c r="D1715">
        <v>15</v>
      </c>
      <c r="E1715">
        <v>0</v>
      </c>
    </row>
    <row r="1716" spans="1:5">
      <c r="A1716">
        <v>10907</v>
      </c>
      <c r="B1716">
        <v>75</v>
      </c>
      <c r="C1716">
        <v>7.75</v>
      </c>
      <c r="D1716">
        <v>14</v>
      </c>
      <c r="E1716">
        <v>0</v>
      </c>
    </row>
    <row r="1717" spans="1:5">
      <c r="A1717">
        <v>10908</v>
      </c>
      <c r="B1717">
        <v>7</v>
      </c>
      <c r="C1717">
        <v>30</v>
      </c>
      <c r="D1717">
        <v>20</v>
      </c>
      <c r="E1717">
        <v>0.05</v>
      </c>
    </row>
    <row r="1718" spans="1:5">
      <c r="A1718">
        <v>10908</v>
      </c>
      <c r="B1718">
        <v>52</v>
      </c>
      <c r="C1718">
        <v>7</v>
      </c>
      <c r="D1718">
        <v>14</v>
      </c>
      <c r="E1718">
        <v>0.05</v>
      </c>
    </row>
    <row r="1719" spans="1:5">
      <c r="A1719">
        <v>10909</v>
      </c>
      <c r="B1719">
        <v>7</v>
      </c>
      <c r="C1719">
        <v>30</v>
      </c>
      <c r="D1719">
        <v>12</v>
      </c>
      <c r="E1719">
        <v>0</v>
      </c>
    </row>
    <row r="1720" spans="1:5">
      <c r="A1720">
        <v>10909</v>
      </c>
      <c r="B1720">
        <v>16</v>
      </c>
      <c r="C1720">
        <v>17.45</v>
      </c>
      <c r="D1720">
        <v>15</v>
      </c>
      <c r="E1720">
        <v>0</v>
      </c>
    </row>
    <row r="1721" spans="1:5">
      <c r="A1721">
        <v>10909</v>
      </c>
      <c r="B1721">
        <v>41</v>
      </c>
      <c r="C1721">
        <v>9.65</v>
      </c>
      <c r="D1721">
        <v>5</v>
      </c>
      <c r="E1721">
        <v>0</v>
      </c>
    </row>
    <row r="1722" spans="1:5">
      <c r="A1722">
        <v>10910</v>
      </c>
      <c r="B1722">
        <v>19</v>
      </c>
      <c r="C1722">
        <v>9.1999999999999993</v>
      </c>
      <c r="D1722">
        <v>12</v>
      </c>
      <c r="E1722">
        <v>0</v>
      </c>
    </row>
    <row r="1723" spans="1:5">
      <c r="A1723">
        <v>10910</v>
      </c>
      <c r="B1723">
        <v>49</v>
      </c>
      <c r="C1723">
        <v>20</v>
      </c>
      <c r="D1723">
        <v>10</v>
      </c>
      <c r="E1723">
        <v>0</v>
      </c>
    </row>
    <row r="1724" spans="1:5">
      <c r="A1724">
        <v>10910</v>
      </c>
      <c r="B1724">
        <v>61</v>
      </c>
      <c r="C1724">
        <v>28.5</v>
      </c>
      <c r="D1724">
        <v>5</v>
      </c>
      <c r="E1724">
        <v>0</v>
      </c>
    </row>
    <row r="1725" spans="1:5">
      <c r="A1725">
        <v>10911</v>
      </c>
      <c r="B1725">
        <v>1</v>
      </c>
      <c r="C1725">
        <v>18</v>
      </c>
      <c r="D1725">
        <v>10</v>
      </c>
      <c r="E1725">
        <v>0</v>
      </c>
    </row>
    <row r="1726" spans="1:5">
      <c r="A1726">
        <v>10911</v>
      </c>
      <c r="B1726">
        <v>17</v>
      </c>
      <c r="C1726">
        <v>39</v>
      </c>
      <c r="D1726">
        <v>12</v>
      </c>
      <c r="E1726">
        <v>0</v>
      </c>
    </row>
    <row r="1727" spans="1:5">
      <c r="A1727">
        <v>10911</v>
      </c>
      <c r="B1727">
        <v>67</v>
      </c>
      <c r="C1727">
        <v>14</v>
      </c>
      <c r="D1727">
        <v>15</v>
      </c>
      <c r="E1727">
        <v>0</v>
      </c>
    </row>
    <row r="1728" spans="1:5">
      <c r="A1728">
        <v>10912</v>
      </c>
      <c r="B1728">
        <v>11</v>
      </c>
      <c r="C1728">
        <v>21</v>
      </c>
      <c r="D1728">
        <v>40</v>
      </c>
      <c r="E1728">
        <v>0.25</v>
      </c>
    </row>
    <row r="1729" spans="1:5">
      <c r="A1729">
        <v>10912</v>
      </c>
      <c r="B1729">
        <v>29</v>
      </c>
      <c r="C1729">
        <v>123.79</v>
      </c>
      <c r="D1729">
        <v>60</v>
      </c>
      <c r="E1729">
        <v>0.25</v>
      </c>
    </row>
    <row r="1730" spans="1:5">
      <c r="A1730">
        <v>10913</v>
      </c>
      <c r="B1730">
        <v>4</v>
      </c>
      <c r="C1730">
        <v>22</v>
      </c>
      <c r="D1730">
        <v>30</v>
      </c>
      <c r="E1730">
        <v>0.25</v>
      </c>
    </row>
    <row r="1731" spans="1:5">
      <c r="A1731">
        <v>10913</v>
      </c>
      <c r="B1731">
        <v>33</v>
      </c>
      <c r="C1731">
        <v>2.5</v>
      </c>
      <c r="D1731">
        <v>40</v>
      </c>
      <c r="E1731">
        <v>0.25</v>
      </c>
    </row>
    <row r="1732" spans="1:5">
      <c r="A1732">
        <v>10913</v>
      </c>
      <c r="B1732">
        <v>58</v>
      </c>
      <c r="C1732">
        <v>13.25</v>
      </c>
      <c r="D1732">
        <v>15</v>
      </c>
      <c r="E1732">
        <v>0</v>
      </c>
    </row>
    <row r="1733" spans="1:5">
      <c r="A1733">
        <v>10914</v>
      </c>
      <c r="B1733">
        <v>71</v>
      </c>
      <c r="C1733">
        <v>21.5</v>
      </c>
      <c r="D1733">
        <v>25</v>
      </c>
      <c r="E1733">
        <v>0</v>
      </c>
    </row>
    <row r="1734" spans="1:5">
      <c r="A1734">
        <v>10915</v>
      </c>
      <c r="B1734">
        <v>17</v>
      </c>
      <c r="C1734">
        <v>39</v>
      </c>
      <c r="D1734">
        <v>10</v>
      </c>
      <c r="E1734">
        <v>0</v>
      </c>
    </row>
    <row r="1735" spans="1:5">
      <c r="A1735">
        <v>10915</v>
      </c>
      <c r="B1735">
        <v>33</v>
      </c>
      <c r="C1735">
        <v>2.5</v>
      </c>
      <c r="D1735">
        <v>30</v>
      </c>
      <c r="E1735">
        <v>0</v>
      </c>
    </row>
    <row r="1736" spans="1:5">
      <c r="A1736">
        <v>10915</v>
      </c>
      <c r="B1736">
        <v>54</v>
      </c>
      <c r="C1736">
        <v>7.45</v>
      </c>
      <c r="D1736">
        <v>10</v>
      </c>
      <c r="E1736">
        <v>0</v>
      </c>
    </row>
    <row r="1737" spans="1:5">
      <c r="A1737">
        <v>10916</v>
      </c>
      <c r="B1737">
        <v>16</v>
      </c>
      <c r="C1737">
        <v>17.45</v>
      </c>
      <c r="D1737">
        <v>6</v>
      </c>
      <c r="E1737">
        <v>0</v>
      </c>
    </row>
    <row r="1738" spans="1:5">
      <c r="A1738">
        <v>10916</v>
      </c>
      <c r="B1738">
        <v>32</v>
      </c>
      <c r="C1738">
        <v>32</v>
      </c>
      <c r="D1738">
        <v>6</v>
      </c>
      <c r="E1738">
        <v>0</v>
      </c>
    </row>
    <row r="1739" spans="1:5">
      <c r="A1739">
        <v>10916</v>
      </c>
      <c r="B1739">
        <v>57</v>
      </c>
      <c r="C1739">
        <v>19.5</v>
      </c>
      <c r="D1739">
        <v>20</v>
      </c>
      <c r="E1739">
        <v>0</v>
      </c>
    </row>
    <row r="1740" spans="1:5">
      <c r="A1740">
        <v>10917</v>
      </c>
      <c r="B1740">
        <v>30</v>
      </c>
      <c r="C1740">
        <v>25.89</v>
      </c>
      <c r="D1740">
        <v>1</v>
      </c>
      <c r="E1740">
        <v>0</v>
      </c>
    </row>
    <row r="1741" spans="1:5">
      <c r="A1741">
        <v>10917</v>
      </c>
      <c r="B1741">
        <v>60</v>
      </c>
      <c r="C1741">
        <v>34</v>
      </c>
      <c r="D1741">
        <v>10</v>
      </c>
      <c r="E1741">
        <v>0</v>
      </c>
    </row>
    <row r="1742" spans="1:5">
      <c r="A1742">
        <v>10918</v>
      </c>
      <c r="B1742">
        <v>1</v>
      </c>
      <c r="C1742">
        <v>18</v>
      </c>
      <c r="D1742">
        <v>60</v>
      </c>
      <c r="E1742">
        <v>0.25</v>
      </c>
    </row>
    <row r="1743" spans="1:5">
      <c r="A1743">
        <v>10918</v>
      </c>
      <c r="B1743">
        <v>60</v>
      </c>
      <c r="C1743">
        <v>34</v>
      </c>
      <c r="D1743">
        <v>25</v>
      </c>
      <c r="E1743">
        <v>0.25</v>
      </c>
    </row>
    <row r="1744" spans="1:5">
      <c r="A1744">
        <v>10919</v>
      </c>
      <c r="B1744">
        <v>16</v>
      </c>
      <c r="C1744">
        <v>17.45</v>
      </c>
      <c r="D1744">
        <v>24</v>
      </c>
      <c r="E1744">
        <v>0</v>
      </c>
    </row>
    <row r="1745" spans="1:5">
      <c r="A1745">
        <v>10919</v>
      </c>
      <c r="B1745">
        <v>25</v>
      </c>
      <c r="C1745">
        <v>14</v>
      </c>
      <c r="D1745">
        <v>24</v>
      </c>
      <c r="E1745">
        <v>0</v>
      </c>
    </row>
    <row r="1746" spans="1:5">
      <c r="A1746">
        <v>10919</v>
      </c>
      <c r="B1746">
        <v>40</v>
      </c>
      <c r="C1746">
        <v>18.399999999999999</v>
      </c>
      <c r="D1746">
        <v>20</v>
      </c>
      <c r="E1746">
        <v>0</v>
      </c>
    </row>
    <row r="1747" spans="1:5">
      <c r="A1747">
        <v>10920</v>
      </c>
      <c r="B1747">
        <v>50</v>
      </c>
      <c r="C1747">
        <v>16.25</v>
      </c>
      <c r="D1747">
        <v>24</v>
      </c>
      <c r="E1747">
        <v>0</v>
      </c>
    </row>
    <row r="1748" spans="1:5">
      <c r="A1748">
        <v>10921</v>
      </c>
      <c r="B1748">
        <v>35</v>
      </c>
      <c r="C1748">
        <v>18</v>
      </c>
      <c r="D1748">
        <v>10</v>
      </c>
      <c r="E1748">
        <v>0</v>
      </c>
    </row>
    <row r="1749" spans="1:5">
      <c r="A1749">
        <v>10921</v>
      </c>
      <c r="B1749">
        <v>63</v>
      </c>
      <c r="C1749">
        <v>43.9</v>
      </c>
      <c r="D1749">
        <v>40</v>
      </c>
      <c r="E1749">
        <v>0</v>
      </c>
    </row>
    <row r="1750" spans="1:5">
      <c r="A1750">
        <v>10922</v>
      </c>
      <c r="B1750">
        <v>17</v>
      </c>
      <c r="C1750">
        <v>39</v>
      </c>
      <c r="D1750">
        <v>15</v>
      </c>
      <c r="E1750">
        <v>0</v>
      </c>
    </row>
    <row r="1751" spans="1:5">
      <c r="A1751">
        <v>10922</v>
      </c>
      <c r="B1751">
        <v>24</v>
      </c>
      <c r="C1751">
        <v>4.5</v>
      </c>
      <c r="D1751">
        <v>35</v>
      </c>
      <c r="E1751">
        <v>0</v>
      </c>
    </row>
    <row r="1752" spans="1:5">
      <c r="A1752">
        <v>10923</v>
      </c>
      <c r="B1752">
        <v>42</v>
      </c>
      <c r="C1752">
        <v>14</v>
      </c>
      <c r="D1752">
        <v>10</v>
      </c>
      <c r="E1752">
        <v>0.2</v>
      </c>
    </row>
    <row r="1753" spans="1:5">
      <c r="A1753">
        <v>10923</v>
      </c>
      <c r="B1753">
        <v>43</v>
      </c>
      <c r="C1753">
        <v>46</v>
      </c>
      <c r="D1753">
        <v>10</v>
      </c>
      <c r="E1753">
        <v>0.2</v>
      </c>
    </row>
    <row r="1754" spans="1:5">
      <c r="A1754">
        <v>10923</v>
      </c>
      <c r="B1754">
        <v>67</v>
      </c>
      <c r="C1754">
        <v>14</v>
      </c>
      <c r="D1754">
        <v>24</v>
      </c>
      <c r="E1754">
        <v>0.2</v>
      </c>
    </row>
    <row r="1755" spans="1:5">
      <c r="A1755">
        <v>10924</v>
      </c>
      <c r="B1755">
        <v>10</v>
      </c>
      <c r="C1755">
        <v>31</v>
      </c>
      <c r="D1755">
        <v>20</v>
      </c>
      <c r="E1755">
        <v>0.1</v>
      </c>
    </row>
    <row r="1756" spans="1:5">
      <c r="A1756">
        <v>10924</v>
      </c>
      <c r="B1756">
        <v>28</v>
      </c>
      <c r="C1756">
        <v>45.6</v>
      </c>
      <c r="D1756">
        <v>30</v>
      </c>
      <c r="E1756">
        <v>0.1</v>
      </c>
    </row>
    <row r="1757" spans="1:5">
      <c r="A1757">
        <v>10924</v>
      </c>
      <c r="B1757">
        <v>75</v>
      </c>
      <c r="C1757">
        <v>7.75</v>
      </c>
      <c r="D1757">
        <v>6</v>
      </c>
      <c r="E1757">
        <v>0</v>
      </c>
    </row>
    <row r="1758" spans="1:5">
      <c r="A1758">
        <v>10925</v>
      </c>
      <c r="B1758">
        <v>36</v>
      </c>
      <c r="C1758">
        <v>19</v>
      </c>
      <c r="D1758">
        <v>25</v>
      </c>
      <c r="E1758">
        <v>0.15</v>
      </c>
    </row>
    <row r="1759" spans="1:5">
      <c r="A1759">
        <v>10925</v>
      </c>
      <c r="B1759">
        <v>52</v>
      </c>
      <c r="C1759">
        <v>7</v>
      </c>
      <c r="D1759">
        <v>12</v>
      </c>
      <c r="E1759">
        <v>0.15</v>
      </c>
    </row>
    <row r="1760" spans="1:5">
      <c r="A1760">
        <v>10926</v>
      </c>
      <c r="B1760">
        <v>11</v>
      </c>
      <c r="C1760">
        <v>21</v>
      </c>
      <c r="D1760">
        <v>2</v>
      </c>
      <c r="E1760">
        <v>0</v>
      </c>
    </row>
    <row r="1761" spans="1:5">
      <c r="A1761">
        <v>10926</v>
      </c>
      <c r="B1761">
        <v>13</v>
      </c>
      <c r="C1761">
        <v>6</v>
      </c>
      <c r="D1761">
        <v>10</v>
      </c>
      <c r="E1761">
        <v>0</v>
      </c>
    </row>
    <row r="1762" spans="1:5">
      <c r="A1762">
        <v>10926</v>
      </c>
      <c r="B1762">
        <v>19</v>
      </c>
      <c r="C1762">
        <v>9.1999999999999993</v>
      </c>
      <c r="D1762">
        <v>7</v>
      </c>
      <c r="E1762">
        <v>0</v>
      </c>
    </row>
    <row r="1763" spans="1:5">
      <c r="A1763">
        <v>10926</v>
      </c>
      <c r="B1763">
        <v>72</v>
      </c>
      <c r="C1763">
        <v>34.799999999999997</v>
      </c>
      <c r="D1763">
        <v>10</v>
      </c>
      <c r="E1763">
        <v>0</v>
      </c>
    </row>
    <row r="1764" spans="1:5">
      <c r="A1764">
        <v>10927</v>
      </c>
      <c r="B1764">
        <v>20</v>
      </c>
      <c r="C1764">
        <v>81</v>
      </c>
      <c r="D1764">
        <v>5</v>
      </c>
      <c r="E1764">
        <v>0</v>
      </c>
    </row>
    <row r="1765" spans="1:5">
      <c r="A1765">
        <v>10927</v>
      </c>
      <c r="B1765">
        <v>52</v>
      </c>
      <c r="C1765">
        <v>7</v>
      </c>
      <c r="D1765">
        <v>5</v>
      </c>
      <c r="E1765">
        <v>0</v>
      </c>
    </row>
    <row r="1766" spans="1:5">
      <c r="A1766">
        <v>10927</v>
      </c>
      <c r="B1766">
        <v>76</v>
      </c>
      <c r="C1766">
        <v>18</v>
      </c>
      <c r="D1766">
        <v>20</v>
      </c>
      <c r="E1766">
        <v>0</v>
      </c>
    </row>
    <row r="1767" spans="1:5">
      <c r="A1767">
        <v>10928</v>
      </c>
      <c r="B1767">
        <v>47</v>
      </c>
      <c r="C1767">
        <v>9.5</v>
      </c>
      <c r="D1767">
        <v>5</v>
      </c>
      <c r="E1767">
        <v>0</v>
      </c>
    </row>
    <row r="1768" spans="1:5">
      <c r="A1768">
        <v>10928</v>
      </c>
      <c r="B1768">
        <v>76</v>
      </c>
      <c r="C1768">
        <v>18</v>
      </c>
      <c r="D1768">
        <v>5</v>
      </c>
      <c r="E1768">
        <v>0</v>
      </c>
    </row>
    <row r="1769" spans="1:5">
      <c r="A1769">
        <v>10929</v>
      </c>
      <c r="B1769">
        <v>21</v>
      </c>
      <c r="C1769">
        <v>10</v>
      </c>
      <c r="D1769">
        <v>60</v>
      </c>
      <c r="E1769">
        <v>0</v>
      </c>
    </row>
    <row r="1770" spans="1:5">
      <c r="A1770">
        <v>10929</v>
      </c>
      <c r="B1770">
        <v>75</v>
      </c>
      <c r="C1770">
        <v>7.75</v>
      </c>
      <c r="D1770">
        <v>49</v>
      </c>
      <c r="E1770">
        <v>0</v>
      </c>
    </row>
    <row r="1771" spans="1:5">
      <c r="A1771">
        <v>10929</v>
      </c>
      <c r="B1771">
        <v>77</v>
      </c>
      <c r="C1771">
        <v>13</v>
      </c>
      <c r="D1771">
        <v>15</v>
      </c>
      <c r="E1771">
        <v>0</v>
      </c>
    </row>
    <row r="1772" spans="1:5">
      <c r="A1772">
        <v>10930</v>
      </c>
      <c r="B1772">
        <v>21</v>
      </c>
      <c r="C1772">
        <v>10</v>
      </c>
      <c r="D1772">
        <v>36</v>
      </c>
      <c r="E1772">
        <v>0</v>
      </c>
    </row>
    <row r="1773" spans="1:5">
      <c r="A1773">
        <v>10930</v>
      </c>
      <c r="B1773">
        <v>27</v>
      </c>
      <c r="C1773">
        <v>43.9</v>
      </c>
      <c r="D1773">
        <v>25</v>
      </c>
      <c r="E1773">
        <v>0</v>
      </c>
    </row>
    <row r="1774" spans="1:5">
      <c r="A1774">
        <v>10930</v>
      </c>
      <c r="B1774">
        <v>55</v>
      </c>
      <c r="C1774">
        <v>24</v>
      </c>
      <c r="D1774">
        <v>25</v>
      </c>
      <c r="E1774">
        <v>0.2</v>
      </c>
    </row>
    <row r="1775" spans="1:5">
      <c r="A1775">
        <v>10930</v>
      </c>
      <c r="B1775">
        <v>58</v>
      </c>
      <c r="C1775">
        <v>13.25</v>
      </c>
      <c r="D1775">
        <v>30</v>
      </c>
      <c r="E1775">
        <v>0.2</v>
      </c>
    </row>
    <row r="1776" spans="1:5">
      <c r="A1776">
        <v>10931</v>
      </c>
      <c r="B1776">
        <v>13</v>
      </c>
      <c r="C1776">
        <v>6</v>
      </c>
      <c r="D1776">
        <v>42</v>
      </c>
      <c r="E1776">
        <v>0.15</v>
      </c>
    </row>
    <row r="1777" spans="1:5">
      <c r="A1777">
        <v>10931</v>
      </c>
      <c r="B1777">
        <v>57</v>
      </c>
      <c r="C1777">
        <v>19.5</v>
      </c>
      <c r="D1777">
        <v>30</v>
      </c>
      <c r="E1777">
        <v>0</v>
      </c>
    </row>
    <row r="1778" spans="1:5">
      <c r="A1778">
        <v>10932</v>
      </c>
      <c r="B1778">
        <v>16</v>
      </c>
      <c r="C1778">
        <v>17.45</v>
      </c>
      <c r="D1778">
        <v>30</v>
      </c>
      <c r="E1778">
        <v>0.1</v>
      </c>
    </row>
    <row r="1779" spans="1:5">
      <c r="A1779">
        <v>10932</v>
      </c>
      <c r="B1779">
        <v>62</v>
      </c>
      <c r="C1779">
        <v>49.3</v>
      </c>
      <c r="D1779">
        <v>14</v>
      </c>
      <c r="E1779">
        <v>0.1</v>
      </c>
    </row>
    <row r="1780" spans="1:5">
      <c r="A1780">
        <v>10932</v>
      </c>
      <c r="B1780">
        <v>72</v>
      </c>
      <c r="C1780">
        <v>34.799999999999997</v>
      </c>
      <c r="D1780">
        <v>16</v>
      </c>
      <c r="E1780">
        <v>0</v>
      </c>
    </row>
    <row r="1781" spans="1:5">
      <c r="A1781">
        <v>10932</v>
      </c>
      <c r="B1781">
        <v>75</v>
      </c>
      <c r="C1781">
        <v>7.75</v>
      </c>
      <c r="D1781">
        <v>20</v>
      </c>
      <c r="E1781">
        <v>0.1</v>
      </c>
    </row>
    <row r="1782" spans="1:5">
      <c r="A1782">
        <v>10933</v>
      </c>
      <c r="B1782">
        <v>53</v>
      </c>
      <c r="C1782">
        <v>32.799999999999997</v>
      </c>
      <c r="D1782">
        <v>2</v>
      </c>
      <c r="E1782">
        <v>0</v>
      </c>
    </row>
    <row r="1783" spans="1:5">
      <c r="A1783">
        <v>10933</v>
      </c>
      <c r="B1783">
        <v>61</v>
      </c>
      <c r="C1783">
        <v>28.5</v>
      </c>
      <c r="D1783">
        <v>30</v>
      </c>
      <c r="E1783">
        <v>0</v>
      </c>
    </row>
    <row r="1784" spans="1:5">
      <c r="A1784">
        <v>10934</v>
      </c>
      <c r="B1784">
        <v>6</v>
      </c>
      <c r="C1784">
        <v>25</v>
      </c>
      <c r="D1784">
        <v>20</v>
      </c>
      <c r="E1784">
        <v>0</v>
      </c>
    </row>
    <row r="1785" spans="1:5">
      <c r="A1785">
        <v>10935</v>
      </c>
      <c r="B1785">
        <v>1</v>
      </c>
      <c r="C1785">
        <v>18</v>
      </c>
      <c r="D1785">
        <v>21</v>
      </c>
      <c r="E1785">
        <v>0</v>
      </c>
    </row>
    <row r="1786" spans="1:5">
      <c r="A1786">
        <v>10935</v>
      </c>
      <c r="B1786">
        <v>18</v>
      </c>
      <c r="C1786">
        <v>62.5</v>
      </c>
      <c r="D1786">
        <v>4</v>
      </c>
      <c r="E1786">
        <v>0.25</v>
      </c>
    </row>
    <row r="1787" spans="1:5">
      <c r="A1787">
        <v>10935</v>
      </c>
      <c r="B1787">
        <v>23</v>
      </c>
      <c r="C1787">
        <v>9</v>
      </c>
      <c r="D1787">
        <v>8</v>
      </c>
      <c r="E1787">
        <v>0.25</v>
      </c>
    </row>
    <row r="1788" spans="1:5">
      <c r="A1788">
        <v>10936</v>
      </c>
      <c r="B1788">
        <v>36</v>
      </c>
      <c r="C1788">
        <v>19</v>
      </c>
      <c r="D1788">
        <v>30</v>
      </c>
      <c r="E1788">
        <v>0.2</v>
      </c>
    </row>
    <row r="1789" spans="1:5">
      <c r="A1789">
        <v>10937</v>
      </c>
      <c r="B1789">
        <v>28</v>
      </c>
      <c r="C1789">
        <v>45.6</v>
      </c>
      <c r="D1789">
        <v>8</v>
      </c>
      <c r="E1789">
        <v>0</v>
      </c>
    </row>
    <row r="1790" spans="1:5">
      <c r="A1790">
        <v>10937</v>
      </c>
      <c r="B1790">
        <v>34</v>
      </c>
      <c r="C1790">
        <v>14</v>
      </c>
      <c r="D1790">
        <v>20</v>
      </c>
      <c r="E1790">
        <v>0</v>
      </c>
    </row>
    <row r="1791" spans="1:5">
      <c r="A1791">
        <v>10938</v>
      </c>
      <c r="B1791">
        <v>13</v>
      </c>
      <c r="C1791">
        <v>6</v>
      </c>
      <c r="D1791">
        <v>20</v>
      </c>
      <c r="E1791">
        <v>0.25</v>
      </c>
    </row>
    <row r="1792" spans="1:5">
      <c r="A1792">
        <v>10938</v>
      </c>
      <c r="B1792">
        <v>43</v>
      </c>
      <c r="C1792">
        <v>46</v>
      </c>
      <c r="D1792">
        <v>24</v>
      </c>
      <c r="E1792">
        <v>0.25</v>
      </c>
    </row>
    <row r="1793" spans="1:5">
      <c r="A1793">
        <v>10938</v>
      </c>
      <c r="B1793">
        <v>60</v>
      </c>
      <c r="C1793">
        <v>34</v>
      </c>
      <c r="D1793">
        <v>49</v>
      </c>
      <c r="E1793">
        <v>0.25</v>
      </c>
    </row>
    <row r="1794" spans="1:5">
      <c r="A1794">
        <v>10938</v>
      </c>
      <c r="B1794">
        <v>71</v>
      </c>
      <c r="C1794">
        <v>21.5</v>
      </c>
      <c r="D1794">
        <v>35</v>
      </c>
      <c r="E1794">
        <v>0.25</v>
      </c>
    </row>
    <row r="1795" spans="1:5">
      <c r="A1795">
        <v>10939</v>
      </c>
      <c r="B1795">
        <v>2</v>
      </c>
      <c r="C1795">
        <v>19</v>
      </c>
      <c r="D1795">
        <v>10</v>
      </c>
      <c r="E1795">
        <v>0.15</v>
      </c>
    </row>
    <row r="1796" spans="1:5">
      <c r="A1796">
        <v>10939</v>
      </c>
      <c r="B1796">
        <v>67</v>
      </c>
      <c r="C1796">
        <v>14</v>
      </c>
      <c r="D1796">
        <v>40</v>
      </c>
      <c r="E1796">
        <v>0.15</v>
      </c>
    </row>
    <row r="1797" spans="1:5">
      <c r="A1797">
        <v>10940</v>
      </c>
      <c r="B1797">
        <v>7</v>
      </c>
      <c r="C1797">
        <v>30</v>
      </c>
      <c r="D1797">
        <v>8</v>
      </c>
      <c r="E1797">
        <v>0</v>
      </c>
    </row>
    <row r="1798" spans="1:5">
      <c r="A1798">
        <v>10940</v>
      </c>
      <c r="B1798">
        <v>13</v>
      </c>
      <c r="C1798">
        <v>6</v>
      </c>
      <c r="D1798">
        <v>20</v>
      </c>
      <c r="E1798">
        <v>0</v>
      </c>
    </row>
    <row r="1799" spans="1:5">
      <c r="A1799">
        <v>10941</v>
      </c>
      <c r="B1799">
        <v>31</v>
      </c>
      <c r="C1799">
        <v>12.5</v>
      </c>
      <c r="D1799">
        <v>44</v>
      </c>
      <c r="E1799">
        <v>0.25</v>
      </c>
    </row>
    <row r="1800" spans="1:5">
      <c r="A1800">
        <v>10941</v>
      </c>
      <c r="B1800">
        <v>62</v>
      </c>
      <c r="C1800">
        <v>49.3</v>
      </c>
      <c r="D1800">
        <v>30</v>
      </c>
      <c r="E1800">
        <v>0.25</v>
      </c>
    </row>
    <row r="1801" spans="1:5">
      <c r="A1801">
        <v>10941</v>
      </c>
      <c r="B1801">
        <v>68</v>
      </c>
      <c r="C1801">
        <v>12.5</v>
      </c>
      <c r="D1801">
        <v>80</v>
      </c>
      <c r="E1801">
        <v>0.25</v>
      </c>
    </row>
    <row r="1802" spans="1:5">
      <c r="A1802">
        <v>10941</v>
      </c>
      <c r="B1802">
        <v>72</v>
      </c>
      <c r="C1802">
        <v>34.799999999999997</v>
      </c>
      <c r="D1802">
        <v>50</v>
      </c>
      <c r="E1802">
        <v>0</v>
      </c>
    </row>
    <row r="1803" spans="1:5">
      <c r="A1803">
        <v>10942</v>
      </c>
      <c r="B1803">
        <v>49</v>
      </c>
      <c r="C1803">
        <v>20</v>
      </c>
      <c r="D1803">
        <v>28</v>
      </c>
      <c r="E1803">
        <v>0</v>
      </c>
    </row>
    <row r="1804" spans="1:5">
      <c r="A1804">
        <v>10943</v>
      </c>
      <c r="B1804">
        <v>13</v>
      </c>
      <c r="C1804">
        <v>6</v>
      </c>
      <c r="D1804">
        <v>15</v>
      </c>
      <c r="E1804">
        <v>0</v>
      </c>
    </row>
    <row r="1805" spans="1:5">
      <c r="A1805">
        <v>10943</v>
      </c>
      <c r="B1805">
        <v>22</v>
      </c>
      <c r="C1805">
        <v>21</v>
      </c>
      <c r="D1805">
        <v>21</v>
      </c>
      <c r="E1805">
        <v>0</v>
      </c>
    </row>
    <row r="1806" spans="1:5">
      <c r="A1806">
        <v>10943</v>
      </c>
      <c r="B1806">
        <v>46</v>
      </c>
      <c r="C1806">
        <v>12</v>
      </c>
      <c r="D1806">
        <v>15</v>
      </c>
      <c r="E1806">
        <v>0</v>
      </c>
    </row>
    <row r="1807" spans="1:5">
      <c r="A1807">
        <v>10944</v>
      </c>
      <c r="B1807">
        <v>11</v>
      </c>
      <c r="C1807">
        <v>21</v>
      </c>
      <c r="D1807">
        <v>5</v>
      </c>
      <c r="E1807">
        <v>0.25</v>
      </c>
    </row>
    <row r="1808" spans="1:5">
      <c r="A1808">
        <v>10944</v>
      </c>
      <c r="B1808">
        <v>44</v>
      </c>
      <c r="C1808">
        <v>19.45</v>
      </c>
      <c r="D1808">
        <v>18</v>
      </c>
      <c r="E1808">
        <v>0.25</v>
      </c>
    </row>
    <row r="1809" spans="1:5">
      <c r="A1809">
        <v>10944</v>
      </c>
      <c r="B1809">
        <v>56</v>
      </c>
      <c r="C1809">
        <v>38</v>
      </c>
      <c r="D1809">
        <v>18</v>
      </c>
      <c r="E1809">
        <v>0</v>
      </c>
    </row>
    <row r="1810" spans="1:5">
      <c r="A1810">
        <v>10945</v>
      </c>
      <c r="B1810">
        <v>13</v>
      </c>
      <c r="C1810">
        <v>6</v>
      </c>
      <c r="D1810">
        <v>20</v>
      </c>
      <c r="E1810">
        <v>0</v>
      </c>
    </row>
    <row r="1811" spans="1:5">
      <c r="A1811">
        <v>10945</v>
      </c>
      <c r="B1811">
        <v>31</v>
      </c>
      <c r="C1811">
        <v>12.5</v>
      </c>
      <c r="D1811">
        <v>10</v>
      </c>
      <c r="E1811">
        <v>0</v>
      </c>
    </row>
    <row r="1812" spans="1:5">
      <c r="A1812">
        <v>10946</v>
      </c>
      <c r="B1812">
        <v>10</v>
      </c>
      <c r="C1812">
        <v>31</v>
      </c>
      <c r="D1812">
        <v>25</v>
      </c>
      <c r="E1812">
        <v>0</v>
      </c>
    </row>
    <row r="1813" spans="1:5">
      <c r="A1813">
        <v>10946</v>
      </c>
      <c r="B1813">
        <v>24</v>
      </c>
      <c r="C1813">
        <v>4.5</v>
      </c>
      <c r="D1813">
        <v>25</v>
      </c>
      <c r="E1813">
        <v>0</v>
      </c>
    </row>
    <row r="1814" spans="1:5">
      <c r="A1814">
        <v>10946</v>
      </c>
      <c r="B1814">
        <v>77</v>
      </c>
      <c r="C1814">
        <v>13</v>
      </c>
      <c r="D1814">
        <v>40</v>
      </c>
      <c r="E1814">
        <v>0</v>
      </c>
    </row>
    <row r="1815" spans="1:5">
      <c r="A1815">
        <v>10947</v>
      </c>
      <c r="B1815">
        <v>59</v>
      </c>
      <c r="C1815">
        <v>55</v>
      </c>
      <c r="D1815">
        <v>4</v>
      </c>
      <c r="E1815">
        <v>0</v>
      </c>
    </row>
    <row r="1816" spans="1:5">
      <c r="A1816">
        <v>10948</v>
      </c>
      <c r="B1816">
        <v>50</v>
      </c>
      <c r="C1816">
        <v>16.25</v>
      </c>
      <c r="D1816">
        <v>9</v>
      </c>
      <c r="E1816">
        <v>0</v>
      </c>
    </row>
    <row r="1817" spans="1:5">
      <c r="A1817">
        <v>10948</v>
      </c>
      <c r="B1817">
        <v>51</v>
      </c>
      <c r="C1817">
        <v>53</v>
      </c>
      <c r="D1817">
        <v>40</v>
      </c>
      <c r="E1817">
        <v>0</v>
      </c>
    </row>
    <row r="1818" spans="1:5">
      <c r="A1818">
        <v>10948</v>
      </c>
      <c r="B1818">
        <v>55</v>
      </c>
      <c r="C1818">
        <v>24</v>
      </c>
      <c r="D1818">
        <v>4</v>
      </c>
      <c r="E1818">
        <v>0</v>
      </c>
    </row>
    <row r="1819" spans="1:5">
      <c r="A1819">
        <v>10949</v>
      </c>
      <c r="B1819">
        <v>6</v>
      </c>
      <c r="C1819">
        <v>25</v>
      </c>
      <c r="D1819">
        <v>12</v>
      </c>
      <c r="E1819">
        <v>0</v>
      </c>
    </row>
    <row r="1820" spans="1:5">
      <c r="A1820">
        <v>10949</v>
      </c>
      <c r="B1820">
        <v>10</v>
      </c>
      <c r="C1820">
        <v>31</v>
      </c>
      <c r="D1820">
        <v>30</v>
      </c>
      <c r="E1820">
        <v>0</v>
      </c>
    </row>
    <row r="1821" spans="1:5">
      <c r="A1821">
        <v>10949</v>
      </c>
      <c r="B1821">
        <v>17</v>
      </c>
      <c r="C1821">
        <v>39</v>
      </c>
      <c r="D1821">
        <v>6</v>
      </c>
      <c r="E1821">
        <v>0</v>
      </c>
    </row>
    <row r="1822" spans="1:5">
      <c r="A1822">
        <v>10949</v>
      </c>
      <c r="B1822">
        <v>62</v>
      </c>
      <c r="C1822">
        <v>49.3</v>
      </c>
      <c r="D1822">
        <v>60</v>
      </c>
      <c r="E1822">
        <v>0</v>
      </c>
    </row>
    <row r="1823" spans="1:5">
      <c r="A1823">
        <v>10950</v>
      </c>
      <c r="B1823">
        <v>4</v>
      </c>
      <c r="C1823">
        <v>22</v>
      </c>
      <c r="D1823">
        <v>5</v>
      </c>
      <c r="E1823">
        <v>0</v>
      </c>
    </row>
    <row r="1824" spans="1:5">
      <c r="A1824">
        <v>10951</v>
      </c>
      <c r="B1824">
        <v>33</v>
      </c>
      <c r="C1824">
        <v>2.5</v>
      </c>
      <c r="D1824">
        <v>15</v>
      </c>
      <c r="E1824">
        <v>0.05</v>
      </c>
    </row>
    <row r="1825" spans="1:5">
      <c r="A1825">
        <v>10951</v>
      </c>
      <c r="B1825">
        <v>41</v>
      </c>
      <c r="C1825">
        <v>9.65</v>
      </c>
      <c r="D1825">
        <v>6</v>
      </c>
      <c r="E1825">
        <v>0.05</v>
      </c>
    </row>
    <row r="1826" spans="1:5">
      <c r="A1826">
        <v>10951</v>
      </c>
      <c r="B1826">
        <v>75</v>
      </c>
      <c r="C1826">
        <v>7.75</v>
      </c>
      <c r="D1826">
        <v>50</v>
      </c>
      <c r="E1826">
        <v>0.05</v>
      </c>
    </row>
    <row r="1827" spans="1:5">
      <c r="A1827">
        <v>10952</v>
      </c>
      <c r="B1827">
        <v>6</v>
      </c>
      <c r="C1827">
        <v>25</v>
      </c>
      <c r="D1827">
        <v>16</v>
      </c>
      <c r="E1827">
        <v>0.05</v>
      </c>
    </row>
    <row r="1828" spans="1:5">
      <c r="A1828">
        <v>10952</v>
      </c>
      <c r="B1828">
        <v>28</v>
      </c>
      <c r="C1828">
        <v>45.6</v>
      </c>
      <c r="D1828">
        <v>2</v>
      </c>
      <c r="E1828">
        <v>0</v>
      </c>
    </row>
    <row r="1829" spans="1:5">
      <c r="A1829">
        <v>10953</v>
      </c>
      <c r="B1829">
        <v>20</v>
      </c>
      <c r="C1829">
        <v>81</v>
      </c>
      <c r="D1829">
        <v>50</v>
      </c>
      <c r="E1829">
        <v>0.05</v>
      </c>
    </row>
    <row r="1830" spans="1:5">
      <c r="A1830">
        <v>10953</v>
      </c>
      <c r="B1830">
        <v>31</v>
      </c>
      <c r="C1830">
        <v>12.5</v>
      </c>
      <c r="D1830">
        <v>50</v>
      </c>
      <c r="E1830">
        <v>0.05</v>
      </c>
    </row>
    <row r="1831" spans="1:5">
      <c r="A1831">
        <v>10954</v>
      </c>
      <c r="B1831">
        <v>16</v>
      </c>
      <c r="C1831">
        <v>17.45</v>
      </c>
      <c r="D1831">
        <v>28</v>
      </c>
      <c r="E1831">
        <v>0.15</v>
      </c>
    </row>
    <row r="1832" spans="1:5">
      <c r="A1832">
        <v>10954</v>
      </c>
      <c r="B1832">
        <v>31</v>
      </c>
      <c r="C1832">
        <v>12.5</v>
      </c>
      <c r="D1832">
        <v>25</v>
      </c>
      <c r="E1832">
        <v>0.15</v>
      </c>
    </row>
    <row r="1833" spans="1:5">
      <c r="A1833">
        <v>10954</v>
      </c>
      <c r="B1833">
        <v>45</v>
      </c>
      <c r="C1833">
        <v>9.5</v>
      </c>
      <c r="D1833">
        <v>30</v>
      </c>
      <c r="E1833">
        <v>0</v>
      </c>
    </row>
    <row r="1834" spans="1:5">
      <c r="A1834">
        <v>10954</v>
      </c>
      <c r="B1834">
        <v>60</v>
      </c>
      <c r="C1834">
        <v>34</v>
      </c>
      <c r="D1834">
        <v>24</v>
      </c>
      <c r="E1834">
        <v>0.15</v>
      </c>
    </row>
    <row r="1835" spans="1:5">
      <c r="A1835">
        <v>10955</v>
      </c>
      <c r="B1835">
        <v>75</v>
      </c>
      <c r="C1835">
        <v>7.75</v>
      </c>
      <c r="D1835">
        <v>12</v>
      </c>
      <c r="E1835">
        <v>0.2</v>
      </c>
    </row>
    <row r="1836" spans="1:5">
      <c r="A1836">
        <v>10956</v>
      </c>
      <c r="B1836">
        <v>21</v>
      </c>
      <c r="C1836">
        <v>10</v>
      </c>
      <c r="D1836">
        <v>12</v>
      </c>
      <c r="E1836">
        <v>0</v>
      </c>
    </row>
    <row r="1837" spans="1:5">
      <c r="A1837">
        <v>10956</v>
      </c>
      <c r="B1837">
        <v>47</v>
      </c>
      <c r="C1837">
        <v>9.5</v>
      </c>
      <c r="D1837">
        <v>14</v>
      </c>
      <c r="E1837">
        <v>0</v>
      </c>
    </row>
    <row r="1838" spans="1:5">
      <c r="A1838">
        <v>10956</v>
      </c>
      <c r="B1838">
        <v>51</v>
      </c>
      <c r="C1838">
        <v>53</v>
      </c>
      <c r="D1838">
        <v>8</v>
      </c>
      <c r="E1838">
        <v>0</v>
      </c>
    </row>
    <row r="1839" spans="1:5">
      <c r="A1839">
        <v>10957</v>
      </c>
      <c r="B1839">
        <v>30</v>
      </c>
      <c r="C1839">
        <v>25.89</v>
      </c>
      <c r="D1839">
        <v>30</v>
      </c>
      <c r="E1839">
        <v>0</v>
      </c>
    </row>
    <row r="1840" spans="1:5">
      <c r="A1840">
        <v>10957</v>
      </c>
      <c r="B1840">
        <v>35</v>
      </c>
      <c r="C1840">
        <v>18</v>
      </c>
      <c r="D1840">
        <v>40</v>
      </c>
      <c r="E1840">
        <v>0</v>
      </c>
    </row>
    <row r="1841" spans="1:5">
      <c r="A1841">
        <v>10957</v>
      </c>
      <c r="B1841">
        <v>64</v>
      </c>
      <c r="C1841">
        <v>33.25</v>
      </c>
      <c r="D1841">
        <v>8</v>
      </c>
      <c r="E1841">
        <v>0</v>
      </c>
    </row>
    <row r="1842" spans="1:5">
      <c r="A1842">
        <v>10958</v>
      </c>
      <c r="B1842">
        <v>5</v>
      </c>
      <c r="C1842">
        <v>21.35</v>
      </c>
      <c r="D1842">
        <v>20</v>
      </c>
      <c r="E1842">
        <v>0</v>
      </c>
    </row>
    <row r="1843" spans="1:5">
      <c r="A1843">
        <v>10958</v>
      </c>
      <c r="B1843">
        <v>7</v>
      </c>
      <c r="C1843">
        <v>30</v>
      </c>
      <c r="D1843">
        <v>6</v>
      </c>
      <c r="E1843">
        <v>0</v>
      </c>
    </row>
    <row r="1844" spans="1:5">
      <c r="A1844">
        <v>10958</v>
      </c>
      <c r="B1844">
        <v>72</v>
      </c>
      <c r="C1844">
        <v>34.799999999999997</v>
      </c>
      <c r="D1844">
        <v>5</v>
      </c>
      <c r="E1844">
        <v>0</v>
      </c>
    </row>
    <row r="1845" spans="1:5">
      <c r="A1845">
        <v>10959</v>
      </c>
      <c r="B1845">
        <v>75</v>
      </c>
      <c r="C1845">
        <v>7.75</v>
      </c>
      <c r="D1845">
        <v>20</v>
      </c>
      <c r="E1845">
        <v>0.15</v>
      </c>
    </row>
    <row r="1846" spans="1:5">
      <c r="A1846">
        <v>10960</v>
      </c>
      <c r="B1846">
        <v>24</v>
      </c>
      <c r="C1846">
        <v>4.5</v>
      </c>
      <c r="D1846">
        <v>10</v>
      </c>
      <c r="E1846">
        <v>0.25</v>
      </c>
    </row>
    <row r="1847" spans="1:5">
      <c r="A1847">
        <v>10960</v>
      </c>
      <c r="B1847">
        <v>41</v>
      </c>
      <c r="C1847">
        <v>9.65</v>
      </c>
      <c r="D1847">
        <v>24</v>
      </c>
      <c r="E1847">
        <v>0</v>
      </c>
    </row>
    <row r="1848" spans="1:5">
      <c r="A1848">
        <v>10961</v>
      </c>
      <c r="B1848">
        <v>52</v>
      </c>
      <c r="C1848">
        <v>7</v>
      </c>
      <c r="D1848">
        <v>6</v>
      </c>
      <c r="E1848">
        <v>0.05</v>
      </c>
    </row>
    <row r="1849" spans="1:5">
      <c r="A1849">
        <v>10961</v>
      </c>
      <c r="B1849">
        <v>76</v>
      </c>
      <c r="C1849">
        <v>18</v>
      </c>
      <c r="D1849">
        <v>60</v>
      </c>
      <c r="E1849">
        <v>0</v>
      </c>
    </row>
    <row r="1850" spans="1:5">
      <c r="A1850">
        <v>10962</v>
      </c>
      <c r="B1850">
        <v>7</v>
      </c>
      <c r="C1850">
        <v>30</v>
      </c>
      <c r="D1850">
        <v>45</v>
      </c>
      <c r="E1850">
        <v>0</v>
      </c>
    </row>
    <row r="1851" spans="1:5">
      <c r="A1851">
        <v>10962</v>
      </c>
      <c r="B1851">
        <v>13</v>
      </c>
      <c r="C1851">
        <v>6</v>
      </c>
      <c r="D1851">
        <v>77</v>
      </c>
      <c r="E1851">
        <v>0</v>
      </c>
    </row>
    <row r="1852" spans="1:5">
      <c r="A1852">
        <v>10962</v>
      </c>
      <c r="B1852">
        <v>53</v>
      </c>
      <c r="C1852">
        <v>32.799999999999997</v>
      </c>
      <c r="D1852">
        <v>20</v>
      </c>
      <c r="E1852">
        <v>0</v>
      </c>
    </row>
    <row r="1853" spans="1:5">
      <c r="A1853">
        <v>10962</v>
      </c>
      <c r="B1853">
        <v>69</v>
      </c>
      <c r="C1853">
        <v>36</v>
      </c>
      <c r="D1853">
        <v>9</v>
      </c>
      <c r="E1853">
        <v>0</v>
      </c>
    </row>
    <row r="1854" spans="1:5">
      <c r="A1854">
        <v>10962</v>
      </c>
      <c r="B1854">
        <v>76</v>
      </c>
      <c r="C1854">
        <v>18</v>
      </c>
      <c r="D1854">
        <v>44</v>
      </c>
      <c r="E1854">
        <v>0</v>
      </c>
    </row>
    <row r="1855" spans="1:5">
      <c r="A1855">
        <v>10963</v>
      </c>
      <c r="B1855">
        <v>60</v>
      </c>
      <c r="C1855">
        <v>34</v>
      </c>
      <c r="D1855">
        <v>2</v>
      </c>
      <c r="E1855">
        <v>0.15</v>
      </c>
    </row>
    <row r="1856" spans="1:5">
      <c r="A1856">
        <v>10964</v>
      </c>
      <c r="B1856">
        <v>18</v>
      </c>
      <c r="C1856">
        <v>62.5</v>
      </c>
      <c r="D1856">
        <v>6</v>
      </c>
      <c r="E1856">
        <v>0</v>
      </c>
    </row>
    <row r="1857" spans="1:5">
      <c r="A1857">
        <v>10964</v>
      </c>
      <c r="B1857">
        <v>38</v>
      </c>
      <c r="C1857">
        <v>263.5</v>
      </c>
      <c r="D1857">
        <v>5</v>
      </c>
      <c r="E1857">
        <v>0</v>
      </c>
    </row>
    <row r="1858" spans="1:5">
      <c r="A1858">
        <v>10964</v>
      </c>
      <c r="B1858">
        <v>69</v>
      </c>
      <c r="C1858">
        <v>36</v>
      </c>
      <c r="D1858">
        <v>10</v>
      </c>
      <c r="E1858">
        <v>0</v>
      </c>
    </row>
    <row r="1859" spans="1:5">
      <c r="A1859">
        <v>10965</v>
      </c>
      <c r="B1859">
        <v>51</v>
      </c>
      <c r="C1859">
        <v>53</v>
      </c>
      <c r="D1859">
        <v>16</v>
      </c>
      <c r="E1859">
        <v>0</v>
      </c>
    </row>
    <row r="1860" spans="1:5">
      <c r="A1860">
        <v>10966</v>
      </c>
      <c r="B1860">
        <v>37</v>
      </c>
      <c r="C1860">
        <v>26</v>
      </c>
      <c r="D1860">
        <v>8</v>
      </c>
      <c r="E1860">
        <v>0</v>
      </c>
    </row>
    <row r="1861" spans="1:5">
      <c r="A1861">
        <v>10966</v>
      </c>
      <c r="B1861">
        <v>56</v>
      </c>
      <c r="C1861">
        <v>38</v>
      </c>
      <c r="D1861">
        <v>12</v>
      </c>
      <c r="E1861">
        <v>0.15</v>
      </c>
    </row>
    <row r="1862" spans="1:5">
      <c r="A1862">
        <v>10966</v>
      </c>
      <c r="B1862">
        <v>62</v>
      </c>
      <c r="C1862">
        <v>49.3</v>
      </c>
      <c r="D1862">
        <v>12</v>
      </c>
      <c r="E1862">
        <v>0.15</v>
      </c>
    </row>
    <row r="1863" spans="1:5">
      <c r="A1863">
        <v>10967</v>
      </c>
      <c r="B1863">
        <v>19</v>
      </c>
      <c r="C1863">
        <v>9.1999999999999993</v>
      </c>
      <c r="D1863">
        <v>12</v>
      </c>
      <c r="E1863">
        <v>0</v>
      </c>
    </row>
    <row r="1864" spans="1:5">
      <c r="A1864">
        <v>10967</v>
      </c>
      <c r="B1864">
        <v>49</v>
      </c>
      <c r="C1864">
        <v>20</v>
      </c>
      <c r="D1864">
        <v>40</v>
      </c>
      <c r="E1864">
        <v>0</v>
      </c>
    </row>
    <row r="1865" spans="1:5">
      <c r="A1865">
        <v>10968</v>
      </c>
      <c r="B1865">
        <v>12</v>
      </c>
      <c r="C1865">
        <v>38</v>
      </c>
      <c r="D1865">
        <v>30</v>
      </c>
      <c r="E1865">
        <v>0</v>
      </c>
    </row>
    <row r="1866" spans="1:5">
      <c r="A1866">
        <v>10968</v>
      </c>
      <c r="B1866">
        <v>24</v>
      </c>
      <c r="C1866">
        <v>4.5</v>
      </c>
      <c r="D1866">
        <v>30</v>
      </c>
      <c r="E1866">
        <v>0</v>
      </c>
    </row>
    <row r="1867" spans="1:5">
      <c r="A1867">
        <v>10968</v>
      </c>
      <c r="B1867">
        <v>64</v>
      </c>
      <c r="C1867">
        <v>33.25</v>
      </c>
      <c r="D1867">
        <v>4</v>
      </c>
      <c r="E1867">
        <v>0</v>
      </c>
    </row>
    <row r="1868" spans="1:5">
      <c r="A1868">
        <v>10969</v>
      </c>
      <c r="B1868">
        <v>46</v>
      </c>
      <c r="C1868">
        <v>12</v>
      </c>
      <c r="D1868">
        <v>9</v>
      </c>
      <c r="E1868">
        <v>0</v>
      </c>
    </row>
    <row r="1869" spans="1:5">
      <c r="A1869">
        <v>10970</v>
      </c>
      <c r="B1869">
        <v>52</v>
      </c>
      <c r="C1869">
        <v>7</v>
      </c>
      <c r="D1869">
        <v>40</v>
      </c>
      <c r="E1869">
        <v>0.2</v>
      </c>
    </row>
    <row r="1870" spans="1:5">
      <c r="A1870">
        <v>10971</v>
      </c>
      <c r="B1870">
        <v>29</v>
      </c>
      <c r="C1870">
        <v>123.79</v>
      </c>
      <c r="D1870">
        <v>14</v>
      </c>
      <c r="E1870">
        <v>0</v>
      </c>
    </row>
    <row r="1871" spans="1:5">
      <c r="A1871">
        <v>10972</v>
      </c>
      <c r="B1871">
        <v>17</v>
      </c>
      <c r="C1871">
        <v>39</v>
      </c>
      <c r="D1871">
        <v>6</v>
      </c>
      <c r="E1871">
        <v>0</v>
      </c>
    </row>
    <row r="1872" spans="1:5">
      <c r="A1872">
        <v>10972</v>
      </c>
      <c r="B1872">
        <v>33</v>
      </c>
      <c r="C1872">
        <v>2.5</v>
      </c>
      <c r="D1872">
        <v>7</v>
      </c>
      <c r="E1872">
        <v>0</v>
      </c>
    </row>
    <row r="1873" spans="1:5">
      <c r="A1873">
        <v>10973</v>
      </c>
      <c r="B1873">
        <v>26</v>
      </c>
      <c r="C1873">
        <v>31.23</v>
      </c>
      <c r="D1873">
        <v>5</v>
      </c>
      <c r="E1873">
        <v>0</v>
      </c>
    </row>
    <row r="1874" spans="1:5">
      <c r="A1874">
        <v>10973</v>
      </c>
      <c r="B1874">
        <v>41</v>
      </c>
      <c r="C1874">
        <v>9.65</v>
      </c>
      <c r="D1874">
        <v>6</v>
      </c>
      <c r="E1874">
        <v>0</v>
      </c>
    </row>
    <row r="1875" spans="1:5">
      <c r="A1875">
        <v>10973</v>
      </c>
      <c r="B1875">
        <v>75</v>
      </c>
      <c r="C1875">
        <v>7.75</v>
      </c>
      <c r="D1875">
        <v>10</v>
      </c>
      <c r="E1875">
        <v>0</v>
      </c>
    </row>
    <row r="1876" spans="1:5">
      <c r="A1876">
        <v>10974</v>
      </c>
      <c r="B1876">
        <v>63</v>
      </c>
      <c r="C1876">
        <v>43.9</v>
      </c>
      <c r="D1876">
        <v>10</v>
      </c>
      <c r="E1876">
        <v>0</v>
      </c>
    </row>
    <row r="1877" spans="1:5">
      <c r="A1877">
        <v>10975</v>
      </c>
      <c r="B1877">
        <v>8</v>
      </c>
      <c r="C1877">
        <v>40</v>
      </c>
      <c r="D1877">
        <v>16</v>
      </c>
      <c r="E1877">
        <v>0</v>
      </c>
    </row>
    <row r="1878" spans="1:5">
      <c r="A1878">
        <v>10975</v>
      </c>
      <c r="B1878">
        <v>75</v>
      </c>
      <c r="C1878">
        <v>7.75</v>
      </c>
      <c r="D1878">
        <v>10</v>
      </c>
      <c r="E1878">
        <v>0</v>
      </c>
    </row>
    <row r="1879" spans="1:5">
      <c r="A1879">
        <v>10976</v>
      </c>
      <c r="B1879">
        <v>28</v>
      </c>
      <c r="C1879">
        <v>45.6</v>
      </c>
      <c r="D1879">
        <v>20</v>
      </c>
      <c r="E1879">
        <v>0</v>
      </c>
    </row>
    <row r="1880" spans="1:5">
      <c r="A1880">
        <v>10977</v>
      </c>
      <c r="B1880">
        <v>39</v>
      </c>
      <c r="C1880">
        <v>18</v>
      </c>
      <c r="D1880">
        <v>30</v>
      </c>
      <c r="E1880">
        <v>0</v>
      </c>
    </row>
    <row r="1881" spans="1:5">
      <c r="A1881">
        <v>10977</v>
      </c>
      <c r="B1881">
        <v>47</v>
      </c>
      <c r="C1881">
        <v>9.5</v>
      </c>
      <c r="D1881">
        <v>30</v>
      </c>
      <c r="E1881">
        <v>0</v>
      </c>
    </row>
    <row r="1882" spans="1:5">
      <c r="A1882">
        <v>10977</v>
      </c>
      <c r="B1882">
        <v>51</v>
      </c>
      <c r="C1882">
        <v>53</v>
      </c>
      <c r="D1882">
        <v>10</v>
      </c>
      <c r="E1882">
        <v>0</v>
      </c>
    </row>
    <row r="1883" spans="1:5">
      <c r="A1883">
        <v>10977</v>
      </c>
      <c r="B1883">
        <v>63</v>
      </c>
      <c r="C1883">
        <v>43.9</v>
      </c>
      <c r="D1883">
        <v>20</v>
      </c>
      <c r="E1883">
        <v>0</v>
      </c>
    </row>
    <row r="1884" spans="1:5">
      <c r="A1884">
        <v>10978</v>
      </c>
      <c r="B1884">
        <v>8</v>
      </c>
      <c r="C1884">
        <v>40</v>
      </c>
      <c r="D1884">
        <v>20</v>
      </c>
      <c r="E1884">
        <v>0.15</v>
      </c>
    </row>
    <row r="1885" spans="1:5">
      <c r="A1885">
        <v>10978</v>
      </c>
      <c r="B1885">
        <v>21</v>
      </c>
      <c r="C1885">
        <v>10</v>
      </c>
      <c r="D1885">
        <v>40</v>
      </c>
      <c r="E1885">
        <v>0.15</v>
      </c>
    </row>
    <row r="1886" spans="1:5">
      <c r="A1886">
        <v>10978</v>
      </c>
      <c r="B1886">
        <v>40</v>
      </c>
      <c r="C1886">
        <v>18.399999999999999</v>
      </c>
      <c r="D1886">
        <v>10</v>
      </c>
      <c r="E1886">
        <v>0</v>
      </c>
    </row>
    <row r="1887" spans="1:5">
      <c r="A1887">
        <v>10978</v>
      </c>
      <c r="B1887">
        <v>44</v>
      </c>
      <c r="C1887">
        <v>19.45</v>
      </c>
      <c r="D1887">
        <v>6</v>
      </c>
      <c r="E1887">
        <v>0.15</v>
      </c>
    </row>
    <row r="1888" spans="1:5">
      <c r="A1888">
        <v>10979</v>
      </c>
      <c r="B1888">
        <v>7</v>
      </c>
      <c r="C1888">
        <v>30</v>
      </c>
      <c r="D1888">
        <v>18</v>
      </c>
      <c r="E1888">
        <v>0</v>
      </c>
    </row>
    <row r="1889" spans="1:5">
      <c r="A1889">
        <v>10979</v>
      </c>
      <c r="B1889">
        <v>12</v>
      </c>
      <c r="C1889">
        <v>38</v>
      </c>
      <c r="D1889">
        <v>20</v>
      </c>
      <c r="E1889">
        <v>0</v>
      </c>
    </row>
    <row r="1890" spans="1:5">
      <c r="A1890">
        <v>10979</v>
      </c>
      <c r="B1890">
        <v>24</v>
      </c>
      <c r="C1890">
        <v>4.5</v>
      </c>
      <c r="D1890">
        <v>80</v>
      </c>
      <c r="E1890">
        <v>0</v>
      </c>
    </row>
    <row r="1891" spans="1:5">
      <c r="A1891">
        <v>10979</v>
      </c>
      <c r="B1891">
        <v>27</v>
      </c>
      <c r="C1891">
        <v>43.9</v>
      </c>
      <c r="D1891">
        <v>30</v>
      </c>
      <c r="E1891">
        <v>0</v>
      </c>
    </row>
    <row r="1892" spans="1:5">
      <c r="A1892">
        <v>10979</v>
      </c>
      <c r="B1892">
        <v>31</v>
      </c>
      <c r="C1892">
        <v>12.5</v>
      </c>
      <c r="D1892">
        <v>24</v>
      </c>
      <c r="E1892">
        <v>0</v>
      </c>
    </row>
    <row r="1893" spans="1:5">
      <c r="A1893">
        <v>10979</v>
      </c>
      <c r="B1893">
        <v>63</v>
      </c>
      <c r="C1893">
        <v>43.9</v>
      </c>
      <c r="D1893">
        <v>35</v>
      </c>
      <c r="E1893">
        <v>0</v>
      </c>
    </row>
    <row r="1894" spans="1:5">
      <c r="A1894">
        <v>10980</v>
      </c>
      <c r="B1894">
        <v>75</v>
      </c>
      <c r="C1894">
        <v>7.75</v>
      </c>
      <c r="D1894">
        <v>40</v>
      </c>
      <c r="E1894">
        <v>0.2</v>
      </c>
    </row>
    <row r="1895" spans="1:5">
      <c r="A1895">
        <v>10981</v>
      </c>
      <c r="B1895">
        <v>38</v>
      </c>
      <c r="C1895">
        <v>263.5</v>
      </c>
      <c r="D1895">
        <v>60</v>
      </c>
      <c r="E1895">
        <v>0</v>
      </c>
    </row>
    <row r="1896" spans="1:5">
      <c r="A1896">
        <v>10982</v>
      </c>
      <c r="B1896">
        <v>7</v>
      </c>
      <c r="C1896">
        <v>30</v>
      </c>
      <c r="D1896">
        <v>20</v>
      </c>
      <c r="E1896">
        <v>0</v>
      </c>
    </row>
    <row r="1897" spans="1:5">
      <c r="A1897">
        <v>10982</v>
      </c>
      <c r="B1897">
        <v>43</v>
      </c>
      <c r="C1897">
        <v>46</v>
      </c>
      <c r="D1897">
        <v>9</v>
      </c>
      <c r="E1897">
        <v>0</v>
      </c>
    </row>
    <row r="1898" spans="1:5">
      <c r="A1898">
        <v>10983</v>
      </c>
      <c r="B1898">
        <v>13</v>
      </c>
      <c r="C1898">
        <v>6</v>
      </c>
      <c r="D1898">
        <v>84</v>
      </c>
      <c r="E1898">
        <v>0.15</v>
      </c>
    </row>
    <row r="1899" spans="1:5">
      <c r="A1899">
        <v>10983</v>
      </c>
      <c r="B1899">
        <v>57</v>
      </c>
      <c r="C1899">
        <v>19.5</v>
      </c>
      <c r="D1899">
        <v>15</v>
      </c>
      <c r="E1899">
        <v>0</v>
      </c>
    </row>
    <row r="1900" spans="1:5">
      <c r="A1900">
        <v>10984</v>
      </c>
      <c r="B1900">
        <v>16</v>
      </c>
      <c r="C1900">
        <v>17.45</v>
      </c>
      <c r="D1900">
        <v>55</v>
      </c>
      <c r="E1900">
        <v>0</v>
      </c>
    </row>
    <row r="1901" spans="1:5">
      <c r="A1901">
        <v>10984</v>
      </c>
      <c r="B1901">
        <v>24</v>
      </c>
      <c r="C1901">
        <v>4.5</v>
      </c>
      <c r="D1901">
        <v>20</v>
      </c>
      <c r="E1901">
        <v>0</v>
      </c>
    </row>
    <row r="1902" spans="1:5">
      <c r="A1902">
        <v>10984</v>
      </c>
      <c r="B1902">
        <v>36</v>
      </c>
      <c r="C1902">
        <v>19</v>
      </c>
      <c r="D1902">
        <v>40</v>
      </c>
      <c r="E1902">
        <v>0</v>
      </c>
    </row>
    <row r="1903" spans="1:5">
      <c r="A1903">
        <v>10985</v>
      </c>
      <c r="B1903">
        <v>16</v>
      </c>
      <c r="C1903">
        <v>17.45</v>
      </c>
      <c r="D1903">
        <v>36</v>
      </c>
      <c r="E1903">
        <v>0.1</v>
      </c>
    </row>
    <row r="1904" spans="1:5">
      <c r="A1904">
        <v>10985</v>
      </c>
      <c r="B1904">
        <v>18</v>
      </c>
      <c r="C1904">
        <v>62.5</v>
      </c>
      <c r="D1904">
        <v>8</v>
      </c>
      <c r="E1904">
        <v>0.1</v>
      </c>
    </row>
    <row r="1905" spans="1:5">
      <c r="A1905">
        <v>10985</v>
      </c>
      <c r="B1905">
        <v>32</v>
      </c>
      <c r="C1905">
        <v>32</v>
      </c>
      <c r="D1905">
        <v>35</v>
      </c>
      <c r="E1905">
        <v>0.1</v>
      </c>
    </row>
    <row r="1906" spans="1:5">
      <c r="A1906">
        <v>10986</v>
      </c>
      <c r="B1906">
        <v>11</v>
      </c>
      <c r="C1906">
        <v>21</v>
      </c>
      <c r="D1906">
        <v>30</v>
      </c>
      <c r="E1906">
        <v>0</v>
      </c>
    </row>
    <row r="1907" spans="1:5">
      <c r="A1907">
        <v>10986</v>
      </c>
      <c r="B1907">
        <v>20</v>
      </c>
      <c r="C1907">
        <v>81</v>
      </c>
      <c r="D1907">
        <v>15</v>
      </c>
      <c r="E1907">
        <v>0</v>
      </c>
    </row>
    <row r="1908" spans="1:5">
      <c r="A1908">
        <v>10986</v>
      </c>
      <c r="B1908">
        <v>76</v>
      </c>
      <c r="C1908">
        <v>18</v>
      </c>
      <c r="D1908">
        <v>10</v>
      </c>
      <c r="E1908">
        <v>0</v>
      </c>
    </row>
    <row r="1909" spans="1:5">
      <c r="A1909">
        <v>10986</v>
      </c>
      <c r="B1909">
        <v>77</v>
      </c>
      <c r="C1909">
        <v>13</v>
      </c>
      <c r="D1909">
        <v>15</v>
      </c>
      <c r="E1909">
        <v>0</v>
      </c>
    </row>
    <row r="1910" spans="1:5">
      <c r="A1910">
        <v>10987</v>
      </c>
      <c r="B1910">
        <v>7</v>
      </c>
      <c r="C1910">
        <v>30</v>
      </c>
      <c r="D1910">
        <v>60</v>
      </c>
      <c r="E1910">
        <v>0</v>
      </c>
    </row>
    <row r="1911" spans="1:5">
      <c r="A1911">
        <v>10987</v>
      </c>
      <c r="B1911">
        <v>43</v>
      </c>
      <c r="C1911">
        <v>46</v>
      </c>
      <c r="D1911">
        <v>6</v>
      </c>
      <c r="E1911">
        <v>0</v>
      </c>
    </row>
    <row r="1912" spans="1:5">
      <c r="A1912">
        <v>10987</v>
      </c>
      <c r="B1912">
        <v>72</v>
      </c>
      <c r="C1912">
        <v>34.799999999999997</v>
      </c>
      <c r="D1912">
        <v>20</v>
      </c>
      <c r="E1912">
        <v>0</v>
      </c>
    </row>
    <row r="1913" spans="1:5">
      <c r="A1913">
        <v>10988</v>
      </c>
      <c r="B1913">
        <v>7</v>
      </c>
      <c r="C1913">
        <v>30</v>
      </c>
      <c r="D1913">
        <v>60</v>
      </c>
      <c r="E1913">
        <v>0</v>
      </c>
    </row>
    <row r="1914" spans="1:5">
      <c r="A1914">
        <v>10988</v>
      </c>
      <c r="B1914">
        <v>62</v>
      </c>
      <c r="C1914">
        <v>49.3</v>
      </c>
      <c r="D1914">
        <v>40</v>
      </c>
      <c r="E1914">
        <v>0.1</v>
      </c>
    </row>
    <row r="1915" spans="1:5">
      <c r="A1915">
        <v>10989</v>
      </c>
      <c r="B1915">
        <v>6</v>
      </c>
      <c r="C1915">
        <v>25</v>
      </c>
      <c r="D1915">
        <v>40</v>
      </c>
      <c r="E1915">
        <v>0</v>
      </c>
    </row>
    <row r="1916" spans="1:5">
      <c r="A1916">
        <v>10989</v>
      </c>
      <c r="B1916">
        <v>11</v>
      </c>
      <c r="C1916">
        <v>21</v>
      </c>
      <c r="D1916">
        <v>15</v>
      </c>
      <c r="E1916">
        <v>0</v>
      </c>
    </row>
    <row r="1917" spans="1:5">
      <c r="A1917">
        <v>10989</v>
      </c>
      <c r="B1917">
        <v>41</v>
      </c>
      <c r="C1917">
        <v>9.65</v>
      </c>
      <c r="D1917">
        <v>4</v>
      </c>
      <c r="E1917">
        <v>0</v>
      </c>
    </row>
    <row r="1918" spans="1:5">
      <c r="A1918">
        <v>10990</v>
      </c>
      <c r="B1918">
        <v>21</v>
      </c>
      <c r="C1918">
        <v>10</v>
      </c>
      <c r="D1918">
        <v>65</v>
      </c>
      <c r="E1918">
        <v>0</v>
      </c>
    </row>
    <row r="1919" spans="1:5">
      <c r="A1919">
        <v>10990</v>
      </c>
      <c r="B1919">
        <v>34</v>
      </c>
      <c r="C1919">
        <v>14</v>
      </c>
      <c r="D1919">
        <v>60</v>
      </c>
      <c r="E1919">
        <v>0.15</v>
      </c>
    </row>
    <row r="1920" spans="1:5">
      <c r="A1920">
        <v>10990</v>
      </c>
      <c r="B1920">
        <v>55</v>
      </c>
      <c r="C1920">
        <v>24</v>
      </c>
      <c r="D1920">
        <v>65</v>
      </c>
      <c r="E1920">
        <v>0.15</v>
      </c>
    </row>
    <row r="1921" spans="1:5">
      <c r="A1921">
        <v>10990</v>
      </c>
      <c r="B1921">
        <v>61</v>
      </c>
      <c r="C1921">
        <v>28.5</v>
      </c>
      <c r="D1921">
        <v>66</v>
      </c>
      <c r="E1921">
        <v>0.15</v>
      </c>
    </row>
    <row r="1922" spans="1:5">
      <c r="A1922">
        <v>10991</v>
      </c>
      <c r="B1922">
        <v>2</v>
      </c>
      <c r="C1922">
        <v>19</v>
      </c>
      <c r="D1922">
        <v>50</v>
      </c>
      <c r="E1922">
        <v>0.2</v>
      </c>
    </row>
    <row r="1923" spans="1:5">
      <c r="A1923">
        <v>10991</v>
      </c>
      <c r="B1923">
        <v>70</v>
      </c>
      <c r="C1923">
        <v>15</v>
      </c>
      <c r="D1923">
        <v>20</v>
      </c>
      <c r="E1923">
        <v>0.2</v>
      </c>
    </row>
    <row r="1924" spans="1:5">
      <c r="A1924">
        <v>10991</v>
      </c>
      <c r="B1924">
        <v>76</v>
      </c>
      <c r="C1924">
        <v>18</v>
      </c>
      <c r="D1924">
        <v>90</v>
      </c>
      <c r="E1924">
        <v>0.2</v>
      </c>
    </row>
    <row r="1925" spans="1:5">
      <c r="A1925">
        <v>10992</v>
      </c>
      <c r="B1925">
        <v>72</v>
      </c>
      <c r="C1925">
        <v>34.799999999999997</v>
      </c>
      <c r="D1925">
        <v>2</v>
      </c>
      <c r="E1925">
        <v>0</v>
      </c>
    </row>
    <row r="1926" spans="1:5">
      <c r="A1926">
        <v>10993</v>
      </c>
      <c r="B1926">
        <v>29</v>
      </c>
      <c r="C1926">
        <v>123.79</v>
      </c>
      <c r="D1926">
        <v>50</v>
      </c>
      <c r="E1926">
        <v>0.25</v>
      </c>
    </row>
    <row r="1927" spans="1:5">
      <c r="A1927">
        <v>10993</v>
      </c>
      <c r="B1927">
        <v>41</v>
      </c>
      <c r="C1927">
        <v>9.65</v>
      </c>
      <c r="D1927">
        <v>35</v>
      </c>
      <c r="E1927">
        <v>0.25</v>
      </c>
    </row>
    <row r="1928" spans="1:5">
      <c r="A1928">
        <v>10994</v>
      </c>
      <c r="B1928">
        <v>59</v>
      </c>
      <c r="C1928">
        <v>55</v>
      </c>
      <c r="D1928">
        <v>18</v>
      </c>
      <c r="E1928">
        <v>0.05</v>
      </c>
    </row>
    <row r="1929" spans="1:5">
      <c r="A1929">
        <v>10995</v>
      </c>
      <c r="B1929">
        <v>51</v>
      </c>
      <c r="C1929">
        <v>53</v>
      </c>
      <c r="D1929">
        <v>20</v>
      </c>
      <c r="E1929">
        <v>0</v>
      </c>
    </row>
    <row r="1930" spans="1:5">
      <c r="A1930">
        <v>10995</v>
      </c>
      <c r="B1930">
        <v>60</v>
      </c>
      <c r="C1930">
        <v>34</v>
      </c>
      <c r="D1930">
        <v>4</v>
      </c>
      <c r="E1930">
        <v>0</v>
      </c>
    </row>
    <row r="1931" spans="1:5">
      <c r="A1931">
        <v>10996</v>
      </c>
      <c r="B1931">
        <v>42</v>
      </c>
      <c r="C1931">
        <v>14</v>
      </c>
      <c r="D1931">
        <v>40</v>
      </c>
      <c r="E1931">
        <v>0</v>
      </c>
    </row>
    <row r="1932" spans="1:5">
      <c r="A1932">
        <v>10997</v>
      </c>
      <c r="B1932">
        <v>32</v>
      </c>
      <c r="C1932">
        <v>32</v>
      </c>
      <c r="D1932">
        <v>50</v>
      </c>
      <c r="E1932">
        <v>0</v>
      </c>
    </row>
    <row r="1933" spans="1:5">
      <c r="A1933">
        <v>10997</v>
      </c>
      <c r="B1933">
        <v>46</v>
      </c>
      <c r="C1933">
        <v>12</v>
      </c>
      <c r="D1933">
        <v>20</v>
      </c>
      <c r="E1933">
        <v>0.25</v>
      </c>
    </row>
    <row r="1934" spans="1:5">
      <c r="A1934">
        <v>10997</v>
      </c>
      <c r="B1934">
        <v>52</v>
      </c>
      <c r="C1934">
        <v>7</v>
      </c>
      <c r="D1934">
        <v>20</v>
      </c>
      <c r="E1934">
        <v>0.25</v>
      </c>
    </row>
    <row r="1935" spans="1:5">
      <c r="A1935">
        <v>10998</v>
      </c>
      <c r="B1935">
        <v>24</v>
      </c>
      <c r="C1935">
        <v>4.5</v>
      </c>
      <c r="D1935">
        <v>12</v>
      </c>
      <c r="E1935">
        <v>0</v>
      </c>
    </row>
    <row r="1936" spans="1:5">
      <c r="A1936">
        <v>10998</v>
      </c>
      <c r="B1936">
        <v>61</v>
      </c>
      <c r="C1936">
        <v>28.5</v>
      </c>
      <c r="D1936">
        <v>7</v>
      </c>
      <c r="E1936">
        <v>0</v>
      </c>
    </row>
    <row r="1937" spans="1:5">
      <c r="A1937">
        <v>10998</v>
      </c>
      <c r="B1937">
        <v>74</v>
      </c>
      <c r="C1937">
        <v>10</v>
      </c>
      <c r="D1937">
        <v>20</v>
      </c>
      <c r="E1937">
        <v>0</v>
      </c>
    </row>
    <row r="1938" spans="1:5">
      <c r="A1938">
        <v>10998</v>
      </c>
      <c r="B1938">
        <v>75</v>
      </c>
      <c r="C1938">
        <v>7.75</v>
      </c>
      <c r="D1938">
        <v>30</v>
      </c>
      <c r="E1938">
        <v>0</v>
      </c>
    </row>
    <row r="1939" spans="1:5">
      <c r="A1939">
        <v>10999</v>
      </c>
      <c r="B1939">
        <v>41</v>
      </c>
      <c r="C1939">
        <v>9.65</v>
      </c>
      <c r="D1939">
        <v>20</v>
      </c>
      <c r="E1939">
        <v>0.05</v>
      </c>
    </row>
    <row r="1940" spans="1:5">
      <c r="A1940">
        <v>10999</v>
      </c>
      <c r="B1940">
        <v>51</v>
      </c>
      <c r="C1940">
        <v>53</v>
      </c>
      <c r="D1940">
        <v>15</v>
      </c>
      <c r="E1940">
        <v>0.05</v>
      </c>
    </row>
    <row r="1941" spans="1:5">
      <c r="A1941">
        <v>10999</v>
      </c>
      <c r="B1941">
        <v>77</v>
      </c>
      <c r="C1941">
        <v>13</v>
      </c>
      <c r="D1941">
        <v>21</v>
      </c>
      <c r="E1941">
        <v>0.05</v>
      </c>
    </row>
    <row r="1942" spans="1:5">
      <c r="A1942">
        <v>11000</v>
      </c>
      <c r="B1942">
        <v>4</v>
      </c>
      <c r="C1942">
        <v>22</v>
      </c>
      <c r="D1942">
        <v>25</v>
      </c>
      <c r="E1942">
        <v>0.25</v>
      </c>
    </row>
    <row r="1943" spans="1:5">
      <c r="A1943">
        <v>11000</v>
      </c>
      <c r="B1943">
        <v>24</v>
      </c>
      <c r="C1943">
        <v>4.5</v>
      </c>
      <c r="D1943">
        <v>30</v>
      </c>
      <c r="E1943">
        <v>0.25</v>
      </c>
    </row>
    <row r="1944" spans="1:5">
      <c r="A1944">
        <v>11000</v>
      </c>
      <c r="B1944">
        <v>77</v>
      </c>
      <c r="C1944">
        <v>13</v>
      </c>
      <c r="D1944">
        <v>30</v>
      </c>
      <c r="E1944">
        <v>0</v>
      </c>
    </row>
    <row r="1945" spans="1:5">
      <c r="A1945">
        <v>11001</v>
      </c>
      <c r="B1945">
        <v>7</v>
      </c>
      <c r="C1945">
        <v>30</v>
      </c>
      <c r="D1945">
        <v>60</v>
      </c>
      <c r="E1945">
        <v>0</v>
      </c>
    </row>
    <row r="1946" spans="1:5">
      <c r="A1946">
        <v>11001</v>
      </c>
      <c r="B1946">
        <v>22</v>
      </c>
      <c r="C1946">
        <v>21</v>
      </c>
      <c r="D1946">
        <v>25</v>
      </c>
      <c r="E1946">
        <v>0</v>
      </c>
    </row>
    <row r="1947" spans="1:5">
      <c r="A1947">
        <v>11001</v>
      </c>
      <c r="B1947">
        <v>46</v>
      </c>
      <c r="C1947">
        <v>12</v>
      </c>
      <c r="D1947">
        <v>25</v>
      </c>
      <c r="E1947">
        <v>0</v>
      </c>
    </row>
    <row r="1948" spans="1:5">
      <c r="A1948">
        <v>11001</v>
      </c>
      <c r="B1948">
        <v>55</v>
      </c>
      <c r="C1948">
        <v>24</v>
      </c>
      <c r="D1948">
        <v>6</v>
      </c>
      <c r="E1948">
        <v>0</v>
      </c>
    </row>
    <row r="1949" spans="1:5">
      <c r="A1949">
        <v>11002</v>
      </c>
      <c r="B1949">
        <v>13</v>
      </c>
      <c r="C1949">
        <v>6</v>
      </c>
      <c r="D1949">
        <v>56</v>
      </c>
      <c r="E1949">
        <v>0</v>
      </c>
    </row>
    <row r="1950" spans="1:5">
      <c r="A1950">
        <v>11002</v>
      </c>
      <c r="B1950">
        <v>35</v>
      </c>
      <c r="C1950">
        <v>18</v>
      </c>
      <c r="D1950">
        <v>15</v>
      </c>
      <c r="E1950">
        <v>0.15</v>
      </c>
    </row>
    <row r="1951" spans="1:5">
      <c r="A1951">
        <v>11002</v>
      </c>
      <c r="B1951">
        <v>42</v>
      </c>
      <c r="C1951">
        <v>14</v>
      </c>
      <c r="D1951">
        <v>24</v>
      </c>
      <c r="E1951">
        <v>0.15</v>
      </c>
    </row>
    <row r="1952" spans="1:5">
      <c r="A1952">
        <v>11002</v>
      </c>
      <c r="B1952">
        <v>55</v>
      </c>
      <c r="C1952">
        <v>24</v>
      </c>
      <c r="D1952">
        <v>40</v>
      </c>
      <c r="E1952">
        <v>0</v>
      </c>
    </row>
    <row r="1953" spans="1:5">
      <c r="A1953">
        <v>11003</v>
      </c>
      <c r="B1953">
        <v>1</v>
      </c>
      <c r="C1953">
        <v>18</v>
      </c>
      <c r="D1953">
        <v>4</v>
      </c>
      <c r="E1953">
        <v>0</v>
      </c>
    </row>
    <row r="1954" spans="1:5">
      <c r="A1954">
        <v>11003</v>
      </c>
      <c r="B1954">
        <v>40</v>
      </c>
      <c r="C1954">
        <v>18.399999999999999</v>
      </c>
      <c r="D1954">
        <v>10</v>
      </c>
      <c r="E1954">
        <v>0</v>
      </c>
    </row>
    <row r="1955" spans="1:5">
      <c r="A1955">
        <v>11003</v>
      </c>
      <c r="B1955">
        <v>52</v>
      </c>
      <c r="C1955">
        <v>7</v>
      </c>
      <c r="D1955">
        <v>10</v>
      </c>
      <c r="E1955">
        <v>0</v>
      </c>
    </row>
    <row r="1956" spans="1:5">
      <c r="A1956">
        <v>11004</v>
      </c>
      <c r="B1956">
        <v>26</v>
      </c>
      <c r="C1956">
        <v>31.23</v>
      </c>
      <c r="D1956">
        <v>6</v>
      </c>
      <c r="E1956">
        <v>0</v>
      </c>
    </row>
    <row r="1957" spans="1:5">
      <c r="A1957">
        <v>11004</v>
      </c>
      <c r="B1957">
        <v>76</v>
      </c>
      <c r="C1957">
        <v>18</v>
      </c>
      <c r="D1957">
        <v>6</v>
      </c>
      <c r="E1957">
        <v>0</v>
      </c>
    </row>
    <row r="1958" spans="1:5">
      <c r="A1958">
        <v>11005</v>
      </c>
      <c r="B1958">
        <v>1</v>
      </c>
      <c r="C1958">
        <v>18</v>
      </c>
      <c r="D1958">
        <v>2</v>
      </c>
      <c r="E1958">
        <v>0</v>
      </c>
    </row>
    <row r="1959" spans="1:5">
      <c r="A1959">
        <v>11005</v>
      </c>
      <c r="B1959">
        <v>59</v>
      </c>
      <c r="C1959">
        <v>55</v>
      </c>
      <c r="D1959">
        <v>10</v>
      </c>
      <c r="E1959">
        <v>0</v>
      </c>
    </row>
    <row r="1960" spans="1:5">
      <c r="A1960">
        <v>11006</v>
      </c>
      <c r="B1960">
        <v>1</v>
      </c>
      <c r="C1960">
        <v>18</v>
      </c>
      <c r="D1960">
        <v>8</v>
      </c>
      <c r="E1960">
        <v>0</v>
      </c>
    </row>
    <row r="1961" spans="1:5">
      <c r="A1961">
        <v>11006</v>
      </c>
      <c r="B1961">
        <v>29</v>
      </c>
      <c r="C1961">
        <v>123.79</v>
      </c>
      <c r="D1961">
        <v>2</v>
      </c>
      <c r="E1961">
        <v>0.25</v>
      </c>
    </row>
    <row r="1962" spans="1:5">
      <c r="A1962">
        <v>11007</v>
      </c>
      <c r="B1962">
        <v>8</v>
      </c>
      <c r="C1962">
        <v>40</v>
      </c>
      <c r="D1962">
        <v>30</v>
      </c>
      <c r="E1962">
        <v>0</v>
      </c>
    </row>
    <row r="1963" spans="1:5">
      <c r="A1963">
        <v>11007</v>
      </c>
      <c r="B1963">
        <v>29</v>
      </c>
      <c r="C1963">
        <v>123.79</v>
      </c>
      <c r="D1963">
        <v>10</v>
      </c>
      <c r="E1963">
        <v>0</v>
      </c>
    </row>
    <row r="1964" spans="1:5">
      <c r="A1964">
        <v>11007</v>
      </c>
      <c r="B1964">
        <v>42</v>
      </c>
      <c r="C1964">
        <v>14</v>
      </c>
      <c r="D1964">
        <v>14</v>
      </c>
      <c r="E1964">
        <v>0</v>
      </c>
    </row>
    <row r="1965" spans="1:5">
      <c r="A1965">
        <v>11008</v>
      </c>
      <c r="B1965">
        <v>28</v>
      </c>
      <c r="C1965">
        <v>45.6</v>
      </c>
      <c r="D1965">
        <v>70</v>
      </c>
      <c r="E1965">
        <v>0.05</v>
      </c>
    </row>
    <row r="1966" spans="1:5">
      <c r="A1966">
        <v>11008</v>
      </c>
      <c r="B1966">
        <v>34</v>
      </c>
      <c r="C1966">
        <v>14</v>
      </c>
      <c r="D1966">
        <v>90</v>
      </c>
      <c r="E1966">
        <v>0.05</v>
      </c>
    </row>
    <row r="1967" spans="1:5">
      <c r="A1967">
        <v>11008</v>
      </c>
      <c r="B1967">
        <v>71</v>
      </c>
      <c r="C1967">
        <v>21.5</v>
      </c>
      <c r="D1967">
        <v>21</v>
      </c>
      <c r="E1967">
        <v>0</v>
      </c>
    </row>
    <row r="1968" spans="1:5">
      <c r="A1968">
        <v>11009</v>
      </c>
      <c r="B1968">
        <v>24</v>
      </c>
      <c r="C1968">
        <v>4.5</v>
      </c>
      <c r="D1968">
        <v>12</v>
      </c>
      <c r="E1968">
        <v>0</v>
      </c>
    </row>
    <row r="1969" spans="1:5">
      <c r="A1969">
        <v>11009</v>
      </c>
      <c r="B1969">
        <v>36</v>
      </c>
      <c r="C1969">
        <v>19</v>
      </c>
      <c r="D1969">
        <v>18</v>
      </c>
      <c r="E1969">
        <v>0.25</v>
      </c>
    </row>
    <row r="1970" spans="1:5">
      <c r="A1970">
        <v>11009</v>
      </c>
      <c r="B1970">
        <v>60</v>
      </c>
      <c r="C1970">
        <v>34</v>
      </c>
      <c r="D1970">
        <v>9</v>
      </c>
      <c r="E1970">
        <v>0</v>
      </c>
    </row>
    <row r="1971" spans="1:5">
      <c r="A1971">
        <v>11010</v>
      </c>
      <c r="B1971">
        <v>7</v>
      </c>
      <c r="C1971">
        <v>30</v>
      </c>
      <c r="D1971">
        <v>20</v>
      </c>
      <c r="E1971">
        <v>0</v>
      </c>
    </row>
    <row r="1972" spans="1:5">
      <c r="A1972">
        <v>11010</v>
      </c>
      <c r="B1972">
        <v>24</v>
      </c>
      <c r="C1972">
        <v>4.5</v>
      </c>
      <c r="D1972">
        <v>10</v>
      </c>
      <c r="E1972">
        <v>0</v>
      </c>
    </row>
    <row r="1973" spans="1:5">
      <c r="A1973">
        <v>11011</v>
      </c>
      <c r="B1973">
        <v>58</v>
      </c>
      <c r="C1973">
        <v>13.25</v>
      </c>
      <c r="D1973">
        <v>40</v>
      </c>
      <c r="E1973">
        <v>0.05</v>
      </c>
    </row>
    <row r="1974" spans="1:5">
      <c r="A1974">
        <v>11011</v>
      </c>
      <c r="B1974">
        <v>71</v>
      </c>
      <c r="C1974">
        <v>21.5</v>
      </c>
      <c r="D1974">
        <v>20</v>
      </c>
      <c r="E1974">
        <v>0</v>
      </c>
    </row>
    <row r="1975" spans="1:5">
      <c r="A1975">
        <v>11012</v>
      </c>
      <c r="B1975">
        <v>19</v>
      </c>
      <c r="C1975">
        <v>9.1999999999999993</v>
      </c>
      <c r="D1975">
        <v>50</v>
      </c>
      <c r="E1975">
        <v>0.05</v>
      </c>
    </row>
    <row r="1976" spans="1:5">
      <c r="A1976">
        <v>11012</v>
      </c>
      <c r="B1976">
        <v>60</v>
      </c>
      <c r="C1976">
        <v>34</v>
      </c>
      <c r="D1976">
        <v>36</v>
      </c>
      <c r="E1976">
        <v>0.05</v>
      </c>
    </row>
    <row r="1977" spans="1:5">
      <c r="A1977">
        <v>11012</v>
      </c>
      <c r="B1977">
        <v>71</v>
      </c>
      <c r="C1977">
        <v>21.5</v>
      </c>
      <c r="D1977">
        <v>60</v>
      </c>
      <c r="E1977">
        <v>0.05</v>
      </c>
    </row>
    <row r="1978" spans="1:5">
      <c r="A1978">
        <v>11013</v>
      </c>
      <c r="B1978">
        <v>23</v>
      </c>
      <c r="C1978">
        <v>9</v>
      </c>
      <c r="D1978">
        <v>10</v>
      </c>
      <c r="E1978">
        <v>0</v>
      </c>
    </row>
    <row r="1979" spans="1:5">
      <c r="A1979">
        <v>11013</v>
      </c>
      <c r="B1979">
        <v>42</v>
      </c>
      <c r="C1979">
        <v>14</v>
      </c>
      <c r="D1979">
        <v>4</v>
      </c>
      <c r="E1979">
        <v>0</v>
      </c>
    </row>
    <row r="1980" spans="1:5">
      <c r="A1980">
        <v>11013</v>
      </c>
      <c r="B1980">
        <v>45</v>
      </c>
      <c r="C1980">
        <v>9.5</v>
      </c>
      <c r="D1980">
        <v>20</v>
      </c>
      <c r="E1980">
        <v>0</v>
      </c>
    </row>
    <row r="1981" spans="1:5">
      <c r="A1981">
        <v>11013</v>
      </c>
      <c r="B1981">
        <v>68</v>
      </c>
      <c r="C1981">
        <v>12.5</v>
      </c>
      <c r="D1981">
        <v>2</v>
      </c>
      <c r="E1981">
        <v>0</v>
      </c>
    </row>
    <row r="1982" spans="1:5">
      <c r="A1982">
        <v>11014</v>
      </c>
      <c r="B1982">
        <v>41</v>
      </c>
      <c r="C1982">
        <v>9.65</v>
      </c>
      <c r="D1982">
        <v>28</v>
      </c>
      <c r="E1982">
        <v>0.1</v>
      </c>
    </row>
    <row r="1983" spans="1:5">
      <c r="A1983">
        <v>11015</v>
      </c>
      <c r="B1983">
        <v>30</v>
      </c>
      <c r="C1983">
        <v>25.89</v>
      </c>
      <c r="D1983">
        <v>15</v>
      </c>
      <c r="E1983">
        <v>0</v>
      </c>
    </row>
    <row r="1984" spans="1:5">
      <c r="A1984">
        <v>11015</v>
      </c>
      <c r="B1984">
        <v>77</v>
      </c>
      <c r="C1984">
        <v>13</v>
      </c>
      <c r="D1984">
        <v>18</v>
      </c>
      <c r="E1984">
        <v>0</v>
      </c>
    </row>
    <row r="1985" spans="1:5">
      <c r="A1985">
        <v>11016</v>
      </c>
      <c r="B1985">
        <v>31</v>
      </c>
      <c r="C1985">
        <v>12.5</v>
      </c>
      <c r="D1985">
        <v>15</v>
      </c>
      <c r="E1985">
        <v>0</v>
      </c>
    </row>
    <row r="1986" spans="1:5">
      <c r="A1986">
        <v>11016</v>
      </c>
      <c r="B1986">
        <v>36</v>
      </c>
      <c r="C1986">
        <v>19</v>
      </c>
      <c r="D1986">
        <v>16</v>
      </c>
      <c r="E1986">
        <v>0</v>
      </c>
    </row>
    <row r="1987" spans="1:5">
      <c r="A1987">
        <v>11017</v>
      </c>
      <c r="B1987">
        <v>3</v>
      </c>
      <c r="C1987">
        <v>10</v>
      </c>
      <c r="D1987">
        <v>25</v>
      </c>
      <c r="E1987">
        <v>0</v>
      </c>
    </row>
    <row r="1988" spans="1:5">
      <c r="A1988">
        <v>11017</v>
      </c>
      <c r="B1988">
        <v>59</v>
      </c>
      <c r="C1988">
        <v>55</v>
      </c>
      <c r="D1988">
        <v>110</v>
      </c>
      <c r="E1988">
        <v>0</v>
      </c>
    </row>
    <row r="1989" spans="1:5">
      <c r="A1989">
        <v>11017</v>
      </c>
      <c r="B1989">
        <v>70</v>
      </c>
      <c r="C1989">
        <v>15</v>
      </c>
      <c r="D1989">
        <v>30</v>
      </c>
      <c r="E1989">
        <v>0</v>
      </c>
    </row>
    <row r="1990" spans="1:5">
      <c r="A1990">
        <v>11018</v>
      </c>
      <c r="B1990">
        <v>12</v>
      </c>
      <c r="C1990">
        <v>38</v>
      </c>
      <c r="D1990">
        <v>20</v>
      </c>
      <c r="E1990">
        <v>0</v>
      </c>
    </row>
    <row r="1991" spans="1:5">
      <c r="A1991">
        <v>11018</v>
      </c>
      <c r="B1991">
        <v>18</v>
      </c>
      <c r="C1991">
        <v>62.5</v>
      </c>
      <c r="D1991">
        <v>10</v>
      </c>
      <c r="E1991">
        <v>0</v>
      </c>
    </row>
    <row r="1992" spans="1:5">
      <c r="A1992">
        <v>11018</v>
      </c>
      <c r="B1992">
        <v>56</v>
      </c>
      <c r="C1992">
        <v>38</v>
      </c>
      <c r="D1992">
        <v>5</v>
      </c>
      <c r="E1992">
        <v>0</v>
      </c>
    </row>
    <row r="1993" spans="1:5">
      <c r="A1993">
        <v>11019</v>
      </c>
      <c r="B1993">
        <v>46</v>
      </c>
      <c r="C1993">
        <v>12</v>
      </c>
      <c r="D1993">
        <v>3</v>
      </c>
      <c r="E1993">
        <v>0</v>
      </c>
    </row>
    <row r="1994" spans="1:5">
      <c r="A1994">
        <v>11019</v>
      </c>
      <c r="B1994">
        <v>49</v>
      </c>
      <c r="C1994">
        <v>20</v>
      </c>
      <c r="D1994">
        <v>2</v>
      </c>
      <c r="E1994">
        <v>0</v>
      </c>
    </row>
    <row r="1995" spans="1:5">
      <c r="A1995">
        <v>11020</v>
      </c>
      <c r="B1995">
        <v>10</v>
      </c>
      <c r="C1995">
        <v>31</v>
      </c>
      <c r="D1995">
        <v>24</v>
      </c>
      <c r="E1995">
        <v>0.15</v>
      </c>
    </row>
    <row r="1996" spans="1:5">
      <c r="A1996">
        <v>11021</v>
      </c>
      <c r="B1996">
        <v>2</v>
      </c>
      <c r="C1996">
        <v>19</v>
      </c>
      <c r="D1996">
        <v>11</v>
      </c>
      <c r="E1996">
        <v>0.25</v>
      </c>
    </row>
    <row r="1997" spans="1:5">
      <c r="A1997">
        <v>11021</v>
      </c>
      <c r="B1997">
        <v>20</v>
      </c>
      <c r="C1997">
        <v>81</v>
      </c>
      <c r="D1997">
        <v>15</v>
      </c>
      <c r="E1997">
        <v>0</v>
      </c>
    </row>
    <row r="1998" spans="1:5">
      <c r="A1998">
        <v>11021</v>
      </c>
      <c r="B1998">
        <v>26</v>
      </c>
      <c r="C1998">
        <v>31.23</v>
      </c>
      <c r="D1998">
        <v>63</v>
      </c>
      <c r="E1998">
        <v>0</v>
      </c>
    </row>
    <row r="1999" spans="1:5">
      <c r="A1999">
        <v>11021</v>
      </c>
      <c r="B1999">
        <v>51</v>
      </c>
      <c r="C1999">
        <v>53</v>
      </c>
      <c r="D1999">
        <v>44</v>
      </c>
      <c r="E1999">
        <v>0.25</v>
      </c>
    </row>
    <row r="2000" spans="1:5">
      <c r="A2000">
        <v>11021</v>
      </c>
      <c r="B2000">
        <v>72</v>
      </c>
      <c r="C2000">
        <v>34.799999999999997</v>
      </c>
      <c r="D2000">
        <v>35</v>
      </c>
      <c r="E2000">
        <v>0</v>
      </c>
    </row>
    <row r="2001" spans="1:5">
      <c r="A2001">
        <v>11022</v>
      </c>
      <c r="B2001">
        <v>19</v>
      </c>
      <c r="C2001">
        <v>9.1999999999999993</v>
      </c>
      <c r="D2001">
        <v>35</v>
      </c>
      <c r="E2001">
        <v>0</v>
      </c>
    </row>
    <row r="2002" spans="1:5">
      <c r="A2002">
        <v>11022</v>
      </c>
      <c r="B2002">
        <v>69</v>
      </c>
      <c r="C2002">
        <v>36</v>
      </c>
      <c r="D2002">
        <v>30</v>
      </c>
      <c r="E2002">
        <v>0</v>
      </c>
    </row>
    <row r="2003" spans="1:5">
      <c r="A2003">
        <v>11023</v>
      </c>
      <c r="B2003">
        <v>7</v>
      </c>
      <c r="C2003">
        <v>30</v>
      </c>
      <c r="D2003">
        <v>4</v>
      </c>
      <c r="E2003">
        <v>0</v>
      </c>
    </row>
    <row r="2004" spans="1:5">
      <c r="A2004">
        <v>11023</v>
      </c>
      <c r="B2004">
        <v>43</v>
      </c>
      <c r="C2004">
        <v>46</v>
      </c>
      <c r="D2004">
        <v>30</v>
      </c>
      <c r="E2004">
        <v>0</v>
      </c>
    </row>
    <row r="2005" spans="1:5">
      <c r="A2005">
        <v>11024</v>
      </c>
      <c r="B2005">
        <v>26</v>
      </c>
      <c r="C2005">
        <v>31.23</v>
      </c>
      <c r="D2005">
        <v>12</v>
      </c>
      <c r="E2005">
        <v>0</v>
      </c>
    </row>
    <row r="2006" spans="1:5">
      <c r="A2006">
        <v>11024</v>
      </c>
      <c r="B2006">
        <v>33</v>
      </c>
      <c r="C2006">
        <v>2.5</v>
      </c>
      <c r="D2006">
        <v>30</v>
      </c>
      <c r="E2006">
        <v>0</v>
      </c>
    </row>
    <row r="2007" spans="1:5">
      <c r="A2007">
        <v>11024</v>
      </c>
      <c r="B2007">
        <v>65</v>
      </c>
      <c r="C2007">
        <v>21.05</v>
      </c>
      <c r="D2007">
        <v>21</v>
      </c>
      <c r="E2007">
        <v>0</v>
      </c>
    </row>
    <row r="2008" spans="1:5">
      <c r="A2008">
        <v>11024</v>
      </c>
      <c r="B2008">
        <v>71</v>
      </c>
      <c r="C2008">
        <v>21.5</v>
      </c>
      <c r="D2008">
        <v>50</v>
      </c>
      <c r="E2008">
        <v>0</v>
      </c>
    </row>
    <row r="2009" spans="1:5">
      <c r="A2009">
        <v>11025</v>
      </c>
      <c r="B2009">
        <v>1</v>
      </c>
      <c r="C2009">
        <v>18</v>
      </c>
      <c r="D2009">
        <v>10</v>
      </c>
      <c r="E2009">
        <v>0.1</v>
      </c>
    </row>
    <row r="2010" spans="1:5">
      <c r="A2010">
        <v>11025</v>
      </c>
      <c r="B2010">
        <v>13</v>
      </c>
      <c r="C2010">
        <v>6</v>
      </c>
      <c r="D2010">
        <v>20</v>
      </c>
      <c r="E2010">
        <v>0.1</v>
      </c>
    </row>
    <row r="2011" spans="1:5">
      <c r="A2011">
        <v>11026</v>
      </c>
      <c r="B2011">
        <v>18</v>
      </c>
      <c r="C2011">
        <v>62.5</v>
      </c>
      <c r="D2011">
        <v>8</v>
      </c>
      <c r="E2011">
        <v>0</v>
      </c>
    </row>
    <row r="2012" spans="1:5">
      <c r="A2012">
        <v>11026</v>
      </c>
      <c r="B2012">
        <v>51</v>
      </c>
      <c r="C2012">
        <v>53</v>
      </c>
      <c r="D2012">
        <v>10</v>
      </c>
      <c r="E2012">
        <v>0</v>
      </c>
    </row>
    <row r="2013" spans="1:5">
      <c r="A2013">
        <v>11027</v>
      </c>
      <c r="B2013">
        <v>24</v>
      </c>
      <c r="C2013">
        <v>4.5</v>
      </c>
      <c r="D2013">
        <v>30</v>
      </c>
      <c r="E2013">
        <v>0.25</v>
      </c>
    </row>
    <row r="2014" spans="1:5">
      <c r="A2014">
        <v>11027</v>
      </c>
      <c r="B2014">
        <v>62</v>
      </c>
      <c r="C2014">
        <v>49.3</v>
      </c>
      <c r="D2014">
        <v>21</v>
      </c>
      <c r="E2014">
        <v>0.25</v>
      </c>
    </row>
    <row r="2015" spans="1:5">
      <c r="A2015">
        <v>11028</v>
      </c>
      <c r="B2015">
        <v>55</v>
      </c>
      <c r="C2015">
        <v>24</v>
      </c>
      <c r="D2015">
        <v>35</v>
      </c>
      <c r="E2015">
        <v>0</v>
      </c>
    </row>
    <row r="2016" spans="1:5">
      <c r="A2016">
        <v>11028</v>
      </c>
      <c r="B2016">
        <v>59</v>
      </c>
      <c r="C2016">
        <v>55</v>
      </c>
      <c r="D2016">
        <v>24</v>
      </c>
      <c r="E2016">
        <v>0</v>
      </c>
    </row>
    <row r="2017" spans="1:5">
      <c r="A2017">
        <v>11029</v>
      </c>
      <c r="B2017">
        <v>56</v>
      </c>
      <c r="C2017">
        <v>38</v>
      </c>
      <c r="D2017">
        <v>20</v>
      </c>
      <c r="E2017">
        <v>0</v>
      </c>
    </row>
    <row r="2018" spans="1:5">
      <c r="A2018">
        <v>11029</v>
      </c>
      <c r="B2018">
        <v>63</v>
      </c>
      <c r="C2018">
        <v>43.9</v>
      </c>
      <c r="D2018">
        <v>12</v>
      </c>
      <c r="E2018">
        <v>0</v>
      </c>
    </row>
    <row r="2019" spans="1:5">
      <c r="A2019">
        <v>11030</v>
      </c>
      <c r="B2019">
        <v>2</v>
      </c>
      <c r="C2019">
        <v>19</v>
      </c>
      <c r="D2019">
        <v>100</v>
      </c>
      <c r="E2019">
        <v>0.25</v>
      </c>
    </row>
    <row r="2020" spans="1:5">
      <c r="A2020">
        <v>11030</v>
      </c>
      <c r="B2020">
        <v>5</v>
      </c>
      <c r="C2020">
        <v>21.35</v>
      </c>
      <c r="D2020">
        <v>70</v>
      </c>
      <c r="E2020">
        <v>0</v>
      </c>
    </row>
    <row r="2021" spans="1:5">
      <c r="A2021">
        <v>11030</v>
      </c>
      <c r="B2021">
        <v>29</v>
      </c>
      <c r="C2021">
        <v>123.79</v>
      </c>
      <c r="D2021">
        <v>60</v>
      </c>
      <c r="E2021">
        <v>0.25</v>
      </c>
    </row>
    <row r="2022" spans="1:5">
      <c r="A2022">
        <v>11030</v>
      </c>
      <c r="B2022">
        <v>59</v>
      </c>
      <c r="C2022">
        <v>55</v>
      </c>
      <c r="D2022">
        <v>100</v>
      </c>
      <c r="E2022">
        <v>0.25</v>
      </c>
    </row>
    <row r="2023" spans="1:5">
      <c r="A2023">
        <v>11031</v>
      </c>
      <c r="B2023">
        <v>1</v>
      </c>
      <c r="C2023">
        <v>18</v>
      </c>
      <c r="D2023">
        <v>45</v>
      </c>
      <c r="E2023">
        <v>0</v>
      </c>
    </row>
    <row r="2024" spans="1:5">
      <c r="A2024">
        <v>11031</v>
      </c>
      <c r="B2024">
        <v>13</v>
      </c>
      <c r="C2024">
        <v>6</v>
      </c>
      <c r="D2024">
        <v>80</v>
      </c>
      <c r="E2024">
        <v>0</v>
      </c>
    </row>
    <row r="2025" spans="1:5">
      <c r="A2025">
        <v>11031</v>
      </c>
      <c r="B2025">
        <v>24</v>
      </c>
      <c r="C2025">
        <v>4.5</v>
      </c>
      <c r="D2025">
        <v>21</v>
      </c>
      <c r="E2025">
        <v>0</v>
      </c>
    </row>
    <row r="2026" spans="1:5">
      <c r="A2026">
        <v>11031</v>
      </c>
      <c r="B2026">
        <v>64</v>
      </c>
      <c r="C2026">
        <v>33.25</v>
      </c>
      <c r="D2026">
        <v>20</v>
      </c>
      <c r="E2026">
        <v>0</v>
      </c>
    </row>
    <row r="2027" spans="1:5">
      <c r="A2027">
        <v>11031</v>
      </c>
      <c r="B2027">
        <v>71</v>
      </c>
      <c r="C2027">
        <v>21.5</v>
      </c>
      <c r="D2027">
        <v>16</v>
      </c>
      <c r="E2027">
        <v>0</v>
      </c>
    </row>
    <row r="2028" spans="1:5">
      <c r="A2028">
        <v>11032</v>
      </c>
      <c r="B2028">
        <v>36</v>
      </c>
      <c r="C2028">
        <v>19</v>
      </c>
      <c r="D2028">
        <v>35</v>
      </c>
      <c r="E2028">
        <v>0</v>
      </c>
    </row>
    <row r="2029" spans="1:5">
      <c r="A2029">
        <v>11032</v>
      </c>
      <c r="B2029">
        <v>38</v>
      </c>
      <c r="C2029">
        <v>263.5</v>
      </c>
      <c r="D2029">
        <v>25</v>
      </c>
      <c r="E2029">
        <v>0</v>
      </c>
    </row>
    <row r="2030" spans="1:5">
      <c r="A2030">
        <v>11032</v>
      </c>
      <c r="B2030">
        <v>59</v>
      </c>
      <c r="C2030">
        <v>55</v>
      </c>
      <c r="D2030">
        <v>30</v>
      </c>
      <c r="E2030">
        <v>0</v>
      </c>
    </row>
    <row r="2031" spans="1:5">
      <c r="A2031">
        <v>11033</v>
      </c>
      <c r="B2031">
        <v>53</v>
      </c>
      <c r="C2031">
        <v>32.799999999999997</v>
      </c>
      <c r="D2031">
        <v>70</v>
      </c>
      <c r="E2031">
        <v>0.1</v>
      </c>
    </row>
    <row r="2032" spans="1:5">
      <c r="A2032">
        <v>11033</v>
      </c>
      <c r="B2032">
        <v>69</v>
      </c>
      <c r="C2032">
        <v>36</v>
      </c>
      <c r="D2032">
        <v>36</v>
      </c>
      <c r="E2032">
        <v>0.1</v>
      </c>
    </row>
    <row r="2033" spans="1:5">
      <c r="A2033">
        <v>11034</v>
      </c>
      <c r="B2033">
        <v>21</v>
      </c>
      <c r="C2033">
        <v>10</v>
      </c>
      <c r="D2033">
        <v>15</v>
      </c>
      <c r="E2033">
        <v>0.1</v>
      </c>
    </row>
    <row r="2034" spans="1:5">
      <c r="A2034">
        <v>11034</v>
      </c>
      <c r="B2034">
        <v>44</v>
      </c>
      <c r="C2034">
        <v>19.45</v>
      </c>
      <c r="D2034">
        <v>12</v>
      </c>
      <c r="E2034">
        <v>0</v>
      </c>
    </row>
    <row r="2035" spans="1:5">
      <c r="A2035">
        <v>11034</v>
      </c>
      <c r="B2035">
        <v>61</v>
      </c>
      <c r="C2035">
        <v>28.5</v>
      </c>
      <c r="D2035">
        <v>6</v>
      </c>
      <c r="E2035">
        <v>0</v>
      </c>
    </row>
    <row r="2036" spans="1:5">
      <c r="A2036">
        <v>11035</v>
      </c>
      <c r="B2036">
        <v>1</v>
      </c>
      <c r="C2036">
        <v>18</v>
      </c>
      <c r="D2036">
        <v>10</v>
      </c>
      <c r="E2036">
        <v>0</v>
      </c>
    </row>
    <row r="2037" spans="1:5">
      <c r="A2037">
        <v>11035</v>
      </c>
      <c r="B2037">
        <v>35</v>
      </c>
      <c r="C2037">
        <v>18</v>
      </c>
      <c r="D2037">
        <v>60</v>
      </c>
      <c r="E2037">
        <v>0</v>
      </c>
    </row>
    <row r="2038" spans="1:5">
      <c r="A2038">
        <v>11035</v>
      </c>
      <c r="B2038">
        <v>42</v>
      </c>
      <c r="C2038">
        <v>14</v>
      </c>
      <c r="D2038">
        <v>30</v>
      </c>
      <c r="E2038">
        <v>0</v>
      </c>
    </row>
    <row r="2039" spans="1:5">
      <c r="A2039">
        <v>11035</v>
      </c>
      <c r="B2039">
        <v>54</v>
      </c>
      <c r="C2039">
        <v>7.45</v>
      </c>
      <c r="D2039">
        <v>10</v>
      </c>
      <c r="E2039">
        <v>0</v>
      </c>
    </row>
    <row r="2040" spans="1:5">
      <c r="A2040">
        <v>11036</v>
      </c>
      <c r="B2040">
        <v>13</v>
      </c>
      <c r="C2040">
        <v>6</v>
      </c>
      <c r="D2040">
        <v>7</v>
      </c>
      <c r="E2040">
        <v>0</v>
      </c>
    </row>
    <row r="2041" spans="1:5">
      <c r="A2041">
        <v>11036</v>
      </c>
      <c r="B2041">
        <v>59</v>
      </c>
      <c r="C2041">
        <v>55</v>
      </c>
      <c r="D2041">
        <v>30</v>
      </c>
      <c r="E2041">
        <v>0</v>
      </c>
    </row>
    <row r="2042" spans="1:5">
      <c r="A2042">
        <v>11037</v>
      </c>
      <c r="B2042">
        <v>70</v>
      </c>
      <c r="C2042">
        <v>15</v>
      </c>
      <c r="D2042">
        <v>4</v>
      </c>
      <c r="E2042">
        <v>0</v>
      </c>
    </row>
    <row r="2043" spans="1:5">
      <c r="A2043">
        <v>11038</v>
      </c>
      <c r="B2043">
        <v>40</v>
      </c>
      <c r="C2043">
        <v>18.399999999999999</v>
      </c>
      <c r="D2043">
        <v>5</v>
      </c>
      <c r="E2043">
        <v>0.2</v>
      </c>
    </row>
    <row r="2044" spans="1:5">
      <c r="A2044">
        <v>11038</v>
      </c>
      <c r="B2044">
        <v>52</v>
      </c>
      <c r="C2044">
        <v>7</v>
      </c>
      <c r="D2044">
        <v>2</v>
      </c>
      <c r="E2044">
        <v>0</v>
      </c>
    </row>
    <row r="2045" spans="1:5">
      <c r="A2045">
        <v>11038</v>
      </c>
      <c r="B2045">
        <v>71</v>
      </c>
      <c r="C2045">
        <v>21.5</v>
      </c>
      <c r="D2045">
        <v>30</v>
      </c>
      <c r="E2045">
        <v>0</v>
      </c>
    </row>
    <row r="2046" spans="1:5">
      <c r="A2046">
        <v>11039</v>
      </c>
      <c r="B2046">
        <v>28</v>
      </c>
      <c r="C2046">
        <v>45.6</v>
      </c>
      <c r="D2046">
        <v>20</v>
      </c>
      <c r="E2046">
        <v>0</v>
      </c>
    </row>
    <row r="2047" spans="1:5">
      <c r="A2047">
        <v>11039</v>
      </c>
      <c r="B2047">
        <v>35</v>
      </c>
      <c r="C2047">
        <v>18</v>
      </c>
      <c r="D2047">
        <v>24</v>
      </c>
      <c r="E2047">
        <v>0</v>
      </c>
    </row>
    <row r="2048" spans="1:5">
      <c r="A2048">
        <v>11039</v>
      </c>
      <c r="B2048">
        <v>49</v>
      </c>
      <c r="C2048">
        <v>20</v>
      </c>
      <c r="D2048">
        <v>60</v>
      </c>
      <c r="E2048">
        <v>0</v>
      </c>
    </row>
    <row r="2049" spans="1:5">
      <c r="A2049">
        <v>11039</v>
      </c>
      <c r="B2049">
        <v>57</v>
      </c>
      <c r="C2049">
        <v>19.5</v>
      </c>
      <c r="D2049">
        <v>28</v>
      </c>
      <c r="E2049">
        <v>0</v>
      </c>
    </row>
    <row r="2050" spans="1:5">
      <c r="A2050">
        <v>11040</v>
      </c>
      <c r="B2050">
        <v>21</v>
      </c>
      <c r="C2050">
        <v>10</v>
      </c>
      <c r="D2050">
        <v>20</v>
      </c>
      <c r="E2050">
        <v>0</v>
      </c>
    </row>
    <row r="2051" spans="1:5">
      <c r="A2051">
        <v>11041</v>
      </c>
      <c r="B2051">
        <v>2</v>
      </c>
      <c r="C2051">
        <v>19</v>
      </c>
      <c r="D2051">
        <v>30</v>
      </c>
      <c r="E2051">
        <v>0.2</v>
      </c>
    </row>
    <row r="2052" spans="1:5">
      <c r="A2052">
        <v>11041</v>
      </c>
      <c r="B2052">
        <v>63</v>
      </c>
      <c r="C2052">
        <v>43.9</v>
      </c>
      <c r="D2052">
        <v>30</v>
      </c>
      <c r="E2052">
        <v>0</v>
      </c>
    </row>
    <row r="2053" spans="1:5">
      <c r="A2053">
        <v>11042</v>
      </c>
      <c r="B2053">
        <v>44</v>
      </c>
      <c r="C2053">
        <v>19.45</v>
      </c>
      <c r="D2053">
        <v>15</v>
      </c>
      <c r="E2053">
        <v>0</v>
      </c>
    </row>
    <row r="2054" spans="1:5">
      <c r="A2054">
        <v>11042</v>
      </c>
      <c r="B2054">
        <v>61</v>
      </c>
      <c r="C2054">
        <v>28.5</v>
      </c>
      <c r="D2054">
        <v>4</v>
      </c>
      <c r="E2054">
        <v>0</v>
      </c>
    </row>
    <row r="2055" spans="1:5">
      <c r="A2055">
        <v>11043</v>
      </c>
      <c r="B2055">
        <v>11</v>
      </c>
      <c r="C2055">
        <v>21</v>
      </c>
      <c r="D2055">
        <v>10</v>
      </c>
      <c r="E2055">
        <v>0</v>
      </c>
    </row>
    <row r="2056" spans="1:5">
      <c r="A2056">
        <v>11044</v>
      </c>
      <c r="B2056">
        <v>62</v>
      </c>
      <c r="C2056">
        <v>49.3</v>
      </c>
      <c r="D2056">
        <v>12</v>
      </c>
      <c r="E2056">
        <v>0</v>
      </c>
    </row>
    <row r="2057" spans="1:5">
      <c r="A2057">
        <v>11045</v>
      </c>
      <c r="B2057">
        <v>33</v>
      </c>
      <c r="C2057">
        <v>2.5</v>
      </c>
      <c r="D2057">
        <v>15</v>
      </c>
      <c r="E2057">
        <v>0</v>
      </c>
    </row>
    <row r="2058" spans="1:5">
      <c r="A2058">
        <v>11045</v>
      </c>
      <c r="B2058">
        <v>51</v>
      </c>
      <c r="C2058">
        <v>53</v>
      </c>
      <c r="D2058">
        <v>24</v>
      </c>
      <c r="E2058">
        <v>0</v>
      </c>
    </row>
    <row r="2059" spans="1:5">
      <c r="A2059">
        <v>11046</v>
      </c>
      <c r="B2059">
        <v>12</v>
      </c>
      <c r="C2059">
        <v>38</v>
      </c>
      <c r="D2059">
        <v>20</v>
      </c>
      <c r="E2059">
        <v>0.05</v>
      </c>
    </row>
    <row r="2060" spans="1:5">
      <c r="A2060">
        <v>11046</v>
      </c>
      <c r="B2060">
        <v>32</v>
      </c>
      <c r="C2060">
        <v>32</v>
      </c>
      <c r="D2060">
        <v>15</v>
      </c>
      <c r="E2060">
        <v>0.05</v>
      </c>
    </row>
    <row r="2061" spans="1:5">
      <c r="A2061">
        <v>11046</v>
      </c>
      <c r="B2061">
        <v>35</v>
      </c>
      <c r="C2061">
        <v>18</v>
      </c>
      <c r="D2061">
        <v>18</v>
      </c>
      <c r="E2061">
        <v>0.05</v>
      </c>
    </row>
    <row r="2062" spans="1:5">
      <c r="A2062">
        <v>11047</v>
      </c>
      <c r="B2062">
        <v>1</v>
      </c>
      <c r="C2062">
        <v>18</v>
      </c>
      <c r="D2062">
        <v>25</v>
      </c>
      <c r="E2062">
        <v>0.25</v>
      </c>
    </row>
    <row r="2063" spans="1:5">
      <c r="A2063">
        <v>11047</v>
      </c>
      <c r="B2063">
        <v>5</v>
      </c>
      <c r="C2063">
        <v>21.35</v>
      </c>
      <c r="D2063">
        <v>30</v>
      </c>
      <c r="E2063">
        <v>0.25</v>
      </c>
    </row>
    <row r="2064" spans="1:5">
      <c r="A2064">
        <v>11048</v>
      </c>
      <c r="B2064">
        <v>68</v>
      </c>
      <c r="C2064">
        <v>12.5</v>
      </c>
      <c r="D2064">
        <v>42</v>
      </c>
      <c r="E2064">
        <v>0</v>
      </c>
    </row>
    <row r="2065" spans="1:5">
      <c r="A2065">
        <v>11049</v>
      </c>
      <c r="B2065">
        <v>2</v>
      </c>
      <c r="C2065">
        <v>19</v>
      </c>
      <c r="D2065">
        <v>10</v>
      </c>
      <c r="E2065">
        <v>0.2</v>
      </c>
    </row>
    <row r="2066" spans="1:5">
      <c r="A2066">
        <v>11049</v>
      </c>
      <c r="B2066">
        <v>12</v>
      </c>
      <c r="C2066">
        <v>38</v>
      </c>
      <c r="D2066">
        <v>4</v>
      </c>
      <c r="E2066">
        <v>0.2</v>
      </c>
    </row>
    <row r="2067" spans="1:5">
      <c r="A2067">
        <v>11050</v>
      </c>
      <c r="B2067">
        <v>76</v>
      </c>
      <c r="C2067">
        <v>18</v>
      </c>
      <c r="D2067">
        <v>50</v>
      </c>
      <c r="E2067">
        <v>0.1</v>
      </c>
    </row>
    <row r="2068" spans="1:5">
      <c r="A2068">
        <v>11051</v>
      </c>
      <c r="B2068">
        <v>24</v>
      </c>
      <c r="C2068">
        <v>4.5</v>
      </c>
      <c r="D2068">
        <v>10</v>
      </c>
      <c r="E2068">
        <v>0.2</v>
      </c>
    </row>
    <row r="2069" spans="1:5">
      <c r="A2069">
        <v>11052</v>
      </c>
      <c r="B2069">
        <v>43</v>
      </c>
      <c r="C2069">
        <v>46</v>
      </c>
      <c r="D2069">
        <v>30</v>
      </c>
      <c r="E2069">
        <v>0.2</v>
      </c>
    </row>
    <row r="2070" spans="1:5">
      <c r="A2070">
        <v>11052</v>
      </c>
      <c r="B2070">
        <v>61</v>
      </c>
      <c r="C2070">
        <v>28.5</v>
      </c>
      <c r="D2070">
        <v>10</v>
      </c>
      <c r="E2070">
        <v>0.2</v>
      </c>
    </row>
    <row r="2071" spans="1:5">
      <c r="A2071">
        <v>11053</v>
      </c>
      <c r="B2071">
        <v>18</v>
      </c>
      <c r="C2071">
        <v>62.5</v>
      </c>
      <c r="D2071">
        <v>35</v>
      </c>
      <c r="E2071">
        <v>0.2</v>
      </c>
    </row>
    <row r="2072" spans="1:5">
      <c r="A2072">
        <v>11053</v>
      </c>
      <c r="B2072">
        <v>32</v>
      </c>
      <c r="C2072">
        <v>32</v>
      </c>
      <c r="D2072">
        <v>20</v>
      </c>
      <c r="E2072">
        <v>0</v>
      </c>
    </row>
    <row r="2073" spans="1:5">
      <c r="A2073">
        <v>11053</v>
      </c>
      <c r="B2073">
        <v>64</v>
      </c>
      <c r="C2073">
        <v>33.25</v>
      </c>
      <c r="D2073">
        <v>25</v>
      </c>
      <c r="E2073">
        <v>0.2</v>
      </c>
    </row>
    <row r="2074" spans="1:5">
      <c r="A2074">
        <v>11054</v>
      </c>
      <c r="B2074">
        <v>33</v>
      </c>
      <c r="C2074">
        <v>2.5</v>
      </c>
      <c r="D2074">
        <v>10</v>
      </c>
      <c r="E2074">
        <v>0</v>
      </c>
    </row>
    <row r="2075" spans="1:5">
      <c r="A2075">
        <v>11054</v>
      </c>
      <c r="B2075">
        <v>67</v>
      </c>
      <c r="C2075">
        <v>14</v>
      </c>
      <c r="D2075">
        <v>20</v>
      </c>
      <c r="E2075">
        <v>0</v>
      </c>
    </row>
    <row r="2076" spans="1:5">
      <c r="A2076">
        <v>11055</v>
      </c>
      <c r="B2076">
        <v>24</v>
      </c>
      <c r="C2076">
        <v>4.5</v>
      </c>
      <c r="D2076">
        <v>15</v>
      </c>
      <c r="E2076">
        <v>0</v>
      </c>
    </row>
    <row r="2077" spans="1:5">
      <c r="A2077">
        <v>11055</v>
      </c>
      <c r="B2077">
        <v>25</v>
      </c>
      <c r="C2077">
        <v>14</v>
      </c>
      <c r="D2077">
        <v>15</v>
      </c>
      <c r="E2077">
        <v>0</v>
      </c>
    </row>
    <row r="2078" spans="1:5">
      <c r="A2078">
        <v>11055</v>
      </c>
      <c r="B2078">
        <v>51</v>
      </c>
      <c r="C2078">
        <v>53</v>
      </c>
      <c r="D2078">
        <v>20</v>
      </c>
      <c r="E2078">
        <v>0</v>
      </c>
    </row>
    <row r="2079" spans="1:5">
      <c r="A2079">
        <v>11055</v>
      </c>
      <c r="B2079">
        <v>57</v>
      </c>
      <c r="C2079">
        <v>19.5</v>
      </c>
      <c r="D2079">
        <v>20</v>
      </c>
      <c r="E2079">
        <v>0</v>
      </c>
    </row>
    <row r="2080" spans="1:5">
      <c r="A2080">
        <v>11056</v>
      </c>
      <c r="B2080">
        <v>7</v>
      </c>
      <c r="C2080">
        <v>30</v>
      </c>
      <c r="D2080">
        <v>40</v>
      </c>
      <c r="E2080">
        <v>0</v>
      </c>
    </row>
    <row r="2081" spans="1:5">
      <c r="A2081">
        <v>11056</v>
      </c>
      <c r="B2081">
        <v>55</v>
      </c>
      <c r="C2081">
        <v>24</v>
      </c>
      <c r="D2081">
        <v>35</v>
      </c>
      <c r="E2081">
        <v>0</v>
      </c>
    </row>
    <row r="2082" spans="1:5">
      <c r="A2082">
        <v>11056</v>
      </c>
      <c r="B2082">
        <v>60</v>
      </c>
      <c r="C2082">
        <v>34</v>
      </c>
      <c r="D2082">
        <v>50</v>
      </c>
      <c r="E2082">
        <v>0</v>
      </c>
    </row>
    <row r="2083" spans="1:5">
      <c r="A2083">
        <v>11057</v>
      </c>
      <c r="B2083">
        <v>70</v>
      </c>
      <c r="C2083">
        <v>15</v>
      </c>
      <c r="D2083">
        <v>3</v>
      </c>
      <c r="E2083">
        <v>0</v>
      </c>
    </row>
    <row r="2084" spans="1:5">
      <c r="A2084">
        <v>11058</v>
      </c>
      <c r="B2084">
        <v>21</v>
      </c>
      <c r="C2084">
        <v>10</v>
      </c>
      <c r="D2084">
        <v>3</v>
      </c>
      <c r="E2084">
        <v>0</v>
      </c>
    </row>
    <row r="2085" spans="1:5">
      <c r="A2085">
        <v>11058</v>
      </c>
      <c r="B2085">
        <v>60</v>
      </c>
      <c r="C2085">
        <v>34</v>
      </c>
      <c r="D2085">
        <v>21</v>
      </c>
      <c r="E2085">
        <v>0</v>
      </c>
    </row>
    <row r="2086" spans="1:5">
      <c r="A2086">
        <v>11058</v>
      </c>
      <c r="B2086">
        <v>61</v>
      </c>
      <c r="C2086">
        <v>28.5</v>
      </c>
      <c r="D2086">
        <v>4</v>
      </c>
      <c r="E2086">
        <v>0</v>
      </c>
    </row>
    <row r="2087" spans="1:5">
      <c r="A2087">
        <v>11059</v>
      </c>
      <c r="B2087">
        <v>13</v>
      </c>
      <c r="C2087">
        <v>6</v>
      </c>
      <c r="D2087">
        <v>30</v>
      </c>
      <c r="E2087">
        <v>0</v>
      </c>
    </row>
    <row r="2088" spans="1:5">
      <c r="A2088">
        <v>11059</v>
      </c>
      <c r="B2088">
        <v>17</v>
      </c>
      <c r="C2088">
        <v>39</v>
      </c>
      <c r="D2088">
        <v>12</v>
      </c>
      <c r="E2088">
        <v>0</v>
      </c>
    </row>
    <row r="2089" spans="1:5">
      <c r="A2089">
        <v>11059</v>
      </c>
      <c r="B2089">
        <v>60</v>
      </c>
      <c r="C2089">
        <v>34</v>
      </c>
      <c r="D2089">
        <v>35</v>
      </c>
      <c r="E2089">
        <v>0</v>
      </c>
    </row>
    <row r="2090" spans="1:5">
      <c r="A2090">
        <v>11060</v>
      </c>
      <c r="B2090">
        <v>60</v>
      </c>
      <c r="C2090">
        <v>34</v>
      </c>
      <c r="D2090">
        <v>4</v>
      </c>
      <c r="E2090">
        <v>0</v>
      </c>
    </row>
    <row r="2091" spans="1:5">
      <c r="A2091">
        <v>11060</v>
      </c>
      <c r="B2091">
        <v>77</v>
      </c>
      <c r="C2091">
        <v>13</v>
      </c>
      <c r="D2091">
        <v>10</v>
      </c>
      <c r="E2091">
        <v>0</v>
      </c>
    </row>
    <row r="2092" spans="1:5">
      <c r="A2092">
        <v>11061</v>
      </c>
      <c r="B2092">
        <v>60</v>
      </c>
      <c r="C2092">
        <v>34</v>
      </c>
      <c r="D2092">
        <v>15</v>
      </c>
      <c r="E2092">
        <v>0</v>
      </c>
    </row>
    <row r="2093" spans="1:5">
      <c r="A2093">
        <v>11062</v>
      </c>
      <c r="B2093">
        <v>53</v>
      </c>
      <c r="C2093">
        <v>32.799999999999997</v>
      </c>
      <c r="D2093">
        <v>10</v>
      </c>
      <c r="E2093">
        <v>0.2</v>
      </c>
    </row>
    <row r="2094" spans="1:5">
      <c r="A2094">
        <v>11062</v>
      </c>
      <c r="B2094">
        <v>70</v>
      </c>
      <c r="C2094">
        <v>15</v>
      </c>
      <c r="D2094">
        <v>12</v>
      </c>
      <c r="E2094">
        <v>0.2</v>
      </c>
    </row>
    <row r="2095" spans="1:5">
      <c r="A2095">
        <v>11063</v>
      </c>
      <c r="B2095">
        <v>34</v>
      </c>
      <c r="C2095">
        <v>14</v>
      </c>
      <c r="D2095">
        <v>30</v>
      </c>
      <c r="E2095">
        <v>0</v>
      </c>
    </row>
    <row r="2096" spans="1:5">
      <c r="A2096">
        <v>11063</v>
      </c>
      <c r="B2096">
        <v>40</v>
      </c>
      <c r="C2096">
        <v>18.399999999999999</v>
      </c>
      <c r="D2096">
        <v>40</v>
      </c>
      <c r="E2096">
        <v>0.1</v>
      </c>
    </row>
    <row r="2097" spans="1:5">
      <c r="A2097">
        <v>11063</v>
      </c>
      <c r="B2097">
        <v>41</v>
      </c>
      <c r="C2097">
        <v>9.65</v>
      </c>
      <c r="D2097">
        <v>30</v>
      </c>
      <c r="E2097">
        <v>0.1</v>
      </c>
    </row>
    <row r="2098" spans="1:5">
      <c r="A2098">
        <v>11064</v>
      </c>
      <c r="B2098">
        <v>17</v>
      </c>
      <c r="C2098">
        <v>39</v>
      </c>
      <c r="D2098">
        <v>77</v>
      </c>
      <c r="E2098">
        <v>0.1</v>
      </c>
    </row>
    <row r="2099" spans="1:5">
      <c r="A2099">
        <v>11064</v>
      </c>
      <c r="B2099">
        <v>41</v>
      </c>
      <c r="C2099">
        <v>9.65</v>
      </c>
      <c r="D2099">
        <v>12</v>
      </c>
      <c r="E2099">
        <v>0</v>
      </c>
    </row>
    <row r="2100" spans="1:5">
      <c r="A2100">
        <v>11064</v>
      </c>
      <c r="B2100">
        <v>53</v>
      </c>
      <c r="C2100">
        <v>32.799999999999997</v>
      </c>
      <c r="D2100">
        <v>25</v>
      </c>
      <c r="E2100">
        <v>0.1</v>
      </c>
    </row>
    <row r="2101" spans="1:5">
      <c r="A2101">
        <v>11064</v>
      </c>
      <c r="B2101">
        <v>55</v>
      </c>
      <c r="C2101">
        <v>24</v>
      </c>
      <c r="D2101">
        <v>4</v>
      </c>
      <c r="E2101">
        <v>0.1</v>
      </c>
    </row>
    <row r="2102" spans="1:5">
      <c r="A2102">
        <v>11064</v>
      </c>
      <c r="B2102">
        <v>68</v>
      </c>
      <c r="C2102">
        <v>12.5</v>
      </c>
      <c r="D2102">
        <v>55</v>
      </c>
      <c r="E2102">
        <v>0</v>
      </c>
    </row>
    <row r="2103" spans="1:5">
      <c r="A2103">
        <v>11065</v>
      </c>
      <c r="B2103">
        <v>30</v>
      </c>
      <c r="C2103">
        <v>25.89</v>
      </c>
      <c r="D2103">
        <v>4</v>
      </c>
      <c r="E2103">
        <v>0.25</v>
      </c>
    </row>
    <row r="2104" spans="1:5">
      <c r="A2104">
        <v>11065</v>
      </c>
      <c r="B2104">
        <v>54</v>
      </c>
      <c r="C2104">
        <v>7.45</v>
      </c>
      <c r="D2104">
        <v>20</v>
      </c>
      <c r="E2104">
        <v>0.25</v>
      </c>
    </row>
    <row r="2105" spans="1:5">
      <c r="A2105">
        <v>11066</v>
      </c>
      <c r="B2105">
        <v>16</v>
      </c>
      <c r="C2105">
        <v>17.45</v>
      </c>
      <c r="D2105">
        <v>3</v>
      </c>
      <c r="E2105">
        <v>0</v>
      </c>
    </row>
    <row r="2106" spans="1:5">
      <c r="A2106">
        <v>11066</v>
      </c>
      <c r="B2106">
        <v>19</v>
      </c>
      <c r="C2106">
        <v>9.1999999999999993</v>
      </c>
      <c r="D2106">
        <v>42</v>
      </c>
      <c r="E2106">
        <v>0</v>
      </c>
    </row>
    <row r="2107" spans="1:5">
      <c r="A2107">
        <v>11066</v>
      </c>
      <c r="B2107">
        <v>34</v>
      </c>
      <c r="C2107">
        <v>14</v>
      </c>
      <c r="D2107">
        <v>35</v>
      </c>
      <c r="E2107">
        <v>0</v>
      </c>
    </row>
    <row r="2108" spans="1:5">
      <c r="A2108">
        <v>11067</v>
      </c>
      <c r="B2108">
        <v>41</v>
      </c>
      <c r="C2108">
        <v>9.65</v>
      </c>
      <c r="D2108">
        <v>9</v>
      </c>
      <c r="E2108">
        <v>0</v>
      </c>
    </row>
    <row r="2109" spans="1:5">
      <c r="A2109">
        <v>11068</v>
      </c>
      <c r="B2109">
        <v>28</v>
      </c>
      <c r="C2109">
        <v>45.6</v>
      </c>
      <c r="D2109">
        <v>8</v>
      </c>
      <c r="E2109">
        <v>0.15</v>
      </c>
    </row>
    <row r="2110" spans="1:5">
      <c r="A2110">
        <v>11068</v>
      </c>
      <c r="B2110">
        <v>43</v>
      </c>
      <c r="C2110">
        <v>46</v>
      </c>
      <c r="D2110">
        <v>36</v>
      </c>
      <c r="E2110">
        <v>0.15</v>
      </c>
    </row>
    <row r="2111" spans="1:5">
      <c r="A2111">
        <v>11068</v>
      </c>
      <c r="B2111">
        <v>77</v>
      </c>
      <c r="C2111">
        <v>13</v>
      </c>
      <c r="D2111">
        <v>28</v>
      </c>
      <c r="E2111">
        <v>0.15</v>
      </c>
    </row>
    <row r="2112" spans="1:5">
      <c r="A2112">
        <v>11069</v>
      </c>
      <c r="B2112">
        <v>39</v>
      </c>
      <c r="C2112">
        <v>18</v>
      </c>
      <c r="D2112">
        <v>20</v>
      </c>
      <c r="E2112">
        <v>0</v>
      </c>
    </row>
    <row r="2113" spans="1:5">
      <c r="A2113">
        <v>11070</v>
      </c>
      <c r="B2113">
        <v>1</v>
      </c>
      <c r="C2113">
        <v>18</v>
      </c>
      <c r="D2113">
        <v>40</v>
      </c>
      <c r="E2113">
        <v>0.15</v>
      </c>
    </row>
    <row r="2114" spans="1:5">
      <c r="A2114">
        <v>11070</v>
      </c>
      <c r="B2114">
        <v>2</v>
      </c>
      <c r="C2114">
        <v>19</v>
      </c>
      <c r="D2114">
        <v>20</v>
      </c>
      <c r="E2114">
        <v>0.15</v>
      </c>
    </row>
    <row r="2115" spans="1:5">
      <c r="A2115">
        <v>11070</v>
      </c>
      <c r="B2115">
        <v>16</v>
      </c>
      <c r="C2115">
        <v>17.45</v>
      </c>
      <c r="D2115">
        <v>30</v>
      </c>
      <c r="E2115">
        <v>0.15</v>
      </c>
    </row>
    <row r="2116" spans="1:5">
      <c r="A2116">
        <v>11070</v>
      </c>
      <c r="B2116">
        <v>31</v>
      </c>
      <c r="C2116">
        <v>12.5</v>
      </c>
      <c r="D2116">
        <v>20</v>
      </c>
      <c r="E2116">
        <v>0</v>
      </c>
    </row>
    <row r="2117" spans="1:5">
      <c r="A2117">
        <v>11071</v>
      </c>
      <c r="B2117">
        <v>7</v>
      </c>
      <c r="C2117">
        <v>30</v>
      </c>
      <c r="D2117">
        <v>15</v>
      </c>
      <c r="E2117">
        <v>0.05</v>
      </c>
    </row>
    <row r="2118" spans="1:5">
      <c r="A2118">
        <v>11071</v>
      </c>
      <c r="B2118">
        <v>13</v>
      </c>
      <c r="C2118">
        <v>6</v>
      </c>
      <c r="D2118">
        <v>10</v>
      </c>
      <c r="E2118">
        <v>0.05</v>
      </c>
    </row>
    <row r="2119" spans="1:5">
      <c r="A2119">
        <v>11072</v>
      </c>
      <c r="B2119">
        <v>2</v>
      </c>
      <c r="C2119">
        <v>19</v>
      </c>
      <c r="D2119">
        <v>8</v>
      </c>
      <c r="E2119">
        <v>0</v>
      </c>
    </row>
    <row r="2120" spans="1:5">
      <c r="A2120">
        <v>11072</v>
      </c>
      <c r="B2120">
        <v>41</v>
      </c>
      <c r="C2120">
        <v>9.65</v>
      </c>
      <c r="D2120">
        <v>40</v>
      </c>
      <c r="E2120">
        <v>0</v>
      </c>
    </row>
    <row r="2121" spans="1:5">
      <c r="A2121">
        <v>11072</v>
      </c>
      <c r="B2121">
        <v>50</v>
      </c>
      <c r="C2121">
        <v>16.25</v>
      </c>
      <c r="D2121">
        <v>22</v>
      </c>
      <c r="E2121">
        <v>0</v>
      </c>
    </row>
    <row r="2122" spans="1:5">
      <c r="A2122">
        <v>11072</v>
      </c>
      <c r="B2122">
        <v>64</v>
      </c>
      <c r="C2122">
        <v>33.25</v>
      </c>
      <c r="D2122">
        <v>130</v>
      </c>
      <c r="E2122">
        <v>0</v>
      </c>
    </row>
    <row r="2123" spans="1:5">
      <c r="A2123">
        <v>11073</v>
      </c>
      <c r="B2123">
        <v>11</v>
      </c>
      <c r="C2123">
        <v>21</v>
      </c>
      <c r="D2123">
        <v>10</v>
      </c>
      <c r="E2123">
        <v>0</v>
      </c>
    </row>
    <row r="2124" spans="1:5">
      <c r="A2124">
        <v>11073</v>
      </c>
      <c r="B2124">
        <v>24</v>
      </c>
      <c r="C2124">
        <v>4.5</v>
      </c>
      <c r="D2124">
        <v>20</v>
      </c>
      <c r="E2124">
        <v>0</v>
      </c>
    </row>
    <row r="2125" spans="1:5">
      <c r="A2125">
        <v>11074</v>
      </c>
      <c r="B2125">
        <v>16</v>
      </c>
      <c r="C2125">
        <v>17.45</v>
      </c>
      <c r="D2125">
        <v>14</v>
      </c>
      <c r="E2125">
        <v>0.05</v>
      </c>
    </row>
    <row r="2126" spans="1:5">
      <c r="A2126">
        <v>11075</v>
      </c>
      <c r="B2126">
        <v>2</v>
      </c>
      <c r="C2126">
        <v>19</v>
      </c>
      <c r="D2126">
        <v>10</v>
      </c>
      <c r="E2126">
        <v>0.15</v>
      </c>
    </row>
    <row r="2127" spans="1:5">
      <c r="A2127">
        <v>11075</v>
      </c>
      <c r="B2127">
        <v>46</v>
      </c>
      <c r="C2127">
        <v>12</v>
      </c>
      <c r="D2127">
        <v>30</v>
      </c>
      <c r="E2127">
        <v>0.15</v>
      </c>
    </row>
    <row r="2128" spans="1:5">
      <c r="A2128">
        <v>11075</v>
      </c>
      <c r="B2128">
        <v>76</v>
      </c>
      <c r="C2128">
        <v>18</v>
      </c>
      <c r="D2128">
        <v>2</v>
      </c>
      <c r="E2128">
        <v>0.15</v>
      </c>
    </row>
    <row r="2129" spans="1:5">
      <c r="A2129">
        <v>11076</v>
      </c>
      <c r="B2129">
        <v>6</v>
      </c>
      <c r="C2129">
        <v>25</v>
      </c>
      <c r="D2129">
        <v>20</v>
      </c>
      <c r="E2129">
        <v>0.25</v>
      </c>
    </row>
    <row r="2130" spans="1:5">
      <c r="A2130">
        <v>11076</v>
      </c>
      <c r="B2130">
        <v>14</v>
      </c>
      <c r="C2130">
        <v>23.25</v>
      </c>
      <c r="D2130">
        <v>20</v>
      </c>
      <c r="E2130">
        <v>0.25</v>
      </c>
    </row>
    <row r="2131" spans="1:5">
      <c r="A2131">
        <v>11076</v>
      </c>
      <c r="B2131">
        <v>19</v>
      </c>
      <c r="C2131">
        <v>9.1999999999999993</v>
      </c>
      <c r="D2131">
        <v>10</v>
      </c>
      <c r="E2131">
        <v>0.25</v>
      </c>
    </row>
    <row r="2132" spans="1:5">
      <c r="A2132">
        <v>11077</v>
      </c>
      <c r="B2132">
        <v>2</v>
      </c>
      <c r="C2132">
        <v>19</v>
      </c>
      <c r="D2132">
        <v>24</v>
      </c>
      <c r="E2132">
        <v>0.2</v>
      </c>
    </row>
    <row r="2133" spans="1:5">
      <c r="A2133">
        <v>11077</v>
      </c>
      <c r="B2133">
        <v>3</v>
      </c>
      <c r="C2133">
        <v>10</v>
      </c>
      <c r="D2133">
        <v>4</v>
      </c>
      <c r="E2133">
        <v>0</v>
      </c>
    </row>
    <row r="2134" spans="1:5">
      <c r="A2134">
        <v>11077</v>
      </c>
      <c r="B2134">
        <v>4</v>
      </c>
      <c r="C2134">
        <v>22</v>
      </c>
      <c r="D2134">
        <v>1</v>
      </c>
      <c r="E2134">
        <v>0</v>
      </c>
    </row>
    <row r="2135" spans="1:5">
      <c r="A2135">
        <v>11077</v>
      </c>
      <c r="B2135">
        <v>6</v>
      </c>
      <c r="C2135">
        <v>25</v>
      </c>
      <c r="D2135">
        <v>1</v>
      </c>
      <c r="E2135">
        <v>0.02</v>
      </c>
    </row>
    <row r="2136" spans="1:5">
      <c r="A2136">
        <v>11077</v>
      </c>
      <c r="B2136">
        <v>7</v>
      </c>
      <c r="C2136">
        <v>30</v>
      </c>
      <c r="D2136">
        <v>1</v>
      </c>
      <c r="E2136">
        <v>0.05</v>
      </c>
    </row>
    <row r="2137" spans="1:5">
      <c r="A2137">
        <v>11077</v>
      </c>
      <c r="B2137">
        <v>8</v>
      </c>
      <c r="C2137">
        <v>40</v>
      </c>
      <c r="D2137">
        <v>2</v>
      </c>
      <c r="E2137">
        <v>0.1</v>
      </c>
    </row>
    <row r="2138" spans="1:5">
      <c r="A2138">
        <v>11077</v>
      </c>
      <c r="B2138">
        <v>10</v>
      </c>
      <c r="C2138">
        <v>31</v>
      </c>
      <c r="D2138">
        <v>1</v>
      </c>
      <c r="E2138">
        <v>0</v>
      </c>
    </row>
    <row r="2139" spans="1:5">
      <c r="A2139">
        <v>11077</v>
      </c>
      <c r="B2139">
        <v>12</v>
      </c>
      <c r="C2139">
        <v>38</v>
      </c>
      <c r="D2139">
        <v>2</v>
      </c>
      <c r="E2139">
        <v>0.05</v>
      </c>
    </row>
    <row r="2140" spans="1:5">
      <c r="A2140">
        <v>11077</v>
      </c>
      <c r="B2140">
        <v>13</v>
      </c>
      <c r="C2140">
        <v>6</v>
      </c>
      <c r="D2140">
        <v>4</v>
      </c>
      <c r="E2140">
        <v>0</v>
      </c>
    </row>
    <row r="2141" spans="1:5">
      <c r="A2141">
        <v>11077</v>
      </c>
      <c r="B2141">
        <v>14</v>
      </c>
      <c r="C2141">
        <v>23.25</v>
      </c>
      <c r="D2141">
        <v>1</v>
      </c>
      <c r="E2141">
        <v>0.03</v>
      </c>
    </row>
    <row r="2142" spans="1:5">
      <c r="A2142">
        <v>11077</v>
      </c>
      <c r="B2142">
        <v>16</v>
      </c>
      <c r="C2142">
        <v>17.45</v>
      </c>
      <c r="D2142">
        <v>2</v>
      </c>
      <c r="E2142">
        <v>0.03</v>
      </c>
    </row>
    <row r="2143" spans="1:5">
      <c r="A2143">
        <v>11077</v>
      </c>
      <c r="B2143">
        <v>20</v>
      </c>
      <c r="C2143">
        <v>81</v>
      </c>
      <c r="D2143">
        <v>1</v>
      </c>
      <c r="E2143">
        <v>0.04</v>
      </c>
    </row>
    <row r="2144" spans="1:5">
      <c r="A2144">
        <v>11077</v>
      </c>
      <c r="B2144">
        <v>23</v>
      </c>
      <c r="C2144">
        <v>9</v>
      </c>
      <c r="D2144">
        <v>2</v>
      </c>
      <c r="E2144">
        <v>0</v>
      </c>
    </row>
    <row r="2145" spans="1:5">
      <c r="A2145">
        <v>11077</v>
      </c>
      <c r="B2145">
        <v>32</v>
      </c>
      <c r="C2145">
        <v>32</v>
      </c>
      <c r="D2145">
        <v>1</v>
      </c>
      <c r="E2145">
        <v>0</v>
      </c>
    </row>
    <row r="2146" spans="1:5">
      <c r="A2146">
        <v>11077</v>
      </c>
      <c r="B2146">
        <v>39</v>
      </c>
      <c r="C2146">
        <v>18</v>
      </c>
      <c r="D2146">
        <v>2</v>
      </c>
      <c r="E2146">
        <v>0.05</v>
      </c>
    </row>
    <row r="2147" spans="1:5">
      <c r="A2147">
        <v>11077</v>
      </c>
      <c r="B2147">
        <v>41</v>
      </c>
      <c r="C2147">
        <v>9.65</v>
      </c>
      <c r="D2147">
        <v>3</v>
      </c>
      <c r="E2147">
        <v>0</v>
      </c>
    </row>
    <row r="2148" spans="1:5">
      <c r="A2148">
        <v>11077</v>
      </c>
      <c r="B2148">
        <v>46</v>
      </c>
      <c r="C2148">
        <v>12</v>
      </c>
      <c r="D2148">
        <v>3</v>
      </c>
      <c r="E2148">
        <v>0.02</v>
      </c>
    </row>
    <row r="2149" spans="1:5">
      <c r="A2149">
        <v>11077</v>
      </c>
      <c r="B2149">
        <v>52</v>
      </c>
      <c r="C2149">
        <v>7</v>
      </c>
      <c r="D2149">
        <v>2</v>
      </c>
      <c r="E2149">
        <v>0</v>
      </c>
    </row>
    <row r="2150" spans="1:5">
      <c r="A2150">
        <v>11077</v>
      </c>
      <c r="B2150">
        <v>55</v>
      </c>
      <c r="C2150">
        <v>24</v>
      </c>
      <c r="D2150">
        <v>2</v>
      </c>
      <c r="E2150">
        <v>0</v>
      </c>
    </row>
    <row r="2151" spans="1:5">
      <c r="A2151">
        <v>11077</v>
      </c>
      <c r="B2151">
        <v>60</v>
      </c>
      <c r="C2151">
        <v>34</v>
      </c>
      <c r="D2151">
        <v>2</v>
      </c>
      <c r="E2151">
        <v>0.06</v>
      </c>
    </row>
    <row r="2152" spans="1:5">
      <c r="A2152">
        <v>11077</v>
      </c>
      <c r="B2152">
        <v>64</v>
      </c>
      <c r="C2152">
        <v>33.25</v>
      </c>
      <c r="D2152">
        <v>2</v>
      </c>
      <c r="E2152">
        <v>0.03</v>
      </c>
    </row>
    <row r="2153" spans="1:5">
      <c r="A2153">
        <v>11077</v>
      </c>
      <c r="B2153">
        <v>66</v>
      </c>
      <c r="C2153">
        <v>17</v>
      </c>
      <c r="D2153">
        <v>1</v>
      </c>
      <c r="E2153">
        <v>0</v>
      </c>
    </row>
    <row r="2154" spans="1:5">
      <c r="A2154">
        <v>11077</v>
      </c>
      <c r="B2154">
        <v>73</v>
      </c>
      <c r="C2154">
        <v>15</v>
      </c>
      <c r="D2154">
        <v>2</v>
      </c>
      <c r="E2154">
        <v>0.01</v>
      </c>
    </row>
    <row r="2155" spans="1:5">
      <c r="A2155">
        <v>11077</v>
      </c>
      <c r="B2155">
        <v>75</v>
      </c>
      <c r="C2155">
        <v>7.75</v>
      </c>
      <c r="D2155">
        <v>4</v>
      </c>
      <c r="E2155">
        <v>0</v>
      </c>
    </row>
    <row r="2156" spans="1:5">
      <c r="A2156">
        <v>11077</v>
      </c>
      <c r="B2156">
        <v>77</v>
      </c>
      <c r="C2156">
        <v>13</v>
      </c>
      <c r="D2156">
        <v>2</v>
      </c>
      <c r="E2156">
        <v>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5007-FD1F-49B4-B6A8-61C263308154}">
  <dimension ref="A3:G27"/>
  <sheetViews>
    <sheetView workbookViewId="0">
      <selection activeCell="E9" sqref="E9"/>
    </sheetView>
  </sheetViews>
  <sheetFormatPr defaultRowHeight="14.45"/>
  <cols>
    <col min="1" max="1" width="13.140625" bestFit="1" customWidth="1"/>
    <col min="2" max="2" width="15.7109375" bestFit="1" customWidth="1"/>
    <col min="3" max="3" width="16.140625" bestFit="1" customWidth="1"/>
    <col min="4" max="4" width="10.85546875" bestFit="1" customWidth="1"/>
    <col min="5" max="5" width="11.85546875" bestFit="1" customWidth="1"/>
    <col min="6" max="6" width="10.85546875" bestFit="1" customWidth="1"/>
    <col min="7" max="7" width="11.85546875" bestFit="1" customWidth="1"/>
    <col min="8" max="8" width="9.85546875" bestFit="1" customWidth="1"/>
    <col min="9" max="9" width="8.85546875" bestFit="1" customWidth="1"/>
    <col min="10" max="10" width="9.85546875" bestFit="1" customWidth="1"/>
    <col min="11" max="14" width="11.42578125" bestFit="1" customWidth="1"/>
    <col min="15" max="15" width="7.5703125" bestFit="1" customWidth="1"/>
    <col min="16" max="16" width="7.42578125" bestFit="1" customWidth="1"/>
    <col min="17" max="17" width="7.7109375" bestFit="1" customWidth="1"/>
    <col min="18" max="18" width="7.42578125" bestFit="1" customWidth="1"/>
    <col min="19" max="19" width="8.140625" bestFit="1" customWidth="1"/>
    <col min="20" max="20" width="7.140625" bestFit="1" customWidth="1"/>
    <col min="21" max="21" width="7.42578125" bestFit="1" customWidth="1"/>
    <col min="22" max="22" width="6.42578125" bestFit="1" customWidth="1"/>
    <col min="23" max="23" width="6.5703125" bestFit="1" customWidth="1"/>
    <col min="24" max="24" width="7.42578125" bestFit="1" customWidth="1"/>
    <col min="25" max="26" width="7.28515625" bestFit="1" customWidth="1"/>
    <col min="27" max="27" width="7.140625" bestFit="1" customWidth="1"/>
    <col min="28" max="28" width="6.5703125" bestFit="1" customWidth="1"/>
    <col min="29" max="29" width="7.28515625" bestFit="1" customWidth="1"/>
    <col min="30" max="30" width="8" bestFit="1" customWidth="1"/>
    <col min="31" max="31" width="7.7109375" bestFit="1" customWidth="1"/>
    <col min="32" max="32" width="7.28515625" bestFit="1" customWidth="1"/>
    <col min="33" max="33" width="7.85546875" bestFit="1" customWidth="1"/>
    <col min="34" max="34" width="7.28515625" bestFit="1" customWidth="1"/>
    <col min="35" max="35" width="6.140625" bestFit="1" customWidth="1"/>
    <col min="36" max="36" width="7.85546875" bestFit="1" customWidth="1"/>
    <col min="37" max="37" width="8" bestFit="1" customWidth="1"/>
    <col min="38" max="38" width="6.140625" bestFit="1" customWidth="1"/>
    <col min="39" max="39" width="7.5703125" bestFit="1" customWidth="1"/>
    <col min="40" max="40" width="7.42578125" bestFit="1" customWidth="1"/>
    <col min="41" max="41" width="6.42578125" bestFit="1" customWidth="1"/>
    <col min="42" max="42" width="7.42578125" bestFit="1" customWidth="1"/>
    <col min="43" max="43" width="6.7109375" bestFit="1" customWidth="1"/>
    <col min="44" max="44" width="7.42578125" bestFit="1" customWidth="1"/>
    <col min="45" max="45" width="7" bestFit="1" customWidth="1"/>
    <col min="46" max="46" width="6" bestFit="1" customWidth="1"/>
    <col min="47" max="47" width="6.7109375" bestFit="1" customWidth="1"/>
    <col min="48" max="49" width="7.42578125" bestFit="1" customWidth="1"/>
    <col min="50" max="50" width="6.7109375" bestFit="1" customWidth="1"/>
    <col min="51" max="51" width="7.5703125" bestFit="1" customWidth="1"/>
    <col min="52" max="52" width="8.28515625" bestFit="1" customWidth="1"/>
    <col min="53" max="53" width="7.5703125" bestFit="1" customWidth="1"/>
    <col min="54" max="54" width="7.42578125" bestFit="1" customWidth="1"/>
    <col min="55" max="55" width="8" bestFit="1" customWidth="1"/>
    <col min="56" max="56" width="6.7109375" bestFit="1" customWidth="1"/>
    <col min="57" max="57" width="6.5703125" bestFit="1" customWidth="1"/>
    <col min="58" max="58" width="6.85546875" bestFit="1" customWidth="1"/>
    <col min="59" max="59" width="5.85546875" bestFit="1" customWidth="1"/>
    <col min="60" max="61" width="7.5703125" bestFit="1" customWidth="1"/>
    <col min="62" max="62" width="7" bestFit="1" customWidth="1"/>
    <col min="63" max="63" width="7.42578125" bestFit="1" customWidth="1"/>
    <col min="64" max="64" width="7.28515625" bestFit="1" customWidth="1"/>
    <col min="65" max="65" width="7.85546875" bestFit="1" customWidth="1"/>
    <col min="66" max="66" width="6.5703125" bestFit="1" customWidth="1"/>
    <col min="67" max="67" width="6.7109375" bestFit="1" customWidth="1"/>
    <col min="68" max="68" width="7.85546875" bestFit="1" customWidth="1"/>
    <col min="69" max="69" width="7.42578125" bestFit="1" customWidth="1"/>
    <col min="70" max="70" width="6.7109375" bestFit="1" customWidth="1"/>
    <col min="71" max="71" width="7" bestFit="1" customWidth="1"/>
    <col min="72" max="72" width="7.140625" bestFit="1" customWidth="1"/>
    <col min="73" max="73" width="7.42578125" bestFit="1" customWidth="1"/>
    <col min="74" max="74" width="6.42578125" bestFit="1" customWidth="1"/>
    <col min="75" max="75" width="7.42578125" bestFit="1" customWidth="1"/>
    <col min="76" max="76" width="6.5703125" bestFit="1" customWidth="1"/>
    <col min="77" max="77" width="7.42578125" bestFit="1" customWidth="1"/>
    <col min="78" max="78" width="7.7109375" bestFit="1" customWidth="1"/>
    <col min="79" max="79" width="7.5703125" bestFit="1" customWidth="1"/>
    <col min="80" max="80" width="7.42578125" bestFit="1" customWidth="1"/>
    <col min="81" max="81" width="6.42578125" bestFit="1" customWidth="1"/>
    <col min="82" max="82" width="6.5703125" bestFit="1" customWidth="1"/>
    <col min="83" max="84" width="6.42578125" bestFit="1" customWidth="1"/>
    <col min="85" max="85" width="7.7109375" bestFit="1" customWidth="1"/>
    <col min="86" max="86" width="7.5703125" bestFit="1" customWidth="1"/>
    <col min="87" max="87" width="6.42578125" bestFit="1" customWidth="1"/>
    <col min="88" max="88" width="7" bestFit="1" customWidth="1"/>
    <col min="89" max="89" width="7.140625" bestFit="1" customWidth="1"/>
    <col min="90" max="90" width="7.28515625" bestFit="1" customWidth="1"/>
    <col min="91" max="91" width="11.42578125" bestFit="1" customWidth="1"/>
  </cols>
  <sheetData>
    <row r="3" spans="1:7">
      <c r="A3" s="4" t="s">
        <v>1112</v>
      </c>
      <c r="C3" s="4" t="s">
        <v>1113</v>
      </c>
    </row>
    <row r="4" spans="1:7">
      <c r="A4" s="4" t="s">
        <v>1114</v>
      </c>
      <c r="B4" s="4" t="s">
        <v>245</v>
      </c>
      <c r="C4" s="7" t="s">
        <v>1115</v>
      </c>
      <c r="D4" s="7" t="s">
        <v>1116</v>
      </c>
      <c r="E4" s="7" t="s">
        <v>1117</v>
      </c>
      <c r="F4" s="7" t="s">
        <v>1118</v>
      </c>
      <c r="G4" s="7" t="s">
        <v>1119</v>
      </c>
    </row>
    <row r="5" spans="1:7">
      <c r="A5" s="5">
        <v>2017</v>
      </c>
      <c r="C5" s="7"/>
      <c r="D5" s="7"/>
      <c r="E5" s="7"/>
      <c r="F5" s="7"/>
      <c r="G5" s="7"/>
    </row>
    <row r="6" spans="1:7">
      <c r="B6" s="5" t="s">
        <v>1120</v>
      </c>
      <c r="C6" s="7">
        <v>4143.6000000000004</v>
      </c>
      <c r="D6" s="7">
        <v>7193.24</v>
      </c>
      <c r="E6" s="7">
        <v>7722.52</v>
      </c>
      <c r="F6" s="7">
        <v>16244.130000000001</v>
      </c>
      <c r="G6" s="7">
        <v>35303.490000000005</v>
      </c>
    </row>
    <row r="7" spans="1:7">
      <c r="B7" s="5" t="s">
        <v>1121</v>
      </c>
      <c r="C7" s="7">
        <v>3182.3</v>
      </c>
      <c r="D7" s="7">
        <v>1256.6849999999999</v>
      </c>
      <c r="E7" s="7">
        <v>673.32</v>
      </c>
      <c r="F7" s="7">
        <v>1946.5</v>
      </c>
      <c r="G7" s="7">
        <v>7058.8050000000003</v>
      </c>
    </row>
    <row r="8" spans="1:7">
      <c r="B8" s="5" t="s">
        <v>1122</v>
      </c>
      <c r="C8" s="7">
        <v>3893.5000000000005</v>
      </c>
      <c r="D8" s="7">
        <v>8042.94</v>
      </c>
      <c r="E8" s="7">
        <v>24108.744999999999</v>
      </c>
      <c r="F8" s="7">
        <v>27663.664999999997</v>
      </c>
      <c r="G8" s="7">
        <v>63708.849999999991</v>
      </c>
    </row>
    <row r="9" spans="1:7">
      <c r="B9" s="5" t="s">
        <v>1123</v>
      </c>
      <c r="C9" s="7">
        <v>10273.300000000001</v>
      </c>
      <c r="D9" s="7">
        <v>4907.7800000000007</v>
      </c>
      <c r="E9" s="7">
        <v>13895.789999999999</v>
      </c>
      <c r="F9" s="7">
        <v>6251.5325000000003</v>
      </c>
      <c r="G9" s="7">
        <v>35328.402500000004</v>
      </c>
    </row>
    <row r="10" spans="1:7">
      <c r="B10" s="5" t="s">
        <v>1124</v>
      </c>
      <c r="C10" s="7">
        <v>11280.975</v>
      </c>
      <c r="D10" s="7">
        <v>21233.61</v>
      </c>
      <c r="E10" s="7">
        <v>25544.460000000003</v>
      </c>
      <c r="F10" s="7">
        <v>12734.884999999998</v>
      </c>
      <c r="G10" s="7">
        <v>70793.929999999993</v>
      </c>
    </row>
    <row r="11" spans="1:7">
      <c r="B11" s="5" t="s">
        <v>1125</v>
      </c>
      <c r="C11" s="7">
        <v>7253.7550000000001</v>
      </c>
      <c r="D11" s="7">
        <v>2800.1400000000003</v>
      </c>
      <c r="E11" s="7">
        <v>3302.36</v>
      </c>
      <c r="F11" s="7">
        <v>10690.570000000003</v>
      </c>
      <c r="G11" s="7">
        <v>24046.825000000004</v>
      </c>
    </row>
    <row r="12" spans="1:7">
      <c r="B12" s="5" t="s">
        <v>1126</v>
      </c>
      <c r="C12" s="7">
        <v>5828.5199999999995</v>
      </c>
      <c r="D12" s="7">
        <v>7932.2150000000011</v>
      </c>
      <c r="E12" s="7">
        <v>13668.875</v>
      </c>
      <c r="F12" s="7">
        <v>13055.939999999999</v>
      </c>
      <c r="G12" s="7">
        <v>40485.550000000003</v>
      </c>
    </row>
    <row r="13" spans="1:7">
      <c r="B13" s="5" t="s">
        <v>1127</v>
      </c>
      <c r="C13" s="7">
        <v>603.59999999999991</v>
      </c>
      <c r="D13" s="7">
        <v>5132.2400000000007</v>
      </c>
      <c r="E13" s="7">
        <v>6713.06</v>
      </c>
      <c r="F13" s="7">
        <v>9084.0275000000001</v>
      </c>
      <c r="G13" s="7">
        <v>21532.927500000002</v>
      </c>
    </row>
    <row r="14" spans="1:7">
      <c r="B14" s="5" t="s">
        <v>1128</v>
      </c>
      <c r="C14" s="7">
        <v>2130.38</v>
      </c>
      <c r="D14" s="7">
        <v>4157.62</v>
      </c>
      <c r="E14" s="7">
        <v>2418.88</v>
      </c>
      <c r="F14" s="7">
        <v>2200.7249999999999</v>
      </c>
      <c r="G14" s="7">
        <v>10907.605000000001</v>
      </c>
    </row>
    <row r="15" spans="1:7">
      <c r="A15" s="5" t="s">
        <v>1129</v>
      </c>
      <c r="C15" s="6">
        <v>48589.929999999993</v>
      </c>
      <c r="D15" s="6">
        <v>62656.47</v>
      </c>
      <c r="E15" s="6">
        <v>98048.010000000009</v>
      </c>
      <c r="F15" s="6">
        <v>99871.975000000006</v>
      </c>
      <c r="G15" s="6">
        <v>309166.38499999995</v>
      </c>
    </row>
    <row r="16" spans="1:7">
      <c r="A16" s="5">
        <v>2018</v>
      </c>
      <c r="C16" s="6"/>
      <c r="D16" s="6"/>
      <c r="E16" s="6"/>
      <c r="F16" s="6"/>
      <c r="G16" s="6"/>
    </row>
    <row r="17" spans="1:7">
      <c r="B17" s="5" t="s">
        <v>1120</v>
      </c>
      <c r="C17" s="6">
        <v>8990.0000000000018</v>
      </c>
      <c r="D17" s="6">
        <v>15131.919999999998</v>
      </c>
      <c r="E17" s="6">
        <v>15393.38</v>
      </c>
      <c r="F17" s="6">
        <v>30438.375000000004</v>
      </c>
      <c r="G17" s="6">
        <v>69953.675000000003</v>
      </c>
    </row>
    <row r="18" spans="1:7">
      <c r="B18" s="5" t="s">
        <v>1121</v>
      </c>
      <c r="C18" s="6">
        <v>1708.45</v>
      </c>
      <c r="D18" s="6">
        <v>9020.8874999999989</v>
      </c>
      <c r="E18" s="6">
        <v>23819.696000000004</v>
      </c>
      <c r="F18" s="6">
        <v>9939.005000000001</v>
      </c>
      <c r="G18" s="6">
        <v>44488.03850000001</v>
      </c>
    </row>
    <row r="19" spans="1:7">
      <c r="B19" s="5" t="s">
        <v>1122</v>
      </c>
      <c r="C19" s="6">
        <v>7393.6324999999997</v>
      </c>
      <c r="D19" s="6">
        <v>29660.966000000004</v>
      </c>
      <c r="E19" s="6">
        <v>44987.773500000003</v>
      </c>
      <c r="F19" s="6">
        <v>13208.165000000001</v>
      </c>
      <c r="G19" s="6">
        <v>95250.537000000011</v>
      </c>
    </row>
    <row r="20" spans="1:7">
      <c r="B20" s="5" t="s">
        <v>1123</v>
      </c>
      <c r="C20" s="6">
        <v>6157.8450000000012</v>
      </c>
      <c r="D20" s="6">
        <v>13840.1675</v>
      </c>
      <c r="E20" s="6">
        <v>17593.177500000005</v>
      </c>
      <c r="F20" s="6">
        <v>23886.760000000006</v>
      </c>
      <c r="G20" s="6">
        <v>61477.950000000012</v>
      </c>
    </row>
    <row r="21" spans="1:7">
      <c r="B21" s="5" t="s">
        <v>1124</v>
      </c>
      <c r="C21" s="6">
        <v>22625.440000000002</v>
      </c>
      <c r="D21" s="6">
        <v>14829.086500000001</v>
      </c>
      <c r="E21" s="6">
        <v>21212.437499999996</v>
      </c>
      <c r="F21" s="6">
        <v>15369.6</v>
      </c>
      <c r="G21" s="6">
        <v>74036.564000000013</v>
      </c>
    </row>
    <row r="22" spans="1:7">
      <c r="B22" s="5" t="s">
        <v>1125</v>
      </c>
      <c r="C22" s="6">
        <v>1983.9475</v>
      </c>
      <c r="D22" s="6">
        <v>9374.0499999999993</v>
      </c>
      <c r="E22" s="6">
        <v>9140.3379999999997</v>
      </c>
      <c r="F22" s="6">
        <v>5011.6000000000004</v>
      </c>
      <c r="G22" s="6">
        <v>25509.9355</v>
      </c>
    </row>
    <row r="23" spans="1:7">
      <c r="B23" s="5" t="s">
        <v>1126</v>
      </c>
      <c r="C23" s="6">
        <v>19216.467499999995</v>
      </c>
      <c r="D23" s="6">
        <v>16599.885000000002</v>
      </c>
      <c r="E23" s="6">
        <v>21290.788500000006</v>
      </c>
      <c r="F23" s="6">
        <v>30431.904499999997</v>
      </c>
      <c r="G23" s="6">
        <v>87539.045500000007</v>
      </c>
    </row>
    <row r="24" spans="1:7">
      <c r="B24" s="5" t="s">
        <v>1127</v>
      </c>
      <c r="C24" s="6">
        <v>10724.947500000002</v>
      </c>
      <c r="D24" s="6">
        <v>6282</v>
      </c>
      <c r="E24" s="6">
        <v>15310.8675</v>
      </c>
      <c r="F24" s="6">
        <v>11401.552500000002</v>
      </c>
      <c r="G24" s="6">
        <v>43719.367500000008</v>
      </c>
    </row>
    <row r="25" spans="1:7">
      <c r="B25" s="5" t="s">
        <v>1128</v>
      </c>
      <c r="C25" s="6">
        <v>11489.994999999999</v>
      </c>
      <c r="D25" s="6">
        <v>6946.0624999999991</v>
      </c>
      <c r="E25" s="6">
        <v>9576.6049999999996</v>
      </c>
      <c r="F25" s="6">
        <v>210</v>
      </c>
      <c r="G25" s="6">
        <v>28222.662499999999</v>
      </c>
    </row>
    <row r="26" spans="1:7">
      <c r="A26" s="5" t="s">
        <v>1130</v>
      </c>
      <c r="C26" s="6">
        <v>90290.725000000006</v>
      </c>
      <c r="D26" s="6">
        <v>121685.02499999999</v>
      </c>
      <c r="E26" s="6">
        <v>178325.06350000002</v>
      </c>
      <c r="F26" s="6">
        <v>139896.962</v>
      </c>
      <c r="G26" s="6">
        <v>530197.77550000011</v>
      </c>
    </row>
    <row r="27" spans="1:7">
      <c r="A27" s="5" t="s">
        <v>1119</v>
      </c>
      <c r="C27" s="6">
        <v>138880.65499999997</v>
      </c>
      <c r="D27" s="6">
        <v>184341.495</v>
      </c>
      <c r="E27" s="6">
        <v>276373.0735</v>
      </c>
      <c r="F27" s="6">
        <v>239768.93700000003</v>
      </c>
      <c r="G27" s="6">
        <v>839364.16050000011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996E-829C-4DB5-9604-B99B3B007DD6}">
  <dimension ref="A1:J78"/>
  <sheetViews>
    <sheetView workbookViewId="0"/>
  </sheetViews>
  <sheetFormatPr defaultRowHeight="14.45"/>
  <cols>
    <col min="1" max="1" width="9.7109375" bestFit="1" customWidth="1"/>
    <col min="2" max="2" width="30.5703125" bestFit="1" customWidth="1"/>
    <col min="3" max="3" width="10.28515625" bestFit="1" customWidth="1"/>
    <col min="4" max="4" width="10.7109375" bestFit="1" customWidth="1"/>
    <col min="5" max="5" width="18.42578125" bestFit="1" customWidth="1"/>
    <col min="6" max="6" width="9.140625" bestFit="1" customWidth="1"/>
    <col min="7" max="7" width="12.140625" bestFit="1" customWidth="1"/>
    <col min="8" max="9" width="13.42578125" bestFit="1" customWidth="1"/>
    <col min="10" max="10" width="12.5703125" bestFit="1" customWidth="1"/>
  </cols>
  <sheetData>
    <row r="1" spans="1:10">
      <c r="A1" s="2" t="s">
        <v>19</v>
      </c>
      <c r="B1" s="2" t="s">
        <v>20</v>
      </c>
      <c r="C1" s="2" t="s">
        <v>21</v>
      </c>
      <c r="D1" s="2" t="s">
        <v>22</v>
      </c>
      <c r="E1" s="2" t="s">
        <v>23</v>
      </c>
      <c r="F1" s="2" t="s">
        <v>24</v>
      </c>
      <c r="G1" s="2" t="s">
        <v>25</v>
      </c>
      <c r="H1" s="2" t="s">
        <v>26</v>
      </c>
      <c r="I1" s="2" t="s">
        <v>27</v>
      </c>
      <c r="J1" s="2" t="s">
        <v>28</v>
      </c>
    </row>
    <row r="2" spans="1:10">
      <c r="A2">
        <v>1</v>
      </c>
      <c r="B2" t="s">
        <v>29</v>
      </c>
      <c r="C2">
        <v>1</v>
      </c>
      <c r="D2">
        <v>1</v>
      </c>
      <c r="E2" t="s">
        <v>30</v>
      </c>
      <c r="F2">
        <v>20</v>
      </c>
      <c r="G2">
        <v>20</v>
      </c>
      <c r="H2">
        <v>0</v>
      </c>
      <c r="I2">
        <v>10</v>
      </c>
      <c r="J2">
        <v>0</v>
      </c>
    </row>
    <row r="3" spans="1:10">
      <c r="A3">
        <v>2</v>
      </c>
      <c r="B3" t="s">
        <v>31</v>
      </c>
      <c r="C3">
        <v>1</v>
      </c>
      <c r="D3">
        <v>1</v>
      </c>
      <c r="E3" t="s">
        <v>32</v>
      </c>
      <c r="F3">
        <v>19</v>
      </c>
      <c r="G3">
        <v>17</v>
      </c>
      <c r="H3">
        <v>40</v>
      </c>
      <c r="I3">
        <v>25</v>
      </c>
      <c r="J3">
        <v>0</v>
      </c>
    </row>
    <row r="4" spans="1:10">
      <c r="A4">
        <v>3</v>
      </c>
      <c r="B4" t="s">
        <v>33</v>
      </c>
      <c r="C4">
        <v>1</v>
      </c>
      <c r="D4">
        <v>2</v>
      </c>
      <c r="E4" t="s">
        <v>34</v>
      </c>
      <c r="F4">
        <v>10</v>
      </c>
      <c r="G4">
        <v>13</v>
      </c>
      <c r="H4">
        <v>70</v>
      </c>
      <c r="I4">
        <v>25</v>
      </c>
      <c r="J4">
        <v>0</v>
      </c>
    </row>
    <row r="5" spans="1:10">
      <c r="A5">
        <v>4</v>
      </c>
      <c r="B5" t="s">
        <v>35</v>
      </c>
      <c r="C5">
        <v>2</v>
      </c>
      <c r="D5">
        <v>2</v>
      </c>
      <c r="E5" t="s">
        <v>36</v>
      </c>
      <c r="F5">
        <v>22</v>
      </c>
      <c r="G5">
        <v>53</v>
      </c>
      <c r="H5">
        <v>0</v>
      </c>
      <c r="I5">
        <v>0</v>
      </c>
      <c r="J5">
        <v>0</v>
      </c>
    </row>
    <row r="6" spans="1:10">
      <c r="A6">
        <v>5</v>
      </c>
      <c r="B6" t="s">
        <v>37</v>
      </c>
      <c r="C6">
        <v>2</v>
      </c>
      <c r="D6">
        <v>2</v>
      </c>
      <c r="E6" t="s">
        <v>38</v>
      </c>
      <c r="F6">
        <v>21.35</v>
      </c>
      <c r="G6">
        <v>0</v>
      </c>
      <c r="H6">
        <v>0</v>
      </c>
      <c r="I6">
        <v>0</v>
      </c>
      <c r="J6">
        <v>1</v>
      </c>
    </row>
    <row r="7" spans="1:10">
      <c r="A7">
        <v>6</v>
      </c>
      <c r="B7" t="s">
        <v>39</v>
      </c>
      <c r="C7">
        <v>3</v>
      </c>
      <c r="D7">
        <v>2</v>
      </c>
      <c r="E7" t="s">
        <v>40</v>
      </c>
      <c r="F7">
        <v>25</v>
      </c>
      <c r="G7">
        <v>120</v>
      </c>
      <c r="H7">
        <v>0</v>
      </c>
      <c r="I7">
        <v>25</v>
      </c>
      <c r="J7">
        <v>0</v>
      </c>
    </row>
    <row r="8" spans="1:10">
      <c r="A8">
        <v>7</v>
      </c>
      <c r="B8" t="s">
        <v>41</v>
      </c>
      <c r="C8">
        <v>3</v>
      </c>
      <c r="D8">
        <v>7</v>
      </c>
      <c r="E8" t="s">
        <v>42</v>
      </c>
      <c r="F8">
        <v>30</v>
      </c>
      <c r="G8">
        <v>15</v>
      </c>
      <c r="H8">
        <v>0</v>
      </c>
      <c r="I8">
        <v>10</v>
      </c>
      <c r="J8">
        <v>0</v>
      </c>
    </row>
    <row r="9" spans="1:10">
      <c r="A9">
        <v>8</v>
      </c>
      <c r="B9" t="s">
        <v>43</v>
      </c>
      <c r="C9">
        <v>3</v>
      </c>
      <c r="D9">
        <v>2</v>
      </c>
      <c r="E9" t="s">
        <v>44</v>
      </c>
      <c r="F9">
        <v>40</v>
      </c>
      <c r="G9">
        <v>6</v>
      </c>
      <c r="H9">
        <v>0</v>
      </c>
      <c r="I9">
        <v>0</v>
      </c>
      <c r="J9">
        <v>0</v>
      </c>
    </row>
    <row r="10" spans="1:10">
      <c r="A10">
        <v>9</v>
      </c>
      <c r="B10" t="s">
        <v>45</v>
      </c>
      <c r="C10">
        <v>4</v>
      </c>
      <c r="D10">
        <v>6</v>
      </c>
      <c r="E10" t="s">
        <v>46</v>
      </c>
      <c r="F10">
        <v>97</v>
      </c>
      <c r="G10">
        <v>29</v>
      </c>
      <c r="H10">
        <v>0</v>
      </c>
      <c r="I10">
        <v>0</v>
      </c>
      <c r="J10">
        <v>1</v>
      </c>
    </row>
    <row r="11" spans="1:10">
      <c r="A11">
        <v>10</v>
      </c>
      <c r="B11" t="s">
        <v>47</v>
      </c>
      <c r="C11">
        <v>4</v>
      </c>
      <c r="D11">
        <v>8</v>
      </c>
      <c r="E11" t="s">
        <v>48</v>
      </c>
      <c r="F11">
        <v>31</v>
      </c>
      <c r="G11">
        <v>31</v>
      </c>
      <c r="H11">
        <v>0</v>
      </c>
      <c r="I11">
        <v>0</v>
      </c>
      <c r="J11">
        <v>0</v>
      </c>
    </row>
    <row r="12" spans="1:10">
      <c r="A12">
        <v>11</v>
      </c>
      <c r="B12" t="s">
        <v>49</v>
      </c>
      <c r="C12">
        <v>5</v>
      </c>
      <c r="D12">
        <v>4</v>
      </c>
      <c r="E12" t="s">
        <v>50</v>
      </c>
      <c r="F12">
        <v>21</v>
      </c>
      <c r="G12">
        <v>22</v>
      </c>
      <c r="H12">
        <v>30</v>
      </c>
      <c r="I12">
        <v>30</v>
      </c>
      <c r="J12">
        <v>0</v>
      </c>
    </row>
    <row r="13" spans="1:10">
      <c r="A13">
        <v>12</v>
      </c>
      <c r="B13" t="s">
        <v>51</v>
      </c>
      <c r="C13">
        <v>5</v>
      </c>
      <c r="D13">
        <v>4</v>
      </c>
      <c r="E13" t="s">
        <v>52</v>
      </c>
      <c r="F13">
        <v>38</v>
      </c>
      <c r="G13">
        <v>86</v>
      </c>
      <c r="H13">
        <v>0</v>
      </c>
      <c r="I13">
        <v>0</v>
      </c>
      <c r="J13">
        <v>0</v>
      </c>
    </row>
    <row r="14" spans="1:10">
      <c r="A14">
        <v>13</v>
      </c>
      <c r="B14" t="s">
        <v>53</v>
      </c>
      <c r="C14">
        <v>6</v>
      </c>
      <c r="D14">
        <v>8</v>
      </c>
      <c r="E14" t="s">
        <v>54</v>
      </c>
      <c r="F14">
        <v>6</v>
      </c>
      <c r="G14">
        <v>24</v>
      </c>
      <c r="H14">
        <v>0</v>
      </c>
      <c r="I14">
        <v>5</v>
      </c>
      <c r="J14">
        <v>0</v>
      </c>
    </row>
    <row r="15" spans="1:10">
      <c r="A15">
        <v>14</v>
      </c>
      <c r="B15" t="s">
        <v>55</v>
      </c>
      <c r="C15">
        <v>6</v>
      </c>
      <c r="D15">
        <v>7</v>
      </c>
      <c r="E15" t="s">
        <v>56</v>
      </c>
      <c r="F15">
        <v>23.25</v>
      </c>
      <c r="G15">
        <v>35</v>
      </c>
      <c r="H15">
        <v>0</v>
      </c>
      <c r="I15">
        <v>0</v>
      </c>
      <c r="J15">
        <v>0</v>
      </c>
    </row>
    <row r="16" spans="1:10">
      <c r="A16">
        <v>15</v>
      </c>
      <c r="B16" t="s">
        <v>57</v>
      </c>
      <c r="C16">
        <v>6</v>
      </c>
      <c r="D16">
        <v>2</v>
      </c>
      <c r="E16" t="s">
        <v>58</v>
      </c>
      <c r="F16">
        <v>15.5</v>
      </c>
      <c r="G16">
        <v>39</v>
      </c>
      <c r="H16">
        <v>0</v>
      </c>
      <c r="I16">
        <v>5</v>
      </c>
      <c r="J16">
        <v>0</v>
      </c>
    </row>
    <row r="17" spans="1:10">
      <c r="A17">
        <v>16</v>
      </c>
      <c r="B17" t="s">
        <v>59</v>
      </c>
      <c r="C17">
        <v>7</v>
      </c>
      <c r="D17">
        <v>3</v>
      </c>
      <c r="E17" t="s">
        <v>60</v>
      </c>
      <c r="F17">
        <v>17.45</v>
      </c>
      <c r="G17">
        <v>29</v>
      </c>
      <c r="H17">
        <v>0</v>
      </c>
      <c r="I17">
        <v>10</v>
      </c>
      <c r="J17">
        <v>0</v>
      </c>
    </row>
    <row r="18" spans="1:10">
      <c r="A18">
        <v>17</v>
      </c>
      <c r="B18" t="s">
        <v>61</v>
      </c>
      <c r="C18">
        <v>7</v>
      </c>
      <c r="D18">
        <v>6</v>
      </c>
      <c r="E18" t="s">
        <v>62</v>
      </c>
      <c r="F18">
        <v>39</v>
      </c>
      <c r="G18">
        <v>0</v>
      </c>
      <c r="H18">
        <v>0</v>
      </c>
      <c r="I18">
        <v>0</v>
      </c>
      <c r="J18">
        <v>1</v>
      </c>
    </row>
    <row r="19" spans="1:10">
      <c r="A19">
        <v>18</v>
      </c>
      <c r="B19" t="s">
        <v>63</v>
      </c>
      <c r="C19">
        <v>7</v>
      </c>
      <c r="D19">
        <v>8</v>
      </c>
      <c r="E19" t="s">
        <v>64</v>
      </c>
      <c r="F19">
        <v>62.5</v>
      </c>
      <c r="G19">
        <v>42</v>
      </c>
      <c r="H19">
        <v>0</v>
      </c>
      <c r="I19">
        <v>0</v>
      </c>
      <c r="J19">
        <v>0</v>
      </c>
    </row>
    <row r="20" spans="1:10">
      <c r="A20">
        <v>19</v>
      </c>
      <c r="B20" t="s">
        <v>65</v>
      </c>
      <c r="C20">
        <v>8</v>
      </c>
      <c r="D20">
        <v>3</v>
      </c>
      <c r="E20" t="s">
        <v>66</v>
      </c>
      <c r="F20">
        <v>9.1999999999999993</v>
      </c>
      <c r="G20">
        <v>25</v>
      </c>
      <c r="H20">
        <v>0</v>
      </c>
      <c r="I20">
        <v>5</v>
      </c>
      <c r="J20">
        <v>0</v>
      </c>
    </row>
    <row r="21" spans="1:10">
      <c r="A21">
        <v>20</v>
      </c>
      <c r="B21" t="s">
        <v>67</v>
      </c>
      <c r="C21">
        <v>8</v>
      </c>
      <c r="D21">
        <v>3</v>
      </c>
      <c r="E21" t="s">
        <v>68</v>
      </c>
      <c r="F21">
        <v>81</v>
      </c>
      <c r="G21">
        <v>40</v>
      </c>
      <c r="H21">
        <v>0</v>
      </c>
      <c r="I21">
        <v>0</v>
      </c>
      <c r="J21">
        <v>0</v>
      </c>
    </row>
    <row r="22" spans="1:10">
      <c r="A22">
        <v>21</v>
      </c>
      <c r="B22" t="s">
        <v>69</v>
      </c>
      <c r="C22">
        <v>8</v>
      </c>
      <c r="D22">
        <v>3</v>
      </c>
      <c r="E22" t="s">
        <v>70</v>
      </c>
      <c r="F22">
        <v>10</v>
      </c>
      <c r="G22">
        <v>3</v>
      </c>
      <c r="H22">
        <v>40</v>
      </c>
      <c r="I22">
        <v>5</v>
      </c>
      <c r="J22">
        <v>0</v>
      </c>
    </row>
    <row r="23" spans="1:10">
      <c r="A23">
        <v>22</v>
      </c>
      <c r="B23" t="s">
        <v>71</v>
      </c>
      <c r="C23">
        <v>9</v>
      </c>
      <c r="D23">
        <v>5</v>
      </c>
      <c r="E23" t="s">
        <v>72</v>
      </c>
      <c r="F23">
        <v>21</v>
      </c>
      <c r="G23">
        <v>104</v>
      </c>
      <c r="H23">
        <v>0</v>
      </c>
      <c r="I23">
        <v>25</v>
      </c>
      <c r="J23">
        <v>0</v>
      </c>
    </row>
    <row r="24" spans="1:10">
      <c r="A24">
        <v>23</v>
      </c>
      <c r="B24" t="s">
        <v>73</v>
      </c>
      <c r="C24">
        <v>9</v>
      </c>
      <c r="D24">
        <v>5</v>
      </c>
      <c r="E24" t="s">
        <v>74</v>
      </c>
      <c r="F24">
        <v>9</v>
      </c>
      <c r="G24">
        <v>61</v>
      </c>
      <c r="H24">
        <v>0</v>
      </c>
      <c r="I24">
        <v>25</v>
      </c>
      <c r="J24">
        <v>0</v>
      </c>
    </row>
    <row r="25" spans="1:10">
      <c r="A25">
        <v>24</v>
      </c>
      <c r="B25" t="s">
        <v>75</v>
      </c>
      <c r="C25">
        <v>10</v>
      </c>
      <c r="D25">
        <v>1</v>
      </c>
      <c r="E25" t="s">
        <v>76</v>
      </c>
      <c r="F25">
        <v>4.5</v>
      </c>
      <c r="G25">
        <v>20</v>
      </c>
      <c r="H25">
        <v>0</v>
      </c>
      <c r="I25">
        <v>0</v>
      </c>
      <c r="J25">
        <v>1</v>
      </c>
    </row>
    <row r="26" spans="1:10">
      <c r="A26">
        <v>25</v>
      </c>
      <c r="B26" t="s">
        <v>77</v>
      </c>
      <c r="C26">
        <v>11</v>
      </c>
      <c r="D26">
        <v>3</v>
      </c>
      <c r="E26" t="s">
        <v>78</v>
      </c>
      <c r="F26">
        <v>14</v>
      </c>
      <c r="G26">
        <v>76</v>
      </c>
      <c r="H26">
        <v>0</v>
      </c>
      <c r="I26">
        <v>30</v>
      </c>
      <c r="J26">
        <v>0</v>
      </c>
    </row>
    <row r="27" spans="1:10">
      <c r="A27">
        <v>26</v>
      </c>
      <c r="B27" t="s">
        <v>79</v>
      </c>
      <c r="C27">
        <v>11</v>
      </c>
      <c r="D27">
        <v>3</v>
      </c>
      <c r="E27" t="s">
        <v>80</v>
      </c>
      <c r="F27">
        <v>31.23</v>
      </c>
      <c r="G27">
        <v>15</v>
      </c>
      <c r="H27">
        <v>0</v>
      </c>
      <c r="I27">
        <v>0</v>
      </c>
      <c r="J27">
        <v>0</v>
      </c>
    </row>
    <row r="28" spans="1:10">
      <c r="A28">
        <v>27</v>
      </c>
      <c r="B28" t="s">
        <v>81</v>
      </c>
      <c r="C28">
        <v>11</v>
      </c>
      <c r="D28">
        <v>3</v>
      </c>
      <c r="E28" t="s">
        <v>82</v>
      </c>
      <c r="F28">
        <v>43.9</v>
      </c>
      <c r="G28">
        <v>49</v>
      </c>
      <c r="H28">
        <v>0</v>
      </c>
      <c r="I28">
        <v>30</v>
      </c>
      <c r="J28">
        <v>0</v>
      </c>
    </row>
    <row r="29" spans="1:10">
      <c r="A29">
        <v>28</v>
      </c>
      <c r="B29" t="s">
        <v>83</v>
      </c>
      <c r="C29">
        <v>12</v>
      </c>
      <c r="D29">
        <v>7</v>
      </c>
      <c r="E29" t="s">
        <v>84</v>
      </c>
      <c r="F29">
        <v>45.6</v>
      </c>
      <c r="G29">
        <v>26</v>
      </c>
      <c r="H29">
        <v>0</v>
      </c>
      <c r="I29">
        <v>0</v>
      </c>
      <c r="J29">
        <v>1</v>
      </c>
    </row>
    <row r="30" spans="1:10">
      <c r="A30">
        <v>29</v>
      </c>
      <c r="B30" t="s">
        <v>85</v>
      </c>
      <c r="C30">
        <v>12</v>
      </c>
      <c r="D30">
        <v>6</v>
      </c>
      <c r="E30" t="s">
        <v>86</v>
      </c>
      <c r="F30">
        <v>123.79</v>
      </c>
      <c r="G30">
        <v>0</v>
      </c>
      <c r="H30">
        <v>0</v>
      </c>
      <c r="I30">
        <v>0</v>
      </c>
      <c r="J30">
        <v>1</v>
      </c>
    </row>
    <row r="31" spans="1:10">
      <c r="A31">
        <v>30</v>
      </c>
      <c r="B31" t="s">
        <v>87</v>
      </c>
      <c r="C31">
        <v>13</v>
      </c>
      <c r="D31">
        <v>8</v>
      </c>
      <c r="E31" t="s">
        <v>88</v>
      </c>
      <c r="F31">
        <v>25.89</v>
      </c>
      <c r="G31">
        <v>10</v>
      </c>
      <c r="H31">
        <v>0</v>
      </c>
      <c r="I31">
        <v>15</v>
      </c>
      <c r="J31">
        <v>0</v>
      </c>
    </row>
    <row r="32" spans="1:10">
      <c r="A32">
        <v>31</v>
      </c>
      <c r="B32" t="s">
        <v>89</v>
      </c>
      <c r="C32">
        <v>14</v>
      </c>
      <c r="D32">
        <v>4</v>
      </c>
      <c r="E32" t="s">
        <v>90</v>
      </c>
      <c r="F32">
        <v>12.5</v>
      </c>
      <c r="G32">
        <v>0</v>
      </c>
      <c r="H32">
        <v>70</v>
      </c>
      <c r="I32">
        <v>20</v>
      </c>
      <c r="J32">
        <v>0</v>
      </c>
    </row>
    <row r="33" spans="1:10">
      <c r="A33">
        <v>32</v>
      </c>
      <c r="B33" t="s">
        <v>91</v>
      </c>
      <c r="C33">
        <v>14</v>
      </c>
      <c r="D33">
        <v>4</v>
      </c>
      <c r="E33" t="s">
        <v>92</v>
      </c>
      <c r="F33">
        <v>32</v>
      </c>
      <c r="G33">
        <v>9</v>
      </c>
      <c r="H33">
        <v>40</v>
      </c>
      <c r="I33">
        <v>25</v>
      </c>
      <c r="J33">
        <v>0</v>
      </c>
    </row>
    <row r="34" spans="1:10">
      <c r="A34">
        <v>33</v>
      </c>
      <c r="B34" t="s">
        <v>93</v>
      </c>
      <c r="C34">
        <v>15</v>
      </c>
      <c r="D34">
        <v>4</v>
      </c>
      <c r="E34" t="s">
        <v>94</v>
      </c>
      <c r="F34">
        <v>2.5</v>
      </c>
      <c r="G34">
        <v>112</v>
      </c>
      <c r="H34">
        <v>0</v>
      </c>
      <c r="I34">
        <v>20</v>
      </c>
      <c r="J34">
        <v>0</v>
      </c>
    </row>
    <row r="35" spans="1:10">
      <c r="A35">
        <v>34</v>
      </c>
      <c r="B35" t="s">
        <v>95</v>
      </c>
      <c r="C35">
        <v>16</v>
      </c>
      <c r="D35">
        <v>1</v>
      </c>
      <c r="E35" t="s">
        <v>32</v>
      </c>
      <c r="F35">
        <v>14</v>
      </c>
      <c r="G35">
        <v>111</v>
      </c>
      <c r="H35">
        <v>0</v>
      </c>
      <c r="I35">
        <v>15</v>
      </c>
      <c r="J35">
        <v>0</v>
      </c>
    </row>
    <row r="36" spans="1:10">
      <c r="A36">
        <v>35</v>
      </c>
      <c r="B36" t="s">
        <v>96</v>
      </c>
      <c r="C36">
        <v>16</v>
      </c>
      <c r="D36">
        <v>1</v>
      </c>
      <c r="E36" t="s">
        <v>32</v>
      </c>
      <c r="F36">
        <v>18</v>
      </c>
      <c r="G36">
        <v>20</v>
      </c>
      <c r="H36">
        <v>0</v>
      </c>
      <c r="I36">
        <v>15</v>
      </c>
      <c r="J36">
        <v>0</v>
      </c>
    </row>
    <row r="37" spans="1:10">
      <c r="A37">
        <v>36</v>
      </c>
      <c r="B37" t="s">
        <v>97</v>
      </c>
      <c r="C37">
        <v>17</v>
      </c>
      <c r="D37">
        <v>8</v>
      </c>
      <c r="E37" t="s">
        <v>98</v>
      </c>
      <c r="F37">
        <v>19</v>
      </c>
      <c r="G37">
        <v>112</v>
      </c>
      <c r="H37">
        <v>0</v>
      </c>
      <c r="I37">
        <v>20</v>
      </c>
      <c r="J37">
        <v>0</v>
      </c>
    </row>
    <row r="38" spans="1:10">
      <c r="A38">
        <v>37</v>
      </c>
      <c r="B38" t="s">
        <v>99</v>
      </c>
      <c r="C38">
        <v>17</v>
      </c>
      <c r="D38">
        <v>8</v>
      </c>
      <c r="E38" t="s">
        <v>100</v>
      </c>
      <c r="F38">
        <v>26</v>
      </c>
      <c r="G38">
        <v>11</v>
      </c>
      <c r="H38">
        <v>50</v>
      </c>
      <c r="I38">
        <v>25</v>
      </c>
      <c r="J38">
        <v>0</v>
      </c>
    </row>
    <row r="39" spans="1:10">
      <c r="A39">
        <v>38</v>
      </c>
      <c r="B39" t="s">
        <v>101</v>
      </c>
      <c r="C39">
        <v>18</v>
      </c>
      <c r="D39">
        <v>1</v>
      </c>
      <c r="E39" t="s">
        <v>102</v>
      </c>
      <c r="F39">
        <v>263.5</v>
      </c>
      <c r="G39">
        <v>17</v>
      </c>
      <c r="H39">
        <v>0</v>
      </c>
      <c r="I39">
        <v>15</v>
      </c>
      <c r="J39">
        <v>0</v>
      </c>
    </row>
    <row r="40" spans="1:10">
      <c r="A40">
        <v>39</v>
      </c>
      <c r="B40" t="s">
        <v>103</v>
      </c>
      <c r="C40">
        <v>18</v>
      </c>
      <c r="D40">
        <v>1</v>
      </c>
      <c r="E40" t="s">
        <v>104</v>
      </c>
      <c r="F40">
        <v>18</v>
      </c>
      <c r="G40">
        <v>69</v>
      </c>
      <c r="H40">
        <v>0</v>
      </c>
      <c r="I40">
        <v>5</v>
      </c>
      <c r="J40">
        <v>0</v>
      </c>
    </row>
    <row r="41" spans="1:10">
      <c r="A41">
        <v>40</v>
      </c>
      <c r="B41" t="s">
        <v>105</v>
      </c>
      <c r="C41">
        <v>19</v>
      </c>
      <c r="D41">
        <v>8</v>
      </c>
      <c r="E41" t="s">
        <v>106</v>
      </c>
      <c r="F41">
        <v>18.399999999999999</v>
      </c>
      <c r="G41">
        <v>123</v>
      </c>
      <c r="H41">
        <v>0</v>
      </c>
      <c r="I41">
        <v>30</v>
      </c>
      <c r="J41">
        <v>0</v>
      </c>
    </row>
    <row r="42" spans="1:10">
      <c r="A42">
        <v>41</v>
      </c>
      <c r="B42" t="s">
        <v>107</v>
      </c>
      <c r="C42">
        <v>19</v>
      </c>
      <c r="D42">
        <v>8</v>
      </c>
      <c r="E42" t="s">
        <v>108</v>
      </c>
      <c r="F42">
        <v>9.65</v>
      </c>
      <c r="G42">
        <v>85</v>
      </c>
      <c r="H42">
        <v>0</v>
      </c>
      <c r="I42">
        <v>10</v>
      </c>
      <c r="J42">
        <v>0</v>
      </c>
    </row>
    <row r="43" spans="1:10">
      <c r="A43">
        <v>42</v>
      </c>
      <c r="B43" t="s">
        <v>109</v>
      </c>
      <c r="C43">
        <v>20</v>
      </c>
      <c r="D43">
        <v>5</v>
      </c>
      <c r="E43" t="s">
        <v>110</v>
      </c>
      <c r="F43">
        <v>14</v>
      </c>
      <c r="G43">
        <v>26</v>
      </c>
      <c r="H43">
        <v>0</v>
      </c>
      <c r="I43">
        <v>0</v>
      </c>
      <c r="J43">
        <v>1</v>
      </c>
    </row>
    <row r="44" spans="1:10">
      <c r="A44">
        <v>43</v>
      </c>
      <c r="B44" t="s">
        <v>111</v>
      </c>
      <c r="C44">
        <v>20</v>
      </c>
      <c r="D44">
        <v>1</v>
      </c>
      <c r="E44" t="s">
        <v>112</v>
      </c>
      <c r="F44">
        <v>46</v>
      </c>
      <c r="G44">
        <v>17</v>
      </c>
      <c r="H44">
        <v>10</v>
      </c>
      <c r="I44">
        <v>25</v>
      </c>
      <c r="J44">
        <v>0</v>
      </c>
    </row>
    <row r="45" spans="1:10">
      <c r="A45">
        <v>44</v>
      </c>
      <c r="B45" t="s">
        <v>113</v>
      </c>
      <c r="C45">
        <v>20</v>
      </c>
      <c r="D45">
        <v>2</v>
      </c>
      <c r="E45" t="s">
        <v>114</v>
      </c>
      <c r="F45">
        <v>19.45</v>
      </c>
      <c r="G45">
        <v>27</v>
      </c>
      <c r="H45">
        <v>0</v>
      </c>
      <c r="I45">
        <v>15</v>
      </c>
      <c r="J45">
        <v>0</v>
      </c>
    </row>
    <row r="46" spans="1:10">
      <c r="A46">
        <v>45</v>
      </c>
      <c r="B46" t="s">
        <v>115</v>
      </c>
      <c r="C46">
        <v>21</v>
      </c>
      <c r="D46">
        <v>8</v>
      </c>
      <c r="E46" t="s">
        <v>116</v>
      </c>
      <c r="F46">
        <v>9.5</v>
      </c>
      <c r="G46">
        <v>5</v>
      </c>
      <c r="H46">
        <v>70</v>
      </c>
      <c r="I46">
        <v>15</v>
      </c>
      <c r="J46">
        <v>0</v>
      </c>
    </row>
    <row r="47" spans="1:10">
      <c r="A47">
        <v>46</v>
      </c>
      <c r="B47" t="s">
        <v>117</v>
      </c>
      <c r="C47">
        <v>21</v>
      </c>
      <c r="D47">
        <v>8</v>
      </c>
      <c r="E47" t="s">
        <v>118</v>
      </c>
      <c r="F47">
        <v>12</v>
      </c>
      <c r="G47">
        <v>95</v>
      </c>
      <c r="H47">
        <v>0</v>
      </c>
      <c r="I47">
        <v>0</v>
      </c>
      <c r="J47">
        <v>0</v>
      </c>
    </row>
    <row r="48" spans="1:10">
      <c r="A48">
        <v>47</v>
      </c>
      <c r="B48" t="s">
        <v>119</v>
      </c>
      <c r="C48">
        <v>22</v>
      </c>
      <c r="D48">
        <v>3</v>
      </c>
      <c r="E48" t="s">
        <v>120</v>
      </c>
      <c r="F48">
        <v>9.5</v>
      </c>
      <c r="G48">
        <v>36</v>
      </c>
      <c r="H48">
        <v>0</v>
      </c>
      <c r="I48">
        <v>0</v>
      </c>
      <c r="J48">
        <v>0</v>
      </c>
    </row>
    <row r="49" spans="1:10">
      <c r="A49">
        <v>48</v>
      </c>
      <c r="B49" t="s">
        <v>121</v>
      </c>
      <c r="C49">
        <v>22</v>
      </c>
      <c r="D49">
        <v>3</v>
      </c>
      <c r="E49" t="s">
        <v>122</v>
      </c>
      <c r="F49">
        <v>12.75</v>
      </c>
      <c r="G49">
        <v>15</v>
      </c>
      <c r="H49">
        <v>70</v>
      </c>
      <c r="I49">
        <v>25</v>
      </c>
      <c r="J49">
        <v>0</v>
      </c>
    </row>
    <row r="50" spans="1:10">
      <c r="A50">
        <v>49</v>
      </c>
      <c r="B50" t="s">
        <v>123</v>
      </c>
      <c r="C50">
        <v>23</v>
      </c>
      <c r="D50">
        <v>3</v>
      </c>
      <c r="E50" t="s">
        <v>124</v>
      </c>
      <c r="F50">
        <v>20</v>
      </c>
      <c r="G50">
        <v>10</v>
      </c>
      <c r="H50">
        <v>60</v>
      </c>
      <c r="I50">
        <v>15</v>
      </c>
      <c r="J50">
        <v>0</v>
      </c>
    </row>
    <row r="51" spans="1:10">
      <c r="A51">
        <v>50</v>
      </c>
      <c r="B51" t="s">
        <v>125</v>
      </c>
      <c r="C51">
        <v>23</v>
      </c>
      <c r="D51">
        <v>3</v>
      </c>
      <c r="E51" t="s">
        <v>126</v>
      </c>
      <c r="F51">
        <v>16.25</v>
      </c>
      <c r="G51">
        <v>65</v>
      </c>
      <c r="H51">
        <v>0</v>
      </c>
      <c r="I51">
        <v>30</v>
      </c>
      <c r="J51">
        <v>0</v>
      </c>
    </row>
    <row r="52" spans="1:10">
      <c r="A52">
        <v>51</v>
      </c>
      <c r="B52" t="s">
        <v>127</v>
      </c>
      <c r="C52">
        <v>24</v>
      </c>
      <c r="D52">
        <v>7</v>
      </c>
      <c r="E52" t="s">
        <v>128</v>
      </c>
      <c r="F52">
        <v>53</v>
      </c>
      <c r="G52">
        <v>20</v>
      </c>
      <c r="H52">
        <v>0</v>
      </c>
      <c r="I52">
        <v>10</v>
      </c>
      <c r="J52">
        <v>0</v>
      </c>
    </row>
    <row r="53" spans="1:10">
      <c r="A53">
        <v>52</v>
      </c>
      <c r="B53" t="s">
        <v>129</v>
      </c>
      <c r="C53">
        <v>24</v>
      </c>
      <c r="D53">
        <v>5</v>
      </c>
      <c r="E53" t="s">
        <v>130</v>
      </c>
      <c r="F53">
        <v>7</v>
      </c>
      <c r="G53">
        <v>38</v>
      </c>
      <c r="H53">
        <v>0</v>
      </c>
      <c r="I53">
        <v>25</v>
      </c>
      <c r="J53">
        <v>0</v>
      </c>
    </row>
    <row r="54" spans="1:10">
      <c r="A54">
        <v>53</v>
      </c>
      <c r="B54" t="s">
        <v>131</v>
      </c>
      <c r="C54">
        <v>24</v>
      </c>
      <c r="D54">
        <v>6</v>
      </c>
      <c r="E54" t="s">
        <v>132</v>
      </c>
      <c r="F54">
        <v>32.799999999999997</v>
      </c>
      <c r="G54">
        <v>0</v>
      </c>
      <c r="H54">
        <v>0</v>
      </c>
      <c r="I54">
        <v>0</v>
      </c>
      <c r="J54">
        <v>1</v>
      </c>
    </row>
    <row r="55" spans="1:10">
      <c r="A55">
        <v>54</v>
      </c>
      <c r="B55" t="s">
        <v>133</v>
      </c>
      <c r="C55">
        <v>25</v>
      </c>
      <c r="D55">
        <v>6</v>
      </c>
      <c r="E55" t="s">
        <v>134</v>
      </c>
      <c r="F55">
        <v>7.45</v>
      </c>
      <c r="G55">
        <v>21</v>
      </c>
      <c r="H55">
        <v>0</v>
      </c>
      <c r="I55">
        <v>10</v>
      </c>
      <c r="J55">
        <v>0</v>
      </c>
    </row>
    <row r="56" spans="1:10">
      <c r="A56">
        <v>55</v>
      </c>
      <c r="B56" t="s">
        <v>135</v>
      </c>
      <c r="C56">
        <v>25</v>
      </c>
      <c r="D56">
        <v>6</v>
      </c>
      <c r="E56" t="s">
        <v>136</v>
      </c>
      <c r="F56">
        <v>24</v>
      </c>
      <c r="G56">
        <v>115</v>
      </c>
      <c r="H56">
        <v>0</v>
      </c>
      <c r="I56">
        <v>20</v>
      </c>
      <c r="J56">
        <v>0</v>
      </c>
    </row>
    <row r="57" spans="1:10">
      <c r="A57">
        <v>56</v>
      </c>
      <c r="B57" t="s">
        <v>137</v>
      </c>
      <c r="C57">
        <v>26</v>
      </c>
      <c r="D57">
        <v>5</v>
      </c>
      <c r="E57" t="s">
        <v>138</v>
      </c>
      <c r="F57">
        <v>38</v>
      </c>
      <c r="G57">
        <v>21</v>
      </c>
      <c r="H57">
        <v>10</v>
      </c>
      <c r="I57">
        <v>30</v>
      </c>
      <c r="J57">
        <v>0</v>
      </c>
    </row>
    <row r="58" spans="1:10">
      <c r="A58">
        <v>57</v>
      </c>
      <c r="B58" t="s">
        <v>139</v>
      </c>
      <c r="C58">
        <v>26</v>
      </c>
      <c r="D58">
        <v>5</v>
      </c>
      <c r="E58" t="s">
        <v>138</v>
      </c>
      <c r="F58">
        <v>19.5</v>
      </c>
      <c r="G58">
        <v>36</v>
      </c>
      <c r="H58">
        <v>0</v>
      </c>
      <c r="I58">
        <v>20</v>
      </c>
      <c r="J58">
        <v>0</v>
      </c>
    </row>
    <row r="59" spans="1:10">
      <c r="A59">
        <v>58</v>
      </c>
      <c r="B59" t="s">
        <v>140</v>
      </c>
      <c r="C59">
        <v>27</v>
      </c>
      <c r="D59">
        <v>8</v>
      </c>
      <c r="E59" t="s">
        <v>141</v>
      </c>
      <c r="F59">
        <v>13.25</v>
      </c>
      <c r="G59">
        <v>62</v>
      </c>
      <c r="H59">
        <v>0</v>
      </c>
      <c r="I59">
        <v>20</v>
      </c>
      <c r="J59">
        <v>0</v>
      </c>
    </row>
    <row r="60" spans="1:10">
      <c r="A60">
        <v>59</v>
      </c>
      <c r="B60" t="s">
        <v>142</v>
      </c>
      <c r="C60">
        <v>28</v>
      </c>
      <c r="D60">
        <v>4</v>
      </c>
      <c r="E60" t="s">
        <v>143</v>
      </c>
      <c r="F60">
        <v>55</v>
      </c>
      <c r="G60">
        <v>79</v>
      </c>
      <c r="H60">
        <v>0</v>
      </c>
      <c r="I60">
        <v>0</v>
      </c>
      <c r="J60">
        <v>0</v>
      </c>
    </row>
    <row r="61" spans="1:10">
      <c r="A61">
        <v>60</v>
      </c>
      <c r="B61" t="s">
        <v>144</v>
      </c>
      <c r="C61">
        <v>28</v>
      </c>
      <c r="D61">
        <v>4</v>
      </c>
      <c r="E61" t="s">
        <v>145</v>
      </c>
      <c r="F61">
        <v>34</v>
      </c>
      <c r="G61">
        <v>19</v>
      </c>
      <c r="H61">
        <v>0</v>
      </c>
      <c r="I61">
        <v>0</v>
      </c>
      <c r="J61">
        <v>0</v>
      </c>
    </row>
    <row r="62" spans="1:10">
      <c r="A62">
        <v>61</v>
      </c>
      <c r="B62" t="s">
        <v>146</v>
      </c>
      <c r="C62">
        <v>29</v>
      </c>
      <c r="D62">
        <v>2</v>
      </c>
      <c r="E62" t="s">
        <v>147</v>
      </c>
      <c r="F62">
        <v>28.5</v>
      </c>
      <c r="G62">
        <v>113</v>
      </c>
      <c r="H62">
        <v>0</v>
      </c>
      <c r="I62">
        <v>25</v>
      </c>
      <c r="J62">
        <v>0</v>
      </c>
    </row>
    <row r="63" spans="1:10">
      <c r="A63">
        <v>62</v>
      </c>
      <c r="B63" t="s">
        <v>148</v>
      </c>
      <c r="C63">
        <v>29</v>
      </c>
      <c r="D63">
        <v>3</v>
      </c>
      <c r="E63" t="s">
        <v>149</v>
      </c>
      <c r="F63">
        <v>49.3</v>
      </c>
      <c r="G63">
        <v>17</v>
      </c>
      <c r="H63">
        <v>0</v>
      </c>
      <c r="I63">
        <v>0</v>
      </c>
      <c r="J63">
        <v>0</v>
      </c>
    </row>
    <row r="64" spans="1:10">
      <c r="A64">
        <v>63</v>
      </c>
      <c r="B64" t="s">
        <v>150</v>
      </c>
      <c r="C64">
        <v>7</v>
      </c>
      <c r="D64">
        <v>2</v>
      </c>
      <c r="E64" t="s">
        <v>151</v>
      </c>
      <c r="F64">
        <v>43.9</v>
      </c>
      <c r="G64">
        <v>24</v>
      </c>
      <c r="H64">
        <v>0</v>
      </c>
      <c r="I64">
        <v>5</v>
      </c>
      <c r="J64">
        <v>0</v>
      </c>
    </row>
    <row r="65" spans="1:10">
      <c r="A65">
        <v>64</v>
      </c>
      <c r="B65" t="s">
        <v>152</v>
      </c>
      <c r="C65">
        <v>12</v>
      </c>
      <c r="D65">
        <v>5</v>
      </c>
      <c r="E65" t="s">
        <v>153</v>
      </c>
      <c r="F65">
        <v>33.25</v>
      </c>
      <c r="G65">
        <v>22</v>
      </c>
      <c r="H65">
        <v>80</v>
      </c>
      <c r="I65">
        <v>30</v>
      </c>
      <c r="J65">
        <v>0</v>
      </c>
    </row>
    <row r="66" spans="1:10">
      <c r="A66">
        <v>65</v>
      </c>
      <c r="B66" t="s">
        <v>154</v>
      </c>
      <c r="C66">
        <v>2</v>
      </c>
      <c r="D66">
        <v>2</v>
      </c>
      <c r="E66" t="s">
        <v>155</v>
      </c>
      <c r="F66">
        <v>21.05</v>
      </c>
      <c r="G66">
        <v>76</v>
      </c>
      <c r="H66">
        <v>0</v>
      </c>
      <c r="I66">
        <v>0</v>
      </c>
      <c r="J66">
        <v>0</v>
      </c>
    </row>
    <row r="67" spans="1:10">
      <c r="A67">
        <v>66</v>
      </c>
      <c r="B67" t="s">
        <v>156</v>
      </c>
      <c r="C67">
        <v>2</v>
      </c>
      <c r="D67">
        <v>2</v>
      </c>
      <c r="E67" t="s">
        <v>157</v>
      </c>
      <c r="F67">
        <v>17</v>
      </c>
      <c r="G67">
        <v>4</v>
      </c>
      <c r="H67">
        <v>100</v>
      </c>
      <c r="I67">
        <v>20</v>
      </c>
      <c r="J67">
        <v>0</v>
      </c>
    </row>
    <row r="68" spans="1:10">
      <c r="A68">
        <v>67</v>
      </c>
      <c r="B68" t="s">
        <v>158</v>
      </c>
      <c r="C68">
        <v>16</v>
      </c>
      <c r="D68">
        <v>1</v>
      </c>
      <c r="E68" t="s">
        <v>32</v>
      </c>
      <c r="F68">
        <v>14</v>
      </c>
      <c r="G68">
        <v>52</v>
      </c>
      <c r="H68">
        <v>0</v>
      </c>
      <c r="I68">
        <v>10</v>
      </c>
      <c r="J68">
        <v>0</v>
      </c>
    </row>
    <row r="69" spans="1:10">
      <c r="A69">
        <v>68</v>
      </c>
      <c r="B69" t="s">
        <v>159</v>
      </c>
      <c r="C69">
        <v>8</v>
      </c>
      <c r="D69">
        <v>3</v>
      </c>
      <c r="E69" t="s">
        <v>160</v>
      </c>
      <c r="F69">
        <v>12.5</v>
      </c>
      <c r="G69">
        <v>6</v>
      </c>
      <c r="H69">
        <v>10</v>
      </c>
      <c r="I69">
        <v>15</v>
      </c>
      <c r="J69">
        <v>0</v>
      </c>
    </row>
    <row r="70" spans="1:10">
      <c r="A70">
        <v>69</v>
      </c>
      <c r="B70" t="s">
        <v>161</v>
      </c>
      <c r="C70">
        <v>15</v>
      </c>
      <c r="D70">
        <v>4</v>
      </c>
      <c r="E70" t="s">
        <v>162</v>
      </c>
      <c r="F70">
        <v>36</v>
      </c>
      <c r="G70">
        <v>26</v>
      </c>
      <c r="H70">
        <v>0</v>
      </c>
      <c r="I70">
        <v>15</v>
      </c>
      <c r="J70">
        <v>0</v>
      </c>
    </row>
    <row r="71" spans="1:10">
      <c r="A71">
        <v>70</v>
      </c>
      <c r="B71" t="s">
        <v>163</v>
      </c>
      <c r="C71">
        <v>7</v>
      </c>
      <c r="D71">
        <v>1</v>
      </c>
      <c r="E71" t="s">
        <v>164</v>
      </c>
      <c r="F71">
        <v>15</v>
      </c>
      <c r="G71">
        <v>15</v>
      </c>
      <c r="H71">
        <v>10</v>
      </c>
      <c r="I71">
        <v>30</v>
      </c>
      <c r="J71">
        <v>0</v>
      </c>
    </row>
    <row r="72" spans="1:10">
      <c r="A72">
        <v>71</v>
      </c>
      <c r="B72" t="s">
        <v>165</v>
      </c>
      <c r="C72">
        <v>15</v>
      </c>
      <c r="D72">
        <v>4</v>
      </c>
      <c r="E72" t="s">
        <v>52</v>
      </c>
      <c r="F72">
        <v>21.5</v>
      </c>
      <c r="G72">
        <v>26</v>
      </c>
      <c r="H72">
        <v>0</v>
      </c>
      <c r="I72">
        <v>0</v>
      </c>
      <c r="J72">
        <v>0</v>
      </c>
    </row>
    <row r="73" spans="1:10">
      <c r="A73">
        <v>72</v>
      </c>
      <c r="B73" t="s">
        <v>166</v>
      </c>
      <c r="C73">
        <v>14</v>
      </c>
      <c r="D73">
        <v>4</v>
      </c>
      <c r="E73" t="s">
        <v>92</v>
      </c>
      <c r="F73">
        <v>34.799999999999997</v>
      </c>
      <c r="G73">
        <v>14</v>
      </c>
      <c r="H73">
        <v>0</v>
      </c>
      <c r="I73">
        <v>0</v>
      </c>
      <c r="J73">
        <v>0</v>
      </c>
    </row>
    <row r="74" spans="1:10">
      <c r="A74">
        <v>73</v>
      </c>
      <c r="B74" t="s">
        <v>167</v>
      </c>
      <c r="C74">
        <v>17</v>
      </c>
      <c r="D74">
        <v>8</v>
      </c>
      <c r="E74" t="s">
        <v>168</v>
      </c>
      <c r="F74">
        <v>15</v>
      </c>
      <c r="G74">
        <v>101</v>
      </c>
      <c r="H74">
        <v>0</v>
      </c>
      <c r="I74">
        <v>5</v>
      </c>
      <c r="J74">
        <v>0</v>
      </c>
    </row>
    <row r="75" spans="1:10">
      <c r="A75">
        <v>74</v>
      </c>
      <c r="B75" t="s">
        <v>169</v>
      </c>
      <c r="C75">
        <v>4</v>
      </c>
      <c r="D75">
        <v>7</v>
      </c>
      <c r="E75" t="s">
        <v>143</v>
      </c>
      <c r="F75">
        <v>10</v>
      </c>
      <c r="G75">
        <v>4</v>
      </c>
      <c r="H75">
        <v>20</v>
      </c>
      <c r="I75">
        <v>5</v>
      </c>
      <c r="J75">
        <v>0</v>
      </c>
    </row>
    <row r="76" spans="1:10">
      <c r="A76">
        <v>75</v>
      </c>
      <c r="B76" t="s">
        <v>170</v>
      </c>
      <c r="C76">
        <v>12</v>
      </c>
      <c r="D76">
        <v>1</v>
      </c>
      <c r="E76" t="s">
        <v>171</v>
      </c>
      <c r="F76">
        <v>7.75</v>
      </c>
      <c r="G76">
        <v>125</v>
      </c>
      <c r="H76">
        <v>0</v>
      </c>
      <c r="I76">
        <v>25</v>
      </c>
      <c r="J76">
        <v>0</v>
      </c>
    </row>
    <row r="77" spans="1:10">
      <c r="A77">
        <v>76</v>
      </c>
      <c r="B77" t="s">
        <v>172</v>
      </c>
      <c r="C77">
        <v>23</v>
      </c>
      <c r="D77">
        <v>1</v>
      </c>
      <c r="E77" t="s">
        <v>173</v>
      </c>
      <c r="F77">
        <v>18</v>
      </c>
      <c r="G77">
        <v>57</v>
      </c>
      <c r="H77">
        <v>0</v>
      </c>
      <c r="I77">
        <v>20</v>
      </c>
      <c r="J77">
        <v>0</v>
      </c>
    </row>
    <row r="78" spans="1:10">
      <c r="A78">
        <v>77</v>
      </c>
      <c r="B78" t="s">
        <v>174</v>
      </c>
      <c r="C78">
        <v>12</v>
      </c>
      <c r="D78">
        <v>2</v>
      </c>
      <c r="E78" t="s">
        <v>175</v>
      </c>
      <c r="F78">
        <v>13</v>
      </c>
      <c r="G78">
        <v>32</v>
      </c>
      <c r="H78">
        <v>0</v>
      </c>
      <c r="I78">
        <v>15</v>
      </c>
      <c r="J7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679C-B709-4614-BE98-D60E8488D78D}">
  <sheetPr>
    <tabColor theme="4"/>
  </sheetPr>
  <dimension ref="A1:K19"/>
  <sheetViews>
    <sheetView workbookViewId="0">
      <selection activeCell="A2" sqref="A2"/>
    </sheetView>
  </sheetViews>
  <sheetFormatPr defaultRowHeight="14.45"/>
  <cols>
    <col min="5" max="6" width="9.85546875" bestFit="1" customWidth="1"/>
    <col min="9" max="9" width="11.140625" bestFit="1" customWidth="1"/>
    <col min="10" max="10" width="9" customWidth="1"/>
  </cols>
  <sheetData>
    <row r="1" spans="1:11">
      <c r="A1" s="1" t="s">
        <v>176</v>
      </c>
      <c r="B1" s="1" t="s">
        <v>177</v>
      </c>
      <c r="C1" s="1" t="s">
        <v>178</v>
      </c>
      <c r="D1" s="1" t="s">
        <v>179</v>
      </c>
      <c r="E1" s="1" t="s">
        <v>180</v>
      </c>
      <c r="F1" s="1" t="s">
        <v>181</v>
      </c>
      <c r="G1" s="1" t="s">
        <v>182</v>
      </c>
      <c r="H1" s="1" t="s">
        <v>183</v>
      </c>
      <c r="I1" s="1" t="s">
        <v>184</v>
      </c>
      <c r="J1" s="1" t="s">
        <v>185</v>
      </c>
      <c r="K1" s="1" t="s">
        <v>186</v>
      </c>
    </row>
    <row r="2" spans="1:11">
      <c r="A2">
        <v>1</v>
      </c>
      <c r="B2" t="s">
        <v>187</v>
      </c>
      <c r="C2" t="s">
        <v>188</v>
      </c>
      <c r="D2" t="s">
        <v>189</v>
      </c>
      <c r="E2" s="3">
        <v>25375</v>
      </c>
      <c r="F2" s="3">
        <v>41225</v>
      </c>
      <c r="G2" t="s">
        <v>190</v>
      </c>
      <c r="H2" t="s">
        <v>191</v>
      </c>
      <c r="I2">
        <v>98122</v>
      </c>
      <c r="J2" t="s">
        <v>192</v>
      </c>
      <c r="K2">
        <v>90000</v>
      </c>
    </row>
    <row r="3" spans="1:11">
      <c r="A3">
        <v>2</v>
      </c>
      <c r="B3" t="s">
        <v>193</v>
      </c>
      <c r="C3" t="s">
        <v>194</v>
      </c>
      <c r="D3" t="s">
        <v>195</v>
      </c>
      <c r="E3" s="3">
        <v>26543</v>
      </c>
      <c r="F3" s="3">
        <v>41330</v>
      </c>
      <c r="G3" t="s">
        <v>196</v>
      </c>
      <c r="H3" t="s">
        <v>191</v>
      </c>
      <c r="I3">
        <v>98401</v>
      </c>
      <c r="J3" t="s">
        <v>192</v>
      </c>
      <c r="K3">
        <v>90000</v>
      </c>
    </row>
    <row r="4" spans="1:11">
      <c r="A4">
        <v>3</v>
      </c>
      <c r="B4" t="s">
        <v>197</v>
      </c>
      <c r="C4" t="s">
        <v>198</v>
      </c>
      <c r="D4" t="s">
        <v>189</v>
      </c>
      <c r="E4" s="3">
        <v>30753</v>
      </c>
      <c r="F4" s="3">
        <v>41195</v>
      </c>
      <c r="G4" t="s">
        <v>199</v>
      </c>
      <c r="H4" t="s">
        <v>191</v>
      </c>
      <c r="I4">
        <v>98033</v>
      </c>
      <c r="J4" t="s">
        <v>192</v>
      </c>
      <c r="K4">
        <v>120000</v>
      </c>
    </row>
    <row r="5" spans="1:11">
      <c r="A5">
        <v>4</v>
      </c>
      <c r="B5" t="s">
        <v>200</v>
      </c>
      <c r="C5" t="s">
        <v>201</v>
      </c>
      <c r="D5" t="s">
        <v>189</v>
      </c>
      <c r="E5" s="3">
        <v>21277</v>
      </c>
      <c r="F5" s="3">
        <v>41592</v>
      </c>
      <c r="G5" t="s">
        <v>202</v>
      </c>
      <c r="H5" t="s">
        <v>191</v>
      </c>
      <c r="I5">
        <v>98052</v>
      </c>
      <c r="J5" t="s">
        <v>192</v>
      </c>
      <c r="K5">
        <v>120000</v>
      </c>
    </row>
    <row r="6" spans="1:11">
      <c r="A6">
        <v>5</v>
      </c>
      <c r="B6" t="s">
        <v>203</v>
      </c>
      <c r="C6" t="s">
        <v>204</v>
      </c>
      <c r="D6" t="s">
        <v>205</v>
      </c>
      <c r="E6" s="3">
        <v>27652</v>
      </c>
      <c r="F6" s="3">
        <v>41759</v>
      </c>
      <c r="G6" t="s">
        <v>206</v>
      </c>
      <c r="H6" t="s">
        <v>207</v>
      </c>
      <c r="I6" t="s">
        <v>208</v>
      </c>
      <c r="J6" t="s">
        <v>209</v>
      </c>
      <c r="K6">
        <v>90000</v>
      </c>
    </row>
    <row r="7" spans="1:11">
      <c r="A7">
        <v>6</v>
      </c>
      <c r="B7" t="s">
        <v>210</v>
      </c>
      <c r="C7" t="s">
        <v>211</v>
      </c>
      <c r="D7" t="s">
        <v>189</v>
      </c>
      <c r="E7" s="3">
        <v>30694</v>
      </c>
      <c r="F7" s="3">
        <v>41759</v>
      </c>
      <c r="G7" t="s">
        <v>206</v>
      </c>
      <c r="H7" t="s">
        <v>207</v>
      </c>
      <c r="I7" t="s">
        <v>212</v>
      </c>
      <c r="J7" t="s">
        <v>209</v>
      </c>
      <c r="K7">
        <v>90000</v>
      </c>
    </row>
    <row r="8" spans="1:11">
      <c r="A8">
        <v>7</v>
      </c>
      <c r="B8" t="s">
        <v>213</v>
      </c>
      <c r="C8" t="s">
        <v>214</v>
      </c>
      <c r="D8" t="s">
        <v>189</v>
      </c>
      <c r="E8" s="3">
        <v>29565</v>
      </c>
      <c r="F8" s="3">
        <v>41836</v>
      </c>
      <c r="G8" t="s">
        <v>206</v>
      </c>
      <c r="H8" t="s">
        <v>207</v>
      </c>
      <c r="I8" t="s">
        <v>215</v>
      </c>
      <c r="J8" t="s">
        <v>209</v>
      </c>
      <c r="K8">
        <v>70000</v>
      </c>
    </row>
    <row r="9" spans="1:11">
      <c r="A9">
        <v>8</v>
      </c>
      <c r="B9" t="s">
        <v>216</v>
      </c>
      <c r="C9" t="s">
        <v>217</v>
      </c>
      <c r="D9" t="s">
        <v>218</v>
      </c>
      <c r="E9" s="3">
        <v>28694</v>
      </c>
      <c r="F9" s="3">
        <v>41898</v>
      </c>
      <c r="G9" t="s">
        <v>190</v>
      </c>
      <c r="H9" t="s">
        <v>191</v>
      </c>
      <c r="I9">
        <v>98105</v>
      </c>
      <c r="J9" t="s">
        <v>192</v>
      </c>
      <c r="K9">
        <v>90000</v>
      </c>
    </row>
    <row r="10" spans="1:11">
      <c r="A10">
        <v>9</v>
      </c>
      <c r="B10" t="s">
        <v>219</v>
      </c>
      <c r="C10" t="s">
        <v>220</v>
      </c>
      <c r="D10" t="s">
        <v>189</v>
      </c>
      <c r="E10" s="3">
        <v>31634</v>
      </c>
      <c r="F10" s="3">
        <v>42153</v>
      </c>
      <c r="G10" t="s">
        <v>206</v>
      </c>
      <c r="H10" t="s">
        <v>207</v>
      </c>
      <c r="I10" t="s">
        <v>221</v>
      </c>
      <c r="J10" t="s">
        <v>209</v>
      </c>
      <c r="K10">
        <v>70000</v>
      </c>
    </row>
    <row r="11" spans="1:11">
      <c r="A11">
        <v>1</v>
      </c>
      <c r="B11" t="s">
        <v>187</v>
      </c>
      <c r="C11" t="s">
        <v>188</v>
      </c>
      <c r="D11" t="s">
        <v>189</v>
      </c>
      <c r="E11" s="3">
        <v>25375</v>
      </c>
      <c r="F11" s="3">
        <v>41225</v>
      </c>
      <c r="G11" t="s">
        <v>190</v>
      </c>
      <c r="H11" t="s">
        <v>191</v>
      </c>
      <c r="I11">
        <v>98122</v>
      </c>
      <c r="J11" t="s">
        <v>192</v>
      </c>
      <c r="K11">
        <v>90000</v>
      </c>
    </row>
    <row r="12" spans="1:11">
      <c r="A12">
        <v>2</v>
      </c>
      <c r="B12" t="s">
        <v>193</v>
      </c>
      <c r="C12" t="s">
        <v>194</v>
      </c>
      <c r="D12" t="s">
        <v>195</v>
      </c>
      <c r="E12" s="3">
        <v>26543</v>
      </c>
      <c r="F12" s="3">
        <v>41330</v>
      </c>
      <c r="G12" t="s">
        <v>196</v>
      </c>
      <c r="H12" t="s">
        <v>191</v>
      </c>
      <c r="I12">
        <v>98401</v>
      </c>
      <c r="J12" t="s">
        <v>192</v>
      </c>
      <c r="K12">
        <v>90000</v>
      </c>
    </row>
    <row r="13" spans="1:11">
      <c r="A13">
        <v>3</v>
      </c>
      <c r="B13" t="s">
        <v>197</v>
      </c>
      <c r="C13" t="s">
        <v>198</v>
      </c>
      <c r="D13" t="s">
        <v>189</v>
      </c>
      <c r="E13" s="3">
        <v>30753</v>
      </c>
      <c r="F13" s="3">
        <v>41195</v>
      </c>
      <c r="G13" t="s">
        <v>199</v>
      </c>
      <c r="H13" t="s">
        <v>191</v>
      </c>
      <c r="I13">
        <v>98033</v>
      </c>
      <c r="J13" t="s">
        <v>192</v>
      </c>
      <c r="K13">
        <v>120000</v>
      </c>
    </row>
    <row r="14" spans="1:11">
      <c r="A14">
        <v>4</v>
      </c>
      <c r="B14" t="s">
        <v>200</v>
      </c>
      <c r="C14" t="s">
        <v>201</v>
      </c>
      <c r="D14" t="s">
        <v>189</v>
      </c>
      <c r="E14" s="3">
        <v>21277</v>
      </c>
      <c r="F14" s="3">
        <v>41592</v>
      </c>
      <c r="G14" t="s">
        <v>202</v>
      </c>
      <c r="H14" t="s">
        <v>191</v>
      </c>
      <c r="I14">
        <v>98052</v>
      </c>
      <c r="J14" t="s">
        <v>192</v>
      </c>
      <c r="K14">
        <v>120000</v>
      </c>
    </row>
    <row r="15" spans="1:11">
      <c r="A15">
        <v>5</v>
      </c>
      <c r="B15" t="s">
        <v>203</v>
      </c>
      <c r="C15" t="s">
        <v>204</v>
      </c>
      <c r="D15" t="s">
        <v>205</v>
      </c>
      <c r="E15" s="3">
        <v>27652</v>
      </c>
      <c r="F15" s="3">
        <v>41759</v>
      </c>
      <c r="G15" t="s">
        <v>206</v>
      </c>
      <c r="H15" t="s">
        <v>207</v>
      </c>
      <c r="I15" t="s">
        <v>208</v>
      </c>
      <c r="J15" t="s">
        <v>209</v>
      </c>
      <c r="K15">
        <v>90000</v>
      </c>
    </row>
    <row r="16" spans="1:11">
      <c r="A16">
        <v>6</v>
      </c>
      <c r="B16" t="s">
        <v>210</v>
      </c>
      <c r="C16" t="s">
        <v>211</v>
      </c>
      <c r="D16" t="s">
        <v>189</v>
      </c>
      <c r="E16" s="3">
        <v>30694</v>
      </c>
      <c r="F16" s="3">
        <v>41759</v>
      </c>
      <c r="G16" t="s">
        <v>206</v>
      </c>
      <c r="H16" t="s">
        <v>207</v>
      </c>
      <c r="I16" t="s">
        <v>212</v>
      </c>
      <c r="J16" t="s">
        <v>209</v>
      </c>
      <c r="K16">
        <v>90000</v>
      </c>
    </row>
    <row r="17" spans="1:11">
      <c r="A17">
        <v>7</v>
      </c>
      <c r="B17" t="s">
        <v>213</v>
      </c>
      <c r="C17" t="s">
        <v>214</v>
      </c>
      <c r="D17" t="s">
        <v>189</v>
      </c>
      <c r="E17" s="3">
        <v>29565</v>
      </c>
      <c r="F17" s="3">
        <v>41836</v>
      </c>
      <c r="G17" t="s">
        <v>206</v>
      </c>
      <c r="H17" t="s">
        <v>207</v>
      </c>
      <c r="I17" t="s">
        <v>215</v>
      </c>
      <c r="J17" t="s">
        <v>209</v>
      </c>
      <c r="K17">
        <v>70000</v>
      </c>
    </row>
    <row r="18" spans="1:11">
      <c r="A18">
        <v>8</v>
      </c>
      <c r="B18" t="s">
        <v>216</v>
      </c>
      <c r="C18" t="s">
        <v>217</v>
      </c>
      <c r="D18" t="s">
        <v>218</v>
      </c>
      <c r="E18" s="3">
        <v>28694</v>
      </c>
      <c r="F18" s="3">
        <v>41898</v>
      </c>
      <c r="G18" t="s">
        <v>190</v>
      </c>
      <c r="H18" t="s">
        <v>191</v>
      </c>
      <c r="I18">
        <v>98105</v>
      </c>
      <c r="J18" t="s">
        <v>192</v>
      </c>
      <c r="K18">
        <v>90000</v>
      </c>
    </row>
    <row r="19" spans="1:11">
      <c r="A19">
        <v>9</v>
      </c>
      <c r="B19" t="s">
        <v>219</v>
      </c>
      <c r="C19" t="s">
        <v>220</v>
      </c>
      <c r="D19" t="s">
        <v>189</v>
      </c>
      <c r="E19" s="3">
        <v>31634</v>
      </c>
      <c r="F19" s="3">
        <v>42153</v>
      </c>
      <c r="G19" t="s">
        <v>206</v>
      </c>
      <c r="H19" t="s">
        <v>207</v>
      </c>
      <c r="I19" t="s">
        <v>221</v>
      </c>
      <c r="J19" t="s">
        <v>209</v>
      </c>
      <c r="K19">
        <v>70000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87A4-E4B2-4D10-8C03-E2DF2940D58C}">
  <sheetPr>
    <tabColor theme="4"/>
  </sheetPr>
  <dimension ref="A1:M339"/>
  <sheetViews>
    <sheetView workbookViewId="0">
      <selection activeCell="E2" sqref="E2:F10"/>
    </sheetView>
  </sheetViews>
  <sheetFormatPr defaultRowHeight="14.45"/>
  <cols>
    <col min="1" max="1" width="11.28515625" bestFit="1" customWidth="1"/>
    <col min="2" max="2" width="15.7109375" bestFit="1" customWidth="1"/>
    <col min="3" max="4" width="13.7109375" customWidth="1"/>
    <col min="6" max="6" width="11.42578125" bestFit="1" customWidth="1"/>
    <col min="7" max="7" width="12" bestFit="1" customWidth="1"/>
    <col min="8" max="8" width="11.85546875" bestFit="1" customWidth="1"/>
    <col min="9" max="9" width="26.28515625" customWidth="1"/>
    <col min="10" max="10" width="10.140625" customWidth="1"/>
    <col min="12" max="12" width="12.28515625" bestFit="1" customWidth="1"/>
  </cols>
  <sheetData>
    <row r="1" spans="1:13">
      <c r="A1" s="2" t="s">
        <v>222</v>
      </c>
      <c r="B1" s="2" t="s">
        <v>223</v>
      </c>
      <c r="C1" s="2" t="s">
        <v>224</v>
      </c>
      <c r="D1" s="2" t="s">
        <v>225</v>
      </c>
      <c r="E1" s="2" t="s">
        <v>226</v>
      </c>
      <c r="F1" s="2" t="s">
        <v>227</v>
      </c>
      <c r="G1" s="2" t="s">
        <v>228</v>
      </c>
      <c r="K1" s="25" t="s">
        <v>229</v>
      </c>
      <c r="L1" s="25" t="s">
        <v>230</v>
      </c>
    </row>
    <row r="2" spans="1:13">
      <c r="A2">
        <v>3</v>
      </c>
      <c r="B2" t="str">
        <f>_xlfn.IFNA(CONCATENATE(VLOOKUP(A2,Employees!$A$1:$J$10,3,FALSE)," ",VLOOKUP(A2,Employees!$A$1:$J$10,2,FALSE)),"")</f>
        <v>Janet Leverling</v>
      </c>
      <c r="C2" s="3">
        <f>_xlfn.IFNA(VLOOKUP(A2,Employees!$A$1:$J$10,5,FALSE),"")</f>
        <v>30753</v>
      </c>
      <c r="D2" s="3">
        <f>_xlfn.IFNA(VLOOKUP(A2,Employees!$A$1:$J$10,6,FALSE),"")</f>
        <v>41195</v>
      </c>
      <c r="E2">
        <f t="shared" ref="E2:E10" si="0">MONTH(D2)</f>
        <v>10</v>
      </c>
      <c r="F2">
        <f t="shared" ref="F2:F10" si="1">YEAR(D2)</f>
        <v>2012</v>
      </c>
      <c r="G2" s="32">
        <f>DATE(YEAR(C2)+60,MONTH(C2),DAY(C2))</f>
        <v>52668</v>
      </c>
      <c r="K2" s="12" t="s">
        <v>231</v>
      </c>
      <c r="L2" s="12">
        <v>100</v>
      </c>
    </row>
    <row r="3" spans="1:13">
      <c r="A3">
        <v>1</v>
      </c>
      <c r="B3" t="str">
        <f>_xlfn.IFNA(CONCATENATE(VLOOKUP(A3,Employees!$A$1:$J$10,3,FALSE)," ",VLOOKUP(A3,Employees!$A$1:$J$10,2,FALSE)),"")</f>
        <v>Nancy Davolio</v>
      </c>
      <c r="C3" s="3">
        <f>_xlfn.IFNA(VLOOKUP(A3,Employees!$A$1:$J$10,5,FALSE),"")</f>
        <v>25375</v>
      </c>
      <c r="D3" s="3">
        <f>_xlfn.IFNA(VLOOKUP(A3,Employees!$A$1:$J$10,6,FALSE),"")</f>
        <v>41225</v>
      </c>
      <c r="E3">
        <f t="shared" si="0"/>
        <v>11</v>
      </c>
      <c r="F3">
        <f t="shared" si="1"/>
        <v>2012</v>
      </c>
      <c r="G3" s="32">
        <f t="shared" ref="G3:G10" si="2">DATE(YEAR(C3)+60,MONTH(C3),DAY(C3))</f>
        <v>47290</v>
      </c>
      <c r="K3" s="12" t="s">
        <v>232</v>
      </c>
      <c r="L3" s="12">
        <v>100</v>
      </c>
    </row>
    <row r="4" spans="1:13">
      <c r="A4">
        <v>2</v>
      </c>
      <c r="B4" t="str">
        <f>_xlfn.IFNA(CONCATENATE(VLOOKUP(A4,Employees!$A$1:$J$10,3,FALSE)," ",VLOOKUP(A4,Employees!$A$1:$J$10,2,FALSE)),"")</f>
        <v>Andrew Fuller</v>
      </c>
      <c r="C4" s="3">
        <f>_xlfn.IFNA(VLOOKUP(A4,Employees!$A$1:$J$10,5,FALSE),"")</f>
        <v>26543</v>
      </c>
      <c r="D4" s="3">
        <f>_xlfn.IFNA(VLOOKUP(A4,Employees!$A$1:$J$10,6,FALSE),"")</f>
        <v>41330</v>
      </c>
      <c r="E4">
        <f t="shared" si="0"/>
        <v>2</v>
      </c>
      <c r="F4">
        <f t="shared" si="1"/>
        <v>2013</v>
      </c>
      <c r="G4" s="32">
        <f t="shared" si="2"/>
        <v>48458</v>
      </c>
      <c r="K4" s="12" t="s">
        <v>233</v>
      </c>
      <c r="L4" s="12">
        <v>100</v>
      </c>
    </row>
    <row r="5" spans="1:13">
      <c r="A5">
        <v>4</v>
      </c>
      <c r="B5" t="str">
        <f>_xlfn.IFNA(CONCATENATE(VLOOKUP(A5,Employees!$A$1:$J$10,3,FALSE)," ",VLOOKUP(A5,Employees!$A$1:$J$10,2,FALSE)),"")</f>
        <v>Margaret Peacock</v>
      </c>
      <c r="C5" s="3">
        <f>_xlfn.IFNA(VLOOKUP(A5,Employees!$A$1:$J$10,5,FALSE),"")</f>
        <v>21277</v>
      </c>
      <c r="D5" s="3">
        <f>_xlfn.IFNA(VLOOKUP(A5,Employees!$A$1:$J$10,6,FALSE),"")</f>
        <v>41592</v>
      </c>
      <c r="E5">
        <f t="shared" si="0"/>
        <v>11</v>
      </c>
      <c r="F5">
        <f t="shared" si="1"/>
        <v>2013</v>
      </c>
      <c r="G5" s="32">
        <f t="shared" si="2"/>
        <v>43192</v>
      </c>
      <c r="K5" s="12" t="s">
        <v>234</v>
      </c>
      <c r="L5" s="12">
        <v>100</v>
      </c>
    </row>
    <row r="6" spans="1:13" ht="15" thickBot="1">
      <c r="A6">
        <v>5</v>
      </c>
      <c r="B6" t="str">
        <f>_xlfn.IFNA(CONCATENATE(VLOOKUP(A6,Employees!$A$1:$J$10,3,FALSE)," ",VLOOKUP(A6,Employees!$A$1:$J$10,2,FALSE)),"")</f>
        <v>Steven Buchanan</v>
      </c>
      <c r="C6" s="3">
        <f>_xlfn.IFNA(VLOOKUP(A6,Employees!$A$1:$J$10,5,FALSE),"")</f>
        <v>27652</v>
      </c>
      <c r="D6" s="3">
        <f>_xlfn.IFNA(VLOOKUP(A6,Employees!$A$1:$J$10,6,FALSE),"")</f>
        <v>41759</v>
      </c>
      <c r="E6">
        <f t="shared" si="0"/>
        <v>4</v>
      </c>
      <c r="F6">
        <f t="shared" si="1"/>
        <v>2014</v>
      </c>
      <c r="G6" s="32">
        <f t="shared" si="2"/>
        <v>49567</v>
      </c>
      <c r="K6" s="13" t="s">
        <v>235</v>
      </c>
      <c r="L6" s="13">
        <v>100</v>
      </c>
    </row>
    <row r="7" spans="1:13" ht="15" thickBot="1">
      <c r="A7">
        <v>6</v>
      </c>
      <c r="B7" t="str">
        <f>_xlfn.IFNA(CONCATENATE(VLOOKUP(A7,Employees!$A$1:$J$10,3,FALSE)," ",VLOOKUP(A7,Employees!$A$1:$J$10,2,FALSE)),"")</f>
        <v>Michael Suyama</v>
      </c>
      <c r="C7" s="3">
        <f>_xlfn.IFNA(VLOOKUP(A7,Employees!$A$1:$J$10,5,FALSE),"")</f>
        <v>30694</v>
      </c>
      <c r="D7" s="3">
        <f>_xlfn.IFNA(VLOOKUP(A7,Employees!$A$1:$J$10,6,FALSE),"")</f>
        <v>41759</v>
      </c>
      <c r="E7">
        <f t="shared" si="0"/>
        <v>4</v>
      </c>
      <c r="F7">
        <f t="shared" si="1"/>
        <v>2014</v>
      </c>
      <c r="G7" s="32">
        <f t="shared" si="2"/>
        <v>52609</v>
      </c>
      <c r="K7" s="14" t="s">
        <v>236</v>
      </c>
      <c r="L7" s="14">
        <f>SUM(L2:L6)</f>
        <v>500</v>
      </c>
    </row>
    <row r="8" spans="1:13" ht="15" thickBot="1">
      <c r="A8">
        <v>7</v>
      </c>
      <c r="B8" t="str">
        <f>_xlfn.IFNA(CONCATENATE(VLOOKUP(A8,Employees!$A$1:$J$10,3,FALSE)," ",VLOOKUP(A8,Employees!$A$1:$J$10,2,FALSE)),"")</f>
        <v>Robert King</v>
      </c>
      <c r="C8" s="3">
        <f>_xlfn.IFNA(VLOOKUP(A8,Employees!$A$1:$J$10,5,FALSE),"")</f>
        <v>29565</v>
      </c>
      <c r="D8" s="3">
        <f>_xlfn.IFNA(VLOOKUP(A8,Employees!$A$1:$J$10,6,FALSE),"")</f>
        <v>41836</v>
      </c>
      <c r="E8">
        <f t="shared" si="0"/>
        <v>7</v>
      </c>
      <c r="F8">
        <f t="shared" si="1"/>
        <v>2014</v>
      </c>
      <c r="G8" s="32">
        <f t="shared" si="2"/>
        <v>51480</v>
      </c>
      <c r="K8" s="14" t="s">
        <v>237</v>
      </c>
      <c r="L8" s="15">
        <v>0.75</v>
      </c>
    </row>
    <row r="9" spans="1:13">
      <c r="A9">
        <v>8</v>
      </c>
      <c r="B9" t="str">
        <f>_xlfn.IFNA(CONCATENATE(VLOOKUP(A9,Employees!$A$1:$J$10,3,FALSE)," ",VLOOKUP(A9,Employees!$A$1:$J$10,2,FALSE)),"")</f>
        <v>Laura Callahan</v>
      </c>
      <c r="C9" s="3">
        <f>_xlfn.IFNA(VLOOKUP(A9,Employees!$A$1:$J$10,5,FALSE),"")</f>
        <v>28694</v>
      </c>
      <c r="D9" s="3">
        <f>_xlfn.IFNA(VLOOKUP(A9,Employees!$A$1:$J$10,6,FALSE),"")</f>
        <v>41898</v>
      </c>
      <c r="E9">
        <f t="shared" si="0"/>
        <v>9</v>
      </c>
      <c r="F9">
        <f t="shared" si="1"/>
        <v>2014</v>
      </c>
      <c r="G9" s="32">
        <f t="shared" si="2"/>
        <v>50609</v>
      </c>
    </row>
    <row r="10" spans="1:13">
      <c r="A10">
        <v>9</v>
      </c>
      <c r="B10" t="str">
        <f>_xlfn.IFNA(CONCATENATE(VLOOKUP(A10,Employees!$A$1:$J$10,3,FALSE)," ",VLOOKUP(A10,Employees!$A$1:$J$10,2,FALSE)),"")</f>
        <v>Anne Dodsworth</v>
      </c>
      <c r="C10" s="3">
        <f>_xlfn.IFNA(VLOOKUP(A10,Employees!$A$1:$J$10,5,FALSE),"")</f>
        <v>31634</v>
      </c>
      <c r="D10" s="3">
        <f>_xlfn.IFNA(VLOOKUP(A10,Employees!$A$1:$J$10,6,FALSE),"")</f>
        <v>42153</v>
      </c>
      <c r="E10">
        <f t="shared" si="0"/>
        <v>5</v>
      </c>
      <c r="F10">
        <f t="shared" si="1"/>
        <v>2015</v>
      </c>
      <c r="G10" s="32">
        <f t="shared" si="2"/>
        <v>53549</v>
      </c>
    </row>
    <row r="11" spans="1:13">
      <c r="B11" t="str">
        <f>_xlfn.IFNA(CONCATENATE(VLOOKUP(A11,Employees!$A$1:$J$10,3,FALSE)," ",VLOOKUP(A11,Employees!$A$1:$J$10,2,FALSE)),"")</f>
        <v/>
      </c>
      <c r="C11" s="3"/>
      <c r="D11" s="3"/>
    </row>
    <row r="12" spans="1:13">
      <c r="B12" t="str">
        <f>_xlfn.IFNA(CONCATENATE(VLOOKUP(A12,Employees!$A$1:$J$10,3,FALSE)," ",VLOOKUP(A12,Employees!$A$1:$J$10,2,FALSE)),"")</f>
        <v/>
      </c>
      <c r="C12" s="3"/>
      <c r="D12" s="3"/>
    </row>
    <row r="13" spans="1:13" ht="15" thickBot="1">
      <c r="B13" t="str">
        <f>_xlfn.IFNA(CONCATENATE(VLOOKUP(A13,Employees!$A$1:$J$10,3,FALSE)," ",VLOOKUP(A13,Employees!$A$1:$J$10,2,FALSE)),"")</f>
        <v/>
      </c>
      <c r="C13" s="3" t="str">
        <f>_xlfn.IFNA(VLOOKUP(A13,Employees!$A$1:$J$10,5,FALSE),"")</f>
        <v/>
      </c>
      <c r="D13" s="3"/>
    </row>
    <row r="14" spans="1:13" s="1" customFormat="1">
      <c r="B14" s="26" t="s">
        <v>238</v>
      </c>
      <c r="C14" s="27" t="s">
        <v>239</v>
      </c>
      <c r="D14" s="28" t="s">
        <v>226</v>
      </c>
      <c r="E14" s="29" t="s">
        <v>227</v>
      </c>
      <c r="F14" s="29" t="s">
        <v>231</v>
      </c>
      <c r="G14" s="29" t="s">
        <v>232</v>
      </c>
      <c r="H14" s="29" t="s">
        <v>233</v>
      </c>
      <c r="I14" s="29" t="s">
        <v>234</v>
      </c>
      <c r="J14" s="29" t="s">
        <v>235</v>
      </c>
      <c r="K14" s="29" t="s">
        <v>240</v>
      </c>
      <c r="L14" s="30" t="s">
        <v>241</v>
      </c>
      <c r="M14" s="31" t="s">
        <v>242</v>
      </c>
    </row>
    <row r="15" spans="1:13">
      <c r="B15" s="17">
        <v>1</v>
      </c>
      <c r="C15" s="24">
        <f>DATE(E15,D15,1)</f>
        <v>42370</v>
      </c>
      <c r="D15" s="11">
        <v>1</v>
      </c>
      <c r="E15" s="11">
        <v>2016</v>
      </c>
      <c r="F15" s="18">
        <v>97</v>
      </c>
      <c r="G15" s="18">
        <v>59</v>
      </c>
      <c r="H15" s="18">
        <v>57</v>
      </c>
      <c r="I15" s="18">
        <v>92</v>
      </c>
      <c r="J15" s="18">
        <v>91</v>
      </c>
      <c r="K15" s="18">
        <f t="shared" ref="K15:K78" si="3">SUM(F15:J15)</f>
        <v>396</v>
      </c>
      <c r="L15" s="19">
        <f t="shared" ref="L15:L78" si="4">K15/$L$7</f>
        <v>0.79200000000000004</v>
      </c>
      <c r="M15" t="str">
        <f>IF(D15&lt;4,"Q1",IF(D15&lt;7,"Q2",IF(D15&lt;10,"Q3","Q4")))</f>
        <v>Q1</v>
      </c>
    </row>
    <row r="16" spans="1:13">
      <c r="B16" s="17">
        <v>2</v>
      </c>
      <c r="C16" s="24">
        <f t="shared" ref="C16:C79" si="5">DATE(E16,D16,1)</f>
        <v>42370</v>
      </c>
      <c r="D16" s="11">
        <v>1</v>
      </c>
      <c r="E16" s="11">
        <v>2016</v>
      </c>
      <c r="F16" s="18">
        <v>70</v>
      </c>
      <c r="G16" s="18">
        <v>93</v>
      </c>
      <c r="H16" s="18">
        <v>77</v>
      </c>
      <c r="I16" s="18">
        <v>61</v>
      </c>
      <c r="J16" s="18">
        <v>52</v>
      </c>
      <c r="K16" s="18">
        <f t="shared" si="3"/>
        <v>353</v>
      </c>
      <c r="L16" s="19">
        <f t="shared" si="4"/>
        <v>0.70599999999999996</v>
      </c>
      <c r="M16" t="str">
        <f t="shared" ref="M16:M79" si="6">IF(D16&lt;4,"Q1",IF(D16&lt;7,"Q2",IF(D16&lt;10,"Q3","Q4")))</f>
        <v>Q1</v>
      </c>
    </row>
    <row r="17" spans="2:13">
      <c r="B17" s="17">
        <v>3</v>
      </c>
      <c r="C17" s="24">
        <f t="shared" si="5"/>
        <v>42370</v>
      </c>
      <c r="D17" s="11">
        <v>1</v>
      </c>
      <c r="E17" s="11">
        <v>2016</v>
      </c>
      <c r="F17" s="18">
        <v>58</v>
      </c>
      <c r="G17" s="18">
        <v>68</v>
      </c>
      <c r="H17" s="18">
        <v>79</v>
      </c>
      <c r="I17" s="18">
        <v>90</v>
      </c>
      <c r="J17" s="18">
        <v>64</v>
      </c>
      <c r="K17" s="18">
        <f t="shared" si="3"/>
        <v>359</v>
      </c>
      <c r="L17" s="19">
        <f t="shared" si="4"/>
        <v>0.71799999999999997</v>
      </c>
      <c r="M17" t="str">
        <f t="shared" si="6"/>
        <v>Q1</v>
      </c>
    </row>
    <row r="18" spans="2:13">
      <c r="B18" s="17">
        <v>4</v>
      </c>
      <c r="C18" s="24">
        <f t="shared" si="5"/>
        <v>42370</v>
      </c>
      <c r="D18" s="11">
        <v>1</v>
      </c>
      <c r="E18" s="11">
        <v>2016</v>
      </c>
      <c r="F18" s="18">
        <v>50</v>
      </c>
      <c r="G18" s="18">
        <v>79</v>
      </c>
      <c r="H18" s="18">
        <v>89</v>
      </c>
      <c r="I18" s="18">
        <v>98</v>
      </c>
      <c r="J18" s="18">
        <v>54</v>
      </c>
      <c r="K18" s="18">
        <f t="shared" si="3"/>
        <v>370</v>
      </c>
      <c r="L18" s="19">
        <f t="shared" si="4"/>
        <v>0.74</v>
      </c>
      <c r="M18" t="str">
        <f t="shared" si="6"/>
        <v>Q1</v>
      </c>
    </row>
    <row r="19" spans="2:13">
      <c r="B19" s="17">
        <v>5</v>
      </c>
      <c r="C19" s="24">
        <f t="shared" si="5"/>
        <v>42370</v>
      </c>
      <c r="D19" s="11">
        <v>1</v>
      </c>
      <c r="E19" s="11">
        <v>2016</v>
      </c>
      <c r="F19" s="18">
        <v>88</v>
      </c>
      <c r="G19" s="18">
        <v>92</v>
      </c>
      <c r="H19" s="18">
        <v>93</v>
      </c>
      <c r="I19" s="18">
        <v>84</v>
      </c>
      <c r="J19" s="18">
        <v>59</v>
      </c>
      <c r="K19" s="18">
        <f t="shared" si="3"/>
        <v>416</v>
      </c>
      <c r="L19" s="19">
        <f t="shared" si="4"/>
        <v>0.83199999999999996</v>
      </c>
      <c r="M19" t="str">
        <f t="shared" si="6"/>
        <v>Q1</v>
      </c>
    </row>
    <row r="20" spans="2:13">
      <c r="B20" s="17">
        <v>6</v>
      </c>
      <c r="C20" s="24">
        <f t="shared" si="5"/>
        <v>42370</v>
      </c>
      <c r="D20" s="11">
        <v>1</v>
      </c>
      <c r="E20" s="11">
        <v>2016</v>
      </c>
      <c r="F20" s="18">
        <v>90</v>
      </c>
      <c r="G20" s="18">
        <v>91</v>
      </c>
      <c r="H20" s="18">
        <v>69</v>
      </c>
      <c r="I20" s="18">
        <v>51</v>
      </c>
      <c r="J20" s="18">
        <v>90</v>
      </c>
      <c r="K20" s="18">
        <f t="shared" si="3"/>
        <v>391</v>
      </c>
      <c r="L20" s="19">
        <f t="shared" si="4"/>
        <v>0.78200000000000003</v>
      </c>
      <c r="M20" t="str">
        <f t="shared" si="6"/>
        <v>Q1</v>
      </c>
    </row>
    <row r="21" spans="2:13">
      <c r="B21" s="17">
        <v>7</v>
      </c>
      <c r="C21" s="24">
        <f t="shared" si="5"/>
        <v>42370</v>
      </c>
      <c r="D21" s="11">
        <v>1</v>
      </c>
      <c r="E21" s="11">
        <v>2016</v>
      </c>
      <c r="F21" s="18">
        <v>68</v>
      </c>
      <c r="G21" s="18">
        <v>98</v>
      </c>
      <c r="H21" s="18">
        <v>69</v>
      </c>
      <c r="I21" s="18">
        <v>72</v>
      </c>
      <c r="J21" s="18">
        <v>91</v>
      </c>
      <c r="K21" s="18">
        <f t="shared" si="3"/>
        <v>398</v>
      </c>
      <c r="L21" s="19">
        <f t="shared" si="4"/>
        <v>0.79600000000000004</v>
      </c>
      <c r="M21" t="str">
        <f t="shared" si="6"/>
        <v>Q1</v>
      </c>
    </row>
    <row r="22" spans="2:13">
      <c r="B22" s="17">
        <v>8</v>
      </c>
      <c r="C22" s="24">
        <f t="shared" si="5"/>
        <v>42370</v>
      </c>
      <c r="D22" s="11">
        <v>1</v>
      </c>
      <c r="E22" s="11">
        <v>2016</v>
      </c>
      <c r="F22" s="18">
        <v>87</v>
      </c>
      <c r="G22" s="18">
        <v>77</v>
      </c>
      <c r="H22" s="18">
        <v>88</v>
      </c>
      <c r="I22" s="18">
        <v>88</v>
      </c>
      <c r="J22" s="18">
        <v>79</v>
      </c>
      <c r="K22" s="18">
        <f t="shared" si="3"/>
        <v>419</v>
      </c>
      <c r="L22" s="19">
        <f t="shared" si="4"/>
        <v>0.83799999999999997</v>
      </c>
      <c r="M22" t="str">
        <f t="shared" si="6"/>
        <v>Q1</v>
      </c>
    </row>
    <row r="23" spans="2:13">
      <c r="B23" s="17">
        <v>9</v>
      </c>
      <c r="C23" s="24">
        <f t="shared" si="5"/>
        <v>42370</v>
      </c>
      <c r="D23" s="11">
        <v>1</v>
      </c>
      <c r="E23" s="11">
        <v>2016</v>
      </c>
      <c r="F23" s="18">
        <v>85</v>
      </c>
      <c r="G23" s="18">
        <v>58</v>
      </c>
      <c r="H23" s="18">
        <v>68</v>
      </c>
      <c r="I23" s="18">
        <v>65</v>
      </c>
      <c r="J23" s="18">
        <v>81</v>
      </c>
      <c r="K23" s="18">
        <f t="shared" si="3"/>
        <v>357</v>
      </c>
      <c r="L23" s="19">
        <f t="shared" si="4"/>
        <v>0.71399999999999997</v>
      </c>
      <c r="M23" t="str">
        <f t="shared" si="6"/>
        <v>Q1</v>
      </c>
    </row>
    <row r="24" spans="2:13">
      <c r="B24" s="17">
        <v>1</v>
      </c>
      <c r="C24" s="24">
        <f t="shared" si="5"/>
        <v>42401</v>
      </c>
      <c r="D24" s="11">
        <v>2</v>
      </c>
      <c r="E24" s="11">
        <v>2016</v>
      </c>
      <c r="F24" s="18">
        <v>95</v>
      </c>
      <c r="G24" s="18">
        <v>63</v>
      </c>
      <c r="H24" s="18">
        <v>68</v>
      </c>
      <c r="I24" s="18">
        <v>91</v>
      </c>
      <c r="J24" s="18">
        <v>77</v>
      </c>
      <c r="K24" s="18">
        <f t="shared" si="3"/>
        <v>394</v>
      </c>
      <c r="L24" s="19">
        <f t="shared" si="4"/>
        <v>0.78800000000000003</v>
      </c>
      <c r="M24" t="str">
        <f t="shared" si="6"/>
        <v>Q1</v>
      </c>
    </row>
    <row r="25" spans="2:13">
      <c r="B25" s="17">
        <v>2</v>
      </c>
      <c r="C25" s="24">
        <f t="shared" si="5"/>
        <v>42401</v>
      </c>
      <c r="D25" s="11">
        <v>2</v>
      </c>
      <c r="E25" s="11">
        <v>2016</v>
      </c>
      <c r="F25" s="18">
        <v>50</v>
      </c>
      <c r="G25" s="18">
        <v>57</v>
      </c>
      <c r="H25" s="18">
        <v>60</v>
      </c>
      <c r="I25" s="18">
        <v>67</v>
      </c>
      <c r="J25" s="18">
        <v>88</v>
      </c>
      <c r="K25" s="18">
        <f t="shared" si="3"/>
        <v>322</v>
      </c>
      <c r="L25" s="19">
        <f t="shared" si="4"/>
        <v>0.64400000000000002</v>
      </c>
      <c r="M25" t="str">
        <f t="shared" si="6"/>
        <v>Q1</v>
      </c>
    </row>
    <row r="26" spans="2:13">
      <c r="B26" s="17">
        <v>3</v>
      </c>
      <c r="C26" s="24">
        <f t="shared" si="5"/>
        <v>42401</v>
      </c>
      <c r="D26" s="11">
        <v>2</v>
      </c>
      <c r="E26" s="11">
        <v>2016</v>
      </c>
      <c r="F26" s="18">
        <v>50</v>
      </c>
      <c r="G26" s="18">
        <v>59</v>
      </c>
      <c r="H26" s="18">
        <v>72</v>
      </c>
      <c r="I26" s="18">
        <v>56</v>
      </c>
      <c r="J26" s="18">
        <v>74</v>
      </c>
      <c r="K26" s="18">
        <f t="shared" si="3"/>
        <v>311</v>
      </c>
      <c r="L26" s="19">
        <f t="shared" si="4"/>
        <v>0.622</v>
      </c>
      <c r="M26" t="str">
        <f t="shared" si="6"/>
        <v>Q1</v>
      </c>
    </row>
    <row r="27" spans="2:13">
      <c r="B27" s="17">
        <v>4</v>
      </c>
      <c r="C27" s="24">
        <f t="shared" si="5"/>
        <v>42401</v>
      </c>
      <c r="D27" s="11">
        <v>2</v>
      </c>
      <c r="E27" s="11">
        <v>2016</v>
      </c>
      <c r="F27" s="18">
        <v>91</v>
      </c>
      <c r="G27" s="18">
        <v>51</v>
      </c>
      <c r="H27" s="18">
        <v>99</v>
      </c>
      <c r="I27" s="18">
        <v>91</v>
      </c>
      <c r="J27" s="18">
        <v>90</v>
      </c>
      <c r="K27" s="18">
        <f t="shared" si="3"/>
        <v>422</v>
      </c>
      <c r="L27" s="19">
        <f t="shared" si="4"/>
        <v>0.84399999999999997</v>
      </c>
      <c r="M27" t="str">
        <f t="shared" si="6"/>
        <v>Q1</v>
      </c>
    </row>
    <row r="28" spans="2:13">
      <c r="B28" s="17">
        <v>5</v>
      </c>
      <c r="C28" s="24">
        <f t="shared" si="5"/>
        <v>42401</v>
      </c>
      <c r="D28" s="11">
        <v>2</v>
      </c>
      <c r="E28" s="11">
        <v>2016</v>
      </c>
      <c r="F28" s="18">
        <v>59</v>
      </c>
      <c r="G28" s="18">
        <v>88</v>
      </c>
      <c r="H28" s="18">
        <v>50</v>
      </c>
      <c r="I28" s="18">
        <v>52</v>
      </c>
      <c r="J28" s="18">
        <v>74</v>
      </c>
      <c r="K28" s="18">
        <f t="shared" si="3"/>
        <v>323</v>
      </c>
      <c r="L28" s="19">
        <f t="shared" si="4"/>
        <v>0.64600000000000002</v>
      </c>
      <c r="M28" t="str">
        <f t="shared" si="6"/>
        <v>Q1</v>
      </c>
    </row>
    <row r="29" spans="2:13">
      <c r="B29" s="17">
        <v>6</v>
      </c>
      <c r="C29" s="24">
        <f t="shared" si="5"/>
        <v>42401</v>
      </c>
      <c r="D29" s="11">
        <v>2</v>
      </c>
      <c r="E29" s="11">
        <v>2016</v>
      </c>
      <c r="F29" s="18">
        <v>93</v>
      </c>
      <c r="G29" s="18">
        <v>56</v>
      </c>
      <c r="H29" s="18">
        <v>75</v>
      </c>
      <c r="I29" s="18">
        <v>98</v>
      </c>
      <c r="J29" s="18">
        <v>68</v>
      </c>
      <c r="K29" s="18">
        <f t="shared" si="3"/>
        <v>390</v>
      </c>
      <c r="L29" s="19">
        <f t="shared" si="4"/>
        <v>0.78</v>
      </c>
      <c r="M29" t="str">
        <f t="shared" si="6"/>
        <v>Q1</v>
      </c>
    </row>
    <row r="30" spans="2:13">
      <c r="B30" s="17">
        <v>7</v>
      </c>
      <c r="C30" s="24">
        <f t="shared" si="5"/>
        <v>42401</v>
      </c>
      <c r="D30" s="11">
        <v>2</v>
      </c>
      <c r="E30" s="11">
        <v>2016</v>
      </c>
      <c r="F30" s="18">
        <v>56</v>
      </c>
      <c r="G30" s="18">
        <v>54</v>
      </c>
      <c r="H30" s="18">
        <v>84</v>
      </c>
      <c r="I30" s="18">
        <v>99</v>
      </c>
      <c r="J30" s="18">
        <v>57</v>
      </c>
      <c r="K30" s="18">
        <f t="shared" si="3"/>
        <v>350</v>
      </c>
      <c r="L30" s="19">
        <f t="shared" si="4"/>
        <v>0.7</v>
      </c>
      <c r="M30" t="str">
        <f t="shared" si="6"/>
        <v>Q1</v>
      </c>
    </row>
    <row r="31" spans="2:13">
      <c r="B31" s="17">
        <v>8</v>
      </c>
      <c r="C31" s="24">
        <f t="shared" si="5"/>
        <v>42401</v>
      </c>
      <c r="D31" s="11">
        <v>2</v>
      </c>
      <c r="E31" s="11">
        <v>2016</v>
      </c>
      <c r="F31" s="18">
        <v>54</v>
      </c>
      <c r="G31" s="18">
        <v>58</v>
      </c>
      <c r="H31" s="18">
        <v>91</v>
      </c>
      <c r="I31" s="18">
        <v>94</v>
      </c>
      <c r="J31" s="18">
        <v>55</v>
      </c>
      <c r="K31" s="18">
        <f t="shared" si="3"/>
        <v>352</v>
      </c>
      <c r="L31" s="19">
        <f t="shared" si="4"/>
        <v>0.70399999999999996</v>
      </c>
      <c r="M31" t="str">
        <f t="shared" si="6"/>
        <v>Q1</v>
      </c>
    </row>
    <row r="32" spans="2:13">
      <c r="B32" s="17">
        <v>9</v>
      </c>
      <c r="C32" s="24">
        <f t="shared" si="5"/>
        <v>42401</v>
      </c>
      <c r="D32" s="11">
        <v>2</v>
      </c>
      <c r="E32" s="11">
        <v>2016</v>
      </c>
      <c r="F32" s="18">
        <v>88</v>
      </c>
      <c r="G32" s="18">
        <v>80</v>
      </c>
      <c r="H32" s="18">
        <v>78</v>
      </c>
      <c r="I32" s="18">
        <v>61</v>
      </c>
      <c r="J32" s="18">
        <v>88</v>
      </c>
      <c r="K32" s="18">
        <f t="shared" si="3"/>
        <v>395</v>
      </c>
      <c r="L32" s="19">
        <f t="shared" si="4"/>
        <v>0.79</v>
      </c>
      <c r="M32" t="str">
        <f t="shared" si="6"/>
        <v>Q1</v>
      </c>
    </row>
    <row r="33" spans="2:13">
      <c r="B33" s="17">
        <v>1</v>
      </c>
      <c r="C33" s="24">
        <f t="shared" si="5"/>
        <v>42430</v>
      </c>
      <c r="D33" s="11">
        <v>3</v>
      </c>
      <c r="E33" s="11">
        <v>2016</v>
      </c>
      <c r="F33" s="18">
        <v>61</v>
      </c>
      <c r="G33" s="18">
        <v>92</v>
      </c>
      <c r="H33" s="18">
        <v>84</v>
      </c>
      <c r="I33" s="18">
        <v>63</v>
      </c>
      <c r="J33" s="18">
        <v>87</v>
      </c>
      <c r="K33" s="18">
        <f t="shared" si="3"/>
        <v>387</v>
      </c>
      <c r="L33" s="19">
        <f t="shared" si="4"/>
        <v>0.77400000000000002</v>
      </c>
      <c r="M33" t="str">
        <f t="shared" si="6"/>
        <v>Q1</v>
      </c>
    </row>
    <row r="34" spans="2:13">
      <c r="B34" s="17">
        <v>2</v>
      </c>
      <c r="C34" s="24">
        <f t="shared" si="5"/>
        <v>42430</v>
      </c>
      <c r="D34" s="11">
        <v>3</v>
      </c>
      <c r="E34" s="11">
        <v>2016</v>
      </c>
      <c r="F34" s="18">
        <v>71</v>
      </c>
      <c r="G34" s="18">
        <v>92</v>
      </c>
      <c r="H34" s="18">
        <v>58</v>
      </c>
      <c r="I34" s="18">
        <v>62</v>
      </c>
      <c r="J34" s="18">
        <v>83</v>
      </c>
      <c r="K34" s="18">
        <f t="shared" si="3"/>
        <v>366</v>
      </c>
      <c r="L34" s="19">
        <f t="shared" si="4"/>
        <v>0.73199999999999998</v>
      </c>
      <c r="M34" t="str">
        <f t="shared" si="6"/>
        <v>Q1</v>
      </c>
    </row>
    <row r="35" spans="2:13">
      <c r="B35" s="17">
        <v>3</v>
      </c>
      <c r="C35" s="24">
        <f t="shared" si="5"/>
        <v>42430</v>
      </c>
      <c r="D35" s="11">
        <v>3</v>
      </c>
      <c r="E35" s="11">
        <v>2016</v>
      </c>
      <c r="F35" s="18">
        <v>72</v>
      </c>
      <c r="G35" s="18">
        <v>68</v>
      </c>
      <c r="H35" s="18">
        <v>79</v>
      </c>
      <c r="I35" s="18">
        <v>61</v>
      </c>
      <c r="J35" s="18">
        <v>69</v>
      </c>
      <c r="K35" s="18">
        <f t="shared" si="3"/>
        <v>349</v>
      </c>
      <c r="L35" s="19">
        <f t="shared" si="4"/>
        <v>0.69799999999999995</v>
      </c>
      <c r="M35" t="str">
        <f t="shared" si="6"/>
        <v>Q1</v>
      </c>
    </row>
    <row r="36" spans="2:13">
      <c r="B36" s="17">
        <v>4</v>
      </c>
      <c r="C36" s="24">
        <f t="shared" si="5"/>
        <v>42430</v>
      </c>
      <c r="D36" s="11">
        <v>3</v>
      </c>
      <c r="E36" s="11">
        <v>2016</v>
      </c>
      <c r="F36" s="18">
        <v>79</v>
      </c>
      <c r="G36" s="18">
        <v>97</v>
      </c>
      <c r="H36" s="18">
        <v>54</v>
      </c>
      <c r="I36" s="18">
        <v>100</v>
      </c>
      <c r="J36" s="18">
        <v>61</v>
      </c>
      <c r="K36" s="18">
        <f t="shared" si="3"/>
        <v>391</v>
      </c>
      <c r="L36" s="19">
        <f t="shared" si="4"/>
        <v>0.78200000000000003</v>
      </c>
      <c r="M36" t="str">
        <f t="shared" si="6"/>
        <v>Q1</v>
      </c>
    </row>
    <row r="37" spans="2:13">
      <c r="B37" s="17">
        <v>5</v>
      </c>
      <c r="C37" s="24">
        <f t="shared" si="5"/>
        <v>42430</v>
      </c>
      <c r="D37" s="11">
        <v>3</v>
      </c>
      <c r="E37" s="11">
        <v>2016</v>
      </c>
      <c r="F37" s="18">
        <v>96</v>
      </c>
      <c r="G37" s="18">
        <v>80</v>
      </c>
      <c r="H37" s="18">
        <v>66</v>
      </c>
      <c r="I37" s="18">
        <v>76</v>
      </c>
      <c r="J37" s="18">
        <v>94</v>
      </c>
      <c r="K37" s="18">
        <f t="shared" si="3"/>
        <v>412</v>
      </c>
      <c r="L37" s="19">
        <f t="shared" si="4"/>
        <v>0.82399999999999995</v>
      </c>
      <c r="M37" t="str">
        <f t="shared" si="6"/>
        <v>Q1</v>
      </c>
    </row>
    <row r="38" spans="2:13">
      <c r="B38" s="17">
        <v>6</v>
      </c>
      <c r="C38" s="24">
        <f t="shared" si="5"/>
        <v>42430</v>
      </c>
      <c r="D38" s="11">
        <v>3</v>
      </c>
      <c r="E38" s="11">
        <v>2016</v>
      </c>
      <c r="F38" s="18">
        <v>94</v>
      </c>
      <c r="G38" s="18">
        <v>59</v>
      </c>
      <c r="H38" s="18">
        <v>73</v>
      </c>
      <c r="I38" s="18">
        <v>83</v>
      </c>
      <c r="J38" s="18">
        <v>77</v>
      </c>
      <c r="K38" s="18">
        <f t="shared" si="3"/>
        <v>386</v>
      </c>
      <c r="L38" s="19">
        <f t="shared" si="4"/>
        <v>0.77200000000000002</v>
      </c>
      <c r="M38" t="str">
        <f t="shared" si="6"/>
        <v>Q1</v>
      </c>
    </row>
    <row r="39" spans="2:13">
      <c r="B39" s="17">
        <v>7</v>
      </c>
      <c r="C39" s="24">
        <f t="shared" si="5"/>
        <v>42430</v>
      </c>
      <c r="D39" s="11">
        <v>3</v>
      </c>
      <c r="E39" s="11">
        <v>2016</v>
      </c>
      <c r="F39" s="18">
        <v>59</v>
      </c>
      <c r="G39" s="18">
        <v>62</v>
      </c>
      <c r="H39" s="18">
        <v>67</v>
      </c>
      <c r="I39" s="18">
        <v>95</v>
      </c>
      <c r="J39" s="18">
        <v>51</v>
      </c>
      <c r="K39" s="18">
        <f t="shared" si="3"/>
        <v>334</v>
      </c>
      <c r="L39" s="19">
        <f t="shared" si="4"/>
        <v>0.66800000000000004</v>
      </c>
      <c r="M39" t="str">
        <f t="shared" si="6"/>
        <v>Q1</v>
      </c>
    </row>
    <row r="40" spans="2:13">
      <c r="B40" s="17">
        <v>8</v>
      </c>
      <c r="C40" s="24">
        <f t="shared" si="5"/>
        <v>42430</v>
      </c>
      <c r="D40" s="11">
        <v>3</v>
      </c>
      <c r="E40" s="11">
        <v>2016</v>
      </c>
      <c r="F40" s="18">
        <v>86</v>
      </c>
      <c r="G40" s="18">
        <v>77</v>
      </c>
      <c r="H40" s="18">
        <v>76</v>
      </c>
      <c r="I40" s="18">
        <v>91</v>
      </c>
      <c r="J40" s="18">
        <v>90</v>
      </c>
      <c r="K40" s="18">
        <f t="shared" si="3"/>
        <v>420</v>
      </c>
      <c r="L40" s="19">
        <f t="shared" si="4"/>
        <v>0.84</v>
      </c>
      <c r="M40" t="str">
        <f t="shared" si="6"/>
        <v>Q1</v>
      </c>
    </row>
    <row r="41" spans="2:13">
      <c r="B41" s="17">
        <v>9</v>
      </c>
      <c r="C41" s="24">
        <f t="shared" si="5"/>
        <v>42430</v>
      </c>
      <c r="D41" s="11">
        <v>3</v>
      </c>
      <c r="E41" s="11">
        <v>2016</v>
      </c>
      <c r="F41" s="18">
        <v>79</v>
      </c>
      <c r="G41" s="18">
        <v>55</v>
      </c>
      <c r="H41" s="18">
        <v>67</v>
      </c>
      <c r="I41" s="18">
        <v>64</v>
      </c>
      <c r="J41" s="18">
        <v>77</v>
      </c>
      <c r="K41" s="18">
        <f t="shared" si="3"/>
        <v>342</v>
      </c>
      <c r="L41" s="19">
        <f t="shared" si="4"/>
        <v>0.68400000000000005</v>
      </c>
      <c r="M41" t="str">
        <f t="shared" si="6"/>
        <v>Q1</v>
      </c>
    </row>
    <row r="42" spans="2:13">
      <c r="B42" s="17">
        <v>1</v>
      </c>
      <c r="C42" s="24">
        <f t="shared" si="5"/>
        <v>42461</v>
      </c>
      <c r="D42" s="11">
        <v>4</v>
      </c>
      <c r="E42" s="11">
        <v>2016</v>
      </c>
      <c r="F42" s="18">
        <v>86</v>
      </c>
      <c r="G42" s="18">
        <v>72</v>
      </c>
      <c r="H42" s="18">
        <v>57</v>
      </c>
      <c r="I42" s="18">
        <v>82</v>
      </c>
      <c r="J42" s="18">
        <v>80</v>
      </c>
      <c r="K42" s="18">
        <f t="shared" si="3"/>
        <v>377</v>
      </c>
      <c r="L42" s="19">
        <f t="shared" si="4"/>
        <v>0.754</v>
      </c>
      <c r="M42" t="str">
        <f t="shared" si="6"/>
        <v>Q2</v>
      </c>
    </row>
    <row r="43" spans="2:13">
      <c r="B43" s="17">
        <v>2</v>
      </c>
      <c r="C43" s="24">
        <f t="shared" si="5"/>
        <v>42461</v>
      </c>
      <c r="D43" s="11">
        <v>4</v>
      </c>
      <c r="E43" s="11">
        <v>2016</v>
      </c>
      <c r="F43" s="18">
        <v>50</v>
      </c>
      <c r="G43" s="18">
        <v>63</v>
      </c>
      <c r="H43" s="18">
        <v>58</v>
      </c>
      <c r="I43" s="18">
        <v>91</v>
      </c>
      <c r="J43" s="18">
        <v>81</v>
      </c>
      <c r="K43" s="18">
        <f t="shared" si="3"/>
        <v>343</v>
      </c>
      <c r="L43" s="19">
        <f t="shared" si="4"/>
        <v>0.68600000000000005</v>
      </c>
      <c r="M43" t="str">
        <f t="shared" si="6"/>
        <v>Q2</v>
      </c>
    </row>
    <row r="44" spans="2:13">
      <c r="B44" s="17">
        <v>3</v>
      </c>
      <c r="C44" s="24">
        <f t="shared" si="5"/>
        <v>42461</v>
      </c>
      <c r="D44" s="11">
        <v>4</v>
      </c>
      <c r="E44" s="11">
        <v>2016</v>
      </c>
      <c r="F44" s="18">
        <v>74</v>
      </c>
      <c r="G44" s="18">
        <v>80</v>
      </c>
      <c r="H44" s="18">
        <v>63</v>
      </c>
      <c r="I44" s="18">
        <v>98</v>
      </c>
      <c r="J44" s="18">
        <v>62</v>
      </c>
      <c r="K44" s="18">
        <f t="shared" si="3"/>
        <v>377</v>
      </c>
      <c r="L44" s="19">
        <f t="shared" si="4"/>
        <v>0.754</v>
      </c>
      <c r="M44" t="str">
        <f t="shared" si="6"/>
        <v>Q2</v>
      </c>
    </row>
    <row r="45" spans="2:13">
      <c r="B45" s="17">
        <v>4</v>
      </c>
      <c r="C45" s="24">
        <f t="shared" si="5"/>
        <v>42461</v>
      </c>
      <c r="D45" s="11">
        <v>4</v>
      </c>
      <c r="E45" s="11">
        <v>2016</v>
      </c>
      <c r="F45" s="18">
        <v>97</v>
      </c>
      <c r="G45" s="18">
        <v>57</v>
      </c>
      <c r="H45" s="18">
        <v>60</v>
      </c>
      <c r="I45" s="18">
        <v>67</v>
      </c>
      <c r="J45" s="18">
        <v>77</v>
      </c>
      <c r="K45" s="18">
        <f t="shared" si="3"/>
        <v>358</v>
      </c>
      <c r="L45" s="19">
        <f t="shared" si="4"/>
        <v>0.71599999999999997</v>
      </c>
      <c r="M45" t="str">
        <f t="shared" si="6"/>
        <v>Q2</v>
      </c>
    </row>
    <row r="46" spans="2:13">
      <c r="B46" s="17">
        <v>5</v>
      </c>
      <c r="C46" s="24">
        <f t="shared" si="5"/>
        <v>42461</v>
      </c>
      <c r="D46" s="11">
        <v>4</v>
      </c>
      <c r="E46" s="11">
        <v>2016</v>
      </c>
      <c r="F46" s="18">
        <v>77</v>
      </c>
      <c r="G46" s="18">
        <v>51</v>
      </c>
      <c r="H46" s="18">
        <v>74</v>
      </c>
      <c r="I46" s="18">
        <v>52</v>
      </c>
      <c r="J46" s="18">
        <v>81</v>
      </c>
      <c r="K46" s="18">
        <f t="shared" si="3"/>
        <v>335</v>
      </c>
      <c r="L46" s="19">
        <f t="shared" si="4"/>
        <v>0.67</v>
      </c>
      <c r="M46" t="str">
        <f t="shared" si="6"/>
        <v>Q2</v>
      </c>
    </row>
    <row r="47" spans="2:13">
      <c r="B47" s="17">
        <v>6</v>
      </c>
      <c r="C47" s="24">
        <f t="shared" si="5"/>
        <v>42461</v>
      </c>
      <c r="D47" s="11">
        <v>4</v>
      </c>
      <c r="E47" s="11">
        <v>2016</v>
      </c>
      <c r="F47" s="18">
        <v>68</v>
      </c>
      <c r="G47" s="18">
        <v>98</v>
      </c>
      <c r="H47" s="18">
        <v>84</v>
      </c>
      <c r="I47" s="18">
        <v>94</v>
      </c>
      <c r="J47" s="18">
        <v>66</v>
      </c>
      <c r="K47" s="18">
        <f t="shared" si="3"/>
        <v>410</v>
      </c>
      <c r="L47" s="19">
        <f t="shared" si="4"/>
        <v>0.82</v>
      </c>
      <c r="M47" t="str">
        <f t="shared" si="6"/>
        <v>Q2</v>
      </c>
    </row>
    <row r="48" spans="2:13">
      <c r="B48" s="17">
        <v>7</v>
      </c>
      <c r="C48" s="24">
        <f t="shared" si="5"/>
        <v>42461</v>
      </c>
      <c r="D48" s="11">
        <v>4</v>
      </c>
      <c r="E48" s="11">
        <v>2016</v>
      </c>
      <c r="F48" s="18">
        <v>67</v>
      </c>
      <c r="G48" s="18">
        <v>55</v>
      </c>
      <c r="H48" s="18">
        <v>88</v>
      </c>
      <c r="I48" s="18">
        <v>93</v>
      </c>
      <c r="J48" s="18">
        <v>62</v>
      </c>
      <c r="K48" s="18">
        <f t="shared" si="3"/>
        <v>365</v>
      </c>
      <c r="L48" s="19">
        <f t="shared" si="4"/>
        <v>0.73</v>
      </c>
      <c r="M48" t="str">
        <f t="shared" si="6"/>
        <v>Q2</v>
      </c>
    </row>
    <row r="49" spans="2:13">
      <c r="B49" s="17">
        <v>8</v>
      </c>
      <c r="C49" s="24">
        <f t="shared" si="5"/>
        <v>42461</v>
      </c>
      <c r="D49" s="11">
        <v>4</v>
      </c>
      <c r="E49" s="11">
        <v>2016</v>
      </c>
      <c r="F49" s="18">
        <v>54</v>
      </c>
      <c r="G49" s="18">
        <v>88</v>
      </c>
      <c r="H49" s="18">
        <v>99</v>
      </c>
      <c r="I49" s="18">
        <v>75</v>
      </c>
      <c r="J49" s="18">
        <v>100</v>
      </c>
      <c r="K49" s="18">
        <f t="shared" si="3"/>
        <v>416</v>
      </c>
      <c r="L49" s="19">
        <f t="shared" si="4"/>
        <v>0.83199999999999996</v>
      </c>
      <c r="M49" t="str">
        <f t="shared" si="6"/>
        <v>Q2</v>
      </c>
    </row>
    <row r="50" spans="2:13">
      <c r="B50" s="17">
        <v>9</v>
      </c>
      <c r="C50" s="24">
        <f t="shared" si="5"/>
        <v>42461</v>
      </c>
      <c r="D50" s="11">
        <v>4</v>
      </c>
      <c r="E50" s="11">
        <v>2016</v>
      </c>
      <c r="F50" s="18">
        <v>73</v>
      </c>
      <c r="G50" s="18">
        <v>63</v>
      </c>
      <c r="H50" s="18">
        <v>58</v>
      </c>
      <c r="I50" s="18">
        <v>61</v>
      </c>
      <c r="J50" s="18">
        <v>88</v>
      </c>
      <c r="K50" s="18">
        <f t="shared" si="3"/>
        <v>343</v>
      </c>
      <c r="L50" s="19">
        <f t="shared" si="4"/>
        <v>0.68600000000000005</v>
      </c>
      <c r="M50" t="str">
        <f t="shared" si="6"/>
        <v>Q2</v>
      </c>
    </row>
    <row r="51" spans="2:13">
      <c r="B51" s="17">
        <v>1</v>
      </c>
      <c r="C51" s="24">
        <f t="shared" si="5"/>
        <v>42491</v>
      </c>
      <c r="D51" s="11">
        <v>5</v>
      </c>
      <c r="E51" s="11">
        <v>2016</v>
      </c>
      <c r="F51" s="18">
        <v>93</v>
      </c>
      <c r="G51" s="18">
        <v>87</v>
      </c>
      <c r="H51" s="18">
        <v>59</v>
      </c>
      <c r="I51" s="18">
        <v>97</v>
      </c>
      <c r="J51" s="18">
        <v>100</v>
      </c>
      <c r="K51" s="18">
        <f t="shared" si="3"/>
        <v>436</v>
      </c>
      <c r="L51" s="19">
        <f t="shared" si="4"/>
        <v>0.872</v>
      </c>
      <c r="M51" t="str">
        <f t="shared" si="6"/>
        <v>Q2</v>
      </c>
    </row>
    <row r="52" spans="2:13">
      <c r="B52" s="17">
        <v>2</v>
      </c>
      <c r="C52" s="24">
        <f t="shared" si="5"/>
        <v>42491</v>
      </c>
      <c r="D52" s="11">
        <v>5</v>
      </c>
      <c r="E52" s="11">
        <v>2016</v>
      </c>
      <c r="F52" s="18">
        <v>97</v>
      </c>
      <c r="G52" s="18">
        <v>95</v>
      </c>
      <c r="H52" s="18">
        <v>70</v>
      </c>
      <c r="I52" s="18">
        <v>80</v>
      </c>
      <c r="J52" s="18">
        <v>75</v>
      </c>
      <c r="K52" s="18">
        <f t="shared" si="3"/>
        <v>417</v>
      </c>
      <c r="L52" s="19">
        <f t="shared" si="4"/>
        <v>0.83399999999999996</v>
      </c>
      <c r="M52" t="str">
        <f t="shared" si="6"/>
        <v>Q2</v>
      </c>
    </row>
    <row r="53" spans="2:13">
      <c r="B53" s="17">
        <v>3</v>
      </c>
      <c r="C53" s="24">
        <f t="shared" si="5"/>
        <v>42491</v>
      </c>
      <c r="D53" s="11">
        <v>5</v>
      </c>
      <c r="E53" s="11">
        <v>2016</v>
      </c>
      <c r="F53" s="18">
        <v>58</v>
      </c>
      <c r="G53" s="18">
        <v>82</v>
      </c>
      <c r="H53" s="18">
        <v>88</v>
      </c>
      <c r="I53" s="18">
        <v>85</v>
      </c>
      <c r="J53" s="18">
        <v>93</v>
      </c>
      <c r="K53" s="18">
        <f t="shared" si="3"/>
        <v>406</v>
      </c>
      <c r="L53" s="19">
        <f t="shared" si="4"/>
        <v>0.81200000000000006</v>
      </c>
      <c r="M53" t="str">
        <f t="shared" si="6"/>
        <v>Q2</v>
      </c>
    </row>
    <row r="54" spans="2:13">
      <c r="B54" s="17">
        <v>4</v>
      </c>
      <c r="C54" s="24">
        <f t="shared" si="5"/>
        <v>42491</v>
      </c>
      <c r="D54" s="11">
        <v>5</v>
      </c>
      <c r="E54" s="11">
        <v>2016</v>
      </c>
      <c r="F54" s="18">
        <v>92</v>
      </c>
      <c r="G54" s="18">
        <v>54</v>
      </c>
      <c r="H54" s="18">
        <v>67</v>
      </c>
      <c r="I54" s="18">
        <v>89</v>
      </c>
      <c r="J54" s="18">
        <v>84</v>
      </c>
      <c r="K54" s="18">
        <f t="shared" si="3"/>
        <v>386</v>
      </c>
      <c r="L54" s="19">
        <f t="shared" si="4"/>
        <v>0.77200000000000002</v>
      </c>
      <c r="M54" t="str">
        <f t="shared" si="6"/>
        <v>Q2</v>
      </c>
    </row>
    <row r="55" spans="2:13">
      <c r="B55" s="17">
        <v>5</v>
      </c>
      <c r="C55" s="24">
        <f t="shared" si="5"/>
        <v>42491</v>
      </c>
      <c r="D55" s="11">
        <v>5</v>
      </c>
      <c r="E55" s="11">
        <v>2016</v>
      </c>
      <c r="F55" s="18">
        <v>75</v>
      </c>
      <c r="G55" s="18">
        <v>88</v>
      </c>
      <c r="H55" s="18">
        <v>85</v>
      </c>
      <c r="I55" s="18">
        <v>73</v>
      </c>
      <c r="J55" s="18">
        <v>68</v>
      </c>
      <c r="K55" s="18">
        <f t="shared" si="3"/>
        <v>389</v>
      </c>
      <c r="L55" s="19">
        <f t="shared" si="4"/>
        <v>0.77800000000000002</v>
      </c>
      <c r="M55" t="str">
        <f t="shared" si="6"/>
        <v>Q2</v>
      </c>
    </row>
    <row r="56" spans="2:13">
      <c r="B56" s="17">
        <v>6</v>
      </c>
      <c r="C56" s="24">
        <f t="shared" si="5"/>
        <v>42491</v>
      </c>
      <c r="D56" s="11">
        <v>5</v>
      </c>
      <c r="E56" s="11">
        <v>2016</v>
      </c>
      <c r="F56" s="18">
        <v>58</v>
      </c>
      <c r="G56" s="18">
        <v>81</v>
      </c>
      <c r="H56" s="18">
        <v>55</v>
      </c>
      <c r="I56" s="18">
        <v>79</v>
      </c>
      <c r="J56" s="18">
        <v>85</v>
      </c>
      <c r="K56" s="18">
        <f t="shared" si="3"/>
        <v>358</v>
      </c>
      <c r="L56" s="19">
        <f t="shared" si="4"/>
        <v>0.71599999999999997</v>
      </c>
      <c r="M56" t="str">
        <f t="shared" si="6"/>
        <v>Q2</v>
      </c>
    </row>
    <row r="57" spans="2:13">
      <c r="B57" s="17">
        <v>7</v>
      </c>
      <c r="C57" s="24">
        <f t="shared" si="5"/>
        <v>42491</v>
      </c>
      <c r="D57" s="11">
        <v>5</v>
      </c>
      <c r="E57" s="11">
        <v>2016</v>
      </c>
      <c r="F57" s="18">
        <v>55</v>
      </c>
      <c r="G57" s="18">
        <v>87</v>
      </c>
      <c r="H57" s="18">
        <v>53</v>
      </c>
      <c r="I57" s="18">
        <v>51</v>
      </c>
      <c r="J57" s="18">
        <v>53</v>
      </c>
      <c r="K57" s="18">
        <f t="shared" si="3"/>
        <v>299</v>
      </c>
      <c r="L57" s="19">
        <f t="shared" si="4"/>
        <v>0.59799999999999998</v>
      </c>
      <c r="M57" t="str">
        <f t="shared" si="6"/>
        <v>Q2</v>
      </c>
    </row>
    <row r="58" spans="2:13">
      <c r="B58" s="17">
        <v>8</v>
      </c>
      <c r="C58" s="24">
        <f t="shared" si="5"/>
        <v>42491</v>
      </c>
      <c r="D58" s="11">
        <v>5</v>
      </c>
      <c r="E58" s="11">
        <v>2016</v>
      </c>
      <c r="F58" s="18">
        <v>87</v>
      </c>
      <c r="G58" s="18">
        <v>54</v>
      </c>
      <c r="H58" s="18">
        <v>54</v>
      </c>
      <c r="I58" s="18">
        <v>91</v>
      </c>
      <c r="J58" s="18">
        <v>73</v>
      </c>
      <c r="K58" s="18">
        <f t="shared" si="3"/>
        <v>359</v>
      </c>
      <c r="L58" s="19">
        <f t="shared" si="4"/>
        <v>0.71799999999999997</v>
      </c>
      <c r="M58" t="str">
        <f t="shared" si="6"/>
        <v>Q2</v>
      </c>
    </row>
    <row r="59" spans="2:13">
      <c r="B59" s="17">
        <v>9</v>
      </c>
      <c r="C59" s="24">
        <f t="shared" si="5"/>
        <v>42491</v>
      </c>
      <c r="D59" s="11">
        <v>5</v>
      </c>
      <c r="E59" s="11">
        <v>2016</v>
      </c>
      <c r="F59" s="18">
        <v>95</v>
      </c>
      <c r="G59" s="18">
        <v>100</v>
      </c>
      <c r="H59" s="18">
        <v>83</v>
      </c>
      <c r="I59" s="18">
        <v>60</v>
      </c>
      <c r="J59" s="18">
        <v>100</v>
      </c>
      <c r="K59" s="18">
        <f t="shared" si="3"/>
        <v>438</v>
      </c>
      <c r="L59" s="19">
        <f t="shared" si="4"/>
        <v>0.876</v>
      </c>
      <c r="M59" t="str">
        <f t="shared" si="6"/>
        <v>Q2</v>
      </c>
    </row>
    <row r="60" spans="2:13">
      <c r="B60" s="17">
        <v>1</v>
      </c>
      <c r="C60" s="24">
        <f t="shared" si="5"/>
        <v>42522</v>
      </c>
      <c r="D60" s="11">
        <v>6</v>
      </c>
      <c r="E60" s="11">
        <v>2016</v>
      </c>
      <c r="F60" s="18">
        <v>83</v>
      </c>
      <c r="G60" s="18">
        <v>95</v>
      </c>
      <c r="H60" s="18">
        <v>98</v>
      </c>
      <c r="I60" s="18">
        <v>72</v>
      </c>
      <c r="J60" s="18">
        <v>78</v>
      </c>
      <c r="K60" s="18">
        <f t="shared" si="3"/>
        <v>426</v>
      </c>
      <c r="L60" s="19">
        <f t="shared" si="4"/>
        <v>0.85199999999999998</v>
      </c>
      <c r="M60" t="str">
        <f t="shared" si="6"/>
        <v>Q2</v>
      </c>
    </row>
    <row r="61" spans="2:13">
      <c r="B61" s="17">
        <v>2</v>
      </c>
      <c r="C61" s="24">
        <f t="shared" si="5"/>
        <v>42522</v>
      </c>
      <c r="D61" s="11">
        <v>6</v>
      </c>
      <c r="E61" s="11">
        <v>2016</v>
      </c>
      <c r="F61" s="18">
        <v>62</v>
      </c>
      <c r="G61" s="18">
        <v>58</v>
      </c>
      <c r="H61" s="18">
        <v>86</v>
      </c>
      <c r="I61" s="18">
        <v>74</v>
      </c>
      <c r="J61" s="18">
        <v>75</v>
      </c>
      <c r="K61" s="18">
        <f t="shared" si="3"/>
        <v>355</v>
      </c>
      <c r="L61" s="19">
        <f t="shared" si="4"/>
        <v>0.71</v>
      </c>
      <c r="M61" t="str">
        <f t="shared" si="6"/>
        <v>Q2</v>
      </c>
    </row>
    <row r="62" spans="2:13">
      <c r="B62" s="17">
        <v>3</v>
      </c>
      <c r="C62" s="24">
        <f t="shared" si="5"/>
        <v>42522</v>
      </c>
      <c r="D62" s="11">
        <v>6</v>
      </c>
      <c r="E62" s="11">
        <v>2016</v>
      </c>
      <c r="F62" s="18">
        <v>94</v>
      </c>
      <c r="G62" s="18">
        <v>58</v>
      </c>
      <c r="H62" s="18">
        <v>58</v>
      </c>
      <c r="I62" s="18">
        <v>54</v>
      </c>
      <c r="J62" s="18">
        <v>89</v>
      </c>
      <c r="K62" s="18">
        <f t="shared" si="3"/>
        <v>353</v>
      </c>
      <c r="L62" s="19">
        <f t="shared" si="4"/>
        <v>0.70599999999999996</v>
      </c>
      <c r="M62" t="str">
        <f t="shared" si="6"/>
        <v>Q2</v>
      </c>
    </row>
    <row r="63" spans="2:13">
      <c r="B63" s="17">
        <v>4</v>
      </c>
      <c r="C63" s="24">
        <f t="shared" si="5"/>
        <v>42522</v>
      </c>
      <c r="D63" s="11">
        <v>6</v>
      </c>
      <c r="E63" s="11">
        <v>2016</v>
      </c>
      <c r="F63" s="18">
        <v>52</v>
      </c>
      <c r="G63" s="18">
        <v>81</v>
      </c>
      <c r="H63" s="18">
        <v>93</v>
      </c>
      <c r="I63" s="18">
        <v>72</v>
      </c>
      <c r="J63" s="18">
        <v>87</v>
      </c>
      <c r="K63" s="18">
        <f t="shared" si="3"/>
        <v>385</v>
      </c>
      <c r="L63" s="19">
        <f t="shared" si="4"/>
        <v>0.77</v>
      </c>
      <c r="M63" t="str">
        <f t="shared" si="6"/>
        <v>Q2</v>
      </c>
    </row>
    <row r="64" spans="2:13">
      <c r="B64" s="17">
        <v>5</v>
      </c>
      <c r="C64" s="24">
        <f t="shared" si="5"/>
        <v>42522</v>
      </c>
      <c r="D64" s="11">
        <v>6</v>
      </c>
      <c r="E64" s="11">
        <v>2016</v>
      </c>
      <c r="F64" s="18">
        <v>71</v>
      </c>
      <c r="G64" s="18">
        <v>68</v>
      </c>
      <c r="H64" s="18">
        <v>88</v>
      </c>
      <c r="I64" s="18">
        <v>99</v>
      </c>
      <c r="J64" s="18">
        <v>62</v>
      </c>
      <c r="K64" s="18">
        <f t="shared" si="3"/>
        <v>388</v>
      </c>
      <c r="L64" s="19">
        <f t="shared" si="4"/>
        <v>0.77600000000000002</v>
      </c>
      <c r="M64" t="str">
        <f t="shared" si="6"/>
        <v>Q2</v>
      </c>
    </row>
    <row r="65" spans="2:13">
      <c r="B65" s="17">
        <v>6</v>
      </c>
      <c r="C65" s="24">
        <f t="shared" si="5"/>
        <v>42522</v>
      </c>
      <c r="D65" s="11">
        <v>6</v>
      </c>
      <c r="E65" s="11">
        <v>2016</v>
      </c>
      <c r="F65" s="18">
        <v>77</v>
      </c>
      <c r="G65" s="18">
        <v>95</v>
      </c>
      <c r="H65" s="18">
        <v>98</v>
      </c>
      <c r="I65" s="18">
        <v>68</v>
      </c>
      <c r="J65" s="18">
        <v>100</v>
      </c>
      <c r="K65" s="18">
        <f t="shared" si="3"/>
        <v>438</v>
      </c>
      <c r="L65" s="19">
        <f t="shared" si="4"/>
        <v>0.876</v>
      </c>
      <c r="M65" t="str">
        <f t="shared" si="6"/>
        <v>Q2</v>
      </c>
    </row>
    <row r="66" spans="2:13">
      <c r="B66" s="17">
        <v>7</v>
      </c>
      <c r="C66" s="24">
        <f t="shared" si="5"/>
        <v>42522</v>
      </c>
      <c r="D66" s="11">
        <v>6</v>
      </c>
      <c r="E66" s="11">
        <v>2016</v>
      </c>
      <c r="F66" s="18">
        <v>51</v>
      </c>
      <c r="G66" s="18">
        <v>68</v>
      </c>
      <c r="H66" s="18">
        <v>50</v>
      </c>
      <c r="I66" s="18">
        <v>64</v>
      </c>
      <c r="J66" s="18">
        <v>81</v>
      </c>
      <c r="K66" s="18">
        <f t="shared" si="3"/>
        <v>314</v>
      </c>
      <c r="L66" s="19">
        <f t="shared" si="4"/>
        <v>0.628</v>
      </c>
      <c r="M66" t="str">
        <f t="shared" si="6"/>
        <v>Q2</v>
      </c>
    </row>
    <row r="67" spans="2:13">
      <c r="B67" s="17">
        <v>8</v>
      </c>
      <c r="C67" s="24">
        <f t="shared" si="5"/>
        <v>42522</v>
      </c>
      <c r="D67" s="11">
        <v>6</v>
      </c>
      <c r="E67" s="11">
        <v>2016</v>
      </c>
      <c r="F67" s="18">
        <v>86</v>
      </c>
      <c r="G67" s="18">
        <v>75</v>
      </c>
      <c r="H67" s="18">
        <v>89</v>
      </c>
      <c r="I67" s="18">
        <v>67</v>
      </c>
      <c r="J67" s="18">
        <v>99</v>
      </c>
      <c r="K67" s="18">
        <f t="shared" si="3"/>
        <v>416</v>
      </c>
      <c r="L67" s="19">
        <f t="shared" si="4"/>
        <v>0.83199999999999996</v>
      </c>
      <c r="M67" t="str">
        <f t="shared" si="6"/>
        <v>Q2</v>
      </c>
    </row>
    <row r="68" spans="2:13">
      <c r="B68" s="17">
        <v>9</v>
      </c>
      <c r="C68" s="24">
        <f t="shared" si="5"/>
        <v>42522</v>
      </c>
      <c r="D68" s="11">
        <v>6</v>
      </c>
      <c r="E68" s="11">
        <v>2016</v>
      </c>
      <c r="F68" s="18">
        <v>52</v>
      </c>
      <c r="G68" s="18">
        <v>63</v>
      </c>
      <c r="H68" s="18">
        <v>52</v>
      </c>
      <c r="I68" s="18">
        <v>77</v>
      </c>
      <c r="J68" s="18">
        <v>53</v>
      </c>
      <c r="K68" s="18">
        <f t="shared" si="3"/>
        <v>297</v>
      </c>
      <c r="L68" s="19">
        <f t="shared" si="4"/>
        <v>0.59399999999999997</v>
      </c>
      <c r="M68" t="str">
        <f t="shared" si="6"/>
        <v>Q2</v>
      </c>
    </row>
    <row r="69" spans="2:13">
      <c r="B69" s="17">
        <v>1</v>
      </c>
      <c r="C69" s="24">
        <f t="shared" si="5"/>
        <v>42552</v>
      </c>
      <c r="D69" s="11">
        <v>7</v>
      </c>
      <c r="E69" s="11">
        <v>2016</v>
      </c>
      <c r="F69" s="18">
        <v>54</v>
      </c>
      <c r="G69" s="18">
        <v>65</v>
      </c>
      <c r="H69" s="18">
        <v>59</v>
      </c>
      <c r="I69" s="18">
        <v>100</v>
      </c>
      <c r="J69" s="18">
        <v>79</v>
      </c>
      <c r="K69" s="18">
        <f t="shared" si="3"/>
        <v>357</v>
      </c>
      <c r="L69" s="19">
        <f t="shared" si="4"/>
        <v>0.71399999999999997</v>
      </c>
      <c r="M69" t="str">
        <f t="shared" si="6"/>
        <v>Q3</v>
      </c>
    </row>
    <row r="70" spans="2:13">
      <c r="B70" s="17">
        <v>2</v>
      </c>
      <c r="C70" s="24">
        <f t="shared" si="5"/>
        <v>42552</v>
      </c>
      <c r="D70" s="11">
        <v>7</v>
      </c>
      <c r="E70" s="11">
        <v>2016</v>
      </c>
      <c r="F70" s="18">
        <v>63</v>
      </c>
      <c r="G70" s="18">
        <v>61</v>
      </c>
      <c r="H70" s="18">
        <v>81</v>
      </c>
      <c r="I70" s="18">
        <v>57</v>
      </c>
      <c r="J70" s="18">
        <v>50</v>
      </c>
      <c r="K70" s="18">
        <f t="shared" si="3"/>
        <v>312</v>
      </c>
      <c r="L70" s="19">
        <f t="shared" si="4"/>
        <v>0.624</v>
      </c>
      <c r="M70" t="str">
        <f t="shared" si="6"/>
        <v>Q3</v>
      </c>
    </row>
    <row r="71" spans="2:13">
      <c r="B71" s="17">
        <v>3</v>
      </c>
      <c r="C71" s="24">
        <f t="shared" si="5"/>
        <v>42552</v>
      </c>
      <c r="D71" s="11">
        <v>7</v>
      </c>
      <c r="E71" s="11">
        <v>2016</v>
      </c>
      <c r="F71" s="18">
        <v>87</v>
      </c>
      <c r="G71" s="18">
        <v>73</v>
      </c>
      <c r="H71" s="18">
        <v>83</v>
      </c>
      <c r="I71" s="18">
        <v>76</v>
      </c>
      <c r="J71" s="18">
        <v>52</v>
      </c>
      <c r="K71" s="18">
        <f t="shared" si="3"/>
        <v>371</v>
      </c>
      <c r="L71" s="19">
        <f t="shared" si="4"/>
        <v>0.74199999999999999</v>
      </c>
      <c r="M71" t="str">
        <f t="shared" si="6"/>
        <v>Q3</v>
      </c>
    </row>
    <row r="72" spans="2:13">
      <c r="B72" s="17">
        <v>4</v>
      </c>
      <c r="C72" s="24">
        <f t="shared" si="5"/>
        <v>42552</v>
      </c>
      <c r="D72" s="11">
        <v>7</v>
      </c>
      <c r="E72" s="11">
        <v>2016</v>
      </c>
      <c r="F72" s="18">
        <v>74</v>
      </c>
      <c r="G72" s="18">
        <v>95</v>
      </c>
      <c r="H72" s="18">
        <v>65</v>
      </c>
      <c r="I72" s="18">
        <v>75</v>
      </c>
      <c r="J72" s="18">
        <v>57</v>
      </c>
      <c r="K72" s="18">
        <f t="shared" si="3"/>
        <v>366</v>
      </c>
      <c r="L72" s="19">
        <f t="shared" si="4"/>
        <v>0.73199999999999998</v>
      </c>
      <c r="M72" t="str">
        <f t="shared" si="6"/>
        <v>Q3</v>
      </c>
    </row>
    <row r="73" spans="2:13">
      <c r="B73" s="17">
        <v>5</v>
      </c>
      <c r="C73" s="24">
        <f t="shared" si="5"/>
        <v>42552</v>
      </c>
      <c r="D73" s="11">
        <v>7</v>
      </c>
      <c r="E73" s="11">
        <v>2016</v>
      </c>
      <c r="F73" s="18">
        <v>96</v>
      </c>
      <c r="G73" s="18">
        <v>67</v>
      </c>
      <c r="H73" s="18">
        <v>51</v>
      </c>
      <c r="I73" s="18">
        <v>100</v>
      </c>
      <c r="J73" s="18">
        <v>54</v>
      </c>
      <c r="K73" s="18">
        <f t="shared" si="3"/>
        <v>368</v>
      </c>
      <c r="L73" s="19">
        <f t="shared" si="4"/>
        <v>0.73599999999999999</v>
      </c>
      <c r="M73" t="str">
        <f t="shared" si="6"/>
        <v>Q3</v>
      </c>
    </row>
    <row r="74" spans="2:13">
      <c r="B74" s="17">
        <v>6</v>
      </c>
      <c r="C74" s="24">
        <f t="shared" si="5"/>
        <v>42552</v>
      </c>
      <c r="D74" s="11">
        <v>7</v>
      </c>
      <c r="E74" s="11">
        <v>2016</v>
      </c>
      <c r="F74" s="18">
        <v>67</v>
      </c>
      <c r="G74" s="18">
        <v>53</v>
      </c>
      <c r="H74" s="18">
        <v>79</v>
      </c>
      <c r="I74" s="18">
        <v>87</v>
      </c>
      <c r="J74" s="18">
        <v>75</v>
      </c>
      <c r="K74" s="18">
        <f t="shared" si="3"/>
        <v>361</v>
      </c>
      <c r="L74" s="19">
        <f t="shared" si="4"/>
        <v>0.72199999999999998</v>
      </c>
      <c r="M74" t="str">
        <f t="shared" si="6"/>
        <v>Q3</v>
      </c>
    </row>
    <row r="75" spans="2:13">
      <c r="B75" s="17">
        <v>7</v>
      </c>
      <c r="C75" s="24">
        <f t="shared" si="5"/>
        <v>42552</v>
      </c>
      <c r="D75" s="11">
        <v>7</v>
      </c>
      <c r="E75" s="11">
        <v>2016</v>
      </c>
      <c r="F75" s="18">
        <v>93</v>
      </c>
      <c r="G75" s="18">
        <v>63</v>
      </c>
      <c r="H75" s="18">
        <v>99</v>
      </c>
      <c r="I75" s="18">
        <v>74</v>
      </c>
      <c r="J75" s="18">
        <v>90</v>
      </c>
      <c r="K75" s="18">
        <f t="shared" si="3"/>
        <v>419</v>
      </c>
      <c r="L75" s="19">
        <f t="shared" si="4"/>
        <v>0.83799999999999997</v>
      </c>
      <c r="M75" t="str">
        <f t="shared" si="6"/>
        <v>Q3</v>
      </c>
    </row>
    <row r="76" spans="2:13">
      <c r="B76" s="17">
        <v>8</v>
      </c>
      <c r="C76" s="24">
        <f t="shared" si="5"/>
        <v>42552</v>
      </c>
      <c r="D76" s="11">
        <v>7</v>
      </c>
      <c r="E76" s="11">
        <v>2016</v>
      </c>
      <c r="F76" s="18">
        <v>95</v>
      </c>
      <c r="G76" s="18">
        <v>67</v>
      </c>
      <c r="H76" s="18">
        <v>58</v>
      </c>
      <c r="I76" s="18">
        <v>85</v>
      </c>
      <c r="J76" s="18">
        <v>67</v>
      </c>
      <c r="K76" s="18">
        <f t="shared" si="3"/>
        <v>372</v>
      </c>
      <c r="L76" s="19">
        <f t="shared" si="4"/>
        <v>0.74399999999999999</v>
      </c>
      <c r="M76" t="str">
        <f t="shared" si="6"/>
        <v>Q3</v>
      </c>
    </row>
    <row r="77" spans="2:13">
      <c r="B77" s="17">
        <v>9</v>
      </c>
      <c r="C77" s="24">
        <f t="shared" si="5"/>
        <v>42552</v>
      </c>
      <c r="D77" s="11">
        <v>7</v>
      </c>
      <c r="E77" s="11">
        <v>2016</v>
      </c>
      <c r="F77" s="18">
        <v>91</v>
      </c>
      <c r="G77" s="18">
        <v>80</v>
      </c>
      <c r="H77" s="18">
        <v>93</v>
      </c>
      <c r="I77" s="18">
        <v>68</v>
      </c>
      <c r="J77" s="18">
        <v>59</v>
      </c>
      <c r="K77" s="18">
        <f t="shared" si="3"/>
        <v>391</v>
      </c>
      <c r="L77" s="19">
        <f t="shared" si="4"/>
        <v>0.78200000000000003</v>
      </c>
      <c r="M77" t="str">
        <f t="shared" si="6"/>
        <v>Q3</v>
      </c>
    </row>
    <row r="78" spans="2:13">
      <c r="B78" s="17">
        <v>1</v>
      </c>
      <c r="C78" s="24">
        <f t="shared" si="5"/>
        <v>42583</v>
      </c>
      <c r="D78" s="11">
        <v>8</v>
      </c>
      <c r="E78" s="11">
        <v>2016</v>
      </c>
      <c r="F78" s="18">
        <v>50</v>
      </c>
      <c r="G78" s="18">
        <v>95</v>
      </c>
      <c r="H78" s="18">
        <v>76</v>
      </c>
      <c r="I78" s="18">
        <v>82</v>
      </c>
      <c r="J78" s="18">
        <v>83</v>
      </c>
      <c r="K78" s="18">
        <f t="shared" si="3"/>
        <v>386</v>
      </c>
      <c r="L78" s="19">
        <f t="shared" si="4"/>
        <v>0.77200000000000002</v>
      </c>
      <c r="M78" t="str">
        <f t="shared" si="6"/>
        <v>Q3</v>
      </c>
    </row>
    <row r="79" spans="2:13">
      <c r="B79" s="17">
        <v>2</v>
      </c>
      <c r="C79" s="24">
        <f t="shared" si="5"/>
        <v>42583</v>
      </c>
      <c r="D79" s="11">
        <v>8</v>
      </c>
      <c r="E79" s="11">
        <v>2016</v>
      </c>
      <c r="F79" s="18">
        <v>91</v>
      </c>
      <c r="G79" s="18">
        <v>83</v>
      </c>
      <c r="H79" s="18">
        <v>87</v>
      </c>
      <c r="I79" s="18">
        <v>96</v>
      </c>
      <c r="J79" s="18">
        <v>63</v>
      </c>
      <c r="K79" s="18">
        <f t="shared" ref="K79:K142" si="7">SUM(F79:J79)</f>
        <v>420</v>
      </c>
      <c r="L79" s="19">
        <f t="shared" ref="L79:L142" si="8">K79/$L$7</f>
        <v>0.84</v>
      </c>
      <c r="M79" t="str">
        <f t="shared" si="6"/>
        <v>Q3</v>
      </c>
    </row>
    <row r="80" spans="2:13">
      <c r="B80" s="17">
        <v>3</v>
      </c>
      <c r="C80" s="24">
        <f t="shared" ref="C80:C143" si="9">DATE(E80,D80,1)</f>
        <v>42583</v>
      </c>
      <c r="D80" s="11">
        <v>8</v>
      </c>
      <c r="E80" s="11">
        <v>2016</v>
      </c>
      <c r="F80" s="18">
        <v>80</v>
      </c>
      <c r="G80" s="18">
        <v>69</v>
      </c>
      <c r="H80" s="18">
        <v>99</v>
      </c>
      <c r="I80" s="18">
        <v>94</v>
      </c>
      <c r="J80" s="18">
        <v>77</v>
      </c>
      <c r="K80" s="18">
        <f t="shared" si="7"/>
        <v>419</v>
      </c>
      <c r="L80" s="19">
        <f t="shared" si="8"/>
        <v>0.83799999999999997</v>
      </c>
      <c r="M80" t="str">
        <f t="shared" ref="M80:M143" si="10">IF(D80&lt;4,"Q1",IF(D80&lt;7,"Q2",IF(D80&lt;10,"Q3","Q4")))</f>
        <v>Q3</v>
      </c>
    </row>
    <row r="81" spans="2:13">
      <c r="B81" s="17">
        <v>4</v>
      </c>
      <c r="C81" s="24">
        <f t="shared" si="9"/>
        <v>42583</v>
      </c>
      <c r="D81" s="11">
        <v>8</v>
      </c>
      <c r="E81" s="11">
        <v>2016</v>
      </c>
      <c r="F81" s="18">
        <v>56</v>
      </c>
      <c r="G81" s="18">
        <v>70</v>
      </c>
      <c r="H81" s="18">
        <v>89</v>
      </c>
      <c r="I81" s="18">
        <v>93</v>
      </c>
      <c r="J81" s="18">
        <v>100</v>
      </c>
      <c r="K81" s="18">
        <f t="shared" si="7"/>
        <v>408</v>
      </c>
      <c r="L81" s="19">
        <f t="shared" si="8"/>
        <v>0.81599999999999995</v>
      </c>
      <c r="M81" t="str">
        <f t="shared" si="10"/>
        <v>Q3</v>
      </c>
    </row>
    <row r="82" spans="2:13">
      <c r="B82" s="17">
        <v>5</v>
      </c>
      <c r="C82" s="24">
        <f t="shared" si="9"/>
        <v>42583</v>
      </c>
      <c r="D82" s="11">
        <v>8</v>
      </c>
      <c r="E82" s="11">
        <v>2016</v>
      </c>
      <c r="F82" s="18">
        <v>97</v>
      </c>
      <c r="G82" s="18">
        <v>63</v>
      </c>
      <c r="H82" s="18">
        <v>63</v>
      </c>
      <c r="I82" s="18">
        <v>53</v>
      </c>
      <c r="J82" s="18">
        <v>96</v>
      </c>
      <c r="K82" s="18">
        <f t="shared" si="7"/>
        <v>372</v>
      </c>
      <c r="L82" s="19">
        <f t="shared" si="8"/>
        <v>0.74399999999999999</v>
      </c>
      <c r="M82" t="str">
        <f t="shared" si="10"/>
        <v>Q3</v>
      </c>
    </row>
    <row r="83" spans="2:13">
      <c r="B83" s="17">
        <v>6</v>
      </c>
      <c r="C83" s="24">
        <f t="shared" si="9"/>
        <v>42583</v>
      </c>
      <c r="D83" s="11">
        <v>8</v>
      </c>
      <c r="E83" s="11">
        <v>2016</v>
      </c>
      <c r="F83" s="18">
        <v>80</v>
      </c>
      <c r="G83" s="18">
        <v>52</v>
      </c>
      <c r="H83" s="18">
        <v>86</v>
      </c>
      <c r="I83" s="18">
        <v>88</v>
      </c>
      <c r="J83" s="18">
        <v>95</v>
      </c>
      <c r="K83" s="18">
        <f t="shared" si="7"/>
        <v>401</v>
      </c>
      <c r="L83" s="19">
        <f t="shared" si="8"/>
        <v>0.80200000000000005</v>
      </c>
      <c r="M83" t="str">
        <f t="shared" si="10"/>
        <v>Q3</v>
      </c>
    </row>
    <row r="84" spans="2:13">
      <c r="B84" s="17">
        <v>7</v>
      </c>
      <c r="C84" s="24">
        <f t="shared" si="9"/>
        <v>42583</v>
      </c>
      <c r="D84" s="11">
        <v>8</v>
      </c>
      <c r="E84" s="11">
        <v>2016</v>
      </c>
      <c r="F84" s="18">
        <v>56</v>
      </c>
      <c r="G84" s="18">
        <v>59</v>
      </c>
      <c r="H84" s="18">
        <v>59</v>
      </c>
      <c r="I84" s="18">
        <v>66</v>
      </c>
      <c r="J84" s="18">
        <v>55</v>
      </c>
      <c r="K84" s="18">
        <f t="shared" si="7"/>
        <v>295</v>
      </c>
      <c r="L84" s="19">
        <f t="shared" si="8"/>
        <v>0.59</v>
      </c>
      <c r="M84" t="str">
        <f t="shared" si="10"/>
        <v>Q3</v>
      </c>
    </row>
    <row r="85" spans="2:13">
      <c r="B85" s="17">
        <v>8</v>
      </c>
      <c r="C85" s="24">
        <f t="shared" si="9"/>
        <v>42583</v>
      </c>
      <c r="D85" s="11">
        <v>8</v>
      </c>
      <c r="E85" s="11">
        <v>2016</v>
      </c>
      <c r="F85" s="18">
        <v>79</v>
      </c>
      <c r="G85" s="18">
        <v>76</v>
      </c>
      <c r="H85" s="18">
        <v>53</v>
      </c>
      <c r="I85" s="18">
        <v>62</v>
      </c>
      <c r="J85" s="18">
        <v>64</v>
      </c>
      <c r="K85" s="18">
        <f t="shared" si="7"/>
        <v>334</v>
      </c>
      <c r="L85" s="19">
        <f t="shared" si="8"/>
        <v>0.66800000000000004</v>
      </c>
      <c r="M85" t="str">
        <f t="shared" si="10"/>
        <v>Q3</v>
      </c>
    </row>
    <row r="86" spans="2:13">
      <c r="B86" s="17">
        <v>9</v>
      </c>
      <c r="C86" s="24">
        <f t="shared" si="9"/>
        <v>42583</v>
      </c>
      <c r="D86" s="11">
        <v>8</v>
      </c>
      <c r="E86" s="11">
        <v>2016</v>
      </c>
      <c r="F86" s="18">
        <v>84</v>
      </c>
      <c r="G86" s="18">
        <v>58</v>
      </c>
      <c r="H86" s="18">
        <v>56</v>
      </c>
      <c r="I86" s="18">
        <v>51</v>
      </c>
      <c r="J86" s="18">
        <v>82</v>
      </c>
      <c r="K86" s="18">
        <f t="shared" si="7"/>
        <v>331</v>
      </c>
      <c r="L86" s="19">
        <f t="shared" si="8"/>
        <v>0.66200000000000003</v>
      </c>
      <c r="M86" t="str">
        <f t="shared" si="10"/>
        <v>Q3</v>
      </c>
    </row>
    <row r="87" spans="2:13">
      <c r="B87" s="17">
        <v>1</v>
      </c>
      <c r="C87" s="24">
        <f t="shared" si="9"/>
        <v>42614</v>
      </c>
      <c r="D87" s="11">
        <v>9</v>
      </c>
      <c r="E87" s="11">
        <v>2016</v>
      </c>
      <c r="F87" s="18">
        <v>96</v>
      </c>
      <c r="G87" s="18">
        <v>66</v>
      </c>
      <c r="H87" s="18">
        <v>52</v>
      </c>
      <c r="I87" s="18">
        <v>68</v>
      </c>
      <c r="J87" s="18">
        <v>82</v>
      </c>
      <c r="K87" s="18">
        <f t="shared" si="7"/>
        <v>364</v>
      </c>
      <c r="L87" s="19">
        <f t="shared" si="8"/>
        <v>0.72799999999999998</v>
      </c>
      <c r="M87" t="str">
        <f t="shared" si="10"/>
        <v>Q3</v>
      </c>
    </row>
    <row r="88" spans="2:13">
      <c r="B88" s="17">
        <v>2</v>
      </c>
      <c r="C88" s="24">
        <f t="shared" si="9"/>
        <v>42614</v>
      </c>
      <c r="D88" s="11">
        <v>9</v>
      </c>
      <c r="E88" s="11">
        <v>2016</v>
      </c>
      <c r="F88" s="18">
        <v>57</v>
      </c>
      <c r="G88" s="18">
        <v>61</v>
      </c>
      <c r="H88" s="18">
        <v>90</v>
      </c>
      <c r="I88" s="18">
        <v>74</v>
      </c>
      <c r="J88" s="18">
        <v>62</v>
      </c>
      <c r="K88" s="18">
        <f t="shared" si="7"/>
        <v>344</v>
      </c>
      <c r="L88" s="19">
        <f t="shared" si="8"/>
        <v>0.68799999999999994</v>
      </c>
      <c r="M88" t="str">
        <f t="shared" si="10"/>
        <v>Q3</v>
      </c>
    </row>
    <row r="89" spans="2:13">
      <c r="B89" s="17">
        <v>3</v>
      </c>
      <c r="C89" s="24">
        <f t="shared" si="9"/>
        <v>42614</v>
      </c>
      <c r="D89" s="11">
        <v>9</v>
      </c>
      <c r="E89" s="11">
        <v>2016</v>
      </c>
      <c r="F89" s="18">
        <v>79</v>
      </c>
      <c r="G89" s="18">
        <v>73</v>
      </c>
      <c r="H89" s="18">
        <v>53</v>
      </c>
      <c r="I89" s="18">
        <v>95</v>
      </c>
      <c r="J89" s="18">
        <v>97</v>
      </c>
      <c r="K89" s="18">
        <f t="shared" si="7"/>
        <v>397</v>
      </c>
      <c r="L89" s="19">
        <f t="shared" si="8"/>
        <v>0.79400000000000004</v>
      </c>
      <c r="M89" t="str">
        <f t="shared" si="10"/>
        <v>Q3</v>
      </c>
    </row>
    <row r="90" spans="2:13">
      <c r="B90" s="17">
        <v>4</v>
      </c>
      <c r="C90" s="24">
        <f t="shared" si="9"/>
        <v>42614</v>
      </c>
      <c r="D90" s="11">
        <v>9</v>
      </c>
      <c r="E90" s="11">
        <v>2016</v>
      </c>
      <c r="F90" s="18">
        <v>84</v>
      </c>
      <c r="G90" s="18">
        <v>73</v>
      </c>
      <c r="H90" s="18">
        <v>87</v>
      </c>
      <c r="I90" s="18">
        <v>61</v>
      </c>
      <c r="J90" s="18">
        <v>89</v>
      </c>
      <c r="K90" s="18">
        <f t="shared" si="7"/>
        <v>394</v>
      </c>
      <c r="L90" s="19">
        <f t="shared" si="8"/>
        <v>0.78800000000000003</v>
      </c>
      <c r="M90" t="str">
        <f t="shared" si="10"/>
        <v>Q3</v>
      </c>
    </row>
    <row r="91" spans="2:13">
      <c r="B91" s="17">
        <v>5</v>
      </c>
      <c r="C91" s="24">
        <f t="shared" si="9"/>
        <v>42614</v>
      </c>
      <c r="D91" s="11">
        <v>9</v>
      </c>
      <c r="E91" s="11">
        <v>2016</v>
      </c>
      <c r="F91" s="18">
        <v>53</v>
      </c>
      <c r="G91" s="18">
        <v>66</v>
      </c>
      <c r="H91" s="18">
        <v>91</v>
      </c>
      <c r="I91" s="18">
        <v>71</v>
      </c>
      <c r="J91" s="18">
        <v>60</v>
      </c>
      <c r="K91" s="18">
        <f t="shared" si="7"/>
        <v>341</v>
      </c>
      <c r="L91" s="19">
        <f t="shared" si="8"/>
        <v>0.68200000000000005</v>
      </c>
      <c r="M91" t="str">
        <f t="shared" si="10"/>
        <v>Q3</v>
      </c>
    </row>
    <row r="92" spans="2:13">
      <c r="B92" s="17">
        <v>6</v>
      </c>
      <c r="C92" s="24">
        <f t="shared" si="9"/>
        <v>42614</v>
      </c>
      <c r="D92" s="11">
        <v>9</v>
      </c>
      <c r="E92" s="11">
        <v>2016</v>
      </c>
      <c r="F92" s="18">
        <v>76</v>
      </c>
      <c r="G92" s="18">
        <v>85</v>
      </c>
      <c r="H92" s="18">
        <v>73</v>
      </c>
      <c r="I92" s="18">
        <v>57</v>
      </c>
      <c r="J92" s="18">
        <v>100</v>
      </c>
      <c r="K92" s="18">
        <f t="shared" si="7"/>
        <v>391</v>
      </c>
      <c r="L92" s="19">
        <f t="shared" si="8"/>
        <v>0.78200000000000003</v>
      </c>
      <c r="M92" t="str">
        <f t="shared" si="10"/>
        <v>Q3</v>
      </c>
    </row>
    <row r="93" spans="2:13">
      <c r="B93" s="17">
        <v>7</v>
      </c>
      <c r="C93" s="24">
        <f t="shared" si="9"/>
        <v>42614</v>
      </c>
      <c r="D93" s="11">
        <v>9</v>
      </c>
      <c r="E93" s="11">
        <v>2016</v>
      </c>
      <c r="F93" s="18">
        <v>69</v>
      </c>
      <c r="G93" s="18">
        <v>95</v>
      </c>
      <c r="H93" s="18">
        <v>59</v>
      </c>
      <c r="I93" s="18">
        <v>87</v>
      </c>
      <c r="J93" s="18">
        <v>51</v>
      </c>
      <c r="K93" s="18">
        <f t="shared" si="7"/>
        <v>361</v>
      </c>
      <c r="L93" s="19">
        <f t="shared" si="8"/>
        <v>0.72199999999999998</v>
      </c>
      <c r="M93" t="str">
        <f t="shared" si="10"/>
        <v>Q3</v>
      </c>
    </row>
    <row r="94" spans="2:13">
      <c r="B94" s="17">
        <v>8</v>
      </c>
      <c r="C94" s="24">
        <f t="shared" si="9"/>
        <v>42614</v>
      </c>
      <c r="D94" s="11">
        <v>9</v>
      </c>
      <c r="E94" s="11">
        <v>2016</v>
      </c>
      <c r="F94" s="18">
        <v>73</v>
      </c>
      <c r="G94" s="18">
        <v>100</v>
      </c>
      <c r="H94" s="18">
        <v>56</v>
      </c>
      <c r="I94" s="18">
        <v>70</v>
      </c>
      <c r="J94" s="18">
        <v>64</v>
      </c>
      <c r="K94" s="18">
        <f t="shared" si="7"/>
        <v>363</v>
      </c>
      <c r="L94" s="19">
        <f t="shared" si="8"/>
        <v>0.72599999999999998</v>
      </c>
      <c r="M94" t="str">
        <f t="shared" si="10"/>
        <v>Q3</v>
      </c>
    </row>
    <row r="95" spans="2:13">
      <c r="B95" s="17">
        <v>9</v>
      </c>
      <c r="C95" s="24">
        <f t="shared" si="9"/>
        <v>42614</v>
      </c>
      <c r="D95" s="11">
        <v>9</v>
      </c>
      <c r="E95" s="11">
        <v>2016</v>
      </c>
      <c r="F95" s="18">
        <v>75</v>
      </c>
      <c r="G95" s="18">
        <v>88</v>
      </c>
      <c r="H95" s="18">
        <v>67</v>
      </c>
      <c r="I95" s="18">
        <v>72</v>
      </c>
      <c r="J95" s="18">
        <v>97</v>
      </c>
      <c r="K95" s="18">
        <f t="shared" si="7"/>
        <v>399</v>
      </c>
      <c r="L95" s="19">
        <f t="shared" si="8"/>
        <v>0.79800000000000004</v>
      </c>
      <c r="M95" t="str">
        <f t="shared" si="10"/>
        <v>Q3</v>
      </c>
    </row>
    <row r="96" spans="2:13">
      <c r="B96" s="17">
        <v>1</v>
      </c>
      <c r="C96" s="24">
        <f t="shared" si="9"/>
        <v>42644</v>
      </c>
      <c r="D96" s="11">
        <v>10</v>
      </c>
      <c r="E96" s="11">
        <v>2016</v>
      </c>
      <c r="F96" s="18">
        <v>52</v>
      </c>
      <c r="G96" s="18">
        <v>81</v>
      </c>
      <c r="H96" s="18">
        <v>99</v>
      </c>
      <c r="I96" s="18">
        <v>95</v>
      </c>
      <c r="J96" s="18">
        <v>79</v>
      </c>
      <c r="K96" s="18">
        <f t="shared" si="7"/>
        <v>406</v>
      </c>
      <c r="L96" s="19">
        <f t="shared" si="8"/>
        <v>0.81200000000000006</v>
      </c>
      <c r="M96" t="str">
        <f t="shared" si="10"/>
        <v>Q4</v>
      </c>
    </row>
    <row r="97" spans="2:13">
      <c r="B97" s="17">
        <v>2</v>
      </c>
      <c r="C97" s="24">
        <f t="shared" si="9"/>
        <v>42644</v>
      </c>
      <c r="D97" s="11">
        <v>10</v>
      </c>
      <c r="E97" s="11">
        <v>2016</v>
      </c>
      <c r="F97" s="18">
        <v>73</v>
      </c>
      <c r="G97" s="18">
        <v>64</v>
      </c>
      <c r="H97" s="18">
        <v>100</v>
      </c>
      <c r="I97" s="18">
        <v>54</v>
      </c>
      <c r="J97" s="18">
        <v>98</v>
      </c>
      <c r="K97" s="18">
        <f t="shared" si="7"/>
        <v>389</v>
      </c>
      <c r="L97" s="19">
        <f t="shared" si="8"/>
        <v>0.77800000000000002</v>
      </c>
      <c r="M97" t="str">
        <f t="shared" si="10"/>
        <v>Q4</v>
      </c>
    </row>
    <row r="98" spans="2:13">
      <c r="B98" s="17">
        <v>3</v>
      </c>
      <c r="C98" s="24">
        <f t="shared" si="9"/>
        <v>42644</v>
      </c>
      <c r="D98" s="11">
        <v>10</v>
      </c>
      <c r="E98" s="11">
        <v>2016</v>
      </c>
      <c r="F98" s="18">
        <v>73</v>
      </c>
      <c r="G98" s="18">
        <v>58</v>
      </c>
      <c r="H98" s="18">
        <v>69</v>
      </c>
      <c r="I98" s="18">
        <v>94</v>
      </c>
      <c r="J98" s="18">
        <v>70</v>
      </c>
      <c r="K98" s="18">
        <f t="shared" si="7"/>
        <v>364</v>
      </c>
      <c r="L98" s="19">
        <f t="shared" si="8"/>
        <v>0.72799999999999998</v>
      </c>
      <c r="M98" t="str">
        <f t="shared" si="10"/>
        <v>Q4</v>
      </c>
    </row>
    <row r="99" spans="2:13">
      <c r="B99" s="17">
        <v>4</v>
      </c>
      <c r="C99" s="24">
        <f t="shared" si="9"/>
        <v>42644</v>
      </c>
      <c r="D99" s="11">
        <v>10</v>
      </c>
      <c r="E99" s="11">
        <v>2016</v>
      </c>
      <c r="F99" s="18">
        <v>54</v>
      </c>
      <c r="G99" s="18">
        <v>52</v>
      </c>
      <c r="H99" s="18">
        <v>92</v>
      </c>
      <c r="I99" s="18">
        <v>63</v>
      </c>
      <c r="J99" s="18">
        <v>50</v>
      </c>
      <c r="K99" s="18">
        <f t="shared" si="7"/>
        <v>311</v>
      </c>
      <c r="L99" s="19">
        <f t="shared" si="8"/>
        <v>0.622</v>
      </c>
      <c r="M99" t="str">
        <f t="shared" si="10"/>
        <v>Q4</v>
      </c>
    </row>
    <row r="100" spans="2:13">
      <c r="B100" s="17">
        <v>5</v>
      </c>
      <c r="C100" s="24">
        <f t="shared" si="9"/>
        <v>42644</v>
      </c>
      <c r="D100" s="11">
        <v>10</v>
      </c>
      <c r="E100" s="11">
        <v>2016</v>
      </c>
      <c r="F100" s="18">
        <v>76</v>
      </c>
      <c r="G100" s="18">
        <v>99</v>
      </c>
      <c r="H100" s="18">
        <v>83</v>
      </c>
      <c r="I100" s="18">
        <v>65</v>
      </c>
      <c r="J100" s="18">
        <v>91</v>
      </c>
      <c r="K100" s="18">
        <f t="shared" si="7"/>
        <v>414</v>
      </c>
      <c r="L100" s="19">
        <f t="shared" si="8"/>
        <v>0.82799999999999996</v>
      </c>
      <c r="M100" t="str">
        <f t="shared" si="10"/>
        <v>Q4</v>
      </c>
    </row>
    <row r="101" spans="2:13">
      <c r="B101" s="17">
        <v>6</v>
      </c>
      <c r="C101" s="24">
        <f t="shared" si="9"/>
        <v>42644</v>
      </c>
      <c r="D101" s="11">
        <v>10</v>
      </c>
      <c r="E101" s="11">
        <v>2016</v>
      </c>
      <c r="F101" s="18">
        <v>97</v>
      </c>
      <c r="G101" s="18">
        <v>95</v>
      </c>
      <c r="H101" s="18">
        <v>60</v>
      </c>
      <c r="I101" s="18">
        <v>91</v>
      </c>
      <c r="J101" s="18">
        <v>66</v>
      </c>
      <c r="K101" s="18">
        <f t="shared" si="7"/>
        <v>409</v>
      </c>
      <c r="L101" s="19">
        <f t="shared" si="8"/>
        <v>0.81799999999999995</v>
      </c>
      <c r="M101" t="str">
        <f t="shared" si="10"/>
        <v>Q4</v>
      </c>
    </row>
    <row r="102" spans="2:13">
      <c r="B102" s="17">
        <v>7</v>
      </c>
      <c r="C102" s="24">
        <f t="shared" si="9"/>
        <v>42644</v>
      </c>
      <c r="D102" s="11">
        <v>10</v>
      </c>
      <c r="E102" s="11">
        <v>2016</v>
      </c>
      <c r="F102" s="18">
        <v>78</v>
      </c>
      <c r="G102" s="18">
        <v>77</v>
      </c>
      <c r="H102" s="18">
        <v>65</v>
      </c>
      <c r="I102" s="18">
        <v>75</v>
      </c>
      <c r="J102" s="18">
        <v>85</v>
      </c>
      <c r="K102" s="18">
        <f t="shared" si="7"/>
        <v>380</v>
      </c>
      <c r="L102" s="19">
        <f t="shared" si="8"/>
        <v>0.76</v>
      </c>
      <c r="M102" t="str">
        <f t="shared" si="10"/>
        <v>Q4</v>
      </c>
    </row>
    <row r="103" spans="2:13">
      <c r="B103" s="17">
        <v>8</v>
      </c>
      <c r="C103" s="24">
        <f t="shared" si="9"/>
        <v>42644</v>
      </c>
      <c r="D103" s="11">
        <v>10</v>
      </c>
      <c r="E103" s="11">
        <v>2016</v>
      </c>
      <c r="F103" s="18">
        <v>99</v>
      </c>
      <c r="G103" s="18">
        <v>71</v>
      </c>
      <c r="H103" s="18">
        <v>66</v>
      </c>
      <c r="I103" s="18">
        <v>52</v>
      </c>
      <c r="J103" s="18">
        <v>67</v>
      </c>
      <c r="K103" s="18">
        <f t="shared" si="7"/>
        <v>355</v>
      </c>
      <c r="L103" s="19">
        <f t="shared" si="8"/>
        <v>0.71</v>
      </c>
      <c r="M103" t="str">
        <f t="shared" si="10"/>
        <v>Q4</v>
      </c>
    </row>
    <row r="104" spans="2:13">
      <c r="B104" s="17">
        <v>9</v>
      </c>
      <c r="C104" s="24">
        <f t="shared" si="9"/>
        <v>42644</v>
      </c>
      <c r="D104" s="11">
        <v>10</v>
      </c>
      <c r="E104" s="11">
        <v>2016</v>
      </c>
      <c r="F104" s="18">
        <v>89</v>
      </c>
      <c r="G104" s="18">
        <v>87</v>
      </c>
      <c r="H104" s="18">
        <v>66</v>
      </c>
      <c r="I104" s="18">
        <v>91</v>
      </c>
      <c r="J104" s="18">
        <v>59</v>
      </c>
      <c r="K104" s="18">
        <f t="shared" si="7"/>
        <v>392</v>
      </c>
      <c r="L104" s="19">
        <f t="shared" si="8"/>
        <v>0.78400000000000003</v>
      </c>
      <c r="M104" t="str">
        <f t="shared" si="10"/>
        <v>Q4</v>
      </c>
    </row>
    <row r="105" spans="2:13">
      <c r="B105" s="17">
        <v>1</v>
      </c>
      <c r="C105" s="24">
        <f t="shared" si="9"/>
        <v>42675</v>
      </c>
      <c r="D105" s="11">
        <v>11</v>
      </c>
      <c r="E105" s="11">
        <v>2016</v>
      </c>
      <c r="F105" s="18">
        <v>83</v>
      </c>
      <c r="G105" s="18">
        <v>86</v>
      </c>
      <c r="H105" s="18">
        <v>100</v>
      </c>
      <c r="I105" s="18">
        <v>66</v>
      </c>
      <c r="J105" s="18">
        <v>62</v>
      </c>
      <c r="K105" s="18">
        <f t="shared" si="7"/>
        <v>397</v>
      </c>
      <c r="L105" s="19">
        <f t="shared" si="8"/>
        <v>0.79400000000000004</v>
      </c>
      <c r="M105" t="str">
        <f t="shared" si="10"/>
        <v>Q4</v>
      </c>
    </row>
    <row r="106" spans="2:13">
      <c r="B106" s="17">
        <v>2</v>
      </c>
      <c r="C106" s="24">
        <f t="shared" si="9"/>
        <v>42675</v>
      </c>
      <c r="D106" s="11">
        <v>11</v>
      </c>
      <c r="E106" s="11">
        <v>2016</v>
      </c>
      <c r="F106" s="18">
        <v>54</v>
      </c>
      <c r="G106" s="18">
        <v>55</v>
      </c>
      <c r="H106" s="18">
        <v>77</v>
      </c>
      <c r="I106" s="18">
        <v>64</v>
      </c>
      <c r="J106" s="18">
        <v>71</v>
      </c>
      <c r="K106" s="18">
        <f t="shared" si="7"/>
        <v>321</v>
      </c>
      <c r="L106" s="19">
        <f t="shared" si="8"/>
        <v>0.64200000000000002</v>
      </c>
      <c r="M106" t="str">
        <f t="shared" si="10"/>
        <v>Q4</v>
      </c>
    </row>
    <row r="107" spans="2:13">
      <c r="B107" s="17">
        <v>3</v>
      </c>
      <c r="C107" s="24">
        <f t="shared" si="9"/>
        <v>42675</v>
      </c>
      <c r="D107" s="11">
        <v>11</v>
      </c>
      <c r="E107" s="11">
        <v>2016</v>
      </c>
      <c r="F107" s="18">
        <v>93</v>
      </c>
      <c r="G107" s="18">
        <v>99</v>
      </c>
      <c r="H107" s="18">
        <v>84</v>
      </c>
      <c r="I107" s="18">
        <v>56</v>
      </c>
      <c r="J107" s="18">
        <v>82</v>
      </c>
      <c r="K107" s="18">
        <f t="shared" si="7"/>
        <v>414</v>
      </c>
      <c r="L107" s="19">
        <f t="shared" si="8"/>
        <v>0.82799999999999996</v>
      </c>
      <c r="M107" t="str">
        <f t="shared" si="10"/>
        <v>Q4</v>
      </c>
    </row>
    <row r="108" spans="2:13">
      <c r="B108" s="17">
        <v>4</v>
      </c>
      <c r="C108" s="24">
        <f t="shared" si="9"/>
        <v>42675</v>
      </c>
      <c r="D108" s="11">
        <v>11</v>
      </c>
      <c r="E108" s="11">
        <v>2016</v>
      </c>
      <c r="F108" s="18">
        <v>62</v>
      </c>
      <c r="G108" s="18">
        <v>74</v>
      </c>
      <c r="H108" s="18">
        <v>96</v>
      </c>
      <c r="I108" s="18">
        <v>74</v>
      </c>
      <c r="J108" s="18">
        <v>60</v>
      </c>
      <c r="K108" s="18">
        <f t="shared" si="7"/>
        <v>366</v>
      </c>
      <c r="L108" s="19">
        <f t="shared" si="8"/>
        <v>0.73199999999999998</v>
      </c>
      <c r="M108" t="str">
        <f t="shared" si="10"/>
        <v>Q4</v>
      </c>
    </row>
    <row r="109" spans="2:13">
      <c r="B109" s="17">
        <v>5</v>
      </c>
      <c r="C109" s="24">
        <f t="shared" si="9"/>
        <v>42675</v>
      </c>
      <c r="D109" s="11">
        <v>11</v>
      </c>
      <c r="E109" s="11">
        <v>2016</v>
      </c>
      <c r="F109" s="18">
        <v>89</v>
      </c>
      <c r="G109" s="18">
        <v>98</v>
      </c>
      <c r="H109" s="18">
        <v>78</v>
      </c>
      <c r="I109" s="18">
        <v>66</v>
      </c>
      <c r="J109" s="18">
        <v>89</v>
      </c>
      <c r="K109" s="18">
        <f t="shared" si="7"/>
        <v>420</v>
      </c>
      <c r="L109" s="19">
        <f t="shared" si="8"/>
        <v>0.84</v>
      </c>
      <c r="M109" t="str">
        <f t="shared" si="10"/>
        <v>Q4</v>
      </c>
    </row>
    <row r="110" spans="2:13">
      <c r="B110" s="17">
        <v>6</v>
      </c>
      <c r="C110" s="24">
        <f t="shared" si="9"/>
        <v>42675</v>
      </c>
      <c r="D110" s="11">
        <v>11</v>
      </c>
      <c r="E110" s="11">
        <v>2016</v>
      </c>
      <c r="F110" s="18">
        <v>91</v>
      </c>
      <c r="G110" s="18">
        <v>83</v>
      </c>
      <c r="H110" s="18">
        <v>78</v>
      </c>
      <c r="I110" s="18">
        <v>57</v>
      </c>
      <c r="J110" s="18">
        <v>67</v>
      </c>
      <c r="K110" s="18">
        <f t="shared" si="7"/>
        <v>376</v>
      </c>
      <c r="L110" s="19">
        <f t="shared" si="8"/>
        <v>0.752</v>
      </c>
      <c r="M110" t="str">
        <f t="shared" si="10"/>
        <v>Q4</v>
      </c>
    </row>
    <row r="111" spans="2:13">
      <c r="B111" s="17">
        <v>7</v>
      </c>
      <c r="C111" s="24">
        <f t="shared" si="9"/>
        <v>42675</v>
      </c>
      <c r="D111" s="11">
        <v>11</v>
      </c>
      <c r="E111" s="11">
        <v>2016</v>
      </c>
      <c r="F111" s="18">
        <v>67</v>
      </c>
      <c r="G111" s="18">
        <v>89</v>
      </c>
      <c r="H111" s="18">
        <v>81</v>
      </c>
      <c r="I111" s="18">
        <v>93</v>
      </c>
      <c r="J111" s="18">
        <v>76</v>
      </c>
      <c r="K111" s="18">
        <f t="shared" si="7"/>
        <v>406</v>
      </c>
      <c r="L111" s="19">
        <f t="shared" si="8"/>
        <v>0.81200000000000006</v>
      </c>
      <c r="M111" t="str">
        <f t="shared" si="10"/>
        <v>Q4</v>
      </c>
    </row>
    <row r="112" spans="2:13">
      <c r="B112" s="17">
        <v>8</v>
      </c>
      <c r="C112" s="24">
        <f t="shared" si="9"/>
        <v>42675</v>
      </c>
      <c r="D112" s="11">
        <v>11</v>
      </c>
      <c r="E112" s="11">
        <v>2016</v>
      </c>
      <c r="F112" s="18">
        <v>82</v>
      </c>
      <c r="G112" s="18">
        <v>96</v>
      </c>
      <c r="H112" s="18">
        <v>63</v>
      </c>
      <c r="I112" s="18">
        <v>93</v>
      </c>
      <c r="J112" s="18">
        <v>94</v>
      </c>
      <c r="K112" s="18">
        <f t="shared" si="7"/>
        <v>428</v>
      </c>
      <c r="L112" s="19">
        <f t="shared" si="8"/>
        <v>0.85599999999999998</v>
      </c>
      <c r="M112" t="str">
        <f t="shared" si="10"/>
        <v>Q4</v>
      </c>
    </row>
    <row r="113" spans="2:13">
      <c r="B113" s="17">
        <v>9</v>
      </c>
      <c r="C113" s="24">
        <f t="shared" si="9"/>
        <v>42675</v>
      </c>
      <c r="D113" s="11">
        <v>11</v>
      </c>
      <c r="E113" s="11">
        <v>2016</v>
      </c>
      <c r="F113" s="18">
        <v>89</v>
      </c>
      <c r="G113" s="18">
        <v>98</v>
      </c>
      <c r="H113" s="18">
        <v>82</v>
      </c>
      <c r="I113" s="18">
        <v>73</v>
      </c>
      <c r="J113" s="18">
        <v>63</v>
      </c>
      <c r="K113" s="18">
        <f t="shared" si="7"/>
        <v>405</v>
      </c>
      <c r="L113" s="19">
        <f t="shared" si="8"/>
        <v>0.81</v>
      </c>
      <c r="M113" t="str">
        <f t="shared" si="10"/>
        <v>Q4</v>
      </c>
    </row>
    <row r="114" spans="2:13">
      <c r="B114" s="17">
        <v>1</v>
      </c>
      <c r="C114" s="24">
        <f t="shared" si="9"/>
        <v>42705</v>
      </c>
      <c r="D114" s="11">
        <v>12</v>
      </c>
      <c r="E114" s="11">
        <v>2016</v>
      </c>
      <c r="F114" s="18">
        <v>86</v>
      </c>
      <c r="G114" s="18">
        <v>90</v>
      </c>
      <c r="H114" s="18">
        <v>87</v>
      </c>
      <c r="I114" s="18">
        <v>73</v>
      </c>
      <c r="J114" s="18">
        <v>93</v>
      </c>
      <c r="K114" s="18">
        <f t="shared" si="7"/>
        <v>429</v>
      </c>
      <c r="L114" s="19">
        <f t="shared" si="8"/>
        <v>0.85799999999999998</v>
      </c>
      <c r="M114" t="str">
        <f t="shared" si="10"/>
        <v>Q4</v>
      </c>
    </row>
    <row r="115" spans="2:13">
      <c r="B115" s="17">
        <v>2</v>
      </c>
      <c r="C115" s="24">
        <f t="shared" si="9"/>
        <v>42705</v>
      </c>
      <c r="D115" s="11">
        <v>12</v>
      </c>
      <c r="E115" s="11">
        <v>2016</v>
      </c>
      <c r="F115" s="18">
        <v>77</v>
      </c>
      <c r="G115" s="18">
        <v>57</v>
      </c>
      <c r="H115" s="18">
        <v>86</v>
      </c>
      <c r="I115" s="18">
        <v>94</v>
      </c>
      <c r="J115" s="18">
        <v>92</v>
      </c>
      <c r="K115" s="18">
        <f t="shared" si="7"/>
        <v>406</v>
      </c>
      <c r="L115" s="19">
        <f t="shared" si="8"/>
        <v>0.81200000000000006</v>
      </c>
      <c r="M115" t="str">
        <f t="shared" si="10"/>
        <v>Q4</v>
      </c>
    </row>
    <row r="116" spans="2:13">
      <c r="B116" s="17">
        <v>3</v>
      </c>
      <c r="C116" s="24">
        <f t="shared" si="9"/>
        <v>42705</v>
      </c>
      <c r="D116" s="11">
        <v>12</v>
      </c>
      <c r="E116" s="11">
        <v>2016</v>
      </c>
      <c r="F116" s="18">
        <v>73</v>
      </c>
      <c r="G116" s="18">
        <v>95</v>
      </c>
      <c r="H116" s="18">
        <v>52</v>
      </c>
      <c r="I116" s="18">
        <v>68</v>
      </c>
      <c r="J116" s="18">
        <v>53</v>
      </c>
      <c r="K116" s="18">
        <f t="shared" si="7"/>
        <v>341</v>
      </c>
      <c r="L116" s="19">
        <f t="shared" si="8"/>
        <v>0.68200000000000005</v>
      </c>
      <c r="M116" t="str">
        <f t="shared" si="10"/>
        <v>Q4</v>
      </c>
    </row>
    <row r="117" spans="2:13">
      <c r="B117" s="17">
        <v>4</v>
      </c>
      <c r="C117" s="24">
        <f t="shared" si="9"/>
        <v>42705</v>
      </c>
      <c r="D117" s="11">
        <v>12</v>
      </c>
      <c r="E117" s="11">
        <v>2016</v>
      </c>
      <c r="F117" s="18">
        <v>78</v>
      </c>
      <c r="G117" s="18">
        <v>92</v>
      </c>
      <c r="H117" s="18">
        <v>96</v>
      </c>
      <c r="I117" s="18">
        <v>90</v>
      </c>
      <c r="J117" s="18">
        <v>66</v>
      </c>
      <c r="K117" s="18">
        <f t="shared" si="7"/>
        <v>422</v>
      </c>
      <c r="L117" s="19">
        <f t="shared" si="8"/>
        <v>0.84399999999999997</v>
      </c>
      <c r="M117" t="str">
        <f t="shared" si="10"/>
        <v>Q4</v>
      </c>
    </row>
    <row r="118" spans="2:13">
      <c r="B118" s="17">
        <v>5</v>
      </c>
      <c r="C118" s="24">
        <f t="shared" si="9"/>
        <v>42705</v>
      </c>
      <c r="D118" s="11">
        <v>12</v>
      </c>
      <c r="E118" s="11">
        <v>2016</v>
      </c>
      <c r="F118" s="18">
        <v>72</v>
      </c>
      <c r="G118" s="18">
        <v>81</v>
      </c>
      <c r="H118" s="18">
        <v>91</v>
      </c>
      <c r="I118" s="18">
        <v>50</v>
      </c>
      <c r="J118" s="18">
        <v>60</v>
      </c>
      <c r="K118" s="18">
        <f t="shared" si="7"/>
        <v>354</v>
      </c>
      <c r="L118" s="19">
        <f t="shared" si="8"/>
        <v>0.70799999999999996</v>
      </c>
      <c r="M118" t="str">
        <f t="shared" si="10"/>
        <v>Q4</v>
      </c>
    </row>
    <row r="119" spans="2:13">
      <c r="B119" s="17">
        <v>6</v>
      </c>
      <c r="C119" s="24">
        <f t="shared" si="9"/>
        <v>42705</v>
      </c>
      <c r="D119" s="11">
        <v>12</v>
      </c>
      <c r="E119" s="11">
        <v>2016</v>
      </c>
      <c r="F119" s="18">
        <v>73</v>
      </c>
      <c r="G119" s="18">
        <v>51</v>
      </c>
      <c r="H119" s="18">
        <v>69</v>
      </c>
      <c r="I119" s="18">
        <v>59</v>
      </c>
      <c r="J119" s="18">
        <v>72</v>
      </c>
      <c r="K119" s="18">
        <f t="shared" si="7"/>
        <v>324</v>
      </c>
      <c r="L119" s="19">
        <f t="shared" si="8"/>
        <v>0.64800000000000002</v>
      </c>
      <c r="M119" t="str">
        <f t="shared" si="10"/>
        <v>Q4</v>
      </c>
    </row>
    <row r="120" spans="2:13">
      <c r="B120" s="17">
        <v>7</v>
      </c>
      <c r="C120" s="24">
        <f t="shared" si="9"/>
        <v>42705</v>
      </c>
      <c r="D120" s="11">
        <v>12</v>
      </c>
      <c r="E120" s="11">
        <v>2016</v>
      </c>
      <c r="F120" s="18">
        <v>98</v>
      </c>
      <c r="G120" s="18">
        <v>76</v>
      </c>
      <c r="H120" s="18">
        <v>86</v>
      </c>
      <c r="I120" s="18">
        <v>90</v>
      </c>
      <c r="J120" s="18">
        <v>50</v>
      </c>
      <c r="K120" s="18">
        <f t="shared" si="7"/>
        <v>400</v>
      </c>
      <c r="L120" s="19">
        <f t="shared" si="8"/>
        <v>0.8</v>
      </c>
      <c r="M120" t="str">
        <f t="shared" si="10"/>
        <v>Q4</v>
      </c>
    </row>
    <row r="121" spans="2:13">
      <c r="B121" s="17">
        <v>8</v>
      </c>
      <c r="C121" s="24">
        <f t="shared" si="9"/>
        <v>42705</v>
      </c>
      <c r="D121" s="11">
        <v>12</v>
      </c>
      <c r="E121" s="11">
        <v>2016</v>
      </c>
      <c r="F121" s="18">
        <v>87</v>
      </c>
      <c r="G121" s="18">
        <v>90</v>
      </c>
      <c r="H121" s="18">
        <v>82</v>
      </c>
      <c r="I121" s="18">
        <v>51</v>
      </c>
      <c r="J121" s="18">
        <v>54</v>
      </c>
      <c r="K121" s="18">
        <f t="shared" si="7"/>
        <v>364</v>
      </c>
      <c r="L121" s="19">
        <f t="shared" si="8"/>
        <v>0.72799999999999998</v>
      </c>
      <c r="M121" t="str">
        <f t="shared" si="10"/>
        <v>Q4</v>
      </c>
    </row>
    <row r="122" spans="2:13">
      <c r="B122" s="17">
        <v>9</v>
      </c>
      <c r="C122" s="24">
        <f t="shared" si="9"/>
        <v>42705</v>
      </c>
      <c r="D122" s="11">
        <v>12</v>
      </c>
      <c r="E122" s="11">
        <v>2016</v>
      </c>
      <c r="F122" s="18">
        <v>82</v>
      </c>
      <c r="G122" s="18">
        <v>54</v>
      </c>
      <c r="H122" s="18">
        <v>69</v>
      </c>
      <c r="I122" s="18">
        <v>98</v>
      </c>
      <c r="J122" s="18">
        <v>53</v>
      </c>
      <c r="K122" s="18">
        <f t="shared" si="7"/>
        <v>356</v>
      </c>
      <c r="L122" s="19">
        <f t="shared" si="8"/>
        <v>0.71199999999999997</v>
      </c>
      <c r="M122" t="str">
        <f t="shared" si="10"/>
        <v>Q4</v>
      </c>
    </row>
    <row r="123" spans="2:13">
      <c r="B123" s="17">
        <v>1</v>
      </c>
      <c r="C123" s="24">
        <f t="shared" si="9"/>
        <v>42736</v>
      </c>
      <c r="D123" s="11">
        <v>1</v>
      </c>
      <c r="E123" s="11">
        <v>2017</v>
      </c>
      <c r="F123" s="18">
        <v>55</v>
      </c>
      <c r="G123" s="18">
        <v>51</v>
      </c>
      <c r="H123" s="18">
        <v>76</v>
      </c>
      <c r="I123" s="18">
        <v>50</v>
      </c>
      <c r="J123" s="18">
        <v>59</v>
      </c>
      <c r="K123" s="18">
        <f t="shared" si="7"/>
        <v>291</v>
      </c>
      <c r="L123" s="19">
        <f t="shared" si="8"/>
        <v>0.58199999999999996</v>
      </c>
      <c r="M123" t="str">
        <f t="shared" si="10"/>
        <v>Q1</v>
      </c>
    </row>
    <row r="124" spans="2:13">
      <c r="B124" s="17">
        <v>2</v>
      </c>
      <c r="C124" s="24">
        <f t="shared" si="9"/>
        <v>42736</v>
      </c>
      <c r="D124" s="11">
        <v>1</v>
      </c>
      <c r="E124" s="11">
        <v>2017</v>
      </c>
      <c r="F124" s="18">
        <v>67</v>
      </c>
      <c r="G124" s="18">
        <v>72</v>
      </c>
      <c r="H124" s="18">
        <v>96</v>
      </c>
      <c r="I124" s="18">
        <v>78</v>
      </c>
      <c r="J124" s="18">
        <v>99</v>
      </c>
      <c r="K124" s="18">
        <f t="shared" si="7"/>
        <v>412</v>
      </c>
      <c r="L124" s="19">
        <f t="shared" si="8"/>
        <v>0.82399999999999995</v>
      </c>
      <c r="M124" t="str">
        <f t="shared" si="10"/>
        <v>Q1</v>
      </c>
    </row>
    <row r="125" spans="2:13">
      <c r="B125" s="17">
        <v>3</v>
      </c>
      <c r="C125" s="24">
        <f t="shared" si="9"/>
        <v>42736</v>
      </c>
      <c r="D125" s="11">
        <v>1</v>
      </c>
      <c r="E125" s="11">
        <v>2017</v>
      </c>
      <c r="F125" s="18">
        <v>68</v>
      </c>
      <c r="G125" s="18">
        <v>85</v>
      </c>
      <c r="H125" s="18">
        <v>99</v>
      </c>
      <c r="I125" s="18">
        <v>55</v>
      </c>
      <c r="J125" s="18">
        <v>70</v>
      </c>
      <c r="K125" s="18">
        <f t="shared" si="7"/>
        <v>377</v>
      </c>
      <c r="L125" s="19">
        <f t="shared" si="8"/>
        <v>0.754</v>
      </c>
      <c r="M125" t="str">
        <f t="shared" si="10"/>
        <v>Q1</v>
      </c>
    </row>
    <row r="126" spans="2:13">
      <c r="B126" s="17">
        <v>4</v>
      </c>
      <c r="C126" s="24">
        <f t="shared" si="9"/>
        <v>42736</v>
      </c>
      <c r="D126" s="11">
        <v>1</v>
      </c>
      <c r="E126" s="11">
        <v>2017</v>
      </c>
      <c r="F126" s="18">
        <v>53</v>
      </c>
      <c r="G126" s="18">
        <v>99</v>
      </c>
      <c r="H126" s="18">
        <v>85</v>
      </c>
      <c r="I126" s="18">
        <v>90</v>
      </c>
      <c r="J126" s="18">
        <v>97</v>
      </c>
      <c r="K126" s="18">
        <f t="shared" si="7"/>
        <v>424</v>
      </c>
      <c r="L126" s="19">
        <f t="shared" si="8"/>
        <v>0.84799999999999998</v>
      </c>
      <c r="M126" t="str">
        <f t="shared" si="10"/>
        <v>Q1</v>
      </c>
    </row>
    <row r="127" spans="2:13">
      <c r="B127" s="17">
        <v>5</v>
      </c>
      <c r="C127" s="24">
        <f t="shared" si="9"/>
        <v>42736</v>
      </c>
      <c r="D127" s="11">
        <v>1</v>
      </c>
      <c r="E127" s="11">
        <v>2017</v>
      </c>
      <c r="F127" s="18">
        <v>58</v>
      </c>
      <c r="G127" s="18">
        <v>89</v>
      </c>
      <c r="H127" s="18">
        <v>51</v>
      </c>
      <c r="I127" s="18">
        <v>84</v>
      </c>
      <c r="J127" s="18">
        <v>94</v>
      </c>
      <c r="K127" s="18">
        <f t="shared" si="7"/>
        <v>376</v>
      </c>
      <c r="L127" s="19">
        <f t="shared" si="8"/>
        <v>0.752</v>
      </c>
      <c r="M127" t="str">
        <f t="shared" si="10"/>
        <v>Q1</v>
      </c>
    </row>
    <row r="128" spans="2:13">
      <c r="B128" s="17">
        <v>6</v>
      </c>
      <c r="C128" s="24">
        <f t="shared" si="9"/>
        <v>42736</v>
      </c>
      <c r="D128" s="11">
        <v>1</v>
      </c>
      <c r="E128" s="11">
        <v>2017</v>
      </c>
      <c r="F128" s="18">
        <v>54</v>
      </c>
      <c r="G128" s="18">
        <v>89</v>
      </c>
      <c r="H128" s="18">
        <v>86</v>
      </c>
      <c r="I128" s="18">
        <v>90</v>
      </c>
      <c r="J128" s="18">
        <v>82</v>
      </c>
      <c r="K128" s="18">
        <f t="shared" si="7"/>
        <v>401</v>
      </c>
      <c r="L128" s="19">
        <f t="shared" si="8"/>
        <v>0.80200000000000005</v>
      </c>
      <c r="M128" t="str">
        <f t="shared" si="10"/>
        <v>Q1</v>
      </c>
    </row>
    <row r="129" spans="2:13">
      <c r="B129" s="17">
        <v>7</v>
      </c>
      <c r="C129" s="24">
        <f t="shared" si="9"/>
        <v>42736</v>
      </c>
      <c r="D129" s="11">
        <v>1</v>
      </c>
      <c r="E129" s="11">
        <v>2017</v>
      </c>
      <c r="F129" s="18">
        <v>91</v>
      </c>
      <c r="G129" s="18">
        <v>80</v>
      </c>
      <c r="H129" s="18">
        <v>81</v>
      </c>
      <c r="I129" s="18">
        <v>100</v>
      </c>
      <c r="J129" s="18">
        <v>70</v>
      </c>
      <c r="K129" s="18">
        <f t="shared" si="7"/>
        <v>422</v>
      </c>
      <c r="L129" s="19">
        <f t="shared" si="8"/>
        <v>0.84399999999999997</v>
      </c>
      <c r="M129" t="str">
        <f t="shared" si="10"/>
        <v>Q1</v>
      </c>
    </row>
    <row r="130" spans="2:13">
      <c r="B130" s="17">
        <v>8</v>
      </c>
      <c r="C130" s="24">
        <f t="shared" si="9"/>
        <v>42736</v>
      </c>
      <c r="D130" s="11">
        <v>1</v>
      </c>
      <c r="E130" s="11">
        <v>2017</v>
      </c>
      <c r="F130" s="18">
        <v>88</v>
      </c>
      <c r="G130" s="18">
        <v>97</v>
      </c>
      <c r="H130" s="18">
        <v>80</v>
      </c>
      <c r="I130" s="18">
        <v>67</v>
      </c>
      <c r="J130" s="18">
        <v>60</v>
      </c>
      <c r="K130" s="18">
        <f t="shared" si="7"/>
        <v>392</v>
      </c>
      <c r="L130" s="19">
        <f t="shared" si="8"/>
        <v>0.78400000000000003</v>
      </c>
      <c r="M130" t="str">
        <f t="shared" si="10"/>
        <v>Q1</v>
      </c>
    </row>
    <row r="131" spans="2:13">
      <c r="B131" s="17">
        <v>9</v>
      </c>
      <c r="C131" s="24">
        <f t="shared" si="9"/>
        <v>42736</v>
      </c>
      <c r="D131" s="11">
        <v>1</v>
      </c>
      <c r="E131" s="11">
        <v>2017</v>
      </c>
      <c r="F131" s="18">
        <v>50</v>
      </c>
      <c r="G131" s="18">
        <v>85</v>
      </c>
      <c r="H131" s="18">
        <v>66</v>
      </c>
      <c r="I131" s="18">
        <v>63</v>
      </c>
      <c r="J131" s="18">
        <v>69</v>
      </c>
      <c r="K131" s="18">
        <f t="shared" si="7"/>
        <v>333</v>
      </c>
      <c r="L131" s="19">
        <f t="shared" si="8"/>
        <v>0.66600000000000004</v>
      </c>
      <c r="M131" t="str">
        <f t="shared" si="10"/>
        <v>Q1</v>
      </c>
    </row>
    <row r="132" spans="2:13">
      <c r="B132" s="17">
        <v>1</v>
      </c>
      <c r="C132" s="24">
        <f t="shared" si="9"/>
        <v>42767</v>
      </c>
      <c r="D132" s="11">
        <v>2</v>
      </c>
      <c r="E132" s="11">
        <v>2017</v>
      </c>
      <c r="F132" s="18">
        <v>67</v>
      </c>
      <c r="G132" s="18">
        <v>98</v>
      </c>
      <c r="H132" s="18">
        <v>79</v>
      </c>
      <c r="I132" s="18">
        <v>51</v>
      </c>
      <c r="J132" s="18">
        <v>74</v>
      </c>
      <c r="K132" s="18">
        <f t="shared" si="7"/>
        <v>369</v>
      </c>
      <c r="L132" s="19">
        <f t="shared" si="8"/>
        <v>0.73799999999999999</v>
      </c>
      <c r="M132" t="str">
        <f t="shared" si="10"/>
        <v>Q1</v>
      </c>
    </row>
    <row r="133" spans="2:13">
      <c r="B133" s="17">
        <v>2</v>
      </c>
      <c r="C133" s="24">
        <f t="shared" si="9"/>
        <v>42767</v>
      </c>
      <c r="D133" s="11">
        <v>2</v>
      </c>
      <c r="E133" s="11">
        <v>2017</v>
      </c>
      <c r="F133" s="18">
        <v>84</v>
      </c>
      <c r="G133" s="18">
        <v>84</v>
      </c>
      <c r="H133" s="18">
        <v>66</v>
      </c>
      <c r="I133" s="18">
        <v>66</v>
      </c>
      <c r="J133" s="18">
        <v>58</v>
      </c>
      <c r="K133" s="18">
        <f t="shared" si="7"/>
        <v>358</v>
      </c>
      <c r="L133" s="19">
        <f t="shared" si="8"/>
        <v>0.71599999999999997</v>
      </c>
      <c r="M133" t="str">
        <f t="shared" si="10"/>
        <v>Q1</v>
      </c>
    </row>
    <row r="134" spans="2:13">
      <c r="B134" s="17">
        <v>3</v>
      </c>
      <c r="C134" s="24">
        <f t="shared" si="9"/>
        <v>42767</v>
      </c>
      <c r="D134" s="11">
        <v>2</v>
      </c>
      <c r="E134" s="11">
        <v>2017</v>
      </c>
      <c r="F134" s="18">
        <v>53</v>
      </c>
      <c r="G134" s="18">
        <v>97</v>
      </c>
      <c r="H134" s="18">
        <v>69</v>
      </c>
      <c r="I134" s="18">
        <v>73</v>
      </c>
      <c r="J134" s="18">
        <v>57</v>
      </c>
      <c r="K134" s="18">
        <f t="shared" si="7"/>
        <v>349</v>
      </c>
      <c r="L134" s="19">
        <f t="shared" si="8"/>
        <v>0.69799999999999995</v>
      </c>
      <c r="M134" t="str">
        <f t="shared" si="10"/>
        <v>Q1</v>
      </c>
    </row>
    <row r="135" spans="2:13">
      <c r="B135" s="17">
        <v>4</v>
      </c>
      <c r="C135" s="24">
        <f t="shared" si="9"/>
        <v>42767</v>
      </c>
      <c r="D135" s="11">
        <v>2</v>
      </c>
      <c r="E135" s="11">
        <v>2017</v>
      </c>
      <c r="F135" s="18">
        <v>53</v>
      </c>
      <c r="G135" s="18">
        <v>86</v>
      </c>
      <c r="H135" s="18">
        <v>55</v>
      </c>
      <c r="I135" s="18">
        <v>97</v>
      </c>
      <c r="J135" s="18">
        <v>64</v>
      </c>
      <c r="K135" s="18">
        <f t="shared" si="7"/>
        <v>355</v>
      </c>
      <c r="L135" s="19">
        <f t="shared" si="8"/>
        <v>0.71</v>
      </c>
      <c r="M135" t="str">
        <f t="shared" si="10"/>
        <v>Q1</v>
      </c>
    </row>
    <row r="136" spans="2:13">
      <c r="B136" s="17">
        <v>5</v>
      </c>
      <c r="C136" s="24">
        <f t="shared" si="9"/>
        <v>42767</v>
      </c>
      <c r="D136" s="11">
        <v>2</v>
      </c>
      <c r="E136" s="11">
        <v>2017</v>
      </c>
      <c r="F136" s="18">
        <v>58</v>
      </c>
      <c r="G136" s="18">
        <v>50</v>
      </c>
      <c r="H136" s="18">
        <v>79</v>
      </c>
      <c r="I136" s="18">
        <v>73</v>
      </c>
      <c r="J136" s="18">
        <v>59</v>
      </c>
      <c r="K136" s="18">
        <f t="shared" si="7"/>
        <v>319</v>
      </c>
      <c r="L136" s="19">
        <f t="shared" si="8"/>
        <v>0.63800000000000001</v>
      </c>
      <c r="M136" t="str">
        <f t="shared" si="10"/>
        <v>Q1</v>
      </c>
    </row>
    <row r="137" spans="2:13">
      <c r="B137" s="17">
        <v>6</v>
      </c>
      <c r="C137" s="24">
        <f t="shared" si="9"/>
        <v>42767</v>
      </c>
      <c r="D137" s="11">
        <v>2</v>
      </c>
      <c r="E137" s="11">
        <v>2017</v>
      </c>
      <c r="F137" s="18">
        <v>76</v>
      </c>
      <c r="G137" s="18">
        <v>58</v>
      </c>
      <c r="H137" s="18">
        <v>75</v>
      </c>
      <c r="I137" s="18">
        <v>79</v>
      </c>
      <c r="J137" s="18">
        <v>97</v>
      </c>
      <c r="K137" s="18">
        <f t="shared" si="7"/>
        <v>385</v>
      </c>
      <c r="L137" s="19">
        <f t="shared" si="8"/>
        <v>0.77</v>
      </c>
      <c r="M137" t="str">
        <f t="shared" si="10"/>
        <v>Q1</v>
      </c>
    </row>
    <row r="138" spans="2:13">
      <c r="B138" s="17">
        <v>7</v>
      </c>
      <c r="C138" s="24">
        <f t="shared" si="9"/>
        <v>42767</v>
      </c>
      <c r="D138" s="11">
        <v>2</v>
      </c>
      <c r="E138" s="11">
        <v>2017</v>
      </c>
      <c r="F138" s="18">
        <v>51</v>
      </c>
      <c r="G138" s="18">
        <v>87</v>
      </c>
      <c r="H138" s="18">
        <v>67</v>
      </c>
      <c r="I138" s="18">
        <v>90</v>
      </c>
      <c r="J138" s="18">
        <v>95</v>
      </c>
      <c r="K138" s="18">
        <f t="shared" si="7"/>
        <v>390</v>
      </c>
      <c r="L138" s="19">
        <f t="shared" si="8"/>
        <v>0.78</v>
      </c>
      <c r="M138" t="str">
        <f t="shared" si="10"/>
        <v>Q1</v>
      </c>
    </row>
    <row r="139" spans="2:13">
      <c r="B139" s="17">
        <v>8</v>
      </c>
      <c r="C139" s="24">
        <f t="shared" si="9"/>
        <v>42767</v>
      </c>
      <c r="D139" s="11">
        <v>2</v>
      </c>
      <c r="E139" s="11">
        <v>2017</v>
      </c>
      <c r="F139" s="18">
        <v>90</v>
      </c>
      <c r="G139" s="18">
        <v>55</v>
      </c>
      <c r="H139" s="18">
        <v>66</v>
      </c>
      <c r="I139" s="18">
        <v>56</v>
      </c>
      <c r="J139" s="18">
        <v>98</v>
      </c>
      <c r="K139" s="18">
        <f t="shared" si="7"/>
        <v>365</v>
      </c>
      <c r="L139" s="19">
        <f t="shared" si="8"/>
        <v>0.73</v>
      </c>
      <c r="M139" t="str">
        <f t="shared" si="10"/>
        <v>Q1</v>
      </c>
    </row>
    <row r="140" spans="2:13">
      <c r="B140" s="17">
        <v>9</v>
      </c>
      <c r="C140" s="24">
        <f t="shared" si="9"/>
        <v>42767</v>
      </c>
      <c r="D140" s="11">
        <v>2</v>
      </c>
      <c r="E140" s="11">
        <v>2017</v>
      </c>
      <c r="F140" s="18">
        <v>89</v>
      </c>
      <c r="G140" s="18">
        <v>53</v>
      </c>
      <c r="H140" s="18">
        <v>65</v>
      </c>
      <c r="I140" s="18">
        <v>74</v>
      </c>
      <c r="J140" s="18">
        <v>84</v>
      </c>
      <c r="K140" s="18">
        <f t="shared" si="7"/>
        <v>365</v>
      </c>
      <c r="L140" s="19">
        <f t="shared" si="8"/>
        <v>0.73</v>
      </c>
      <c r="M140" t="str">
        <f t="shared" si="10"/>
        <v>Q1</v>
      </c>
    </row>
    <row r="141" spans="2:13">
      <c r="B141" s="17">
        <v>1</v>
      </c>
      <c r="C141" s="24">
        <f t="shared" si="9"/>
        <v>42795</v>
      </c>
      <c r="D141" s="11">
        <v>3</v>
      </c>
      <c r="E141" s="11">
        <v>2017</v>
      </c>
      <c r="F141" s="18">
        <v>84</v>
      </c>
      <c r="G141" s="18">
        <v>71</v>
      </c>
      <c r="H141" s="18">
        <v>79</v>
      </c>
      <c r="I141" s="18">
        <v>67</v>
      </c>
      <c r="J141" s="18">
        <v>79</v>
      </c>
      <c r="K141" s="18">
        <f t="shared" si="7"/>
        <v>380</v>
      </c>
      <c r="L141" s="19">
        <f t="shared" si="8"/>
        <v>0.76</v>
      </c>
      <c r="M141" t="str">
        <f t="shared" si="10"/>
        <v>Q1</v>
      </c>
    </row>
    <row r="142" spans="2:13">
      <c r="B142" s="17">
        <v>2</v>
      </c>
      <c r="C142" s="24">
        <f t="shared" si="9"/>
        <v>42795</v>
      </c>
      <c r="D142" s="11">
        <v>3</v>
      </c>
      <c r="E142" s="11">
        <v>2017</v>
      </c>
      <c r="F142" s="18">
        <v>69</v>
      </c>
      <c r="G142" s="18">
        <v>84</v>
      </c>
      <c r="H142" s="18">
        <v>74</v>
      </c>
      <c r="I142" s="18">
        <v>87</v>
      </c>
      <c r="J142" s="18">
        <v>92</v>
      </c>
      <c r="K142" s="18">
        <f t="shared" si="7"/>
        <v>406</v>
      </c>
      <c r="L142" s="19">
        <f t="shared" si="8"/>
        <v>0.81200000000000006</v>
      </c>
      <c r="M142" t="str">
        <f t="shared" si="10"/>
        <v>Q1</v>
      </c>
    </row>
    <row r="143" spans="2:13">
      <c r="B143" s="17">
        <v>3</v>
      </c>
      <c r="C143" s="24">
        <f t="shared" si="9"/>
        <v>42795</v>
      </c>
      <c r="D143" s="11">
        <v>3</v>
      </c>
      <c r="E143" s="11">
        <v>2017</v>
      </c>
      <c r="F143" s="18">
        <v>64</v>
      </c>
      <c r="G143" s="18">
        <v>69</v>
      </c>
      <c r="H143" s="18">
        <v>76</v>
      </c>
      <c r="I143" s="18">
        <v>89</v>
      </c>
      <c r="J143" s="18">
        <v>76</v>
      </c>
      <c r="K143" s="18">
        <f t="shared" ref="K143:K206" si="11">SUM(F143:J143)</f>
        <v>374</v>
      </c>
      <c r="L143" s="19">
        <f t="shared" ref="L143:L206" si="12">K143/$L$7</f>
        <v>0.748</v>
      </c>
      <c r="M143" t="str">
        <f t="shared" si="10"/>
        <v>Q1</v>
      </c>
    </row>
    <row r="144" spans="2:13">
      <c r="B144" s="17">
        <v>4</v>
      </c>
      <c r="C144" s="24">
        <f t="shared" ref="C144:C207" si="13">DATE(E144,D144,1)</f>
        <v>42795</v>
      </c>
      <c r="D144" s="11">
        <v>3</v>
      </c>
      <c r="E144" s="11">
        <v>2017</v>
      </c>
      <c r="F144" s="18">
        <v>78</v>
      </c>
      <c r="G144" s="18">
        <v>69</v>
      </c>
      <c r="H144" s="18">
        <v>70</v>
      </c>
      <c r="I144" s="18">
        <v>87</v>
      </c>
      <c r="J144" s="18">
        <v>52</v>
      </c>
      <c r="K144" s="18">
        <f t="shared" si="11"/>
        <v>356</v>
      </c>
      <c r="L144" s="19">
        <f t="shared" si="12"/>
        <v>0.71199999999999997</v>
      </c>
      <c r="M144" t="str">
        <f t="shared" ref="M144:M207" si="14">IF(D144&lt;4,"Q1",IF(D144&lt;7,"Q2",IF(D144&lt;10,"Q3","Q4")))</f>
        <v>Q1</v>
      </c>
    </row>
    <row r="145" spans="2:13">
      <c r="B145" s="17">
        <v>5</v>
      </c>
      <c r="C145" s="24">
        <f t="shared" si="13"/>
        <v>42795</v>
      </c>
      <c r="D145" s="11">
        <v>3</v>
      </c>
      <c r="E145" s="11">
        <v>2017</v>
      </c>
      <c r="F145" s="18">
        <v>55</v>
      </c>
      <c r="G145" s="18">
        <v>65</v>
      </c>
      <c r="H145" s="18">
        <v>90</v>
      </c>
      <c r="I145" s="18">
        <v>91</v>
      </c>
      <c r="J145" s="18">
        <v>69</v>
      </c>
      <c r="K145" s="18">
        <f t="shared" si="11"/>
        <v>370</v>
      </c>
      <c r="L145" s="19">
        <f t="shared" si="12"/>
        <v>0.74</v>
      </c>
      <c r="M145" t="str">
        <f t="shared" si="14"/>
        <v>Q1</v>
      </c>
    </row>
    <row r="146" spans="2:13">
      <c r="B146" s="17">
        <v>6</v>
      </c>
      <c r="C146" s="24">
        <f t="shared" si="13"/>
        <v>42795</v>
      </c>
      <c r="D146" s="11">
        <v>3</v>
      </c>
      <c r="E146" s="11">
        <v>2017</v>
      </c>
      <c r="F146" s="18">
        <v>75</v>
      </c>
      <c r="G146" s="18">
        <v>62</v>
      </c>
      <c r="H146" s="18">
        <v>84</v>
      </c>
      <c r="I146" s="18">
        <v>57</v>
      </c>
      <c r="J146" s="18">
        <v>70</v>
      </c>
      <c r="K146" s="18">
        <f t="shared" si="11"/>
        <v>348</v>
      </c>
      <c r="L146" s="19">
        <f t="shared" si="12"/>
        <v>0.69599999999999995</v>
      </c>
      <c r="M146" t="str">
        <f t="shared" si="14"/>
        <v>Q1</v>
      </c>
    </row>
    <row r="147" spans="2:13">
      <c r="B147" s="17">
        <v>7</v>
      </c>
      <c r="C147" s="24">
        <f t="shared" si="13"/>
        <v>42795</v>
      </c>
      <c r="D147" s="11">
        <v>3</v>
      </c>
      <c r="E147" s="11">
        <v>2017</v>
      </c>
      <c r="F147" s="18">
        <v>70</v>
      </c>
      <c r="G147" s="18">
        <v>57</v>
      </c>
      <c r="H147" s="18">
        <v>87</v>
      </c>
      <c r="I147" s="18">
        <v>78</v>
      </c>
      <c r="J147" s="18">
        <v>85</v>
      </c>
      <c r="K147" s="18">
        <f t="shared" si="11"/>
        <v>377</v>
      </c>
      <c r="L147" s="19">
        <f t="shared" si="12"/>
        <v>0.754</v>
      </c>
      <c r="M147" t="str">
        <f t="shared" si="14"/>
        <v>Q1</v>
      </c>
    </row>
    <row r="148" spans="2:13">
      <c r="B148" s="17">
        <v>8</v>
      </c>
      <c r="C148" s="24">
        <f t="shared" si="13"/>
        <v>42795</v>
      </c>
      <c r="D148" s="11">
        <v>3</v>
      </c>
      <c r="E148" s="11">
        <v>2017</v>
      </c>
      <c r="F148" s="18">
        <v>82</v>
      </c>
      <c r="G148" s="18">
        <v>62</v>
      </c>
      <c r="H148" s="18">
        <v>70</v>
      </c>
      <c r="I148" s="18">
        <v>88</v>
      </c>
      <c r="J148" s="18">
        <v>99</v>
      </c>
      <c r="K148" s="18">
        <f t="shared" si="11"/>
        <v>401</v>
      </c>
      <c r="L148" s="19">
        <f t="shared" si="12"/>
        <v>0.80200000000000005</v>
      </c>
      <c r="M148" t="str">
        <f t="shared" si="14"/>
        <v>Q1</v>
      </c>
    </row>
    <row r="149" spans="2:13">
      <c r="B149" s="17">
        <v>9</v>
      </c>
      <c r="C149" s="24">
        <f t="shared" si="13"/>
        <v>42795</v>
      </c>
      <c r="D149" s="11">
        <v>3</v>
      </c>
      <c r="E149" s="11">
        <v>2017</v>
      </c>
      <c r="F149" s="18">
        <v>74</v>
      </c>
      <c r="G149" s="18">
        <v>52</v>
      </c>
      <c r="H149" s="18">
        <v>58</v>
      </c>
      <c r="I149" s="18">
        <v>98</v>
      </c>
      <c r="J149" s="18">
        <v>93</v>
      </c>
      <c r="K149" s="18">
        <f t="shared" si="11"/>
        <v>375</v>
      </c>
      <c r="L149" s="19">
        <f t="shared" si="12"/>
        <v>0.75</v>
      </c>
      <c r="M149" t="str">
        <f t="shared" si="14"/>
        <v>Q1</v>
      </c>
    </row>
    <row r="150" spans="2:13">
      <c r="B150" s="17">
        <v>1</v>
      </c>
      <c r="C150" s="24">
        <f t="shared" si="13"/>
        <v>42826</v>
      </c>
      <c r="D150" s="11">
        <v>4</v>
      </c>
      <c r="E150" s="11">
        <v>2017</v>
      </c>
      <c r="F150" s="18">
        <v>62</v>
      </c>
      <c r="G150" s="18">
        <v>55</v>
      </c>
      <c r="H150" s="18">
        <v>79</v>
      </c>
      <c r="I150" s="18">
        <v>100</v>
      </c>
      <c r="J150" s="18">
        <v>79</v>
      </c>
      <c r="K150" s="18">
        <f t="shared" si="11"/>
        <v>375</v>
      </c>
      <c r="L150" s="19">
        <f t="shared" si="12"/>
        <v>0.75</v>
      </c>
      <c r="M150" t="str">
        <f t="shared" si="14"/>
        <v>Q2</v>
      </c>
    </row>
    <row r="151" spans="2:13">
      <c r="B151" s="17">
        <v>2</v>
      </c>
      <c r="C151" s="24">
        <f t="shared" si="13"/>
        <v>42826</v>
      </c>
      <c r="D151" s="11">
        <v>4</v>
      </c>
      <c r="E151" s="11">
        <v>2017</v>
      </c>
      <c r="F151" s="18">
        <v>51</v>
      </c>
      <c r="G151" s="18">
        <v>96</v>
      </c>
      <c r="H151" s="18">
        <v>60</v>
      </c>
      <c r="I151" s="18">
        <v>69</v>
      </c>
      <c r="J151" s="18">
        <v>69</v>
      </c>
      <c r="K151" s="18">
        <f t="shared" si="11"/>
        <v>345</v>
      </c>
      <c r="L151" s="19">
        <f t="shared" si="12"/>
        <v>0.69</v>
      </c>
      <c r="M151" t="str">
        <f t="shared" si="14"/>
        <v>Q2</v>
      </c>
    </row>
    <row r="152" spans="2:13">
      <c r="B152" s="17">
        <v>3</v>
      </c>
      <c r="C152" s="24">
        <f t="shared" si="13"/>
        <v>42826</v>
      </c>
      <c r="D152" s="11">
        <v>4</v>
      </c>
      <c r="E152" s="11">
        <v>2017</v>
      </c>
      <c r="F152" s="18">
        <v>100</v>
      </c>
      <c r="G152" s="18">
        <v>64</v>
      </c>
      <c r="H152" s="18">
        <v>50</v>
      </c>
      <c r="I152" s="18">
        <v>52</v>
      </c>
      <c r="J152" s="18">
        <v>85</v>
      </c>
      <c r="K152" s="18">
        <f t="shared" si="11"/>
        <v>351</v>
      </c>
      <c r="L152" s="19">
        <f t="shared" si="12"/>
        <v>0.70199999999999996</v>
      </c>
      <c r="M152" t="str">
        <f t="shared" si="14"/>
        <v>Q2</v>
      </c>
    </row>
    <row r="153" spans="2:13">
      <c r="B153" s="17">
        <v>4</v>
      </c>
      <c r="C153" s="24">
        <f t="shared" si="13"/>
        <v>42826</v>
      </c>
      <c r="D153" s="11">
        <v>4</v>
      </c>
      <c r="E153" s="11">
        <v>2017</v>
      </c>
      <c r="F153" s="18">
        <v>74</v>
      </c>
      <c r="G153" s="18">
        <v>85</v>
      </c>
      <c r="H153" s="18">
        <v>98</v>
      </c>
      <c r="I153" s="18">
        <v>51</v>
      </c>
      <c r="J153" s="18">
        <v>83</v>
      </c>
      <c r="K153" s="18">
        <f t="shared" si="11"/>
        <v>391</v>
      </c>
      <c r="L153" s="19">
        <f t="shared" si="12"/>
        <v>0.78200000000000003</v>
      </c>
      <c r="M153" t="str">
        <f t="shared" si="14"/>
        <v>Q2</v>
      </c>
    </row>
    <row r="154" spans="2:13">
      <c r="B154" s="17">
        <v>5</v>
      </c>
      <c r="C154" s="24">
        <f t="shared" si="13"/>
        <v>42826</v>
      </c>
      <c r="D154" s="11">
        <v>4</v>
      </c>
      <c r="E154" s="11">
        <v>2017</v>
      </c>
      <c r="F154" s="18">
        <v>74</v>
      </c>
      <c r="G154" s="18">
        <v>77</v>
      </c>
      <c r="H154" s="18">
        <v>51</v>
      </c>
      <c r="I154" s="18">
        <v>57</v>
      </c>
      <c r="J154" s="18">
        <v>93</v>
      </c>
      <c r="K154" s="18">
        <f t="shared" si="11"/>
        <v>352</v>
      </c>
      <c r="L154" s="19">
        <f t="shared" si="12"/>
        <v>0.70399999999999996</v>
      </c>
      <c r="M154" t="str">
        <f t="shared" si="14"/>
        <v>Q2</v>
      </c>
    </row>
    <row r="155" spans="2:13">
      <c r="B155" s="17">
        <v>6</v>
      </c>
      <c r="C155" s="24">
        <f t="shared" si="13"/>
        <v>42826</v>
      </c>
      <c r="D155" s="11">
        <v>4</v>
      </c>
      <c r="E155" s="11">
        <v>2017</v>
      </c>
      <c r="F155" s="18">
        <v>91</v>
      </c>
      <c r="G155" s="18">
        <v>86</v>
      </c>
      <c r="H155" s="18">
        <v>52</v>
      </c>
      <c r="I155" s="18">
        <v>53</v>
      </c>
      <c r="J155" s="18">
        <v>80</v>
      </c>
      <c r="K155" s="18">
        <f t="shared" si="11"/>
        <v>362</v>
      </c>
      <c r="L155" s="19">
        <f t="shared" si="12"/>
        <v>0.72399999999999998</v>
      </c>
      <c r="M155" t="str">
        <f t="shared" si="14"/>
        <v>Q2</v>
      </c>
    </row>
    <row r="156" spans="2:13">
      <c r="B156" s="17">
        <v>7</v>
      </c>
      <c r="C156" s="24">
        <f t="shared" si="13"/>
        <v>42826</v>
      </c>
      <c r="D156" s="11">
        <v>4</v>
      </c>
      <c r="E156" s="11">
        <v>2017</v>
      </c>
      <c r="F156" s="18">
        <v>95</v>
      </c>
      <c r="G156" s="18">
        <v>86</v>
      </c>
      <c r="H156" s="18">
        <v>67</v>
      </c>
      <c r="I156" s="18">
        <v>71</v>
      </c>
      <c r="J156" s="18">
        <v>78</v>
      </c>
      <c r="K156" s="18">
        <f t="shared" si="11"/>
        <v>397</v>
      </c>
      <c r="L156" s="19">
        <f t="shared" si="12"/>
        <v>0.79400000000000004</v>
      </c>
      <c r="M156" t="str">
        <f t="shared" si="14"/>
        <v>Q2</v>
      </c>
    </row>
    <row r="157" spans="2:13">
      <c r="B157" s="17">
        <v>8</v>
      </c>
      <c r="C157" s="24">
        <f t="shared" si="13"/>
        <v>42826</v>
      </c>
      <c r="D157" s="11">
        <v>4</v>
      </c>
      <c r="E157" s="11">
        <v>2017</v>
      </c>
      <c r="F157" s="18">
        <v>92</v>
      </c>
      <c r="G157" s="18">
        <v>68</v>
      </c>
      <c r="H157" s="18">
        <v>53</v>
      </c>
      <c r="I157" s="18">
        <v>51</v>
      </c>
      <c r="J157" s="18">
        <v>64</v>
      </c>
      <c r="K157" s="18">
        <f t="shared" si="11"/>
        <v>328</v>
      </c>
      <c r="L157" s="19">
        <f t="shared" si="12"/>
        <v>0.65600000000000003</v>
      </c>
      <c r="M157" t="str">
        <f t="shared" si="14"/>
        <v>Q2</v>
      </c>
    </row>
    <row r="158" spans="2:13">
      <c r="B158" s="17">
        <v>9</v>
      </c>
      <c r="C158" s="24">
        <f t="shared" si="13"/>
        <v>42826</v>
      </c>
      <c r="D158" s="11">
        <v>4</v>
      </c>
      <c r="E158" s="11">
        <v>2017</v>
      </c>
      <c r="F158" s="18">
        <v>97</v>
      </c>
      <c r="G158" s="18">
        <v>95</v>
      </c>
      <c r="H158" s="18">
        <v>83</v>
      </c>
      <c r="I158" s="18">
        <v>89</v>
      </c>
      <c r="J158" s="18">
        <v>74</v>
      </c>
      <c r="K158" s="18">
        <f t="shared" si="11"/>
        <v>438</v>
      </c>
      <c r="L158" s="19">
        <f t="shared" si="12"/>
        <v>0.876</v>
      </c>
      <c r="M158" t="str">
        <f t="shared" si="14"/>
        <v>Q2</v>
      </c>
    </row>
    <row r="159" spans="2:13">
      <c r="B159" s="17">
        <v>1</v>
      </c>
      <c r="C159" s="24">
        <f t="shared" si="13"/>
        <v>42856</v>
      </c>
      <c r="D159" s="11">
        <v>5</v>
      </c>
      <c r="E159" s="11">
        <v>2017</v>
      </c>
      <c r="F159" s="18">
        <v>65</v>
      </c>
      <c r="G159" s="18">
        <v>79</v>
      </c>
      <c r="H159" s="18">
        <v>89</v>
      </c>
      <c r="I159" s="18">
        <v>88</v>
      </c>
      <c r="J159" s="18">
        <v>58</v>
      </c>
      <c r="K159" s="18">
        <f t="shared" si="11"/>
        <v>379</v>
      </c>
      <c r="L159" s="19">
        <f t="shared" si="12"/>
        <v>0.75800000000000001</v>
      </c>
      <c r="M159" t="str">
        <f t="shared" si="14"/>
        <v>Q2</v>
      </c>
    </row>
    <row r="160" spans="2:13">
      <c r="B160" s="17">
        <v>2</v>
      </c>
      <c r="C160" s="24">
        <f t="shared" si="13"/>
        <v>42856</v>
      </c>
      <c r="D160" s="11">
        <v>5</v>
      </c>
      <c r="E160" s="11">
        <v>2017</v>
      </c>
      <c r="F160" s="18">
        <v>54</v>
      </c>
      <c r="G160" s="18">
        <v>52</v>
      </c>
      <c r="H160" s="18">
        <v>82</v>
      </c>
      <c r="I160" s="18">
        <v>96</v>
      </c>
      <c r="J160" s="18">
        <v>98</v>
      </c>
      <c r="K160" s="18">
        <f t="shared" si="11"/>
        <v>382</v>
      </c>
      <c r="L160" s="19">
        <f t="shared" si="12"/>
        <v>0.76400000000000001</v>
      </c>
      <c r="M160" t="str">
        <f t="shared" si="14"/>
        <v>Q2</v>
      </c>
    </row>
    <row r="161" spans="2:13">
      <c r="B161" s="17">
        <v>3</v>
      </c>
      <c r="C161" s="24">
        <f t="shared" si="13"/>
        <v>42856</v>
      </c>
      <c r="D161" s="11">
        <v>5</v>
      </c>
      <c r="E161" s="11">
        <v>2017</v>
      </c>
      <c r="F161" s="18">
        <v>92</v>
      </c>
      <c r="G161" s="18">
        <v>92</v>
      </c>
      <c r="H161" s="18">
        <v>88</v>
      </c>
      <c r="I161" s="18">
        <v>58</v>
      </c>
      <c r="J161" s="18">
        <v>82</v>
      </c>
      <c r="K161" s="18">
        <f t="shared" si="11"/>
        <v>412</v>
      </c>
      <c r="L161" s="19">
        <f t="shared" si="12"/>
        <v>0.82399999999999995</v>
      </c>
      <c r="M161" t="str">
        <f t="shared" si="14"/>
        <v>Q2</v>
      </c>
    </row>
    <row r="162" spans="2:13">
      <c r="B162" s="17">
        <v>4</v>
      </c>
      <c r="C162" s="24">
        <f t="shared" si="13"/>
        <v>42856</v>
      </c>
      <c r="D162" s="11">
        <v>5</v>
      </c>
      <c r="E162" s="11">
        <v>2017</v>
      </c>
      <c r="F162" s="18">
        <v>87</v>
      </c>
      <c r="G162" s="18">
        <v>92</v>
      </c>
      <c r="H162" s="18">
        <v>76</v>
      </c>
      <c r="I162" s="18">
        <v>72</v>
      </c>
      <c r="J162" s="18">
        <v>68</v>
      </c>
      <c r="K162" s="18">
        <f t="shared" si="11"/>
        <v>395</v>
      </c>
      <c r="L162" s="19">
        <f t="shared" si="12"/>
        <v>0.79</v>
      </c>
      <c r="M162" t="str">
        <f t="shared" si="14"/>
        <v>Q2</v>
      </c>
    </row>
    <row r="163" spans="2:13">
      <c r="B163" s="17">
        <v>5</v>
      </c>
      <c r="C163" s="24">
        <f t="shared" si="13"/>
        <v>42856</v>
      </c>
      <c r="D163" s="11">
        <v>5</v>
      </c>
      <c r="E163" s="11">
        <v>2017</v>
      </c>
      <c r="F163" s="18">
        <v>84</v>
      </c>
      <c r="G163" s="18">
        <v>55</v>
      </c>
      <c r="H163" s="18">
        <v>76</v>
      </c>
      <c r="I163" s="18">
        <v>51</v>
      </c>
      <c r="J163" s="18">
        <v>72</v>
      </c>
      <c r="K163" s="18">
        <f t="shared" si="11"/>
        <v>338</v>
      </c>
      <c r="L163" s="19">
        <f t="shared" si="12"/>
        <v>0.67600000000000005</v>
      </c>
      <c r="M163" t="str">
        <f t="shared" si="14"/>
        <v>Q2</v>
      </c>
    </row>
    <row r="164" spans="2:13">
      <c r="B164" s="17">
        <v>6</v>
      </c>
      <c r="C164" s="24">
        <f t="shared" si="13"/>
        <v>42856</v>
      </c>
      <c r="D164" s="11">
        <v>5</v>
      </c>
      <c r="E164" s="11">
        <v>2017</v>
      </c>
      <c r="F164" s="18">
        <v>86</v>
      </c>
      <c r="G164" s="18">
        <v>88</v>
      </c>
      <c r="H164" s="18">
        <v>95</v>
      </c>
      <c r="I164" s="18">
        <v>55</v>
      </c>
      <c r="J164" s="18">
        <v>92</v>
      </c>
      <c r="K164" s="18">
        <f t="shared" si="11"/>
        <v>416</v>
      </c>
      <c r="L164" s="19">
        <f t="shared" si="12"/>
        <v>0.83199999999999996</v>
      </c>
      <c r="M164" t="str">
        <f t="shared" si="14"/>
        <v>Q2</v>
      </c>
    </row>
    <row r="165" spans="2:13">
      <c r="B165" s="17">
        <v>7</v>
      </c>
      <c r="C165" s="24">
        <f t="shared" si="13"/>
        <v>42856</v>
      </c>
      <c r="D165" s="11">
        <v>5</v>
      </c>
      <c r="E165" s="11">
        <v>2017</v>
      </c>
      <c r="F165" s="18">
        <v>65</v>
      </c>
      <c r="G165" s="18">
        <v>97</v>
      </c>
      <c r="H165" s="18">
        <v>91</v>
      </c>
      <c r="I165" s="18">
        <v>75</v>
      </c>
      <c r="J165" s="18">
        <v>79</v>
      </c>
      <c r="K165" s="18">
        <f t="shared" si="11"/>
        <v>407</v>
      </c>
      <c r="L165" s="19">
        <f t="shared" si="12"/>
        <v>0.81399999999999995</v>
      </c>
      <c r="M165" t="str">
        <f t="shared" si="14"/>
        <v>Q2</v>
      </c>
    </row>
    <row r="166" spans="2:13">
      <c r="B166" s="17">
        <v>8</v>
      </c>
      <c r="C166" s="24">
        <f t="shared" si="13"/>
        <v>42856</v>
      </c>
      <c r="D166" s="11">
        <v>5</v>
      </c>
      <c r="E166" s="11">
        <v>2017</v>
      </c>
      <c r="F166" s="18">
        <v>71</v>
      </c>
      <c r="G166" s="18">
        <v>92</v>
      </c>
      <c r="H166" s="18">
        <v>58</v>
      </c>
      <c r="I166" s="18">
        <v>80</v>
      </c>
      <c r="J166" s="18">
        <v>64</v>
      </c>
      <c r="K166" s="18">
        <f t="shared" si="11"/>
        <v>365</v>
      </c>
      <c r="L166" s="19">
        <f t="shared" si="12"/>
        <v>0.73</v>
      </c>
      <c r="M166" t="str">
        <f t="shared" si="14"/>
        <v>Q2</v>
      </c>
    </row>
    <row r="167" spans="2:13">
      <c r="B167" s="17">
        <v>9</v>
      </c>
      <c r="C167" s="24">
        <f t="shared" si="13"/>
        <v>42856</v>
      </c>
      <c r="D167" s="11">
        <v>5</v>
      </c>
      <c r="E167" s="11">
        <v>2017</v>
      </c>
      <c r="F167" s="18">
        <v>65</v>
      </c>
      <c r="G167" s="18">
        <v>81</v>
      </c>
      <c r="H167" s="18">
        <v>52</v>
      </c>
      <c r="I167" s="18">
        <v>97</v>
      </c>
      <c r="J167" s="18">
        <v>75</v>
      </c>
      <c r="K167" s="18">
        <f t="shared" si="11"/>
        <v>370</v>
      </c>
      <c r="L167" s="19">
        <f t="shared" si="12"/>
        <v>0.74</v>
      </c>
      <c r="M167" t="str">
        <f t="shared" si="14"/>
        <v>Q2</v>
      </c>
    </row>
    <row r="168" spans="2:13">
      <c r="B168" s="17">
        <v>1</v>
      </c>
      <c r="C168" s="24">
        <f t="shared" si="13"/>
        <v>42887</v>
      </c>
      <c r="D168" s="11">
        <v>6</v>
      </c>
      <c r="E168" s="11">
        <v>2017</v>
      </c>
      <c r="F168" s="18">
        <v>79</v>
      </c>
      <c r="G168" s="18">
        <v>51</v>
      </c>
      <c r="H168" s="18">
        <v>72</v>
      </c>
      <c r="I168" s="18">
        <v>52</v>
      </c>
      <c r="J168" s="18">
        <v>100</v>
      </c>
      <c r="K168" s="18">
        <f t="shared" si="11"/>
        <v>354</v>
      </c>
      <c r="L168" s="19">
        <f t="shared" si="12"/>
        <v>0.70799999999999996</v>
      </c>
      <c r="M168" t="str">
        <f t="shared" si="14"/>
        <v>Q2</v>
      </c>
    </row>
    <row r="169" spans="2:13">
      <c r="B169" s="17">
        <v>2</v>
      </c>
      <c r="C169" s="24">
        <f t="shared" si="13"/>
        <v>42887</v>
      </c>
      <c r="D169" s="11">
        <v>6</v>
      </c>
      <c r="E169" s="11">
        <v>2017</v>
      </c>
      <c r="F169" s="18">
        <v>97</v>
      </c>
      <c r="G169" s="18">
        <v>67</v>
      </c>
      <c r="H169" s="18">
        <v>76</v>
      </c>
      <c r="I169" s="18">
        <v>79</v>
      </c>
      <c r="J169" s="18">
        <v>94</v>
      </c>
      <c r="K169" s="18">
        <f t="shared" si="11"/>
        <v>413</v>
      </c>
      <c r="L169" s="19">
        <f t="shared" si="12"/>
        <v>0.82599999999999996</v>
      </c>
      <c r="M169" t="str">
        <f t="shared" si="14"/>
        <v>Q2</v>
      </c>
    </row>
    <row r="170" spans="2:13">
      <c r="B170" s="17">
        <v>3</v>
      </c>
      <c r="C170" s="24">
        <f t="shared" si="13"/>
        <v>42887</v>
      </c>
      <c r="D170" s="11">
        <v>6</v>
      </c>
      <c r="E170" s="11">
        <v>2017</v>
      </c>
      <c r="F170" s="18">
        <v>58</v>
      </c>
      <c r="G170" s="18">
        <v>67</v>
      </c>
      <c r="H170" s="18">
        <v>76</v>
      </c>
      <c r="I170" s="18">
        <v>66</v>
      </c>
      <c r="J170" s="18">
        <v>52</v>
      </c>
      <c r="K170" s="18">
        <f t="shared" si="11"/>
        <v>319</v>
      </c>
      <c r="L170" s="19">
        <f t="shared" si="12"/>
        <v>0.63800000000000001</v>
      </c>
      <c r="M170" t="str">
        <f t="shared" si="14"/>
        <v>Q2</v>
      </c>
    </row>
    <row r="171" spans="2:13">
      <c r="B171" s="17">
        <v>4</v>
      </c>
      <c r="C171" s="24">
        <f t="shared" si="13"/>
        <v>42887</v>
      </c>
      <c r="D171" s="11">
        <v>6</v>
      </c>
      <c r="E171" s="11">
        <v>2017</v>
      </c>
      <c r="F171" s="18">
        <v>55</v>
      </c>
      <c r="G171" s="18">
        <v>77</v>
      </c>
      <c r="H171" s="18">
        <v>92</v>
      </c>
      <c r="I171" s="18">
        <v>76</v>
      </c>
      <c r="J171" s="18">
        <v>52</v>
      </c>
      <c r="K171" s="18">
        <f t="shared" si="11"/>
        <v>352</v>
      </c>
      <c r="L171" s="19">
        <f t="shared" si="12"/>
        <v>0.70399999999999996</v>
      </c>
      <c r="M171" t="str">
        <f t="shared" si="14"/>
        <v>Q2</v>
      </c>
    </row>
    <row r="172" spans="2:13">
      <c r="B172" s="17">
        <v>5</v>
      </c>
      <c r="C172" s="24">
        <f t="shared" si="13"/>
        <v>42887</v>
      </c>
      <c r="D172" s="11">
        <v>6</v>
      </c>
      <c r="E172" s="11">
        <v>2017</v>
      </c>
      <c r="F172" s="18">
        <v>99</v>
      </c>
      <c r="G172" s="18">
        <v>89</v>
      </c>
      <c r="H172" s="18">
        <v>59</v>
      </c>
      <c r="I172" s="18">
        <v>79</v>
      </c>
      <c r="J172" s="18">
        <v>75</v>
      </c>
      <c r="K172" s="18">
        <f t="shared" si="11"/>
        <v>401</v>
      </c>
      <c r="L172" s="19">
        <f t="shared" si="12"/>
        <v>0.80200000000000005</v>
      </c>
      <c r="M172" t="str">
        <f t="shared" si="14"/>
        <v>Q2</v>
      </c>
    </row>
    <row r="173" spans="2:13">
      <c r="B173" s="17">
        <v>6</v>
      </c>
      <c r="C173" s="24">
        <f t="shared" si="13"/>
        <v>42887</v>
      </c>
      <c r="D173" s="11">
        <v>6</v>
      </c>
      <c r="E173" s="11">
        <v>2017</v>
      </c>
      <c r="F173" s="18">
        <v>78</v>
      </c>
      <c r="G173" s="18">
        <v>80</v>
      </c>
      <c r="H173" s="18">
        <v>66</v>
      </c>
      <c r="I173" s="18">
        <v>54</v>
      </c>
      <c r="J173" s="18">
        <v>66</v>
      </c>
      <c r="K173" s="18">
        <f t="shared" si="11"/>
        <v>344</v>
      </c>
      <c r="L173" s="19">
        <f t="shared" si="12"/>
        <v>0.68799999999999994</v>
      </c>
      <c r="M173" t="str">
        <f t="shared" si="14"/>
        <v>Q2</v>
      </c>
    </row>
    <row r="174" spans="2:13">
      <c r="B174" s="17">
        <v>7</v>
      </c>
      <c r="C174" s="24">
        <f t="shared" si="13"/>
        <v>42887</v>
      </c>
      <c r="D174" s="11">
        <v>6</v>
      </c>
      <c r="E174" s="11">
        <v>2017</v>
      </c>
      <c r="F174" s="18">
        <v>78</v>
      </c>
      <c r="G174" s="18">
        <v>99</v>
      </c>
      <c r="H174" s="18">
        <v>77</v>
      </c>
      <c r="I174" s="18">
        <v>85</v>
      </c>
      <c r="J174" s="18">
        <v>100</v>
      </c>
      <c r="K174" s="18">
        <f t="shared" si="11"/>
        <v>439</v>
      </c>
      <c r="L174" s="19">
        <f t="shared" si="12"/>
        <v>0.878</v>
      </c>
      <c r="M174" t="str">
        <f t="shared" si="14"/>
        <v>Q2</v>
      </c>
    </row>
    <row r="175" spans="2:13">
      <c r="B175" s="17">
        <v>8</v>
      </c>
      <c r="C175" s="24">
        <f t="shared" si="13"/>
        <v>42887</v>
      </c>
      <c r="D175" s="11">
        <v>6</v>
      </c>
      <c r="E175" s="11">
        <v>2017</v>
      </c>
      <c r="F175" s="18">
        <v>76</v>
      </c>
      <c r="G175" s="18">
        <v>55</v>
      </c>
      <c r="H175" s="18">
        <v>62</v>
      </c>
      <c r="I175" s="18">
        <v>74</v>
      </c>
      <c r="J175" s="18">
        <v>82</v>
      </c>
      <c r="K175" s="18">
        <f t="shared" si="11"/>
        <v>349</v>
      </c>
      <c r="L175" s="19">
        <f t="shared" si="12"/>
        <v>0.69799999999999995</v>
      </c>
      <c r="M175" t="str">
        <f t="shared" si="14"/>
        <v>Q2</v>
      </c>
    </row>
    <row r="176" spans="2:13">
      <c r="B176" s="17">
        <v>9</v>
      </c>
      <c r="C176" s="24">
        <f t="shared" si="13"/>
        <v>42887</v>
      </c>
      <c r="D176" s="11">
        <v>6</v>
      </c>
      <c r="E176" s="11">
        <v>2017</v>
      </c>
      <c r="F176" s="18">
        <v>77</v>
      </c>
      <c r="G176" s="18">
        <v>53</v>
      </c>
      <c r="H176" s="18">
        <v>77</v>
      </c>
      <c r="I176" s="18">
        <v>91</v>
      </c>
      <c r="J176" s="18">
        <v>74</v>
      </c>
      <c r="K176" s="18">
        <f t="shared" si="11"/>
        <v>372</v>
      </c>
      <c r="L176" s="19">
        <f t="shared" si="12"/>
        <v>0.74399999999999999</v>
      </c>
      <c r="M176" t="str">
        <f t="shared" si="14"/>
        <v>Q2</v>
      </c>
    </row>
    <row r="177" spans="2:13">
      <c r="B177" s="17">
        <v>1</v>
      </c>
      <c r="C177" s="24">
        <f t="shared" si="13"/>
        <v>42917</v>
      </c>
      <c r="D177" s="11">
        <v>7</v>
      </c>
      <c r="E177" s="11">
        <v>2017</v>
      </c>
      <c r="F177" s="18">
        <v>100</v>
      </c>
      <c r="G177" s="18">
        <v>67</v>
      </c>
      <c r="H177" s="18">
        <v>71</v>
      </c>
      <c r="I177" s="18">
        <v>77</v>
      </c>
      <c r="J177" s="18">
        <v>79</v>
      </c>
      <c r="K177" s="18">
        <f t="shared" si="11"/>
        <v>394</v>
      </c>
      <c r="L177" s="19">
        <f t="shared" si="12"/>
        <v>0.78800000000000003</v>
      </c>
      <c r="M177" t="str">
        <f t="shared" si="14"/>
        <v>Q3</v>
      </c>
    </row>
    <row r="178" spans="2:13">
      <c r="B178" s="17">
        <v>2</v>
      </c>
      <c r="C178" s="24">
        <f t="shared" si="13"/>
        <v>42917</v>
      </c>
      <c r="D178" s="11">
        <v>7</v>
      </c>
      <c r="E178" s="11">
        <v>2017</v>
      </c>
      <c r="F178" s="18">
        <v>85</v>
      </c>
      <c r="G178" s="18">
        <v>68</v>
      </c>
      <c r="H178" s="18">
        <v>64</v>
      </c>
      <c r="I178" s="18">
        <v>76</v>
      </c>
      <c r="J178" s="18">
        <v>87</v>
      </c>
      <c r="K178" s="18">
        <f t="shared" si="11"/>
        <v>380</v>
      </c>
      <c r="L178" s="19">
        <f t="shared" si="12"/>
        <v>0.76</v>
      </c>
      <c r="M178" t="str">
        <f t="shared" si="14"/>
        <v>Q3</v>
      </c>
    </row>
    <row r="179" spans="2:13">
      <c r="B179" s="17">
        <v>3</v>
      </c>
      <c r="C179" s="24">
        <f t="shared" si="13"/>
        <v>42917</v>
      </c>
      <c r="D179" s="11">
        <v>7</v>
      </c>
      <c r="E179" s="11">
        <v>2017</v>
      </c>
      <c r="F179" s="18">
        <v>85</v>
      </c>
      <c r="G179" s="18">
        <v>98</v>
      </c>
      <c r="H179" s="18">
        <v>69</v>
      </c>
      <c r="I179" s="18">
        <v>56</v>
      </c>
      <c r="J179" s="18">
        <v>56</v>
      </c>
      <c r="K179" s="18">
        <f t="shared" si="11"/>
        <v>364</v>
      </c>
      <c r="L179" s="19">
        <f t="shared" si="12"/>
        <v>0.72799999999999998</v>
      </c>
      <c r="M179" t="str">
        <f t="shared" si="14"/>
        <v>Q3</v>
      </c>
    </row>
    <row r="180" spans="2:13">
      <c r="B180" s="17">
        <v>4</v>
      </c>
      <c r="C180" s="24">
        <f t="shared" si="13"/>
        <v>42917</v>
      </c>
      <c r="D180" s="11">
        <v>7</v>
      </c>
      <c r="E180" s="11">
        <v>2017</v>
      </c>
      <c r="F180" s="18">
        <v>67</v>
      </c>
      <c r="G180" s="18">
        <v>78</v>
      </c>
      <c r="H180" s="18">
        <v>95</v>
      </c>
      <c r="I180" s="18">
        <v>100</v>
      </c>
      <c r="J180" s="18">
        <v>59</v>
      </c>
      <c r="K180" s="18">
        <f t="shared" si="11"/>
        <v>399</v>
      </c>
      <c r="L180" s="19">
        <f t="shared" si="12"/>
        <v>0.79800000000000004</v>
      </c>
      <c r="M180" t="str">
        <f t="shared" si="14"/>
        <v>Q3</v>
      </c>
    </row>
    <row r="181" spans="2:13">
      <c r="B181" s="17">
        <v>5</v>
      </c>
      <c r="C181" s="24">
        <f t="shared" si="13"/>
        <v>42917</v>
      </c>
      <c r="D181" s="11">
        <v>7</v>
      </c>
      <c r="E181" s="11">
        <v>2017</v>
      </c>
      <c r="F181" s="18">
        <v>52</v>
      </c>
      <c r="G181" s="18">
        <v>67</v>
      </c>
      <c r="H181" s="18">
        <v>94</v>
      </c>
      <c r="I181" s="18">
        <v>77</v>
      </c>
      <c r="J181" s="18">
        <v>70</v>
      </c>
      <c r="K181" s="18">
        <f t="shared" si="11"/>
        <v>360</v>
      </c>
      <c r="L181" s="19">
        <f t="shared" si="12"/>
        <v>0.72</v>
      </c>
      <c r="M181" t="str">
        <f t="shared" si="14"/>
        <v>Q3</v>
      </c>
    </row>
    <row r="182" spans="2:13">
      <c r="B182" s="17">
        <v>6</v>
      </c>
      <c r="C182" s="24">
        <f t="shared" si="13"/>
        <v>42917</v>
      </c>
      <c r="D182" s="11">
        <v>7</v>
      </c>
      <c r="E182" s="11">
        <v>2017</v>
      </c>
      <c r="F182" s="18">
        <v>59</v>
      </c>
      <c r="G182" s="18">
        <v>70</v>
      </c>
      <c r="H182" s="18">
        <v>62</v>
      </c>
      <c r="I182" s="18">
        <v>91</v>
      </c>
      <c r="J182" s="18">
        <v>60</v>
      </c>
      <c r="K182" s="18">
        <f t="shared" si="11"/>
        <v>342</v>
      </c>
      <c r="L182" s="19">
        <f t="shared" si="12"/>
        <v>0.68400000000000005</v>
      </c>
      <c r="M182" t="str">
        <f t="shared" si="14"/>
        <v>Q3</v>
      </c>
    </row>
    <row r="183" spans="2:13">
      <c r="B183" s="17">
        <v>7</v>
      </c>
      <c r="C183" s="24">
        <f t="shared" si="13"/>
        <v>42917</v>
      </c>
      <c r="D183" s="11">
        <v>7</v>
      </c>
      <c r="E183" s="11">
        <v>2017</v>
      </c>
      <c r="F183" s="18">
        <v>75</v>
      </c>
      <c r="G183" s="18">
        <v>52</v>
      </c>
      <c r="H183" s="18">
        <v>87</v>
      </c>
      <c r="I183" s="18">
        <v>90</v>
      </c>
      <c r="J183" s="18">
        <v>79</v>
      </c>
      <c r="K183" s="18">
        <f t="shared" si="11"/>
        <v>383</v>
      </c>
      <c r="L183" s="19">
        <f t="shared" si="12"/>
        <v>0.76600000000000001</v>
      </c>
      <c r="M183" t="str">
        <f t="shared" si="14"/>
        <v>Q3</v>
      </c>
    </row>
    <row r="184" spans="2:13">
      <c r="B184" s="17">
        <v>8</v>
      </c>
      <c r="C184" s="24">
        <f t="shared" si="13"/>
        <v>42917</v>
      </c>
      <c r="D184" s="11">
        <v>7</v>
      </c>
      <c r="E184" s="11">
        <v>2017</v>
      </c>
      <c r="F184" s="18">
        <v>63</v>
      </c>
      <c r="G184" s="18">
        <v>88</v>
      </c>
      <c r="H184" s="18">
        <v>82</v>
      </c>
      <c r="I184" s="18">
        <v>72</v>
      </c>
      <c r="J184" s="18">
        <v>88</v>
      </c>
      <c r="K184" s="18">
        <f t="shared" si="11"/>
        <v>393</v>
      </c>
      <c r="L184" s="19">
        <f t="shared" si="12"/>
        <v>0.78600000000000003</v>
      </c>
      <c r="M184" t="str">
        <f t="shared" si="14"/>
        <v>Q3</v>
      </c>
    </row>
    <row r="185" spans="2:13">
      <c r="B185" s="17">
        <v>9</v>
      </c>
      <c r="C185" s="24">
        <f t="shared" si="13"/>
        <v>42917</v>
      </c>
      <c r="D185" s="11">
        <v>7</v>
      </c>
      <c r="E185" s="11">
        <v>2017</v>
      </c>
      <c r="F185" s="18">
        <v>97</v>
      </c>
      <c r="G185" s="18">
        <v>52</v>
      </c>
      <c r="H185" s="18">
        <v>83</v>
      </c>
      <c r="I185" s="18">
        <v>73</v>
      </c>
      <c r="J185" s="18">
        <v>82</v>
      </c>
      <c r="K185" s="18">
        <f t="shared" si="11"/>
        <v>387</v>
      </c>
      <c r="L185" s="19">
        <f t="shared" si="12"/>
        <v>0.77400000000000002</v>
      </c>
      <c r="M185" t="str">
        <f t="shared" si="14"/>
        <v>Q3</v>
      </c>
    </row>
    <row r="186" spans="2:13">
      <c r="B186" s="17">
        <v>1</v>
      </c>
      <c r="C186" s="24">
        <f t="shared" si="13"/>
        <v>42948</v>
      </c>
      <c r="D186" s="11">
        <v>8</v>
      </c>
      <c r="E186" s="11">
        <v>2017</v>
      </c>
      <c r="F186" s="18">
        <v>70</v>
      </c>
      <c r="G186" s="18">
        <v>94</v>
      </c>
      <c r="H186" s="18">
        <v>72</v>
      </c>
      <c r="I186" s="18">
        <v>100</v>
      </c>
      <c r="J186" s="18">
        <v>91</v>
      </c>
      <c r="K186" s="18">
        <f t="shared" si="11"/>
        <v>427</v>
      </c>
      <c r="L186" s="19">
        <f t="shared" si="12"/>
        <v>0.85399999999999998</v>
      </c>
      <c r="M186" t="str">
        <f t="shared" si="14"/>
        <v>Q3</v>
      </c>
    </row>
    <row r="187" spans="2:13">
      <c r="B187" s="17">
        <v>2</v>
      </c>
      <c r="C187" s="24">
        <f t="shared" si="13"/>
        <v>42948</v>
      </c>
      <c r="D187" s="11">
        <v>8</v>
      </c>
      <c r="E187" s="11">
        <v>2017</v>
      </c>
      <c r="F187" s="18">
        <v>68</v>
      </c>
      <c r="G187" s="18">
        <v>87</v>
      </c>
      <c r="H187" s="18">
        <v>55</v>
      </c>
      <c r="I187" s="18">
        <v>92</v>
      </c>
      <c r="J187" s="18">
        <v>55</v>
      </c>
      <c r="K187" s="18">
        <f t="shared" si="11"/>
        <v>357</v>
      </c>
      <c r="L187" s="19">
        <f t="shared" si="12"/>
        <v>0.71399999999999997</v>
      </c>
      <c r="M187" t="str">
        <f t="shared" si="14"/>
        <v>Q3</v>
      </c>
    </row>
    <row r="188" spans="2:13">
      <c r="B188" s="17">
        <v>3</v>
      </c>
      <c r="C188" s="24">
        <f t="shared" si="13"/>
        <v>42948</v>
      </c>
      <c r="D188" s="11">
        <v>8</v>
      </c>
      <c r="E188" s="11">
        <v>2017</v>
      </c>
      <c r="F188" s="18">
        <v>70</v>
      </c>
      <c r="G188" s="18">
        <v>80</v>
      </c>
      <c r="H188" s="18">
        <v>61</v>
      </c>
      <c r="I188" s="18">
        <v>76</v>
      </c>
      <c r="J188" s="18">
        <v>98</v>
      </c>
      <c r="K188" s="18">
        <f t="shared" si="11"/>
        <v>385</v>
      </c>
      <c r="L188" s="19">
        <f t="shared" si="12"/>
        <v>0.77</v>
      </c>
      <c r="M188" t="str">
        <f t="shared" si="14"/>
        <v>Q3</v>
      </c>
    </row>
    <row r="189" spans="2:13">
      <c r="B189" s="17">
        <v>4</v>
      </c>
      <c r="C189" s="24">
        <f t="shared" si="13"/>
        <v>42948</v>
      </c>
      <c r="D189" s="11">
        <v>8</v>
      </c>
      <c r="E189" s="11">
        <v>2017</v>
      </c>
      <c r="F189" s="18">
        <v>62</v>
      </c>
      <c r="G189" s="18">
        <v>61</v>
      </c>
      <c r="H189" s="18">
        <v>99</v>
      </c>
      <c r="I189" s="18">
        <v>85</v>
      </c>
      <c r="J189" s="18">
        <v>66</v>
      </c>
      <c r="K189" s="18">
        <f t="shared" si="11"/>
        <v>373</v>
      </c>
      <c r="L189" s="19">
        <f t="shared" si="12"/>
        <v>0.746</v>
      </c>
      <c r="M189" t="str">
        <f t="shared" si="14"/>
        <v>Q3</v>
      </c>
    </row>
    <row r="190" spans="2:13">
      <c r="B190" s="17">
        <v>5</v>
      </c>
      <c r="C190" s="24">
        <f t="shared" si="13"/>
        <v>42948</v>
      </c>
      <c r="D190" s="11">
        <v>8</v>
      </c>
      <c r="E190" s="11">
        <v>2017</v>
      </c>
      <c r="F190" s="18">
        <v>73</v>
      </c>
      <c r="G190" s="18">
        <v>93</v>
      </c>
      <c r="H190" s="18">
        <v>83</v>
      </c>
      <c r="I190" s="18">
        <v>64</v>
      </c>
      <c r="J190" s="18">
        <v>61</v>
      </c>
      <c r="K190" s="18">
        <f t="shared" si="11"/>
        <v>374</v>
      </c>
      <c r="L190" s="19">
        <f t="shared" si="12"/>
        <v>0.748</v>
      </c>
      <c r="M190" t="str">
        <f t="shared" si="14"/>
        <v>Q3</v>
      </c>
    </row>
    <row r="191" spans="2:13">
      <c r="B191" s="17">
        <v>6</v>
      </c>
      <c r="C191" s="24">
        <f t="shared" si="13"/>
        <v>42948</v>
      </c>
      <c r="D191" s="11">
        <v>8</v>
      </c>
      <c r="E191" s="11">
        <v>2017</v>
      </c>
      <c r="F191" s="18">
        <v>71</v>
      </c>
      <c r="G191" s="18">
        <v>78</v>
      </c>
      <c r="H191" s="18">
        <v>82</v>
      </c>
      <c r="I191" s="18">
        <v>65</v>
      </c>
      <c r="J191" s="18">
        <v>68</v>
      </c>
      <c r="K191" s="18">
        <f t="shared" si="11"/>
        <v>364</v>
      </c>
      <c r="L191" s="19">
        <f t="shared" si="12"/>
        <v>0.72799999999999998</v>
      </c>
      <c r="M191" t="str">
        <f t="shared" si="14"/>
        <v>Q3</v>
      </c>
    </row>
    <row r="192" spans="2:13">
      <c r="B192" s="17">
        <v>7</v>
      </c>
      <c r="C192" s="24">
        <f t="shared" si="13"/>
        <v>42948</v>
      </c>
      <c r="D192" s="11">
        <v>8</v>
      </c>
      <c r="E192" s="11">
        <v>2017</v>
      </c>
      <c r="F192" s="18">
        <v>67</v>
      </c>
      <c r="G192" s="18">
        <v>88</v>
      </c>
      <c r="H192" s="18">
        <v>88</v>
      </c>
      <c r="I192" s="18">
        <v>98</v>
      </c>
      <c r="J192" s="18">
        <v>66</v>
      </c>
      <c r="K192" s="18">
        <f t="shared" si="11"/>
        <v>407</v>
      </c>
      <c r="L192" s="19">
        <f t="shared" si="12"/>
        <v>0.81399999999999995</v>
      </c>
      <c r="M192" t="str">
        <f t="shared" si="14"/>
        <v>Q3</v>
      </c>
    </row>
    <row r="193" spans="2:13">
      <c r="B193" s="17">
        <v>8</v>
      </c>
      <c r="C193" s="24">
        <f t="shared" si="13"/>
        <v>42948</v>
      </c>
      <c r="D193" s="11">
        <v>8</v>
      </c>
      <c r="E193" s="11">
        <v>2017</v>
      </c>
      <c r="F193" s="18">
        <v>81</v>
      </c>
      <c r="G193" s="18">
        <v>93</v>
      </c>
      <c r="H193" s="18">
        <v>63</v>
      </c>
      <c r="I193" s="18">
        <v>92</v>
      </c>
      <c r="J193" s="18">
        <v>52</v>
      </c>
      <c r="K193" s="18">
        <f t="shared" si="11"/>
        <v>381</v>
      </c>
      <c r="L193" s="19">
        <f t="shared" si="12"/>
        <v>0.76200000000000001</v>
      </c>
      <c r="M193" t="str">
        <f t="shared" si="14"/>
        <v>Q3</v>
      </c>
    </row>
    <row r="194" spans="2:13">
      <c r="B194" s="17">
        <v>9</v>
      </c>
      <c r="C194" s="24">
        <f t="shared" si="13"/>
        <v>42948</v>
      </c>
      <c r="D194" s="11">
        <v>8</v>
      </c>
      <c r="E194" s="11">
        <v>2017</v>
      </c>
      <c r="F194" s="18">
        <v>66</v>
      </c>
      <c r="G194" s="18">
        <v>60</v>
      </c>
      <c r="H194" s="18">
        <v>70</v>
      </c>
      <c r="I194" s="18">
        <v>85</v>
      </c>
      <c r="J194" s="18">
        <v>80</v>
      </c>
      <c r="K194" s="18">
        <f t="shared" si="11"/>
        <v>361</v>
      </c>
      <c r="L194" s="19">
        <f t="shared" si="12"/>
        <v>0.72199999999999998</v>
      </c>
      <c r="M194" t="str">
        <f t="shared" si="14"/>
        <v>Q3</v>
      </c>
    </row>
    <row r="195" spans="2:13">
      <c r="B195" s="17">
        <v>1</v>
      </c>
      <c r="C195" s="24">
        <f t="shared" si="13"/>
        <v>42979</v>
      </c>
      <c r="D195" s="11">
        <v>9</v>
      </c>
      <c r="E195" s="11">
        <v>2017</v>
      </c>
      <c r="F195" s="18">
        <v>73</v>
      </c>
      <c r="G195" s="18">
        <v>81</v>
      </c>
      <c r="H195" s="18">
        <v>67</v>
      </c>
      <c r="I195" s="18">
        <v>89</v>
      </c>
      <c r="J195" s="18">
        <v>94</v>
      </c>
      <c r="K195" s="18">
        <f t="shared" si="11"/>
        <v>404</v>
      </c>
      <c r="L195" s="19">
        <f t="shared" si="12"/>
        <v>0.80800000000000005</v>
      </c>
      <c r="M195" t="str">
        <f t="shared" si="14"/>
        <v>Q3</v>
      </c>
    </row>
    <row r="196" spans="2:13">
      <c r="B196" s="17">
        <v>2</v>
      </c>
      <c r="C196" s="24">
        <f t="shared" si="13"/>
        <v>42979</v>
      </c>
      <c r="D196" s="11">
        <v>9</v>
      </c>
      <c r="E196" s="11">
        <v>2017</v>
      </c>
      <c r="F196" s="18">
        <v>88</v>
      </c>
      <c r="G196" s="18">
        <v>72</v>
      </c>
      <c r="H196" s="18">
        <v>60</v>
      </c>
      <c r="I196" s="18">
        <v>88</v>
      </c>
      <c r="J196" s="18">
        <v>81</v>
      </c>
      <c r="K196" s="18">
        <f t="shared" si="11"/>
        <v>389</v>
      </c>
      <c r="L196" s="19">
        <f t="shared" si="12"/>
        <v>0.77800000000000002</v>
      </c>
      <c r="M196" t="str">
        <f t="shared" si="14"/>
        <v>Q3</v>
      </c>
    </row>
    <row r="197" spans="2:13">
      <c r="B197" s="17">
        <v>3</v>
      </c>
      <c r="C197" s="24">
        <f t="shared" si="13"/>
        <v>42979</v>
      </c>
      <c r="D197" s="11">
        <v>9</v>
      </c>
      <c r="E197" s="11">
        <v>2017</v>
      </c>
      <c r="F197" s="18">
        <v>92</v>
      </c>
      <c r="G197" s="18">
        <v>70</v>
      </c>
      <c r="H197" s="18">
        <v>73</v>
      </c>
      <c r="I197" s="18">
        <v>88</v>
      </c>
      <c r="J197" s="18">
        <v>94</v>
      </c>
      <c r="K197" s="18">
        <f t="shared" si="11"/>
        <v>417</v>
      </c>
      <c r="L197" s="19">
        <f t="shared" si="12"/>
        <v>0.83399999999999996</v>
      </c>
      <c r="M197" t="str">
        <f t="shared" si="14"/>
        <v>Q3</v>
      </c>
    </row>
    <row r="198" spans="2:13">
      <c r="B198" s="17">
        <v>4</v>
      </c>
      <c r="C198" s="24">
        <f t="shared" si="13"/>
        <v>42979</v>
      </c>
      <c r="D198" s="11">
        <v>9</v>
      </c>
      <c r="E198" s="11">
        <v>2017</v>
      </c>
      <c r="F198" s="18">
        <v>81</v>
      </c>
      <c r="G198" s="18">
        <v>57</v>
      </c>
      <c r="H198" s="18">
        <v>70</v>
      </c>
      <c r="I198" s="18">
        <v>52</v>
      </c>
      <c r="J198" s="18">
        <v>61</v>
      </c>
      <c r="K198" s="18">
        <f t="shared" si="11"/>
        <v>321</v>
      </c>
      <c r="L198" s="19">
        <f t="shared" si="12"/>
        <v>0.64200000000000002</v>
      </c>
      <c r="M198" t="str">
        <f t="shared" si="14"/>
        <v>Q3</v>
      </c>
    </row>
    <row r="199" spans="2:13">
      <c r="B199" s="17">
        <v>5</v>
      </c>
      <c r="C199" s="24">
        <f t="shared" si="13"/>
        <v>42979</v>
      </c>
      <c r="D199" s="11">
        <v>9</v>
      </c>
      <c r="E199" s="11">
        <v>2017</v>
      </c>
      <c r="F199" s="18">
        <v>61</v>
      </c>
      <c r="G199" s="18">
        <v>73</v>
      </c>
      <c r="H199" s="18">
        <v>63</v>
      </c>
      <c r="I199" s="18">
        <v>79</v>
      </c>
      <c r="J199" s="18">
        <v>66</v>
      </c>
      <c r="K199" s="18">
        <f t="shared" si="11"/>
        <v>342</v>
      </c>
      <c r="L199" s="19">
        <f t="shared" si="12"/>
        <v>0.68400000000000005</v>
      </c>
      <c r="M199" t="str">
        <f t="shared" si="14"/>
        <v>Q3</v>
      </c>
    </row>
    <row r="200" spans="2:13">
      <c r="B200" s="17">
        <v>6</v>
      </c>
      <c r="C200" s="24">
        <f t="shared" si="13"/>
        <v>42979</v>
      </c>
      <c r="D200" s="11">
        <v>9</v>
      </c>
      <c r="E200" s="11">
        <v>2017</v>
      </c>
      <c r="F200" s="18">
        <v>92</v>
      </c>
      <c r="G200" s="18">
        <v>92</v>
      </c>
      <c r="H200" s="18">
        <v>72</v>
      </c>
      <c r="I200" s="18">
        <v>96</v>
      </c>
      <c r="J200" s="18">
        <v>81</v>
      </c>
      <c r="K200" s="18">
        <f t="shared" si="11"/>
        <v>433</v>
      </c>
      <c r="L200" s="19">
        <f t="shared" si="12"/>
        <v>0.86599999999999999</v>
      </c>
      <c r="M200" t="str">
        <f t="shared" si="14"/>
        <v>Q3</v>
      </c>
    </row>
    <row r="201" spans="2:13">
      <c r="B201" s="17">
        <v>7</v>
      </c>
      <c r="C201" s="24">
        <f t="shared" si="13"/>
        <v>42979</v>
      </c>
      <c r="D201" s="11">
        <v>9</v>
      </c>
      <c r="E201" s="11">
        <v>2017</v>
      </c>
      <c r="F201" s="18">
        <v>97</v>
      </c>
      <c r="G201" s="18">
        <v>70</v>
      </c>
      <c r="H201" s="18">
        <v>58</v>
      </c>
      <c r="I201" s="18">
        <v>54</v>
      </c>
      <c r="J201" s="18">
        <v>89</v>
      </c>
      <c r="K201" s="18">
        <f t="shared" si="11"/>
        <v>368</v>
      </c>
      <c r="L201" s="19">
        <f t="shared" si="12"/>
        <v>0.73599999999999999</v>
      </c>
      <c r="M201" t="str">
        <f t="shared" si="14"/>
        <v>Q3</v>
      </c>
    </row>
    <row r="202" spans="2:13">
      <c r="B202" s="17">
        <v>8</v>
      </c>
      <c r="C202" s="24">
        <f t="shared" si="13"/>
        <v>42979</v>
      </c>
      <c r="D202" s="11">
        <v>9</v>
      </c>
      <c r="E202" s="11">
        <v>2017</v>
      </c>
      <c r="F202" s="18">
        <v>66</v>
      </c>
      <c r="G202" s="18">
        <v>85</v>
      </c>
      <c r="H202" s="18">
        <v>70</v>
      </c>
      <c r="I202" s="18">
        <v>76</v>
      </c>
      <c r="J202" s="18">
        <v>71</v>
      </c>
      <c r="K202" s="18">
        <f t="shared" si="11"/>
        <v>368</v>
      </c>
      <c r="L202" s="19">
        <f t="shared" si="12"/>
        <v>0.73599999999999999</v>
      </c>
      <c r="M202" t="str">
        <f t="shared" si="14"/>
        <v>Q3</v>
      </c>
    </row>
    <row r="203" spans="2:13">
      <c r="B203" s="17">
        <v>9</v>
      </c>
      <c r="C203" s="24">
        <f t="shared" si="13"/>
        <v>42979</v>
      </c>
      <c r="D203" s="11">
        <v>9</v>
      </c>
      <c r="E203" s="11">
        <v>2017</v>
      </c>
      <c r="F203" s="18">
        <v>84</v>
      </c>
      <c r="G203" s="18">
        <v>60</v>
      </c>
      <c r="H203" s="18">
        <v>79</v>
      </c>
      <c r="I203" s="18">
        <v>82</v>
      </c>
      <c r="J203" s="18">
        <v>87</v>
      </c>
      <c r="K203" s="18">
        <f t="shared" si="11"/>
        <v>392</v>
      </c>
      <c r="L203" s="19">
        <f t="shared" si="12"/>
        <v>0.78400000000000003</v>
      </c>
      <c r="M203" t="str">
        <f t="shared" si="14"/>
        <v>Q3</v>
      </c>
    </row>
    <row r="204" spans="2:13">
      <c r="B204" s="17">
        <v>1</v>
      </c>
      <c r="C204" s="24">
        <f t="shared" si="13"/>
        <v>43009</v>
      </c>
      <c r="D204" s="11">
        <v>10</v>
      </c>
      <c r="E204" s="11">
        <v>2017</v>
      </c>
      <c r="F204" s="18">
        <v>65</v>
      </c>
      <c r="G204" s="18">
        <v>87</v>
      </c>
      <c r="H204" s="18">
        <v>51</v>
      </c>
      <c r="I204" s="18">
        <v>56</v>
      </c>
      <c r="J204" s="18">
        <v>56</v>
      </c>
      <c r="K204" s="18">
        <f t="shared" si="11"/>
        <v>315</v>
      </c>
      <c r="L204" s="19">
        <f t="shared" si="12"/>
        <v>0.63</v>
      </c>
      <c r="M204" t="str">
        <f t="shared" si="14"/>
        <v>Q4</v>
      </c>
    </row>
    <row r="205" spans="2:13">
      <c r="B205" s="17">
        <v>2</v>
      </c>
      <c r="C205" s="24">
        <f t="shared" si="13"/>
        <v>43009</v>
      </c>
      <c r="D205" s="11">
        <v>10</v>
      </c>
      <c r="E205" s="11">
        <v>2017</v>
      </c>
      <c r="F205" s="18">
        <v>53</v>
      </c>
      <c r="G205" s="18">
        <v>60</v>
      </c>
      <c r="H205" s="18">
        <v>68</v>
      </c>
      <c r="I205" s="18">
        <v>63</v>
      </c>
      <c r="J205" s="18">
        <v>77</v>
      </c>
      <c r="K205" s="18">
        <f t="shared" si="11"/>
        <v>321</v>
      </c>
      <c r="L205" s="19">
        <f t="shared" si="12"/>
        <v>0.64200000000000002</v>
      </c>
      <c r="M205" t="str">
        <f t="shared" si="14"/>
        <v>Q4</v>
      </c>
    </row>
    <row r="206" spans="2:13">
      <c r="B206" s="17">
        <v>3</v>
      </c>
      <c r="C206" s="24">
        <f t="shared" si="13"/>
        <v>43009</v>
      </c>
      <c r="D206" s="11">
        <v>10</v>
      </c>
      <c r="E206" s="11">
        <v>2017</v>
      </c>
      <c r="F206" s="18">
        <v>64</v>
      </c>
      <c r="G206" s="18">
        <v>89</v>
      </c>
      <c r="H206" s="18">
        <v>53</v>
      </c>
      <c r="I206" s="18">
        <v>91</v>
      </c>
      <c r="J206" s="18">
        <v>100</v>
      </c>
      <c r="K206" s="18">
        <f t="shared" si="11"/>
        <v>397</v>
      </c>
      <c r="L206" s="19">
        <f t="shared" si="12"/>
        <v>0.79400000000000004</v>
      </c>
      <c r="M206" t="str">
        <f t="shared" si="14"/>
        <v>Q4</v>
      </c>
    </row>
    <row r="207" spans="2:13">
      <c r="B207" s="17">
        <v>4</v>
      </c>
      <c r="C207" s="24">
        <f t="shared" si="13"/>
        <v>43009</v>
      </c>
      <c r="D207" s="11">
        <v>10</v>
      </c>
      <c r="E207" s="11">
        <v>2017</v>
      </c>
      <c r="F207" s="18">
        <v>52</v>
      </c>
      <c r="G207" s="18">
        <v>60</v>
      </c>
      <c r="H207" s="18">
        <v>62</v>
      </c>
      <c r="I207" s="18">
        <v>98</v>
      </c>
      <c r="J207" s="18">
        <v>88</v>
      </c>
      <c r="K207" s="18">
        <f t="shared" ref="K207:K270" si="15">SUM(F207:J207)</f>
        <v>360</v>
      </c>
      <c r="L207" s="19">
        <f t="shared" ref="L207:L270" si="16">K207/$L$7</f>
        <v>0.72</v>
      </c>
      <c r="M207" t="str">
        <f t="shared" si="14"/>
        <v>Q4</v>
      </c>
    </row>
    <row r="208" spans="2:13">
      <c r="B208" s="17">
        <v>5</v>
      </c>
      <c r="C208" s="24">
        <f t="shared" ref="C208:C271" si="17">DATE(E208,D208,1)</f>
        <v>43009</v>
      </c>
      <c r="D208" s="11">
        <v>10</v>
      </c>
      <c r="E208" s="11">
        <v>2017</v>
      </c>
      <c r="F208" s="18">
        <v>51</v>
      </c>
      <c r="G208" s="18">
        <v>97</v>
      </c>
      <c r="H208" s="18">
        <v>51</v>
      </c>
      <c r="I208" s="18">
        <v>78</v>
      </c>
      <c r="J208" s="18">
        <v>52</v>
      </c>
      <c r="K208" s="18">
        <f t="shared" si="15"/>
        <v>329</v>
      </c>
      <c r="L208" s="19">
        <f t="shared" si="16"/>
        <v>0.65800000000000003</v>
      </c>
      <c r="M208" t="str">
        <f t="shared" ref="M208:M271" si="18">IF(D208&lt;4,"Q1",IF(D208&lt;7,"Q2",IF(D208&lt;10,"Q3","Q4")))</f>
        <v>Q4</v>
      </c>
    </row>
    <row r="209" spans="2:13">
      <c r="B209" s="17">
        <v>6</v>
      </c>
      <c r="C209" s="24">
        <f t="shared" si="17"/>
        <v>43009</v>
      </c>
      <c r="D209" s="11">
        <v>10</v>
      </c>
      <c r="E209" s="11">
        <v>2017</v>
      </c>
      <c r="F209" s="18">
        <v>50</v>
      </c>
      <c r="G209" s="18">
        <v>88</v>
      </c>
      <c r="H209" s="18">
        <v>62</v>
      </c>
      <c r="I209" s="18">
        <v>71</v>
      </c>
      <c r="J209" s="18">
        <v>75</v>
      </c>
      <c r="K209" s="18">
        <f t="shared" si="15"/>
        <v>346</v>
      </c>
      <c r="L209" s="19">
        <f t="shared" si="16"/>
        <v>0.69199999999999995</v>
      </c>
      <c r="M209" t="str">
        <f t="shared" si="18"/>
        <v>Q4</v>
      </c>
    </row>
    <row r="210" spans="2:13">
      <c r="B210" s="17">
        <v>7</v>
      </c>
      <c r="C210" s="24">
        <f t="shared" si="17"/>
        <v>43009</v>
      </c>
      <c r="D210" s="11">
        <v>10</v>
      </c>
      <c r="E210" s="11">
        <v>2017</v>
      </c>
      <c r="F210" s="18">
        <v>60</v>
      </c>
      <c r="G210" s="18">
        <v>64</v>
      </c>
      <c r="H210" s="18">
        <v>88</v>
      </c>
      <c r="I210" s="18">
        <v>94</v>
      </c>
      <c r="J210" s="18">
        <v>92</v>
      </c>
      <c r="K210" s="18">
        <f t="shared" si="15"/>
        <v>398</v>
      </c>
      <c r="L210" s="19">
        <f t="shared" si="16"/>
        <v>0.79600000000000004</v>
      </c>
      <c r="M210" t="str">
        <f t="shared" si="18"/>
        <v>Q4</v>
      </c>
    </row>
    <row r="211" spans="2:13">
      <c r="B211" s="17">
        <v>8</v>
      </c>
      <c r="C211" s="24">
        <f t="shared" si="17"/>
        <v>43009</v>
      </c>
      <c r="D211" s="11">
        <v>10</v>
      </c>
      <c r="E211" s="11">
        <v>2017</v>
      </c>
      <c r="F211" s="18">
        <v>68</v>
      </c>
      <c r="G211" s="18">
        <v>58</v>
      </c>
      <c r="H211" s="18">
        <v>53</v>
      </c>
      <c r="I211" s="18">
        <v>68</v>
      </c>
      <c r="J211" s="18">
        <v>79</v>
      </c>
      <c r="K211" s="18">
        <f t="shared" si="15"/>
        <v>326</v>
      </c>
      <c r="L211" s="19">
        <f t="shared" si="16"/>
        <v>0.65200000000000002</v>
      </c>
      <c r="M211" t="str">
        <f t="shared" si="18"/>
        <v>Q4</v>
      </c>
    </row>
    <row r="212" spans="2:13">
      <c r="B212" s="17">
        <v>9</v>
      </c>
      <c r="C212" s="24">
        <f t="shared" si="17"/>
        <v>43009</v>
      </c>
      <c r="D212" s="11">
        <v>10</v>
      </c>
      <c r="E212" s="11">
        <v>2017</v>
      </c>
      <c r="F212" s="18">
        <v>97</v>
      </c>
      <c r="G212" s="18">
        <v>74</v>
      </c>
      <c r="H212" s="18">
        <v>91</v>
      </c>
      <c r="I212" s="18">
        <v>63</v>
      </c>
      <c r="J212" s="18">
        <v>74</v>
      </c>
      <c r="K212" s="18">
        <f t="shared" si="15"/>
        <v>399</v>
      </c>
      <c r="L212" s="19">
        <f t="shared" si="16"/>
        <v>0.79800000000000004</v>
      </c>
      <c r="M212" t="str">
        <f t="shared" si="18"/>
        <v>Q4</v>
      </c>
    </row>
    <row r="213" spans="2:13">
      <c r="B213" s="17">
        <v>1</v>
      </c>
      <c r="C213" s="24">
        <f t="shared" si="17"/>
        <v>43040</v>
      </c>
      <c r="D213" s="11">
        <v>11</v>
      </c>
      <c r="E213" s="11">
        <v>2017</v>
      </c>
      <c r="F213" s="18">
        <v>77</v>
      </c>
      <c r="G213" s="18">
        <v>86</v>
      </c>
      <c r="H213" s="18">
        <v>95</v>
      </c>
      <c r="I213" s="18">
        <v>97</v>
      </c>
      <c r="J213" s="18">
        <v>98</v>
      </c>
      <c r="K213" s="18">
        <f t="shared" si="15"/>
        <v>453</v>
      </c>
      <c r="L213" s="19">
        <f t="shared" si="16"/>
        <v>0.90600000000000003</v>
      </c>
      <c r="M213" t="str">
        <f t="shared" si="18"/>
        <v>Q4</v>
      </c>
    </row>
    <row r="214" spans="2:13">
      <c r="B214" s="17">
        <v>2</v>
      </c>
      <c r="C214" s="24">
        <f t="shared" si="17"/>
        <v>43040</v>
      </c>
      <c r="D214" s="11">
        <v>11</v>
      </c>
      <c r="E214" s="11">
        <v>2017</v>
      </c>
      <c r="F214" s="18">
        <v>71</v>
      </c>
      <c r="G214" s="18">
        <v>53</v>
      </c>
      <c r="H214" s="18">
        <v>83</v>
      </c>
      <c r="I214" s="18">
        <v>55</v>
      </c>
      <c r="J214" s="18">
        <v>62</v>
      </c>
      <c r="K214" s="18">
        <f t="shared" si="15"/>
        <v>324</v>
      </c>
      <c r="L214" s="19">
        <f t="shared" si="16"/>
        <v>0.64800000000000002</v>
      </c>
      <c r="M214" t="str">
        <f t="shared" si="18"/>
        <v>Q4</v>
      </c>
    </row>
    <row r="215" spans="2:13">
      <c r="B215" s="17">
        <v>3</v>
      </c>
      <c r="C215" s="24">
        <f t="shared" si="17"/>
        <v>43040</v>
      </c>
      <c r="D215" s="11">
        <v>11</v>
      </c>
      <c r="E215" s="11">
        <v>2017</v>
      </c>
      <c r="F215" s="18">
        <v>98</v>
      </c>
      <c r="G215" s="18">
        <v>54</v>
      </c>
      <c r="H215" s="18">
        <v>95</v>
      </c>
      <c r="I215" s="18">
        <v>97</v>
      </c>
      <c r="J215" s="18">
        <v>94</v>
      </c>
      <c r="K215" s="18">
        <f t="shared" si="15"/>
        <v>438</v>
      </c>
      <c r="L215" s="19">
        <f t="shared" si="16"/>
        <v>0.876</v>
      </c>
      <c r="M215" t="str">
        <f t="shared" si="18"/>
        <v>Q4</v>
      </c>
    </row>
    <row r="216" spans="2:13">
      <c r="B216" s="17">
        <v>4</v>
      </c>
      <c r="C216" s="24">
        <f t="shared" si="17"/>
        <v>43040</v>
      </c>
      <c r="D216" s="11">
        <v>11</v>
      </c>
      <c r="E216" s="11">
        <v>2017</v>
      </c>
      <c r="F216" s="18">
        <v>91</v>
      </c>
      <c r="G216" s="18">
        <v>89</v>
      </c>
      <c r="H216" s="18">
        <v>61</v>
      </c>
      <c r="I216" s="18">
        <v>82</v>
      </c>
      <c r="J216" s="18">
        <v>69</v>
      </c>
      <c r="K216" s="18">
        <f t="shared" si="15"/>
        <v>392</v>
      </c>
      <c r="L216" s="19">
        <f t="shared" si="16"/>
        <v>0.78400000000000003</v>
      </c>
      <c r="M216" t="str">
        <f t="shared" si="18"/>
        <v>Q4</v>
      </c>
    </row>
    <row r="217" spans="2:13">
      <c r="B217" s="17">
        <v>5</v>
      </c>
      <c r="C217" s="24">
        <f t="shared" si="17"/>
        <v>43040</v>
      </c>
      <c r="D217" s="11">
        <v>11</v>
      </c>
      <c r="E217" s="11">
        <v>2017</v>
      </c>
      <c r="F217" s="18">
        <v>97</v>
      </c>
      <c r="G217" s="18">
        <v>64</v>
      </c>
      <c r="H217" s="18">
        <v>83</v>
      </c>
      <c r="I217" s="18">
        <v>58</v>
      </c>
      <c r="J217" s="18">
        <v>60</v>
      </c>
      <c r="K217" s="18">
        <f t="shared" si="15"/>
        <v>362</v>
      </c>
      <c r="L217" s="19">
        <f t="shared" si="16"/>
        <v>0.72399999999999998</v>
      </c>
      <c r="M217" t="str">
        <f t="shared" si="18"/>
        <v>Q4</v>
      </c>
    </row>
    <row r="218" spans="2:13">
      <c r="B218" s="17">
        <v>6</v>
      </c>
      <c r="C218" s="24">
        <f t="shared" si="17"/>
        <v>43040</v>
      </c>
      <c r="D218" s="11">
        <v>11</v>
      </c>
      <c r="E218" s="11">
        <v>2017</v>
      </c>
      <c r="F218" s="18">
        <v>85</v>
      </c>
      <c r="G218" s="18">
        <v>85</v>
      </c>
      <c r="H218" s="18">
        <v>97</v>
      </c>
      <c r="I218" s="18">
        <v>79</v>
      </c>
      <c r="J218" s="18">
        <v>67</v>
      </c>
      <c r="K218" s="18">
        <f t="shared" si="15"/>
        <v>413</v>
      </c>
      <c r="L218" s="19">
        <f t="shared" si="16"/>
        <v>0.82599999999999996</v>
      </c>
      <c r="M218" t="str">
        <f t="shared" si="18"/>
        <v>Q4</v>
      </c>
    </row>
    <row r="219" spans="2:13">
      <c r="B219" s="17">
        <v>7</v>
      </c>
      <c r="C219" s="24">
        <f t="shared" si="17"/>
        <v>43040</v>
      </c>
      <c r="D219" s="11">
        <v>11</v>
      </c>
      <c r="E219" s="11">
        <v>2017</v>
      </c>
      <c r="F219" s="18">
        <v>69</v>
      </c>
      <c r="G219" s="18">
        <v>98</v>
      </c>
      <c r="H219" s="18">
        <v>59</v>
      </c>
      <c r="I219" s="18">
        <v>96</v>
      </c>
      <c r="J219" s="18">
        <v>71</v>
      </c>
      <c r="K219" s="18">
        <f t="shared" si="15"/>
        <v>393</v>
      </c>
      <c r="L219" s="19">
        <f t="shared" si="16"/>
        <v>0.78600000000000003</v>
      </c>
      <c r="M219" t="str">
        <f t="shared" si="18"/>
        <v>Q4</v>
      </c>
    </row>
    <row r="220" spans="2:13">
      <c r="B220" s="17">
        <v>8</v>
      </c>
      <c r="C220" s="24">
        <f t="shared" si="17"/>
        <v>43040</v>
      </c>
      <c r="D220" s="11">
        <v>11</v>
      </c>
      <c r="E220" s="11">
        <v>2017</v>
      </c>
      <c r="F220" s="18">
        <v>85</v>
      </c>
      <c r="G220" s="18">
        <v>70</v>
      </c>
      <c r="H220" s="18">
        <v>64</v>
      </c>
      <c r="I220" s="18">
        <v>79</v>
      </c>
      <c r="J220" s="18">
        <v>75</v>
      </c>
      <c r="K220" s="18">
        <f t="shared" si="15"/>
        <v>373</v>
      </c>
      <c r="L220" s="19">
        <f t="shared" si="16"/>
        <v>0.746</v>
      </c>
      <c r="M220" t="str">
        <f t="shared" si="18"/>
        <v>Q4</v>
      </c>
    </row>
    <row r="221" spans="2:13">
      <c r="B221" s="17">
        <v>9</v>
      </c>
      <c r="C221" s="24">
        <f t="shared" si="17"/>
        <v>43040</v>
      </c>
      <c r="D221" s="11">
        <v>11</v>
      </c>
      <c r="E221" s="11">
        <v>2017</v>
      </c>
      <c r="F221" s="18">
        <v>52</v>
      </c>
      <c r="G221" s="18">
        <v>61</v>
      </c>
      <c r="H221" s="18">
        <v>61</v>
      </c>
      <c r="I221" s="18">
        <v>95</v>
      </c>
      <c r="J221" s="18">
        <v>59</v>
      </c>
      <c r="K221" s="18">
        <f t="shared" si="15"/>
        <v>328</v>
      </c>
      <c r="L221" s="19">
        <f t="shared" si="16"/>
        <v>0.65600000000000003</v>
      </c>
      <c r="M221" t="str">
        <f t="shared" si="18"/>
        <v>Q4</v>
      </c>
    </row>
    <row r="222" spans="2:13">
      <c r="B222" s="17">
        <v>1</v>
      </c>
      <c r="C222" s="24">
        <f t="shared" si="17"/>
        <v>43070</v>
      </c>
      <c r="D222" s="11">
        <v>12</v>
      </c>
      <c r="E222" s="11">
        <v>2017</v>
      </c>
      <c r="F222" s="18">
        <v>64</v>
      </c>
      <c r="G222" s="18">
        <v>56</v>
      </c>
      <c r="H222" s="18">
        <v>86</v>
      </c>
      <c r="I222" s="18">
        <v>77</v>
      </c>
      <c r="J222" s="18">
        <v>88</v>
      </c>
      <c r="K222" s="18">
        <f t="shared" si="15"/>
        <v>371</v>
      </c>
      <c r="L222" s="19">
        <f t="shared" si="16"/>
        <v>0.74199999999999999</v>
      </c>
      <c r="M222" t="str">
        <f t="shared" si="18"/>
        <v>Q4</v>
      </c>
    </row>
    <row r="223" spans="2:13">
      <c r="B223" s="17">
        <v>2</v>
      </c>
      <c r="C223" s="24">
        <f t="shared" si="17"/>
        <v>43070</v>
      </c>
      <c r="D223" s="11">
        <v>12</v>
      </c>
      <c r="E223" s="11">
        <v>2017</v>
      </c>
      <c r="F223" s="18">
        <v>74</v>
      </c>
      <c r="G223" s="18">
        <v>51</v>
      </c>
      <c r="H223" s="18">
        <v>63</v>
      </c>
      <c r="I223" s="18">
        <v>92</v>
      </c>
      <c r="J223" s="18">
        <v>63</v>
      </c>
      <c r="K223" s="18">
        <f t="shared" si="15"/>
        <v>343</v>
      </c>
      <c r="L223" s="19">
        <f t="shared" si="16"/>
        <v>0.68600000000000005</v>
      </c>
      <c r="M223" t="str">
        <f t="shared" si="18"/>
        <v>Q4</v>
      </c>
    </row>
    <row r="224" spans="2:13">
      <c r="B224" s="17">
        <v>3</v>
      </c>
      <c r="C224" s="24">
        <f t="shared" si="17"/>
        <v>43070</v>
      </c>
      <c r="D224" s="11">
        <v>12</v>
      </c>
      <c r="E224" s="11">
        <v>2017</v>
      </c>
      <c r="F224" s="18">
        <v>89</v>
      </c>
      <c r="G224" s="18">
        <v>58</v>
      </c>
      <c r="H224" s="18">
        <v>57</v>
      </c>
      <c r="I224" s="18">
        <v>93</v>
      </c>
      <c r="J224" s="18">
        <v>58</v>
      </c>
      <c r="K224" s="18">
        <f t="shared" si="15"/>
        <v>355</v>
      </c>
      <c r="L224" s="19">
        <f t="shared" si="16"/>
        <v>0.71</v>
      </c>
      <c r="M224" t="str">
        <f t="shared" si="18"/>
        <v>Q4</v>
      </c>
    </row>
    <row r="225" spans="2:13">
      <c r="B225" s="17">
        <v>4</v>
      </c>
      <c r="C225" s="24">
        <f t="shared" si="17"/>
        <v>43070</v>
      </c>
      <c r="D225" s="11">
        <v>12</v>
      </c>
      <c r="E225" s="11">
        <v>2017</v>
      </c>
      <c r="F225" s="18">
        <v>95</v>
      </c>
      <c r="G225" s="18">
        <v>92</v>
      </c>
      <c r="H225" s="18">
        <v>68</v>
      </c>
      <c r="I225" s="18">
        <v>70</v>
      </c>
      <c r="J225" s="18">
        <v>86</v>
      </c>
      <c r="K225" s="18">
        <f t="shared" si="15"/>
        <v>411</v>
      </c>
      <c r="L225" s="19">
        <f t="shared" si="16"/>
        <v>0.82199999999999995</v>
      </c>
      <c r="M225" t="str">
        <f t="shared" si="18"/>
        <v>Q4</v>
      </c>
    </row>
    <row r="226" spans="2:13">
      <c r="B226" s="17">
        <v>5</v>
      </c>
      <c r="C226" s="24">
        <f t="shared" si="17"/>
        <v>43070</v>
      </c>
      <c r="D226" s="11">
        <v>12</v>
      </c>
      <c r="E226" s="11">
        <v>2017</v>
      </c>
      <c r="F226" s="18">
        <v>68</v>
      </c>
      <c r="G226" s="18">
        <v>66</v>
      </c>
      <c r="H226" s="18">
        <v>89</v>
      </c>
      <c r="I226" s="18">
        <v>51</v>
      </c>
      <c r="J226" s="18">
        <v>99</v>
      </c>
      <c r="K226" s="18">
        <f t="shared" si="15"/>
        <v>373</v>
      </c>
      <c r="L226" s="19">
        <f t="shared" si="16"/>
        <v>0.746</v>
      </c>
      <c r="M226" t="str">
        <f t="shared" si="18"/>
        <v>Q4</v>
      </c>
    </row>
    <row r="227" spans="2:13">
      <c r="B227" s="17">
        <v>6</v>
      </c>
      <c r="C227" s="24">
        <f t="shared" si="17"/>
        <v>43070</v>
      </c>
      <c r="D227" s="11">
        <v>12</v>
      </c>
      <c r="E227" s="11">
        <v>2017</v>
      </c>
      <c r="F227" s="18">
        <v>60</v>
      </c>
      <c r="G227" s="18">
        <v>75</v>
      </c>
      <c r="H227" s="18">
        <v>91</v>
      </c>
      <c r="I227" s="18">
        <v>51</v>
      </c>
      <c r="J227" s="18">
        <v>86</v>
      </c>
      <c r="K227" s="18">
        <f t="shared" si="15"/>
        <v>363</v>
      </c>
      <c r="L227" s="19">
        <f t="shared" si="16"/>
        <v>0.72599999999999998</v>
      </c>
      <c r="M227" t="str">
        <f t="shared" si="18"/>
        <v>Q4</v>
      </c>
    </row>
    <row r="228" spans="2:13">
      <c r="B228" s="17">
        <v>7</v>
      </c>
      <c r="C228" s="24">
        <f t="shared" si="17"/>
        <v>43070</v>
      </c>
      <c r="D228" s="11">
        <v>12</v>
      </c>
      <c r="E228" s="11">
        <v>2017</v>
      </c>
      <c r="F228" s="18">
        <v>99</v>
      </c>
      <c r="G228" s="18">
        <v>89</v>
      </c>
      <c r="H228" s="18">
        <v>75</v>
      </c>
      <c r="I228" s="18">
        <v>96</v>
      </c>
      <c r="J228" s="18">
        <v>63</v>
      </c>
      <c r="K228" s="18">
        <f t="shared" si="15"/>
        <v>422</v>
      </c>
      <c r="L228" s="19">
        <f t="shared" si="16"/>
        <v>0.84399999999999997</v>
      </c>
      <c r="M228" t="str">
        <f t="shared" si="18"/>
        <v>Q4</v>
      </c>
    </row>
    <row r="229" spans="2:13">
      <c r="B229" s="17">
        <v>8</v>
      </c>
      <c r="C229" s="24">
        <f t="shared" si="17"/>
        <v>43070</v>
      </c>
      <c r="D229" s="11">
        <v>12</v>
      </c>
      <c r="E229" s="11">
        <v>2017</v>
      </c>
      <c r="F229" s="18">
        <v>94</v>
      </c>
      <c r="G229" s="18">
        <v>86</v>
      </c>
      <c r="H229" s="18">
        <v>89</v>
      </c>
      <c r="I229" s="18">
        <v>93</v>
      </c>
      <c r="J229" s="18">
        <v>55</v>
      </c>
      <c r="K229" s="18">
        <f t="shared" si="15"/>
        <v>417</v>
      </c>
      <c r="L229" s="19">
        <f t="shared" si="16"/>
        <v>0.83399999999999996</v>
      </c>
      <c r="M229" t="str">
        <f t="shared" si="18"/>
        <v>Q4</v>
      </c>
    </row>
    <row r="230" spans="2:13">
      <c r="B230" s="17">
        <v>9</v>
      </c>
      <c r="C230" s="24">
        <f t="shared" si="17"/>
        <v>43070</v>
      </c>
      <c r="D230" s="11">
        <v>12</v>
      </c>
      <c r="E230" s="11">
        <v>2017</v>
      </c>
      <c r="F230" s="18">
        <v>88</v>
      </c>
      <c r="G230" s="18">
        <v>53</v>
      </c>
      <c r="H230" s="18">
        <v>77</v>
      </c>
      <c r="I230" s="18">
        <v>53</v>
      </c>
      <c r="J230" s="18">
        <v>81</v>
      </c>
      <c r="K230" s="18">
        <f t="shared" si="15"/>
        <v>352</v>
      </c>
      <c r="L230" s="19">
        <f t="shared" si="16"/>
        <v>0.70399999999999996</v>
      </c>
      <c r="M230" t="str">
        <f t="shared" si="18"/>
        <v>Q4</v>
      </c>
    </row>
    <row r="231" spans="2:13">
      <c r="B231" s="17">
        <v>1</v>
      </c>
      <c r="C231" s="24">
        <f t="shared" si="17"/>
        <v>43101</v>
      </c>
      <c r="D231" s="11">
        <v>1</v>
      </c>
      <c r="E231" s="11">
        <v>2018</v>
      </c>
      <c r="F231" s="18">
        <v>64</v>
      </c>
      <c r="G231" s="18">
        <v>68</v>
      </c>
      <c r="H231" s="18">
        <v>98</v>
      </c>
      <c r="I231" s="18">
        <v>61</v>
      </c>
      <c r="J231" s="18">
        <v>71</v>
      </c>
      <c r="K231" s="18">
        <f t="shared" si="15"/>
        <v>362</v>
      </c>
      <c r="L231" s="19">
        <f t="shared" si="16"/>
        <v>0.72399999999999998</v>
      </c>
      <c r="M231" t="str">
        <f t="shared" si="18"/>
        <v>Q1</v>
      </c>
    </row>
    <row r="232" spans="2:13">
      <c r="B232" s="17">
        <v>2</v>
      </c>
      <c r="C232" s="24">
        <f t="shared" si="17"/>
        <v>43101</v>
      </c>
      <c r="D232" s="11">
        <v>1</v>
      </c>
      <c r="E232" s="11">
        <v>2018</v>
      </c>
      <c r="F232" s="18">
        <v>85</v>
      </c>
      <c r="G232" s="18">
        <v>64</v>
      </c>
      <c r="H232" s="18">
        <v>86</v>
      </c>
      <c r="I232" s="18">
        <v>56</v>
      </c>
      <c r="J232" s="18">
        <v>54</v>
      </c>
      <c r="K232" s="18">
        <f t="shared" si="15"/>
        <v>345</v>
      </c>
      <c r="L232" s="19">
        <f t="shared" si="16"/>
        <v>0.69</v>
      </c>
      <c r="M232" t="str">
        <f t="shared" si="18"/>
        <v>Q1</v>
      </c>
    </row>
    <row r="233" spans="2:13">
      <c r="B233" s="17">
        <v>3</v>
      </c>
      <c r="C233" s="24">
        <f t="shared" si="17"/>
        <v>43101</v>
      </c>
      <c r="D233" s="11">
        <v>1</v>
      </c>
      <c r="E233" s="11">
        <v>2018</v>
      </c>
      <c r="F233" s="18">
        <v>96</v>
      </c>
      <c r="G233" s="18">
        <v>70</v>
      </c>
      <c r="H233" s="18">
        <v>73</v>
      </c>
      <c r="I233" s="18">
        <v>77</v>
      </c>
      <c r="J233" s="18">
        <v>56</v>
      </c>
      <c r="K233" s="18">
        <f t="shared" si="15"/>
        <v>372</v>
      </c>
      <c r="L233" s="19">
        <f t="shared" si="16"/>
        <v>0.74399999999999999</v>
      </c>
      <c r="M233" t="str">
        <f t="shared" si="18"/>
        <v>Q1</v>
      </c>
    </row>
    <row r="234" spans="2:13">
      <c r="B234" s="17">
        <v>4</v>
      </c>
      <c r="C234" s="24">
        <f t="shared" si="17"/>
        <v>43101</v>
      </c>
      <c r="D234" s="11">
        <v>1</v>
      </c>
      <c r="E234" s="11">
        <v>2018</v>
      </c>
      <c r="F234" s="18">
        <v>69</v>
      </c>
      <c r="G234" s="18">
        <v>62</v>
      </c>
      <c r="H234" s="18">
        <v>70</v>
      </c>
      <c r="I234" s="18">
        <v>74</v>
      </c>
      <c r="J234" s="18">
        <v>98</v>
      </c>
      <c r="K234" s="18">
        <f t="shared" si="15"/>
        <v>373</v>
      </c>
      <c r="L234" s="19">
        <f t="shared" si="16"/>
        <v>0.746</v>
      </c>
      <c r="M234" t="str">
        <f t="shared" si="18"/>
        <v>Q1</v>
      </c>
    </row>
    <row r="235" spans="2:13">
      <c r="B235" s="17">
        <v>5</v>
      </c>
      <c r="C235" s="24">
        <f t="shared" si="17"/>
        <v>43101</v>
      </c>
      <c r="D235" s="11">
        <v>1</v>
      </c>
      <c r="E235" s="11">
        <v>2018</v>
      </c>
      <c r="F235" s="18">
        <v>71</v>
      </c>
      <c r="G235" s="18">
        <v>97</v>
      </c>
      <c r="H235" s="18">
        <v>56</v>
      </c>
      <c r="I235" s="18">
        <v>74</v>
      </c>
      <c r="J235" s="18">
        <v>84</v>
      </c>
      <c r="K235" s="18">
        <f t="shared" si="15"/>
        <v>382</v>
      </c>
      <c r="L235" s="19">
        <f t="shared" si="16"/>
        <v>0.76400000000000001</v>
      </c>
      <c r="M235" t="str">
        <f t="shared" si="18"/>
        <v>Q1</v>
      </c>
    </row>
    <row r="236" spans="2:13">
      <c r="B236" s="17">
        <v>6</v>
      </c>
      <c r="C236" s="24">
        <f t="shared" si="17"/>
        <v>43101</v>
      </c>
      <c r="D236" s="11">
        <v>1</v>
      </c>
      <c r="E236" s="11">
        <v>2018</v>
      </c>
      <c r="F236" s="18">
        <v>96</v>
      </c>
      <c r="G236" s="18">
        <v>56</v>
      </c>
      <c r="H236" s="18">
        <v>59</v>
      </c>
      <c r="I236" s="18">
        <v>91</v>
      </c>
      <c r="J236" s="18">
        <v>57</v>
      </c>
      <c r="K236" s="18">
        <f t="shared" si="15"/>
        <v>359</v>
      </c>
      <c r="L236" s="19">
        <f t="shared" si="16"/>
        <v>0.71799999999999997</v>
      </c>
      <c r="M236" t="str">
        <f t="shared" si="18"/>
        <v>Q1</v>
      </c>
    </row>
    <row r="237" spans="2:13">
      <c r="B237" s="17">
        <v>7</v>
      </c>
      <c r="C237" s="24">
        <f t="shared" si="17"/>
        <v>43101</v>
      </c>
      <c r="D237" s="11">
        <v>1</v>
      </c>
      <c r="E237" s="11">
        <v>2018</v>
      </c>
      <c r="F237" s="18">
        <v>79</v>
      </c>
      <c r="G237" s="18">
        <v>77</v>
      </c>
      <c r="H237" s="18">
        <v>77</v>
      </c>
      <c r="I237" s="18">
        <v>89</v>
      </c>
      <c r="J237" s="18">
        <v>73</v>
      </c>
      <c r="K237" s="18">
        <f t="shared" si="15"/>
        <v>395</v>
      </c>
      <c r="L237" s="19">
        <f t="shared" si="16"/>
        <v>0.79</v>
      </c>
      <c r="M237" t="str">
        <f t="shared" si="18"/>
        <v>Q1</v>
      </c>
    </row>
    <row r="238" spans="2:13">
      <c r="B238" s="17">
        <v>8</v>
      </c>
      <c r="C238" s="24">
        <f t="shared" si="17"/>
        <v>43101</v>
      </c>
      <c r="D238" s="11">
        <v>1</v>
      </c>
      <c r="E238" s="11">
        <v>2018</v>
      </c>
      <c r="F238" s="18">
        <v>100</v>
      </c>
      <c r="G238" s="18">
        <v>51</v>
      </c>
      <c r="H238" s="18">
        <v>96</v>
      </c>
      <c r="I238" s="18">
        <v>97</v>
      </c>
      <c r="J238" s="18">
        <v>56</v>
      </c>
      <c r="K238" s="18">
        <f t="shared" si="15"/>
        <v>400</v>
      </c>
      <c r="L238" s="19">
        <f t="shared" si="16"/>
        <v>0.8</v>
      </c>
      <c r="M238" t="str">
        <f t="shared" si="18"/>
        <v>Q1</v>
      </c>
    </row>
    <row r="239" spans="2:13">
      <c r="B239" s="17">
        <v>9</v>
      </c>
      <c r="C239" s="24">
        <f t="shared" si="17"/>
        <v>43101</v>
      </c>
      <c r="D239" s="11">
        <v>1</v>
      </c>
      <c r="E239" s="11">
        <v>2018</v>
      </c>
      <c r="F239" s="18">
        <v>51</v>
      </c>
      <c r="G239" s="18">
        <v>99</v>
      </c>
      <c r="H239" s="18">
        <v>67</v>
      </c>
      <c r="I239" s="18">
        <v>59</v>
      </c>
      <c r="J239" s="18">
        <v>94</v>
      </c>
      <c r="K239" s="18">
        <f t="shared" si="15"/>
        <v>370</v>
      </c>
      <c r="L239" s="19">
        <f t="shared" si="16"/>
        <v>0.74</v>
      </c>
      <c r="M239" t="str">
        <f t="shared" si="18"/>
        <v>Q1</v>
      </c>
    </row>
    <row r="240" spans="2:13">
      <c r="B240" s="17">
        <v>1</v>
      </c>
      <c r="C240" s="24">
        <f t="shared" si="17"/>
        <v>43132</v>
      </c>
      <c r="D240" s="11">
        <v>2</v>
      </c>
      <c r="E240" s="11">
        <v>2018</v>
      </c>
      <c r="F240" s="18">
        <v>80</v>
      </c>
      <c r="G240" s="18">
        <v>96</v>
      </c>
      <c r="H240" s="18">
        <v>66</v>
      </c>
      <c r="I240" s="18">
        <v>60</v>
      </c>
      <c r="J240" s="18">
        <v>97</v>
      </c>
      <c r="K240" s="18">
        <f t="shared" si="15"/>
        <v>399</v>
      </c>
      <c r="L240" s="19">
        <f t="shared" si="16"/>
        <v>0.79800000000000004</v>
      </c>
      <c r="M240" t="str">
        <f t="shared" si="18"/>
        <v>Q1</v>
      </c>
    </row>
    <row r="241" spans="2:13">
      <c r="B241" s="17">
        <v>2</v>
      </c>
      <c r="C241" s="24">
        <f t="shared" si="17"/>
        <v>43132</v>
      </c>
      <c r="D241" s="11">
        <v>2</v>
      </c>
      <c r="E241" s="11">
        <v>2018</v>
      </c>
      <c r="F241" s="18">
        <v>85</v>
      </c>
      <c r="G241" s="18">
        <v>67</v>
      </c>
      <c r="H241" s="18">
        <v>66</v>
      </c>
      <c r="I241" s="18">
        <v>99</v>
      </c>
      <c r="J241" s="18">
        <v>94</v>
      </c>
      <c r="K241" s="18">
        <f t="shared" si="15"/>
        <v>411</v>
      </c>
      <c r="L241" s="19">
        <f t="shared" si="16"/>
        <v>0.82199999999999995</v>
      </c>
      <c r="M241" t="str">
        <f t="shared" si="18"/>
        <v>Q1</v>
      </c>
    </row>
    <row r="242" spans="2:13">
      <c r="B242" s="17">
        <v>3</v>
      </c>
      <c r="C242" s="24">
        <f t="shared" si="17"/>
        <v>43132</v>
      </c>
      <c r="D242" s="11">
        <v>2</v>
      </c>
      <c r="E242" s="11">
        <v>2018</v>
      </c>
      <c r="F242" s="18">
        <v>52</v>
      </c>
      <c r="G242" s="18">
        <v>66</v>
      </c>
      <c r="H242" s="18">
        <v>99</v>
      </c>
      <c r="I242" s="18">
        <v>77</v>
      </c>
      <c r="J242" s="18">
        <v>71</v>
      </c>
      <c r="K242" s="18">
        <f t="shared" si="15"/>
        <v>365</v>
      </c>
      <c r="L242" s="19">
        <f t="shared" si="16"/>
        <v>0.73</v>
      </c>
      <c r="M242" t="str">
        <f t="shared" si="18"/>
        <v>Q1</v>
      </c>
    </row>
    <row r="243" spans="2:13">
      <c r="B243" s="17">
        <v>4</v>
      </c>
      <c r="C243" s="24">
        <f t="shared" si="17"/>
        <v>43132</v>
      </c>
      <c r="D243" s="11">
        <v>2</v>
      </c>
      <c r="E243" s="11">
        <v>2018</v>
      </c>
      <c r="F243" s="18">
        <v>61</v>
      </c>
      <c r="G243" s="18">
        <v>76</v>
      </c>
      <c r="H243" s="18">
        <v>56</v>
      </c>
      <c r="I243" s="18">
        <v>74</v>
      </c>
      <c r="J243" s="18">
        <v>95</v>
      </c>
      <c r="K243" s="18">
        <f t="shared" si="15"/>
        <v>362</v>
      </c>
      <c r="L243" s="19">
        <f t="shared" si="16"/>
        <v>0.72399999999999998</v>
      </c>
      <c r="M243" t="str">
        <f t="shared" si="18"/>
        <v>Q1</v>
      </c>
    </row>
    <row r="244" spans="2:13">
      <c r="B244" s="17">
        <v>5</v>
      </c>
      <c r="C244" s="24">
        <f t="shared" si="17"/>
        <v>43132</v>
      </c>
      <c r="D244" s="11">
        <v>2</v>
      </c>
      <c r="E244" s="11">
        <v>2018</v>
      </c>
      <c r="F244" s="18">
        <v>66</v>
      </c>
      <c r="G244" s="18">
        <v>76</v>
      </c>
      <c r="H244" s="18">
        <v>69</v>
      </c>
      <c r="I244" s="18">
        <v>71</v>
      </c>
      <c r="J244" s="18">
        <v>83</v>
      </c>
      <c r="K244" s="18">
        <f t="shared" si="15"/>
        <v>365</v>
      </c>
      <c r="L244" s="19">
        <f t="shared" si="16"/>
        <v>0.73</v>
      </c>
      <c r="M244" t="str">
        <f t="shared" si="18"/>
        <v>Q1</v>
      </c>
    </row>
    <row r="245" spans="2:13">
      <c r="B245" s="17">
        <v>6</v>
      </c>
      <c r="C245" s="24">
        <f t="shared" si="17"/>
        <v>43132</v>
      </c>
      <c r="D245" s="11">
        <v>2</v>
      </c>
      <c r="E245" s="11">
        <v>2018</v>
      </c>
      <c r="F245" s="18">
        <v>73</v>
      </c>
      <c r="G245" s="18">
        <v>87</v>
      </c>
      <c r="H245" s="18">
        <v>89</v>
      </c>
      <c r="I245" s="18">
        <v>86</v>
      </c>
      <c r="J245" s="18">
        <v>70</v>
      </c>
      <c r="K245" s="18">
        <f t="shared" si="15"/>
        <v>405</v>
      </c>
      <c r="L245" s="19">
        <f t="shared" si="16"/>
        <v>0.81</v>
      </c>
      <c r="M245" t="str">
        <f t="shared" si="18"/>
        <v>Q1</v>
      </c>
    </row>
    <row r="246" spans="2:13">
      <c r="B246" s="17">
        <v>7</v>
      </c>
      <c r="C246" s="24">
        <f t="shared" si="17"/>
        <v>43132</v>
      </c>
      <c r="D246" s="11">
        <v>2</v>
      </c>
      <c r="E246" s="11">
        <v>2018</v>
      </c>
      <c r="F246" s="18">
        <v>79</v>
      </c>
      <c r="G246" s="18">
        <v>54</v>
      </c>
      <c r="H246" s="18">
        <v>77</v>
      </c>
      <c r="I246" s="18">
        <v>76</v>
      </c>
      <c r="J246" s="18">
        <v>69</v>
      </c>
      <c r="K246" s="18">
        <f t="shared" si="15"/>
        <v>355</v>
      </c>
      <c r="L246" s="19">
        <f t="shared" si="16"/>
        <v>0.71</v>
      </c>
      <c r="M246" t="str">
        <f t="shared" si="18"/>
        <v>Q1</v>
      </c>
    </row>
    <row r="247" spans="2:13">
      <c r="B247" s="17">
        <v>8</v>
      </c>
      <c r="C247" s="24">
        <f t="shared" si="17"/>
        <v>43132</v>
      </c>
      <c r="D247" s="11">
        <v>2</v>
      </c>
      <c r="E247" s="11">
        <v>2018</v>
      </c>
      <c r="F247" s="18">
        <v>80</v>
      </c>
      <c r="G247" s="18">
        <v>85</v>
      </c>
      <c r="H247" s="18">
        <v>80</v>
      </c>
      <c r="I247" s="18">
        <v>95</v>
      </c>
      <c r="J247" s="18">
        <v>80</v>
      </c>
      <c r="K247" s="18">
        <f t="shared" si="15"/>
        <v>420</v>
      </c>
      <c r="L247" s="19">
        <f t="shared" si="16"/>
        <v>0.84</v>
      </c>
      <c r="M247" t="str">
        <f t="shared" si="18"/>
        <v>Q1</v>
      </c>
    </row>
    <row r="248" spans="2:13">
      <c r="B248" s="17">
        <v>9</v>
      </c>
      <c r="C248" s="24">
        <f t="shared" si="17"/>
        <v>43132</v>
      </c>
      <c r="D248" s="11">
        <v>2</v>
      </c>
      <c r="E248" s="11">
        <v>2018</v>
      </c>
      <c r="F248" s="18">
        <v>72</v>
      </c>
      <c r="G248" s="18">
        <v>96</v>
      </c>
      <c r="H248" s="18">
        <v>56</v>
      </c>
      <c r="I248" s="18">
        <v>56</v>
      </c>
      <c r="J248" s="18">
        <v>62</v>
      </c>
      <c r="K248" s="18">
        <f t="shared" si="15"/>
        <v>342</v>
      </c>
      <c r="L248" s="19">
        <f t="shared" si="16"/>
        <v>0.68400000000000005</v>
      </c>
      <c r="M248" t="str">
        <f t="shared" si="18"/>
        <v>Q1</v>
      </c>
    </row>
    <row r="249" spans="2:13">
      <c r="B249" s="17">
        <v>1</v>
      </c>
      <c r="C249" s="24">
        <f t="shared" si="17"/>
        <v>43160</v>
      </c>
      <c r="D249" s="11">
        <v>3</v>
      </c>
      <c r="E249" s="11">
        <v>2018</v>
      </c>
      <c r="F249" s="18">
        <v>69</v>
      </c>
      <c r="G249" s="18">
        <v>88</v>
      </c>
      <c r="H249" s="18">
        <v>67</v>
      </c>
      <c r="I249" s="18">
        <v>88</v>
      </c>
      <c r="J249" s="18">
        <v>90</v>
      </c>
      <c r="K249" s="18">
        <f t="shared" si="15"/>
        <v>402</v>
      </c>
      <c r="L249" s="19">
        <f t="shared" si="16"/>
        <v>0.80400000000000005</v>
      </c>
      <c r="M249" t="str">
        <f t="shared" si="18"/>
        <v>Q1</v>
      </c>
    </row>
    <row r="250" spans="2:13">
      <c r="B250" s="17">
        <v>2</v>
      </c>
      <c r="C250" s="24">
        <f t="shared" si="17"/>
        <v>43160</v>
      </c>
      <c r="D250" s="11">
        <v>3</v>
      </c>
      <c r="E250" s="11">
        <v>2018</v>
      </c>
      <c r="F250" s="18">
        <v>86</v>
      </c>
      <c r="G250" s="18">
        <v>56</v>
      </c>
      <c r="H250" s="18">
        <v>51</v>
      </c>
      <c r="I250" s="18">
        <v>66</v>
      </c>
      <c r="J250" s="18">
        <v>59</v>
      </c>
      <c r="K250" s="18">
        <f t="shared" si="15"/>
        <v>318</v>
      </c>
      <c r="L250" s="19">
        <f t="shared" si="16"/>
        <v>0.63600000000000001</v>
      </c>
      <c r="M250" t="str">
        <f t="shared" si="18"/>
        <v>Q1</v>
      </c>
    </row>
    <row r="251" spans="2:13">
      <c r="B251" s="17">
        <v>3</v>
      </c>
      <c r="C251" s="24">
        <f t="shared" si="17"/>
        <v>43160</v>
      </c>
      <c r="D251" s="11">
        <v>3</v>
      </c>
      <c r="E251" s="11">
        <v>2018</v>
      </c>
      <c r="F251" s="18">
        <v>71</v>
      </c>
      <c r="G251" s="18">
        <v>63</v>
      </c>
      <c r="H251" s="18">
        <v>64</v>
      </c>
      <c r="I251" s="18">
        <v>55</v>
      </c>
      <c r="J251" s="18">
        <v>59</v>
      </c>
      <c r="K251" s="18">
        <f t="shared" si="15"/>
        <v>312</v>
      </c>
      <c r="L251" s="19">
        <f t="shared" si="16"/>
        <v>0.624</v>
      </c>
      <c r="M251" t="str">
        <f t="shared" si="18"/>
        <v>Q1</v>
      </c>
    </row>
    <row r="252" spans="2:13">
      <c r="B252" s="17">
        <v>4</v>
      </c>
      <c r="C252" s="24">
        <f t="shared" si="17"/>
        <v>43160</v>
      </c>
      <c r="D252" s="11">
        <v>3</v>
      </c>
      <c r="E252" s="11">
        <v>2018</v>
      </c>
      <c r="F252" s="18">
        <v>73</v>
      </c>
      <c r="G252" s="18">
        <v>55</v>
      </c>
      <c r="H252" s="18">
        <v>75</v>
      </c>
      <c r="I252" s="18">
        <v>72</v>
      </c>
      <c r="J252" s="18">
        <v>66</v>
      </c>
      <c r="K252" s="18">
        <f t="shared" si="15"/>
        <v>341</v>
      </c>
      <c r="L252" s="19">
        <f t="shared" si="16"/>
        <v>0.68200000000000005</v>
      </c>
      <c r="M252" t="str">
        <f t="shared" si="18"/>
        <v>Q1</v>
      </c>
    </row>
    <row r="253" spans="2:13">
      <c r="B253" s="17">
        <v>5</v>
      </c>
      <c r="C253" s="24">
        <f t="shared" si="17"/>
        <v>43160</v>
      </c>
      <c r="D253" s="11">
        <v>3</v>
      </c>
      <c r="E253" s="11">
        <v>2018</v>
      </c>
      <c r="F253" s="18">
        <v>62</v>
      </c>
      <c r="G253" s="18">
        <v>59</v>
      </c>
      <c r="H253" s="18">
        <v>89</v>
      </c>
      <c r="I253" s="18">
        <v>84</v>
      </c>
      <c r="J253" s="18">
        <v>54</v>
      </c>
      <c r="K253" s="18">
        <f t="shared" si="15"/>
        <v>348</v>
      </c>
      <c r="L253" s="19">
        <f t="shared" si="16"/>
        <v>0.69599999999999995</v>
      </c>
      <c r="M253" t="str">
        <f t="shared" si="18"/>
        <v>Q1</v>
      </c>
    </row>
    <row r="254" spans="2:13">
      <c r="B254" s="17">
        <v>6</v>
      </c>
      <c r="C254" s="24">
        <f t="shared" si="17"/>
        <v>43160</v>
      </c>
      <c r="D254" s="11">
        <v>3</v>
      </c>
      <c r="E254" s="11">
        <v>2018</v>
      </c>
      <c r="F254" s="18">
        <v>92</v>
      </c>
      <c r="G254" s="18">
        <v>57</v>
      </c>
      <c r="H254" s="18">
        <v>81</v>
      </c>
      <c r="I254" s="18">
        <v>59</v>
      </c>
      <c r="J254" s="18">
        <v>86</v>
      </c>
      <c r="K254" s="18">
        <f t="shared" si="15"/>
        <v>375</v>
      </c>
      <c r="L254" s="19">
        <f t="shared" si="16"/>
        <v>0.75</v>
      </c>
      <c r="M254" t="str">
        <f t="shared" si="18"/>
        <v>Q1</v>
      </c>
    </row>
    <row r="255" spans="2:13">
      <c r="B255" s="17">
        <v>7</v>
      </c>
      <c r="C255" s="24">
        <f t="shared" si="17"/>
        <v>43160</v>
      </c>
      <c r="D255" s="11">
        <v>3</v>
      </c>
      <c r="E255" s="11">
        <v>2018</v>
      </c>
      <c r="F255" s="18">
        <v>63</v>
      </c>
      <c r="G255" s="18">
        <v>53</v>
      </c>
      <c r="H255" s="18">
        <v>98</v>
      </c>
      <c r="I255" s="18">
        <v>94</v>
      </c>
      <c r="J255" s="18">
        <v>63</v>
      </c>
      <c r="K255" s="18">
        <f t="shared" si="15"/>
        <v>371</v>
      </c>
      <c r="L255" s="19">
        <f t="shared" si="16"/>
        <v>0.74199999999999999</v>
      </c>
      <c r="M255" t="str">
        <f t="shared" si="18"/>
        <v>Q1</v>
      </c>
    </row>
    <row r="256" spans="2:13">
      <c r="B256" s="17">
        <v>8</v>
      </c>
      <c r="C256" s="24">
        <f t="shared" si="17"/>
        <v>43160</v>
      </c>
      <c r="D256" s="11">
        <v>3</v>
      </c>
      <c r="E256" s="11">
        <v>2018</v>
      </c>
      <c r="F256" s="18">
        <v>90</v>
      </c>
      <c r="G256" s="18">
        <v>52</v>
      </c>
      <c r="H256" s="18">
        <v>69</v>
      </c>
      <c r="I256" s="18">
        <v>86</v>
      </c>
      <c r="J256" s="18">
        <v>91</v>
      </c>
      <c r="K256" s="18">
        <f t="shared" si="15"/>
        <v>388</v>
      </c>
      <c r="L256" s="19">
        <f t="shared" si="16"/>
        <v>0.77600000000000002</v>
      </c>
      <c r="M256" t="str">
        <f t="shared" si="18"/>
        <v>Q1</v>
      </c>
    </row>
    <row r="257" spans="2:13">
      <c r="B257" s="17">
        <v>9</v>
      </c>
      <c r="C257" s="24">
        <f t="shared" si="17"/>
        <v>43160</v>
      </c>
      <c r="D257" s="11">
        <v>3</v>
      </c>
      <c r="E257" s="11">
        <v>2018</v>
      </c>
      <c r="F257" s="18">
        <v>61</v>
      </c>
      <c r="G257" s="18">
        <v>61</v>
      </c>
      <c r="H257" s="18">
        <v>80</v>
      </c>
      <c r="I257" s="18">
        <v>88</v>
      </c>
      <c r="J257" s="18">
        <v>60</v>
      </c>
      <c r="K257" s="18">
        <f t="shared" si="15"/>
        <v>350</v>
      </c>
      <c r="L257" s="19">
        <f t="shared" si="16"/>
        <v>0.7</v>
      </c>
      <c r="M257" t="str">
        <f t="shared" si="18"/>
        <v>Q1</v>
      </c>
    </row>
    <row r="258" spans="2:13">
      <c r="B258" s="17">
        <v>1</v>
      </c>
      <c r="C258" s="24">
        <f t="shared" si="17"/>
        <v>43191</v>
      </c>
      <c r="D258" s="11">
        <v>4</v>
      </c>
      <c r="E258" s="11">
        <v>2018</v>
      </c>
      <c r="F258" s="18">
        <v>92</v>
      </c>
      <c r="G258" s="18">
        <v>75</v>
      </c>
      <c r="H258" s="18">
        <v>83</v>
      </c>
      <c r="I258" s="18">
        <v>86</v>
      </c>
      <c r="J258" s="18">
        <v>98</v>
      </c>
      <c r="K258" s="18">
        <f t="shared" si="15"/>
        <v>434</v>
      </c>
      <c r="L258" s="19">
        <f t="shared" si="16"/>
        <v>0.86799999999999999</v>
      </c>
      <c r="M258" t="str">
        <f t="shared" si="18"/>
        <v>Q2</v>
      </c>
    </row>
    <row r="259" spans="2:13">
      <c r="B259" s="17">
        <v>2</v>
      </c>
      <c r="C259" s="24">
        <f t="shared" si="17"/>
        <v>43191</v>
      </c>
      <c r="D259" s="11">
        <v>4</v>
      </c>
      <c r="E259" s="11">
        <v>2018</v>
      </c>
      <c r="F259" s="18">
        <v>66</v>
      </c>
      <c r="G259" s="18">
        <v>54</v>
      </c>
      <c r="H259" s="18">
        <v>66</v>
      </c>
      <c r="I259" s="18">
        <v>73</v>
      </c>
      <c r="J259" s="18">
        <v>60</v>
      </c>
      <c r="K259" s="18">
        <f t="shared" si="15"/>
        <v>319</v>
      </c>
      <c r="L259" s="19">
        <f t="shared" si="16"/>
        <v>0.63800000000000001</v>
      </c>
      <c r="M259" t="str">
        <f t="shared" si="18"/>
        <v>Q2</v>
      </c>
    </row>
    <row r="260" spans="2:13">
      <c r="B260" s="17">
        <v>3</v>
      </c>
      <c r="C260" s="24">
        <f t="shared" si="17"/>
        <v>43191</v>
      </c>
      <c r="D260" s="11">
        <v>4</v>
      </c>
      <c r="E260" s="11">
        <v>2018</v>
      </c>
      <c r="F260" s="18">
        <v>84</v>
      </c>
      <c r="G260" s="18">
        <v>83</v>
      </c>
      <c r="H260" s="18">
        <v>66</v>
      </c>
      <c r="I260" s="18">
        <v>93</v>
      </c>
      <c r="J260" s="18">
        <v>67</v>
      </c>
      <c r="K260" s="18">
        <f t="shared" si="15"/>
        <v>393</v>
      </c>
      <c r="L260" s="19">
        <f t="shared" si="16"/>
        <v>0.78600000000000003</v>
      </c>
      <c r="M260" t="str">
        <f t="shared" si="18"/>
        <v>Q2</v>
      </c>
    </row>
    <row r="261" spans="2:13">
      <c r="B261" s="17">
        <v>4</v>
      </c>
      <c r="C261" s="24">
        <f t="shared" si="17"/>
        <v>43191</v>
      </c>
      <c r="D261" s="11">
        <v>4</v>
      </c>
      <c r="E261" s="11">
        <v>2018</v>
      </c>
      <c r="F261" s="18">
        <v>87</v>
      </c>
      <c r="G261" s="18">
        <v>55</v>
      </c>
      <c r="H261" s="18">
        <v>59</v>
      </c>
      <c r="I261" s="18">
        <v>63</v>
      </c>
      <c r="J261" s="18">
        <v>79</v>
      </c>
      <c r="K261" s="18">
        <f t="shared" si="15"/>
        <v>343</v>
      </c>
      <c r="L261" s="19">
        <f t="shared" si="16"/>
        <v>0.68600000000000005</v>
      </c>
      <c r="M261" t="str">
        <f t="shared" si="18"/>
        <v>Q2</v>
      </c>
    </row>
    <row r="262" spans="2:13">
      <c r="B262" s="17">
        <v>5</v>
      </c>
      <c r="C262" s="24">
        <f t="shared" si="17"/>
        <v>43191</v>
      </c>
      <c r="D262" s="11">
        <v>4</v>
      </c>
      <c r="E262" s="11">
        <v>2018</v>
      </c>
      <c r="F262" s="18">
        <v>79</v>
      </c>
      <c r="G262" s="18">
        <v>86</v>
      </c>
      <c r="H262" s="18">
        <v>64</v>
      </c>
      <c r="I262" s="18">
        <v>88</v>
      </c>
      <c r="J262" s="18">
        <v>57</v>
      </c>
      <c r="K262" s="18">
        <f t="shared" si="15"/>
        <v>374</v>
      </c>
      <c r="L262" s="19">
        <f t="shared" si="16"/>
        <v>0.748</v>
      </c>
      <c r="M262" t="str">
        <f t="shared" si="18"/>
        <v>Q2</v>
      </c>
    </row>
    <row r="263" spans="2:13">
      <c r="B263" s="17">
        <v>6</v>
      </c>
      <c r="C263" s="24">
        <f t="shared" si="17"/>
        <v>43191</v>
      </c>
      <c r="D263" s="11">
        <v>4</v>
      </c>
      <c r="E263" s="11">
        <v>2018</v>
      </c>
      <c r="F263" s="18">
        <v>77</v>
      </c>
      <c r="G263" s="18">
        <v>85</v>
      </c>
      <c r="H263" s="18">
        <v>74</v>
      </c>
      <c r="I263" s="18">
        <v>58</v>
      </c>
      <c r="J263" s="18">
        <v>65</v>
      </c>
      <c r="K263" s="18">
        <f t="shared" si="15"/>
        <v>359</v>
      </c>
      <c r="L263" s="19">
        <f t="shared" si="16"/>
        <v>0.71799999999999997</v>
      </c>
      <c r="M263" t="str">
        <f t="shared" si="18"/>
        <v>Q2</v>
      </c>
    </row>
    <row r="264" spans="2:13">
      <c r="B264" s="17">
        <v>7</v>
      </c>
      <c r="C264" s="24">
        <f t="shared" si="17"/>
        <v>43191</v>
      </c>
      <c r="D264" s="11">
        <v>4</v>
      </c>
      <c r="E264" s="11">
        <v>2018</v>
      </c>
      <c r="F264" s="18">
        <v>66</v>
      </c>
      <c r="G264" s="18">
        <v>75</v>
      </c>
      <c r="H264" s="18">
        <v>50</v>
      </c>
      <c r="I264" s="18">
        <v>98</v>
      </c>
      <c r="J264" s="18">
        <v>50</v>
      </c>
      <c r="K264" s="18">
        <f t="shared" si="15"/>
        <v>339</v>
      </c>
      <c r="L264" s="19">
        <f t="shared" si="16"/>
        <v>0.67800000000000005</v>
      </c>
      <c r="M264" t="str">
        <f t="shared" si="18"/>
        <v>Q2</v>
      </c>
    </row>
    <row r="265" spans="2:13">
      <c r="B265" s="17">
        <v>8</v>
      </c>
      <c r="C265" s="24">
        <f t="shared" si="17"/>
        <v>43191</v>
      </c>
      <c r="D265" s="11">
        <v>4</v>
      </c>
      <c r="E265" s="11">
        <v>2018</v>
      </c>
      <c r="F265" s="18">
        <v>51</v>
      </c>
      <c r="G265" s="18">
        <v>84</v>
      </c>
      <c r="H265" s="18">
        <v>86</v>
      </c>
      <c r="I265" s="18">
        <v>69</v>
      </c>
      <c r="J265" s="18">
        <v>91</v>
      </c>
      <c r="K265" s="18">
        <f t="shared" si="15"/>
        <v>381</v>
      </c>
      <c r="L265" s="19">
        <f t="shared" si="16"/>
        <v>0.76200000000000001</v>
      </c>
      <c r="M265" t="str">
        <f t="shared" si="18"/>
        <v>Q2</v>
      </c>
    </row>
    <row r="266" spans="2:13">
      <c r="B266" s="17">
        <v>9</v>
      </c>
      <c r="C266" s="24">
        <f t="shared" si="17"/>
        <v>43191</v>
      </c>
      <c r="D266" s="11">
        <v>4</v>
      </c>
      <c r="E266" s="11">
        <v>2018</v>
      </c>
      <c r="F266" s="18">
        <v>87</v>
      </c>
      <c r="G266" s="18">
        <v>51</v>
      </c>
      <c r="H266" s="18">
        <v>92</v>
      </c>
      <c r="I266" s="18">
        <v>74</v>
      </c>
      <c r="J266" s="18">
        <v>86</v>
      </c>
      <c r="K266" s="18">
        <f t="shared" si="15"/>
        <v>390</v>
      </c>
      <c r="L266" s="19">
        <f t="shared" si="16"/>
        <v>0.78</v>
      </c>
      <c r="M266" t="str">
        <f t="shared" si="18"/>
        <v>Q2</v>
      </c>
    </row>
    <row r="267" spans="2:13">
      <c r="B267" s="17">
        <v>1</v>
      </c>
      <c r="C267" s="24">
        <f t="shared" si="17"/>
        <v>43221</v>
      </c>
      <c r="D267" s="11">
        <v>5</v>
      </c>
      <c r="E267" s="11">
        <v>2018</v>
      </c>
      <c r="F267" s="18">
        <v>66</v>
      </c>
      <c r="G267" s="18">
        <v>99</v>
      </c>
      <c r="H267" s="18">
        <v>77</v>
      </c>
      <c r="I267" s="18">
        <v>93</v>
      </c>
      <c r="J267" s="18">
        <v>62</v>
      </c>
      <c r="K267" s="18">
        <f t="shared" si="15"/>
        <v>397</v>
      </c>
      <c r="L267" s="19">
        <f t="shared" si="16"/>
        <v>0.79400000000000004</v>
      </c>
      <c r="M267" t="str">
        <f t="shared" si="18"/>
        <v>Q2</v>
      </c>
    </row>
    <row r="268" spans="2:13">
      <c r="B268" s="17">
        <v>2</v>
      </c>
      <c r="C268" s="24">
        <f t="shared" si="17"/>
        <v>43221</v>
      </c>
      <c r="D268" s="11">
        <v>5</v>
      </c>
      <c r="E268" s="11">
        <v>2018</v>
      </c>
      <c r="F268" s="18">
        <v>75</v>
      </c>
      <c r="G268" s="18">
        <v>84</v>
      </c>
      <c r="H268" s="18">
        <v>79</v>
      </c>
      <c r="I268" s="18">
        <v>91</v>
      </c>
      <c r="J268" s="18">
        <v>95</v>
      </c>
      <c r="K268" s="18">
        <f t="shared" si="15"/>
        <v>424</v>
      </c>
      <c r="L268" s="19">
        <f t="shared" si="16"/>
        <v>0.84799999999999998</v>
      </c>
      <c r="M268" t="str">
        <f t="shared" si="18"/>
        <v>Q2</v>
      </c>
    </row>
    <row r="269" spans="2:13">
      <c r="B269" s="17">
        <v>3</v>
      </c>
      <c r="C269" s="24">
        <f t="shared" si="17"/>
        <v>43221</v>
      </c>
      <c r="D269" s="11">
        <v>5</v>
      </c>
      <c r="E269" s="11">
        <v>2018</v>
      </c>
      <c r="F269" s="18">
        <v>66</v>
      </c>
      <c r="G269" s="18">
        <v>96</v>
      </c>
      <c r="H269" s="18">
        <v>77</v>
      </c>
      <c r="I269" s="18">
        <v>58</v>
      </c>
      <c r="J269" s="18">
        <v>81</v>
      </c>
      <c r="K269" s="18">
        <f t="shared" si="15"/>
        <v>378</v>
      </c>
      <c r="L269" s="19">
        <f t="shared" si="16"/>
        <v>0.75600000000000001</v>
      </c>
      <c r="M269" t="str">
        <f t="shared" si="18"/>
        <v>Q2</v>
      </c>
    </row>
    <row r="270" spans="2:13">
      <c r="B270" s="17">
        <v>4</v>
      </c>
      <c r="C270" s="24">
        <f t="shared" si="17"/>
        <v>43221</v>
      </c>
      <c r="D270" s="11">
        <v>5</v>
      </c>
      <c r="E270" s="11">
        <v>2018</v>
      </c>
      <c r="F270" s="18">
        <v>90</v>
      </c>
      <c r="G270" s="18">
        <v>63</v>
      </c>
      <c r="H270" s="18">
        <v>100</v>
      </c>
      <c r="I270" s="18">
        <v>57</v>
      </c>
      <c r="J270" s="18">
        <v>56</v>
      </c>
      <c r="K270" s="18">
        <f t="shared" si="15"/>
        <v>366</v>
      </c>
      <c r="L270" s="19">
        <f t="shared" si="16"/>
        <v>0.73199999999999998</v>
      </c>
      <c r="M270" t="str">
        <f t="shared" si="18"/>
        <v>Q2</v>
      </c>
    </row>
    <row r="271" spans="2:13">
      <c r="B271" s="17">
        <v>5</v>
      </c>
      <c r="C271" s="24">
        <f t="shared" si="17"/>
        <v>43221</v>
      </c>
      <c r="D271" s="11">
        <v>5</v>
      </c>
      <c r="E271" s="11">
        <v>2018</v>
      </c>
      <c r="F271" s="18">
        <v>74</v>
      </c>
      <c r="G271" s="18">
        <v>68</v>
      </c>
      <c r="H271" s="18">
        <v>95</v>
      </c>
      <c r="I271" s="18">
        <v>89</v>
      </c>
      <c r="J271" s="18">
        <v>95</v>
      </c>
      <c r="K271" s="18">
        <f t="shared" ref="K271:K334" si="19">SUM(F271:J271)</f>
        <v>421</v>
      </c>
      <c r="L271" s="19">
        <f t="shared" ref="L271:L334" si="20">K271/$L$7</f>
        <v>0.84199999999999997</v>
      </c>
      <c r="M271" t="str">
        <f t="shared" si="18"/>
        <v>Q2</v>
      </c>
    </row>
    <row r="272" spans="2:13">
      <c r="B272" s="17">
        <v>6</v>
      </c>
      <c r="C272" s="24">
        <f t="shared" ref="C272:C335" si="21">DATE(E272,D272,1)</f>
        <v>43221</v>
      </c>
      <c r="D272" s="11">
        <v>5</v>
      </c>
      <c r="E272" s="11">
        <v>2018</v>
      </c>
      <c r="F272" s="18">
        <v>92</v>
      </c>
      <c r="G272" s="18">
        <v>63</v>
      </c>
      <c r="H272" s="18">
        <v>74</v>
      </c>
      <c r="I272" s="18">
        <v>62</v>
      </c>
      <c r="J272" s="18">
        <v>94</v>
      </c>
      <c r="K272" s="18">
        <f t="shared" si="19"/>
        <v>385</v>
      </c>
      <c r="L272" s="19">
        <f t="shared" si="20"/>
        <v>0.77</v>
      </c>
      <c r="M272" t="str">
        <f t="shared" ref="M272:M335" si="22">IF(D272&lt;4,"Q1",IF(D272&lt;7,"Q2",IF(D272&lt;10,"Q3","Q4")))</f>
        <v>Q2</v>
      </c>
    </row>
    <row r="273" spans="2:13">
      <c r="B273" s="17">
        <v>7</v>
      </c>
      <c r="C273" s="24">
        <f t="shared" si="21"/>
        <v>43221</v>
      </c>
      <c r="D273" s="11">
        <v>5</v>
      </c>
      <c r="E273" s="11">
        <v>2018</v>
      </c>
      <c r="F273" s="18">
        <v>72</v>
      </c>
      <c r="G273" s="18">
        <v>85</v>
      </c>
      <c r="H273" s="18">
        <v>77</v>
      </c>
      <c r="I273" s="18">
        <v>96</v>
      </c>
      <c r="J273" s="18">
        <v>91</v>
      </c>
      <c r="K273" s="18">
        <f t="shared" si="19"/>
        <v>421</v>
      </c>
      <c r="L273" s="19">
        <f t="shared" si="20"/>
        <v>0.84199999999999997</v>
      </c>
      <c r="M273" t="str">
        <f t="shared" si="22"/>
        <v>Q2</v>
      </c>
    </row>
    <row r="274" spans="2:13">
      <c r="B274" s="17">
        <v>8</v>
      </c>
      <c r="C274" s="24">
        <f t="shared" si="21"/>
        <v>43221</v>
      </c>
      <c r="D274" s="11">
        <v>5</v>
      </c>
      <c r="E274" s="11">
        <v>2018</v>
      </c>
      <c r="F274" s="18">
        <v>59</v>
      </c>
      <c r="G274" s="18">
        <v>66</v>
      </c>
      <c r="H274" s="18">
        <v>92</v>
      </c>
      <c r="I274" s="18">
        <v>88</v>
      </c>
      <c r="J274" s="18">
        <v>62</v>
      </c>
      <c r="K274" s="18">
        <f t="shared" si="19"/>
        <v>367</v>
      </c>
      <c r="L274" s="19">
        <f t="shared" si="20"/>
        <v>0.73399999999999999</v>
      </c>
      <c r="M274" t="str">
        <f t="shared" si="22"/>
        <v>Q2</v>
      </c>
    </row>
    <row r="275" spans="2:13">
      <c r="B275" s="17">
        <v>9</v>
      </c>
      <c r="C275" s="24">
        <f t="shared" si="21"/>
        <v>43221</v>
      </c>
      <c r="D275" s="11">
        <v>5</v>
      </c>
      <c r="E275" s="11">
        <v>2018</v>
      </c>
      <c r="F275" s="18">
        <v>80</v>
      </c>
      <c r="G275" s="18">
        <v>84</v>
      </c>
      <c r="H275" s="18">
        <v>69</v>
      </c>
      <c r="I275" s="18">
        <v>61</v>
      </c>
      <c r="J275" s="18">
        <v>57</v>
      </c>
      <c r="K275" s="18">
        <f t="shared" si="19"/>
        <v>351</v>
      </c>
      <c r="L275" s="19">
        <f t="shared" si="20"/>
        <v>0.70199999999999996</v>
      </c>
      <c r="M275" t="str">
        <f t="shared" si="22"/>
        <v>Q2</v>
      </c>
    </row>
    <row r="276" spans="2:13">
      <c r="B276" s="17">
        <v>1</v>
      </c>
      <c r="C276" s="24">
        <f t="shared" si="21"/>
        <v>43252</v>
      </c>
      <c r="D276" s="11">
        <v>6</v>
      </c>
      <c r="E276" s="11">
        <v>2018</v>
      </c>
      <c r="F276" s="18">
        <v>74</v>
      </c>
      <c r="G276" s="18">
        <v>51</v>
      </c>
      <c r="H276" s="18">
        <v>81</v>
      </c>
      <c r="I276" s="18">
        <v>73</v>
      </c>
      <c r="J276" s="18">
        <v>93</v>
      </c>
      <c r="K276" s="18">
        <f t="shared" si="19"/>
        <v>372</v>
      </c>
      <c r="L276" s="19">
        <f t="shared" si="20"/>
        <v>0.74399999999999999</v>
      </c>
      <c r="M276" t="str">
        <f t="shared" si="22"/>
        <v>Q2</v>
      </c>
    </row>
    <row r="277" spans="2:13">
      <c r="B277" s="17">
        <v>2</v>
      </c>
      <c r="C277" s="24">
        <f t="shared" si="21"/>
        <v>43252</v>
      </c>
      <c r="D277" s="11">
        <v>6</v>
      </c>
      <c r="E277" s="11">
        <v>2018</v>
      </c>
      <c r="F277" s="18">
        <v>98</v>
      </c>
      <c r="G277" s="18">
        <v>85</v>
      </c>
      <c r="H277" s="18">
        <v>72</v>
      </c>
      <c r="I277" s="18">
        <v>75</v>
      </c>
      <c r="J277" s="18">
        <v>62</v>
      </c>
      <c r="K277" s="18">
        <f t="shared" si="19"/>
        <v>392</v>
      </c>
      <c r="L277" s="19">
        <f t="shared" si="20"/>
        <v>0.78400000000000003</v>
      </c>
      <c r="M277" t="str">
        <f t="shared" si="22"/>
        <v>Q2</v>
      </c>
    </row>
    <row r="278" spans="2:13">
      <c r="B278" s="17">
        <v>3</v>
      </c>
      <c r="C278" s="24">
        <f t="shared" si="21"/>
        <v>43252</v>
      </c>
      <c r="D278" s="11">
        <v>6</v>
      </c>
      <c r="E278" s="11">
        <v>2018</v>
      </c>
      <c r="F278" s="18">
        <v>53</v>
      </c>
      <c r="G278" s="18">
        <v>98</v>
      </c>
      <c r="H278" s="18">
        <v>86</v>
      </c>
      <c r="I278" s="18">
        <v>75</v>
      </c>
      <c r="J278" s="18">
        <v>88</v>
      </c>
      <c r="K278" s="18">
        <f t="shared" si="19"/>
        <v>400</v>
      </c>
      <c r="L278" s="19">
        <f t="shared" si="20"/>
        <v>0.8</v>
      </c>
      <c r="M278" t="str">
        <f t="shared" si="22"/>
        <v>Q2</v>
      </c>
    </row>
    <row r="279" spans="2:13">
      <c r="B279" s="17">
        <v>4</v>
      </c>
      <c r="C279" s="24">
        <f t="shared" si="21"/>
        <v>43252</v>
      </c>
      <c r="D279" s="11">
        <v>6</v>
      </c>
      <c r="E279" s="11">
        <v>2018</v>
      </c>
      <c r="F279" s="18">
        <v>62</v>
      </c>
      <c r="G279" s="18">
        <v>96</v>
      </c>
      <c r="H279" s="18">
        <v>70</v>
      </c>
      <c r="I279" s="18">
        <v>71</v>
      </c>
      <c r="J279" s="18">
        <v>71</v>
      </c>
      <c r="K279" s="18">
        <f t="shared" si="19"/>
        <v>370</v>
      </c>
      <c r="L279" s="19">
        <f t="shared" si="20"/>
        <v>0.74</v>
      </c>
      <c r="M279" t="str">
        <f t="shared" si="22"/>
        <v>Q2</v>
      </c>
    </row>
    <row r="280" spans="2:13">
      <c r="B280" s="17">
        <v>5</v>
      </c>
      <c r="C280" s="24">
        <f t="shared" si="21"/>
        <v>43252</v>
      </c>
      <c r="D280" s="11">
        <v>6</v>
      </c>
      <c r="E280" s="11">
        <v>2018</v>
      </c>
      <c r="F280" s="18">
        <v>52</v>
      </c>
      <c r="G280" s="18">
        <v>93</v>
      </c>
      <c r="H280" s="18">
        <v>96</v>
      </c>
      <c r="I280" s="18">
        <v>92</v>
      </c>
      <c r="J280" s="18">
        <v>93</v>
      </c>
      <c r="K280" s="18">
        <f t="shared" si="19"/>
        <v>426</v>
      </c>
      <c r="L280" s="19">
        <f t="shared" si="20"/>
        <v>0.85199999999999998</v>
      </c>
      <c r="M280" t="str">
        <f t="shared" si="22"/>
        <v>Q2</v>
      </c>
    </row>
    <row r="281" spans="2:13">
      <c r="B281" s="17">
        <v>6</v>
      </c>
      <c r="C281" s="24">
        <f t="shared" si="21"/>
        <v>43252</v>
      </c>
      <c r="D281" s="11">
        <v>6</v>
      </c>
      <c r="E281" s="11">
        <v>2018</v>
      </c>
      <c r="F281" s="18">
        <v>62</v>
      </c>
      <c r="G281" s="18">
        <v>87</v>
      </c>
      <c r="H281" s="18">
        <v>72</v>
      </c>
      <c r="I281" s="18">
        <v>89</v>
      </c>
      <c r="J281" s="18">
        <v>77</v>
      </c>
      <c r="K281" s="18">
        <f t="shared" si="19"/>
        <v>387</v>
      </c>
      <c r="L281" s="19">
        <f t="shared" si="20"/>
        <v>0.77400000000000002</v>
      </c>
      <c r="M281" t="str">
        <f t="shared" si="22"/>
        <v>Q2</v>
      </c>
    </row>
    <row r="282" spans="2:13">
      <c r="B282" s="17">
        <v>7</v>
      </c>
      <c r="C282" s="24">
        <f t="shared" si="21"/>
        <v>43252</v>
      </c>
      <c r="D282" s="11">
        <v>6</v>
      </c>
      <c r="E282" s="11">
        <v>2018</v>
      </c>
      <c r="F282" s="18">
        <v>63</v>
      </c>
      <c r="G282" s="18">
        <v>86</v>
      </c>
      <c r="H282" s="18">
        <v>69</v>
      </c>
      <c r="I282" s="18">
        <v>73</v>
      </c>
      <c r="J282" s="18">
        <v>55</v>
      </c>
      <c r="K282" s="18">
        <f t="shared" si="19"/>
        <v>346</v>
      </c>
      <c r="L282" s="19">
        <f t="shared" si="20"/>
        <v>0.69199999999999995</v>
      </c>
      <c r="M282" t="str">
        <f t="shared" si="22"/>
        <v>Q2</v>
      </c>
    </row>
    <row r="283" spans="2:13">
      <c r="B283" s="17">
        <v>8</v>
      </c>
      <c r="C283" s="24">
        <f t="shared" si="21"/>
        <v>43252</v>
      </c>
      <c r="D283" s="11">
        <v>6</v>
      </c>
      <c r="E283" s="11">
        <v>2018</v>
      </c>
      <c r="F283" s="18">
        <v>67</v>
      </c>
      <c r="G283" s="18">
        <v>90</v>
      </c>
      <c r="H283" s="18">
        <v>73</v>
      </c>
      <c r="I283" s="18">
        <v>61</v>
      </c>
      <c r="J283" s="18">
        <v>97</v>
      </c>
      <c r="K283" s="18">
        <f t="shared" si="19"/>
        <v>388</v>
      </c>
      <c r="L283" s="19">
        <f t="shared" si="20"/>
        <v>0.77600000000000002</v>
      </c>
      <c r="M283" t="str">
        <f t="shared" si="22"/>
        <v>Q2</v>
      </c>
    </row>
    <row r="284" spans="2:13">
      <c r="B284" s="17">
        <v>9</v>
      </c>
      <c r="C284" s="24">
        <f t="shared" si="21"/>
        <v>43252</v>
      </c>
      <c r="D284" s="11">
        <v>6</v>
      </c>
      <c r="E284" s="11">
        <v>2018</v>
      </c>
      <c r="F284" s="18">
        <v>73</v>
      </c>
      <c r="G284" s="18">
        <v>54</v>
      </c>
      <c r="H284" s="18">
        <v>63</v>
      </c>
      <c r="I284" s="18">
        <v>50</v>
      </c>
      <c r="J284" s="18">
        <v>76</v>
      </c>
      <c r="K284" s="18">
        <f t="shared" si="19"/>
        <v>316</v>
      </c>
      <c r="L284" s="19">
        <f t="shared" si="20"/>
        <v>0.63200000000000001</v>
      </c>
      <c r="M284" t="str">
        <f t="shared" si="22"/>
        <v>Q2</v>
      </c>
    </row>
    <row r="285" spans="2:13">
      <c r="B285" s="17">
        <v>1</v>
      </c>
      <c r="C285" s="24">
        <f t="shared" si="21"/>
        <v>43282</v>
      </c>
      <c r="D285" s="11">
        <v>7</v>
      </c>
      <c r="E285" s="11">
        <v>2018</v>
      </c>
      <c r="F285" s="18">
        <v>56</v>
      </c>
      <c r="G285" s="18">
        <v>98</v>
      </c>
      <c r="H285" s="18">
        <v>89</v>
      </c>
      <c r="I285" s="18">
        <v>89</v>
      </c>
      <c r="J285" s="18">
        <v>84</v>
      </c>
      <c r="K285" s="18">
        <f t="shared" si="19"/>
        <v>416</v>
      </c>
      <c r="L285" s="19">
        <f t="shared" si="20"/>
        <v>0.83199999999999996</v>
      </c>
      <c r="M285" t="str">
        <f t="shared" si="22"/>
        <v>Q3</v>
      </c>
    </row>
    <row r="286" spans="2:13">
      <c r="B286" s="17">
        <v>2</v>
      </c>
      <c r="C286" s="24">
        <f t="shared" si="21"/>
        <v>43282</v>
      </c>
      <c r="D286" s="11">
        <v>7</v>
      </c>
      <c r="E286" s="11">
        <v>2018</v>
      </c>
      <c r="F286" s="18">
        <v>86</v>
      </c>
      <c r="G286" s="18">
        <v>69</v>
      </c>
      <c r="H286" s="18">
        <v>55</v>
      </c>
      <c r="I286" s="18">
        <v>90</v>
      </c>
      <c r="J286" s="18">
        <v>90</v>
      </c>
      <c r="K286" s="18">
        <f t="shared" si="19"/>
        <v>390</v>
      </c>
      <c r="L286" s="19">
        <f t="shared" si="20"/>
        <v>0.78</v>
      </c>
      <c r="M286" t="str">
        <f t="shared" si="22"/>
        <v>Q3</v>
      </c>
    </row>
    <row r="287" spans="2:13">
      <c r="B287" s="17">
        <v>3</v>
      </c>
      <c r="C287" s="24">
        <f t="shared" si="21"/>
        <v>43282</v>
      </c>
      <c r="D287" s="11">
        <v>7</v>
      </c>
      <c r="E287" s="11">
        <v>2018</v>
      </c>
      <c r="F287" s="18">
        <v>73</v>
      </c>
      <c r="G287" s="18">
        <v>76</v>
      </c>
      <c r="H287" s="18">
        <v>73</v>
      </c>
      <c r="I287" s="18">
        <v>98</v>
      </c>
      <c r="J287" s="18">
        <v>91</v>
      </c>
      <c r="K287" s="18">
        <f t="shared" si="19"/>
        <v>411</v>
      </c>
      <c r="L287" s="19">
        <f t="shared" si="20"/>
        <v>0.82199999999999995</v>
      </c>
      <c r="M287" t="str">
        <f t="shared" si="22"/>
        <v>Q3</v>
      </c>
    </row>
    <row r="288" spans="2:13">
      <c r="B288" s="17">
        <v>4</v>
      </c>
      <c r="C288" s="24">
        <f t="shared" si="21"/>
        <v>43282</v>
      </c>
      <c r="D288" s="11">
        <v>7</v>
      </c>
      <c r="E288" s="11">
        <v>2018</v>
      </c>
      <c r="F288" s="18">
        <v>88</v>
      </c>
      <c r="G288" s="18">
        <v>91</v>
      </c>
      <c r="H288" s="18">
        <v>79</v>
      </c>
      <c r="I288" s="18">
        <v>66</v>
      </c>
      <c r="J288" s="18">
        <v>93</v>
      </c>
      <c r="K288" s="18">
        <f t="shared" si="19"/>
        <v>417</v>
      </c>
      <c r="L288" s="19">
        <f t="shared" si="20"/>
        <v>0.83399999999999996</v>
      </c>
      <c r="M288" t="str">
        <f t="shared" si="22"/>
        <v>Q3</v>
      </c>
    </row>
    <row r="289" spans="2:13">
      <c r="B289" s="17">
        <v>5</v>
      </c>
      <c r="C289" s="24">
        <f t="shared" si="21"/>
        <v>43282</v>
      </c>
      <c r="D289" s="11">
        <v>7</v>
      </c>
      <c r="E289" s="11">
        <v>2018</v>
      </c>
      <c r="F289" s="18">
        <v>87</v>
      </c>
      <c r="G289" s="18">
        <v>54</v>
      </c>
      <c r="H289" s="18">
        <v>66</v>
      </c>
      <c r="I289" s="18">
        <v>100</v>
      </c>
      <c r="J289" s="18">
        <v>61</v>
      </c>
      <c r="K289" s="18">
        <f t="shared" si="19"/>
        <v>368</v>
      </c>
      <c r="L289" s="19">
        <f t="shared" si="20"/>
        <v>0.73599999999999999</v>
      </c>
      <c r="M289" t="str">
        <f t="shared" si="22"/>
        <v>Q3</v>
      </c>
    </row>
    <row r="290" spans="2:13">
      <c r="B290" s="17">
        <v>6</v>
      </c>
      <c r="C290" s="24">
        <f t="shared" si="21"/>
        <v>43282</v>
      </c>
      <c r="D290" s="11">
        <v>7</v>
      </c>
      <c r="E290" s="11">
        <v>2018</v>
      </c>
      <c r="F290" s="18">
        <v>100</v>
      </c>
      <c r="G290" s="18">
        <v>53</v>
      </c>
      <c r="H290" s="18">
        <v>88</v>
      </c>
      <c r="I290" s="18">
        <v>99</v>
      </c>
      <c r="J290" s="18">
        <v>66</v>
      </c>
      <c r="K290" s="18">
        <f t="shared" si="19"/>
        <v>406</v>
      </c>
      <c r="L290" s="19">
        <f t="shared" si="20"/>
        <v>0.81200000000000006</v>
      </c>
      <c r="M290" t="str">
        <f t="shared" si="22"/>
        <v>Q3</v>
      </c>
    </row>
    <row r="291" spans="2:13">
      <c r="B291" s="17">
        <v>7</v>
      </c>
      <c r="C291" s="24">
        <f t="shared" si="21"/>
        <v>43282</v>
      </c>
      <c r="D291" s="11">
        <v>7</v>
      </c>
      <c r="E291" s="11">
        <v>2018</v>
      </c>
      <c r="F291" s="18">
        <v>66</v>
      </c>
      <c r="G291" s="18">
        <v>76</v>
      </c>
      <c r="H291" s="18">
        <v>59</v>
      </c>
      <c r="I291" s="18">
        <v>89</v>
      </c>
      <c r="J291" s="18">
        <v>52</v>
      </c>
      <c r="K291" s="18">
        <f t="shared" si="19"/>
        <v>342</v>
      </c>
      <c r="L291" s="19">
        <f t="shared" si="20"/>
        <v>0.68400000000000005</v>
      </c>
      <c r="M291" t="str">
        <f t="shared" si="22"/>
        <v>Q3</v>
      </c>
    </row>
    <row r="292" spans="2:13">
      <c r="B292" s="17">
        <v>8</v>
      </c>
      <c r="C292" s="24">
        <f t="shared" si="21"/>
        <v>43282</v>
      </c>
      <c r="D292" s="11">
        <v>7</v>
      </c>
      <c r="E292" s="11">
        <v>2018</v>
      </c>
      <c r="F292" s="18">
        <v>95</v>
      </c>
      <c r="G292" s="18">
        <v>74</v>
      </c>
      <c r="H292" s="18">
        <v>92</v>
      </c>
      <c r="I292" s="18">
        <v>77</v>
      </c>
      <c r="J292" s="18">
        <v>93</v>
      </c>
      <c r="K292" s="18">
        <f t="shared" si="19"/>
        <v>431</v>
      </c>
      <c r="L292" s="19">
        <f t="shared" si="20"/>
        <v>0.86199999999999999</v>
      </c>
      <c r="M292" t="str">
        <f t="shared" si="22"/>
        <v>Q3</v>
      </c>
    </row>
    <row r="293" spans="2:13">
      <c r="B293" s="17">
        <v>9</v>
      </c>
      <c r="C293" s="24">
        <f t="shared" si="21"/>
        <v>43282</v>
      </c>
      <c r="D293" s="11">
        <v>7</v>
      </c>
      <c r="E293" s="11">
        <v>2018</v>
      </c>
      <c r="F293" s="18">
        <v>59</v>
      </c>
      <c r="G293" s="18">
        <v>58</v>
      </c>
      <c r="H293" s="18">
        <v>100</v>
      </c>
      <c r="I293" s="18">
        <v>66</v>
      </c>
      <c r="J293" s="18">
        <v>68</v>
      </c>
      <c r="K293" s="18">
        <f t="shared" si="19"/>
        <v>351</v>
      </c>
      <c r="L293" s="19">
        <f t="shared" si="20"/>
        <v>0.70199999999999996</v>
      </c>
      <c r="M293" t="str">
        <f t="shared" si="22"/>
        <v>Q3</v>
      </c>
    </row>
    <row r="294" spans="2:13">
      <c r="B294" s="17">
        <v>1</v>
      </c>
      <c r="C294" s="24">
        <f t="shared" si="21"/>
        <v>43313</v>
      </c>
      <c r="D294" s="11">
        <v>8</v>
      </c>
      <c r="E294" s="11">
        <v>2018</v>
      </c>
      <c r="F294" s="18">
        <v>61</v>
      </c>
      <c r="G294" s="18">
        <v>69</v>
      </c>
      <c r="H294" s="18">
        <v>68</v>
      </c>
      <c r="I294" s="18">
        <v>100</v>
      </c>
      <c r="J294" s="18">
        <v>62</v>
      </c>
      <c r="K294" s="18">
        <f t="shared" si="19"/>
        <v>360</v>
      </c>
      <c r="L294" s="19">
        <f t="shared" si="20"/>
        <v>0.72</v>
      </c>
      <c r="M294" t="str">
        <f t="shared" si="22"/>
        <v>Q3</v>
      </c>
    </row>
    <row r="295" spans="2:13">
      <c r="B295" s="17">
        <v>2</v>
      </c>
      <c r="C295" s="24">
        <f t="shared" si="21"/>
        <v>43313</v>
      </c>
      <c r="D295" s="11">
        <v>8</v>
      </c>
      <c r="E295" s="11">
        <v>2018</v>
      </c>
      <c r="F295" s="18">
        <v>81</v>
      </c>
      <c r="G295" s="18">
        <v>99</v>
      </c>
      <c r="H295" s="18">
        <v>88</v>
      </c>
      <c r="I295" s="18">
        <v>67</v>
      </c>
      <c r="J295" s="18">
        <v>61</v>
      </c>
      <c r="K295" s="18">
        <f t="shared" si="19"/>
        <v>396</v>
      </c>
      <c r="L295" s="19">
        <f t="shared" si="20"/>
        <v>0.79200000000000004</v>
      </c>
      <c r="M295" t="str">
        <f t="shared" si="22"/>
        <v>Q3</v>
      </c>
    </row>
    <row r="296" spans="2:13">
      <c r="B296" s="17">
        <v>3</v>
      </c>
      <c r="C296" s="24">
        <f t="shared" si="21"/>
        <v>43313</v>
      </c>
      <c r="D296" s="11">
        <v>8</v>
      </c>
      <c r="E296" s="11">
        <v>2018</v>
      </c>
      <c r="F296" s="18">
        <v>96</v>
      </c>
      <c r="G296" s="18">
        <v>61</v>
      </c>
      <c r="H296" s="18">
        <v>70</v>
      </c>
      <c r="I296" s="18">
        <v>66</v>
      </c>
      <c r="J296" s="18">
        <v>97</v>
      </c>
      <c r="K296" s="18">
        <f t="shared" si="19"/>
        <v>390</v>
      </c>
      <c r="L296" s="19">
        <f t="shared" si="20"/>
        <v>0.78</v>
      </c>
      <c r="M296" t="str">
        <f t="shared" si="22"/>
        <v>Q3</v>
      </c>
    </row>
    <row r="297" spans="2:13">
      <c r="B297" s="17">
        <v>4</v>
      </c>
      <c r="C297" s="24">
        <f t="shared" si="21"/>
        <v>43313</v>
      </c>
      <c r="D297" s="11">
        <v>8</v>
      </c>
      <c r="E297" s="11">
        <v>2018</v>
      </c>
      <c r="F297" s="18">
        <v>99</v>
      </c>
      <c r="G297" s="18">
        <v>58</v>
      </c>
      <c r="H297" s="18">
        <v>78</v>
      </c>
      <c r="I297" s="18">
        <v>87</v>
      </c>
      <c r="J297" s="18">
        <v>79</v>
      </c>
      <c r="K297" s="18">
        <f t="shared" si="19"/>
        <v>401</v>
      </c>
      <c r="L297" s="19">
        <f t="shared" si="20"/>
        <v>0.80200000000000005</v>
      </c>
      <c r="M297" t="str">
        <f t="shared" si="22"/>
        <v>Q3</v>
      </c>
    </row>
    <row r="298" spans="2:13">
      <c r="B298" s="17">
        <v>5</v>
      </c>
      <c r="C298" s="24">
        <f t="shared" si="21"/>
        <v>43313</v>
      </c>
      <c r="D298" s="11">
        <v>8</v>
      </c>
      <c r="E298" s="11">
        <v>2018</v>
      </c>
      <c r="F298" s="18">
        <v>85</v>
      </c>
      <c r="G298" s="18">
        <v>81</v>
      </c>
      <c r="H298" s="18">
        <v>95</v>
      </c>
      <c r="I298" s="18">
        <v>62</v>
      </c>
      <c r="J298" s="18">
        <v>85</v>
      </c>
      <c r="K298" s="18">
        <f t="shared" si="19"/>
        <v>408</v>
      </c>
      <c r="L298" s="19">
        <f t="shared" si="20"/>
        <v>0.81599999999999995</v>
      </c>
      <c r="M298" t="str">
        <f t="shared" si="22"/>
        <v>Q3</v>
      </c>
    </row>
    <row r="299" spans="2:13">
      <c r="B299" s="17">
        <v>6</v>
      </c>
      <c r="C299" s="24">
        <f t="shared" si="21"/>
        <v>43313</v>
      </c>
      <c r="D299" s="11">
        <v>8</v>
      </c>
      <c r="E299" s="11">
        <v>2018</v>
      </c>
      <c r="F299" s="18">
        <v>92</v>
      </c>
      <c r="G299" s="18">
        <v>86</v>
      </c>
      <c r="H299" s="18">
        <v>70</v>
      </c>
      <c r="I299" s="18">
        <v>79</v>
      </c>
      <c r="J299" s="18">
        <v>98</v>
      </c>
      <c r="K299" s="18">
        <f t="shared" si="19"/>
        <v>425</v>
      </c>
      <c r="L299" s="19">
        <f t="shared" si="20"/>
        <v>0.85</v>
      </c>
      <c r="M299" t="str">
        <f t="shared" si="22"/>
        <v>Q3</v>
      </c>
    </row>
    <row r="300" spans="2:13">
      <c r="B300" s="17">
        <v>7</v>
      </c>
      <c r="C300" s="24">
        <f t="shared" si="21"/>
        <v>43313</v>
      </c>
      <c r="D300" s="11">
        <v>8</v>
      </c>
      <c r="E300" s="11">
        <v>2018</v>
      </c>
      <c r="F300" s="18">
        <v>97</v>
      </c>
      <c r="G300" s="18">
        <v>78</v>
      </c>
      <c r="H300" s="18">
        <v>72</v>
      </c>
      <c r="I300" s="18">
        <v>81</v>
      </c>
      <c r="J300" s="18">
        <v>60</v>
      </c>
      <c r="K300" s="18">
        <f t="shared" si="19"/>
        <v>388</v>
      </c>
      <c r="L300" s="19">
        <f t="shared" si="20"/>
        <v>0.77600000000000002</v>
      </c>
      <c r="M300" t="str">
        <f t="shared" si="22"/>
        <v>Q3</v>
      </c>
    </row>
    <row r="301" spans="2:13">
      <c r="B301" s="17">
        <v>8</v>
      </c>
      <c r="C301" s="24">
        <f t="shared" si="21"/>
        <v>43313</v>
      </c>
      <c r="D301" s="11">
        <v>8</v>
      </c>
      <c r="E301" s="11">
        <v>2018</v>
      </c>
      <c r="F301" s="18">
        <v>58</v>
      </c>
      <c r="G301" s="18">
        <v>80</v>
      </c>
      <c r="H301" s="18">
        <v>63</v>
      </c>
      <c r="I301" s="18">
        <v>85</v>
      </c>
      <c r="J301" s="18">
        <v>96</v>
      </c>
      <c r="K301" s="18">
        <f t="shared" si="19"/>
        <v>382</v>
      </c>
      <c r="L301" s="19">
        <f t="shared" si="20"/>
        <v>0.76400000000000001</v>
      </c>
      <c r="M301" t="str">
        <f t="shared" si="22"/>
        <v>Q3</v>
      </c>
    </row>
    <row r="302" spans="2:13">
      <c r="B302" s="17">
        <v>9</v>
      </c>
      <c r="C302" s="24">
        <f t="shared" si="21"/>
        <v>43313</v>
      </c>
      <c r="D302" s="11">
        <v>8</v>
      </c>
      <c r="E302" s="11">
        <v>2018</v>
      </c>
      <c r="F302" s="18">
        <v>50</v>
      </c>
      <c r="G302" s="18">
        <v>87</v>
      </c>
      <c r="H302" s="18">
        <v>94</v>
      </c>
      <c r="I302" s="18">
        <v>52</v>
      </c>
      <c r="J302" s="18">
        <v>54</v>
      </c>
      <c r="K302" s="18">
        <f t="shared" si="19"/>
        <v>337</v>
      </c>
      <c r="L302" s="19">
        <f t="shared" si="20"/>
        <v>0.67400000000000004</v>
      </c>
      <c r="M302" t="str">
        <f t="shared" si="22"/>
        <v>Q3</v>
      </c>
    </row>
    <row r="303" spans="2:13">
      <c r="B303" s="17">
        <v>1</v>
      </c>
      <c r="C303" s="24">
        <f t="shared" si="21"/>
        <v>43344</v>
      </c>
      <c r="D303" s="11">
        <v>9</v>
      </c>
      <c r="E303" s="11">
        <v>2018</v>
      </c>
      <c r="F303" s="18">
        <v>78</v>
      </c>
      <c r="G303" s="18">
        <v>76</v>
      </c>
      <c r="H303" s="18">
        <v>64</v>
      </c>
      <c r="I303" s="18">
        <v>99</v>
      </c>
      <c r="J303" s="18">
        <v>100</v>
      </c>
      <c r="K303" s="18">
        <f t="shared" si="19"/>
        <v>417</v>
      </c>
      <c r="L303" s="19">
        <f t="shared" si="20"/>
        <v>0.83399999999999996</v>
      </c>
      <c r="M303" t="str">
        <f t="shared" si="22"/>
        <v>Q3</v>
      </c>
    </row>
    <row r="304" spans="2:13">
      <c r="B304" s="17">
        <v>2</v>
      </c>
      <c r="C304" s="24">
        <f t="shared" si="21"/>
        <v>43344</v>
      </c>
      <c r="D304" s="11">
        <v>9</v>
      </c>
      <c r="E304" s="11">
        <v>2018</v>
      </c>
      <c r="F304" s="18">
        <v>99</v>
      </c>
      <c r="G304" s="18">
        <v>51</v>
      </c>
      <c r="H304" s="18">
        <v>65</v>
      </c>
      <c r="I304" s="18">
        <v>63</v>
      </c>
      <c r="J304" s="18">
        <v>90</v>
      </c>
      <c r="K304" s="18">
        <f t="shared" si="19"/>
        <v>368</v>
      </c>
      <c r="L304" s="19">
        <f t="shared" si="20"/>
        <v>0.73599999999999999</v>
      </c>
      <c r="M304" t="str">
        <f t="shared" si="22"/>
        <v>Q3</v>
      </c>
    </row>
    <row r="305" spans="2:13">
      <c r="B305" s="17">
        <v>3</v>
      </c>
      <c r="C305" s="24">
        <f t="shared" si="21"/>
        <v>43344</v>
      </c>
      <c r="D305" s="11">
        <v>9</v>
      </c>
      <c r="E305" s="11">
        <v>2018</v>
      </c>
      <c r="F305" s="18">
        <v>50</v>
      </c>
      <c r="G305" s="18">
        <v>70</v>
      </c>
      <c r="H305" s="18">
        <v>85</v>
      </c>
      <c r="I305" s="18">
        <v>80</v>
      </c>
      <c r="J305" s="18">
        <v>98</v>
      </c>
      <c r="K305" s="18">
        <f t="shared" si="19"/>
        <v>383</v>
      </c>
      <c r="L305" s="19">
        <f t="shared" si="20"/>
        <v>0.76600000000000001</v>
      </c>
      <c r="M305" t="str">
        <f t="shared" si="22"/>
        <v>Q3</v>
      </c>
    </row>
    <row r="306" spans="2:13">
      <c r="B306" s="17">
        <v>4</v>
      </c>
      <c r="C306" s="24">
        <f t="shared" si="21"/>
        <v>43344</v>
      </c>
      <c r="D306" s="11">
        <v>9</v>
      </c>
      <c r="E306" s="11">
        <v>2018</v>
      </c>
      <c r="F306" s="18">
        <v>63</v>
      </c>
      <c r="G306" s="18">
        <v>87</v>
      </c>
      <c r="H306" s="18">
        <v>73</v>
      </c>
      <c r="I306" s="18">
        <v>95</v>
      </c>
      <c r="J306" s="18">
        <v>89</v>
      </c>
      <c r="K306" s="18">
        <f t="shared" si="19"/>
        <v>407</v>
      </c>
      <c r="L306" s="19">
        <f t="shared" si="20"/>
        <v>0.81399999999999995</v>
      </c>
      <c r="M306" t="str">
        <f t="shared" si="22"/>
        <v>Q3</v>
      </c>
    </row>
    <row r="307" spans="2:13">
      <c r="B307" s="17">
        <v>5</v>
      </c>
      <c r="C307" s="24">
        <f t="shared" si="21"/>
        <v>43344</v>
      </c>
      <c r="D307" s="11">
        <v>9</v>
      </c>
      <c r="E307" s="11">
        <v>2018</v>
      </c>
      <c r="F307" s="18">
        <v>68</v>
      </c>
      <c r="G307" s="18">
        <v>71</v>
      </c>
      <c r="H307" s="18">
        <v>93</v>
      </c>
      <c r="I307" s="18">
        <v>85</v>
      </c>
      <c r="J307" s="18">
        <v>60</v>
      </c>
      <c r="K307" s="18">
        <f t="shared" si="19"/>
        <v>377</v>
      </c>
      <c r="L307" s="19">
        <f t="shared" si="20"/>
        <v>0.754</v>
      </c>
      <c r="M307" t="str">
        <f t="shared" si="22"/>
        <v>Q3</v>
      </c>
    </row>
    <row r="308" spans="2:13">
      <c r="B308" s="17">
        <v>6</v>
      </c>
      <c r="C308" s="24">
        <f t="shared" si="21"/>
        <v>43344</v>
      </c>
      <c r="D308" s="11">
        <v>9</v>
      </c>
      <c r="E308" s="11">
        <v>2018</v>
      </c>
      <c r="F308" s="18">
        <v>51</v>
      </c>
      <c r="G308" s="18">
        <v>50</v>
      </c>
      <c r="H308" s="18">
        <v>51</v>
      </c>
      <c r="I308" s="18">
        <v>95</v>
      </c>
      <c r="J308" s="18">
        <v>80</v>
      </c>
      <c r="K308" s="18">
        <f t="shared" si="19"/>
        <v>327</v>
      </c>
      <c r="L308" s="19">
        <f t="shared" si="20"/>
        <v>0.65400000000000003</v>
      </c>
      <c r="M308" t="str">
        <f t="shared" si="22"/>
        <v>Q3</v>
      </c>
    </row>
    <row r="309" spans="2:13">
      <c r="B309" s="17">
        <v>7</v>
      </c>
      <c r="C309" s="24">
        <f t="shared" si="21"/>
        <v>43344</v>
      </c>
      <c r="D309" s="11">
        <v>9</v>
      </c>
      <c r="E309" s="11">
        <v>2018</v>
      </c>
      <c r="F309" s="18">
        <v>59</v>
      </c>
      <c r="G309" s="18">
        <v>95</v>
      </c>
      <c r="H309" s="18">
        <v>52</v>
      </c>
      <c r="I309" s="18">
        <v>50</v>
      </c>
      <c r="J309" s="18">
        <v>60</v>
      </c>
      <c r="K309" s="18">
        <f t="shared" si="19"/>
        <v>316</v>
      </c>
      <c r="L309" s="19">
        <f t="shared" si="20"/>
        <v>0.63200000000000001</v>
      </c>
      <c r="M309" t="str">
        <f t="shared" si="22"/>
        <v>Q3</v>
      </c>
    </row>
    <row r="310" spans="2:13">
      <c r="B310" s="17">
        <v>8</v>
      </c>
      <c r="C310" s="24">
        <f t="shared" si="21"/>
        <v>43344</v>
      </c>
      <c r="D310" s="11">
        <v>9</v>
      </c>
      <c r="E310" s="11">
        <v>2018</v>
      </c>
      <c r="F310" s="18">
        <v>97</v>
      </c>
      <c r="G310" s="18">
        <v>82</v>
      </c>
      <c r="H310" s="18">
        <v>96</v>
      </c>
      <c r="I310" s="18">
        <v>88</v>
      </c>
      <c r="J310" s="18">
        <v>50</v>
      </c>
      <c r="K310" s="18">
        <f t="shared" si="19"/>
        <v>413</v>
      </c>
      <c r="L310" s="19">
        <f t="shared" si="20"/>
        <v>0.82599999999999996</v>
      </c>
      <c r="M310" t="str">
        <f t="shared" si="22"/>
        <v>Q3</v>
      </c>
    </row>
    <row r="311" spans="2:13">
      <c r="B311" s="17">
        <v>9</v>
      </c>
      <c r="C311" s="24">
        <f t="shared" si="21"/>
        <v>43344</v>
      </c>
      <c r="D311" s="11">
        <v>9</v>
      </c>
      <c r="E311" s="11">
        <v>2018</v>
      </c>
      <c r="F311" s="18">
        <v>67</v>
      </c>
      <c r="G311" s="18">
        <v>84</v>
      </c>
      <c r="H311" s="18">
        <v>50</v>
      </c>
      <c r="I311" s="18">
        <v>51</v>
      </c>
      <c r="J311" s="18">
        <v>83</v>
      </c>
      <c r="K311" s="18">
        <f t="shared" si="19"/>
        <v>335</v>
      </c>
      <c r="L311" s="19">
        <f t="shared" si="20"/>
        <v>0.67</v>
      </c>
      <c r="M311" t="str">
        <f t="shared" si="22"/>
        <v>Q3</v>
      </c>
    </row>
    <row r="312" spans="2:13">
      <c r="B312" s="17">
        <v>1</v>
      </c>
      <c r="C312" s="24">
        <f t="shared" si="21"/>
        <v>43374</v>
      </c>
      <c r="D312" s="11">
        <v>10</v>
      </c>
      <c r="E312" s="11">
        <v>2018</v>
      </c>
      <c r="F312" s="18">
        <v>96</v>
      </c>
      <c r="G312" s="18">
        <v>59</v>
      </c>
      <c r="H312" s="18">
        <v>98</v>
      </c>
      <c r="I312" s="18">
        <v>61</v>
      </c>
      <c r="J312" s="18">
        <v>90</v>
      </c>
      <c r="K312" s="18">
        <f t="shared" si="19"/>
        <v>404</v>
      </c>
      <c r="L312" s="19">
        <f t="shared" si="20"/>
        <v>0.80800000000000005</v>
      </c>
      <c r="M312" t="str">
        <f t="shared" si="22"/>
        <v>Q4</v>
      </c>
    </row>
    <row r="313" spans="2:13">
      <c r="B313" s="17">
        <v>2</v>
      </c>
      <c r="C313" s="24">
        <f t="shared" si="21"/>
        <v>43374</v>
      </c>
      <c r="D313" s="11">
        <v>10</v>
      </c>
      <c r="E313" s="11">
        <v>2018</v>
      </c>
      <c r="F313" s="18">
        <v>90</v>
      </c>
      <c r="G313" s="18">
        <v>52</v>
      </c>
      <c r="H313" s="18">
        <v>73</v>
      </c>
      <c r="I313" s="18">
        <v>70</v>
      </c>
      <c r="J313" s="18">
        <v>86</v>
      </c>
      <c r="K313" s="18">
        <f t="shared" si="19"/>
        <v>371</v>
      </c>
      <c r="L313" s="19">
        <f t="shared" si="20"/>
        <v>0.74199999999999999</v>
      </c>
      <c r="M313" t="str">
        <f t="shared" si="22"/>
        <v>Q4</v>
      </c>
    </row>
    <row r="314" spans="2:13">
      <c r="B314" s="17">
        <v>3</v>
      </c>
      <c r="C314" s="24">
        <f t="shared" si="21"/>
        <v>43374</v>
      </c>
      <c r="D314" s="11">
        <v>10</v>
      </c>
      <c r="E314" s="11">
        <v>2018</v>
      </c>
      <c r="F314" s="18">
        <v>54</v>
      </c>
      <c r="G314" s="18">
        <v>93</v>
      </c>
      <c r="H314" s="18">
        <v>56</v>
      </c>
      <c r="I314" s="18">
        <v>51</v>
      </c>
      <c r="J314" s="18">
        <v>71</v>
      </c>
      <c r="K314" s="18">
        <f t="shared" si="19"/>
        <v>325</v>
      </c>
      <c r="L314" s="19">
        <f t="shared" si="20"/>
        <v>0.65</v>
      </c>
      <c r="M314" t="str">
        <f t="shared" si="22"/>
        <v>Q4</v>
      </c>
    </row>
    <row r="315" spans="2:13">
      <c r="B315" s="17">
        <v>4</v>
      </c>
      <c r="C315" s="24">
        <f t="shared" si="21"/>
        <v>43374</v>
      </c>
      <c r="D315" s="11">
        <v>10</v>
      </c>
      <c r="E315" s="11">
        <v>2018</v>
      </c>
      <c r="F315" s="18">
        <v>55</v>
      </c>
      <c r="G315" s="18">
        <v>93</v>
      </c>
      <c r="H315" s="18">
        <v>64</v>
      </c>
      <c r="I315" s="18">
        <v>77</v>
      </c>
      <c r="J315" s="18">
        <v>65</v>
      </c>
      <c r="K315" s="18">
        <f t="shared" si="19"/>
        <v>354</v>
      </c>
      <c r="L315" s="19">
        <f t="shared" si="20"/>
        <v>0.70799999999999996</v>
      </c>
      <c r="M315" t="str">
        <f t="shared" si="22"/>
        <v>Q4</v>
      </c>
    </row>
    <row r="316" spans="2:13">
      <c r="B316" s="17">
        <v>5</v>
      </c>
      <c r="C316" s="24">
        <f t="shared" si="21"/>
        <v>43374</v>
      </c>
      <c r="D316" s="11">
        <v>10</v>
      </c>
      <c r="E316" s="11">
        <v>2018</v>
      </c>
      <c r="F316" s="18">
        <v>96</v>
      </c>
      <c r="G316" s="18">
        <v>63</v>
      </c>
      <c r="H316" s="18">
        <v>56</v>
      </c>
      <c r="I316" s="18">
        <v>69</v>
      </c>
      <c r="J316" s="18">
        <v>72</v>
      </c>
      <c r="K316" s="18">
        <f t="shared" si="19"/>
        <v>356</v>
      </c>
      <c r="L316" s="19">
        <f t="shared" si="20"/>
        <v>0.71199999999999997</v>
      </c>
      <c r="M316" t="str">
        <f t="shared" si="22"/>
        <v>Q4</v>
      </c>
    </row>
    <row r="317" spans="2:13">
      <c r="B317" s="17">
        <v>6</v>
      </c>
      <c r="C317" s="24">
        <f t="shared" si="21"/>
        <v>43374</v>
      </c>
      <c r="D317" s="11">
        <v>10</v>
      </c>
      <c r="E317" s="11">
        <v>2018</v>
      </c>
      <c r="F317" s="18">
        <v>93</v>
      </c>
      <c r="G317" s="18">
        <v>90</v>
      </c>
      <c r="H317" s="18">
        <v>71</v>
      </c>
      <c r="I317" s="18">
        <v>72</v>
      </c>
      <c r="J317" s="18">
        <v>57</v>
      </c>
      <c r="K317" s="18">
        <f t="shared" si="19"/>
        <v>383</v>
      </c>
      <c r="L317" s="19">
        <f t="shared" si="20"/>
        <v>0.76600000000000001</v>
      </c>
      <c r="M317" t="str">
        <f t="shared" si="22"/>
        <v>Q4</v>
      </c>
    </row>
    <row r="318" spans="2:13">
      <c r="B318" s="17">
        <v>7</v>
      </c>
      <c r="C318" s="24">
        <f t="shared" si="21"/>
        <v>43374</v>
      </c>
      <c r="D318" s="11">
        <v>10</v>
      </c>
      <c r="E318" s="11">
        <v>2018</v>
      </c>
      <c r="F318" s="18">
        <v>98</v>
      </c>
      <c r="G318" s="18">
        <v>72</v>
      </c>
      <c r="H318" s="18">
        <v>55</v>
      </c>
      <c r="I318" s="18">
        <v>55</v>
      </c>
      <c r="J318" s="18">
        <v>89</v>
      </c>
      <c r="K318" s="18">
        <f t="shared" si="19"/>
        <v>369</v>
      </c>
      <c r="L318" s="19">
        <f t="shared" si="20"/>
        <v>0.73799999999999999</v>
      </c>
      <c r="M318" t="str">
        <f t="shared" si="22"/>
        <v>Q4</v>
      </c>
    </row>
    <row r="319" spans="2:13">
      <c r="B319" s="17">
        <v>8</v>
      </c>
      <c r="C319" s="24">
        <f t="shared" si="21"/>
        <v>43374</v>
      </c>
      <c r="D319" s="11">
        <v>10</v>
      </c>
      <c r="E319" s="11">
        <v>2018</v>
      </c>
      <c r="F319" s="18">
        <v>79</v>
      </c>
      <c r="G319" s="18">
        <v>53</v>
      </c>
      <c r="H319" s="18">
        <v>87</v>
      </c>
      <c r="I319" s="18">
        <v>73</v>
      </c>
      <c r="J319" s="18">
        <v>56</v>
      </c>
      <c r="K319" s="18">
        <f t="shared" si="19"/>
        <v>348</v>
      </c>
      <c r="L319" s="19">
        <f t="shared" si="20"/>
        <v>0.69599999999999995</v>
      </c>
      <c r="M319" t="str">
        <f t="shared" si="22"/>
        <v>Q4</v>
      </c>
    </row>
    <row r="320" spans="2:13">
      <c r="B320" s="17">
        <v>9</v>
      </c>
      <c r="C320" s="24">
        <f t="shared" si="21"/>
        <v>43374</v>
      </c>
      <c r="D320" s="11">
        <v>10</v>
      </c>
      <c r="E320" s="11">
        <v>2018</v>
      </c>
      <c r="F320" s="18">
        <v>80</v>
      </c>
      <c r="G320" s="18">
        <v>64</v>
      </c>
      <c r="H320" s="18">
        <v>58</v>
      </c>
      <c r="I320" s="18">
        <v>90</v>
      </c>
      <c r="J320" s="18">
        <v>75</v>
      </c>
      <c r="K320" s="18">
        <f t="shared" si="19"/>
        <v>367</v>
      </c>
      <c r="L320" s="19">
        <f t="shared" si="20"/>
        <v>0.73399999999999999</v>
      </c>
      <c r="M320" t="str">
        <f t="shared" si="22"/>
        <v>Q4</v>
      </c>
    </row>
    <row r="321" spans="2:13">
      <c r="B321" s="17">
        <v>1</v>
      </c>
      <c r="C321" s="24">
        <f t="shared" si="21"/>
        <v>43405</v>
      </c>
      <c r="D321" s="11">
        <v>11</v>
      </c>
      <c r="E321" s="11">
        <v>2018</v>
      </c>
      <c r="F321" s="18">
        <v>91</v>
      </c>
      <c r="G321" s="18">
        <v>76</v>
      </c>
      <c r="H321" s="18">
        <v>52</v>
      </c>
      <c r="I321" s="18">
        <v>73</v>
      </c>
      <c r="J321" s="18">
        <v>99</v>
      </c>
      <c r="K321" s="18">
        <f t="shared" si="19"/>
        <v>391</v>
      </c>
      <c r="L321" s="19">
        <f t="shared" si="20"/>
        <v>0.78200000000000003</v>
      </c>
      <c r="M321" t="str">
        <f t="shared" si="22"/>
        <v>Q4</v>
      </c>
    </row>
    <row r="322" spans="2:13">
      <c r="B322" s="17">
        <v>2</v>
      </c>
      <c r="C322" s="24">
        <f t="shared" si="21"/>
        <v>43405</v>
      </c>
      <c r="D322" s="11">
        <v>11</v>
      </c>
      <c r="E322" s="11">
        <v>2018</v>
      </c>
      <c r="F322" s="18">
        <v>93</v>
      </c>
      <c r="G322" s="18">
        <v>80</v>
      </c>
      <c r="H322" s="18">
        <v>64</v>
      </c>
      <c r="I322" s="18">
        <v>80</v>
      </c>
      <c r="J322" s="18">
        <v>88</v>
      </c>
      <c r="K322" s="18">
        <f t="shared" si="19"/>
        <v>405</v>
      </c>
      <c r="L322" s="19">
        <f t="shared" si="20"/>
        <v>0.81</v>
      </c>
      <c r="M322" t="str">
        <f t="shared" si="22"/>
        <v>Q4</v>
      </c>
    </row>
    <row r="323" spans="2:13">
      <c r="B323" s="17">
        <v>3</v>
      </c>
      <c r="C323" s="24">
        <f t="shared" si="21"/>
        <v>43405</v>
      </c>
      <c r="D323" s="11">
        <v>11</v>
      </c>
      <c r="E323" s="11">
        <v>2018</v>
      </c>
      <c r="F323" s="18">
        <v>66</v>
      </c>
      <c r="G323" s="18">
        <v>93</v>
      </c>
      <c r="H323" s="18">
        <v>56</v>
      </c>
      <c r="I323" s="18">
        <v>88</v>
      </c>
      <c r="J323" s="18">
        <v>66</v>
      </c>
      <c r="K323" s="18">
        <f t="shared" si="19"/>
        <v>369</v>
      </c>
      <c r="L323" s="19">
        <f t="shared" si="20"/>
        <v>0.73799999999999999</v>
      </c>
      <c r="M323" t="str">
        <f t="shared" si="22"/>
        <v>Q4</v>
      </c>
    </row>
    <row r="324" spans="2:13">
      <c r="B324" s="17">
        <v>4</v>
      </c>
      <c r="C324" s="24">
        <f t="shared" si="21"/>
        <v>43405</v>
      </c>
      <c r="D324" s="11">
        <v>11</v>
      </c>
      <c r="E324" s="11">
        <v>2018</v>
      </c>
      <c r="F324" s="18">
        <v>82</v>
      </c>
      <c r="G324" s="18">
        <v>94</v>
      </c>
      <c r="H324" s="18">
        <v>59</v>
      </c>
      <c r="I324" s="18">
        <v>58</v>
      </c>
      <c r="J324" s="18">
        <v>56</v>
      </c>
      <c r="K324" s="18">
        <f t="shared" si="19"/>
        <v>349</v>
      </c>
      <c r="L324" s="19">
        <f t="shared" si="20"/>
        <v>0.69799999999999995</v>
      </c>
      <c r="M324" t="str">
        <f t="shared" si="22"/>
        <v>Q4</v>
      </c>
    </row>
    <row r="325" spans="2:13">
      <c r="B325" s="17">
        <v>5</v>
      </c>
      <c r="C325" s="24">
        <f t="shared" si="21"/>
        <v>43405</v>
      </c>
      <c r="D325" s="11">
        <v>11</v>
      </c>
      <c r="E325" s="11">
        <v>2018</v>
      </c>
      <c r="F325" s="18">
        <v>53</v>
      </c>
      <c r="G325" s="18">
        <v>72</v>
      </c>
      <c r="H325" s="18">
        <v>95</v>
      </c>
      <c r="I325" s="18">
        <v>75</v>
      </c>
      <c r="J325" s="18">
        <v>99</v>
      </c>
      <c r="K325" s="18">
        <f t="shared" si="19"/>
        <v>394</v>
      </c>
      <c r="L325" s="19">
        <f t="shared" si="20"/>
        <v>0.78800000000000003</v>
      </c>
      <c r="M325" t="str">
        <f t="shared" si="22"/>
        <v>Q4</v>
      </c>
    </row>
    <row r="326" spans="2:13">
      <c r="B326" s="17">
        <v>6</v>
      </c>
      <c r="C326" s="24">
        <f t="shared" si="21"/>
        <v>43405</v>
      </c>
      <c r="D326" s="11">
        <v>11</v>
      </c>
      <c r="E326" s="11">
        <v>2018</v>
      </c>
      <c r="F326" s="18">
        <v>73</v>
      </c>
      <c r="G326" s="18">
        <v>67</v>
      </c>
      <c r="H326" s="18">
        <v>61</v>
      </c>
      <c r="I326" s="18">
        <v>67</v>
      </c>
      <c r="J326" s="18">
        <v>71</v>
      </c>
      <c r="K326" s="18">
        <f t="shared" si="19"/>
        <v>339</v>
      </c>
      <c r="L326" s="19">
        <f t="shared" si="20"/>
        <v>0.67800000000000005</v>
      </c>
      <c r="M326" t="str">
        <f t="shared" si="22"/>
        <v>Q4</v>
      </c>
    </row>
    <row r="327" spans="2:13">
      <c r="B327" s="17">
        <v>7</v>
      </c>
      <c r="C327" s="24">
        <f t="shared" si="21"/>
        <v>43405</v>
      </c>
      <c r="D327" s="11">
        <v>11</v>
      </c>
      <c r="E327" s="11">
        <v>2018</v>
      </c>
      <c r="F327" s="18">
        <v>99</v>
      </c>
      <c r="G327" s="18">
        <v>98</v>
      </c>
      <c r="H327" s="18">
        <v>53</v>
      </c>
      <c r="I327" s="18">
        <v>75</v>
      </c>
      <c r="J327" s="18">
        <v>56</v>
      </c>
      <c r="K327" s="18">
        <f t="shared" si="19"/>
        <v>381</v>
      </c>
      <c r="L327" s="19">
        <f t="shared" si="20"/>
        <v>0.76200000000000001</v>
      </c>
      <c r="M327" t="str">
        <f t="shared" si="22"/>
        <v>Q4</v>
      </c>
    </row>
    <row r="328" spans="2:13">
      <c r="B328" s="17">
        <v>8</v>
      </c>
      <c r="C328" s="24">
        <f t="shared" si="21"/>
        <v>43405</v>
      </c>
      <c r="D328" s="11">
        <v>11</v>
      </c>
      <c r="E328" s="11">
        <v>2018</v>
      </c>
      <c r="F328" s="18">
        <v>73</v>
      </c>
      <c r="G328" s="18">
        <v>56</v>
      </c>
      <c r="H328" s="18">
        <v>78</v>
      </c>
      <c r="I328" s="18">
        <v>57</v>
      </c>
      <c r="J328" s="18">
        <v>91</v>
      </c>
      <c r="K328" s="18">
        <f t="shared" si="19"/>
        <v>355</v>
      </c>
      <c r="L328" s="19">
        <f t="shared" si="20"/>
        <v>0.71</v>
      </c>
      <c r="M328" t="str">
        <f t="shared" si="22"/>
        <v>Q4</v>
      </c>
    </row>
    <row r="329" spans="2:13">
      <c r="B329" s="17">
        <v>9</v>
      </c>
      <c r="C329" s="24">
        <f t="shared" si="21"/>
        <v>43405</v>
      </c>
      <c r="D329" s="11">
        <v>11</v>
      </c>
      <c r="E329" s="11">
        <v>2018</v>
      </c>
      <c r="F329" s="18">
        <v>78</v>
      </c>
      <c r="G329" s="18">
        <v>91</v>
      </c>
      <c r="H329" s="18">
        <v>90</v>
      </c>
      <c r="I329" s="18">
        <v>92</v>
      </c>
      <c r="J329" s="18">
        <v>96</v>
      </c>
      <c r="K329" s="18">
        <f t="shared" si="19"/>
        <v>447</v>
      </c>
      <c r="L329" s="19">
        <f t="shared" si="20"/>
        <v>0.89400000000000002</v>
      </c>
      <c r="M329" t="str">
        <f t="shared" si="22"/>
        <v>Q4</v>
      </c>
    </row>
    <row r="330" spans="2:13">
      <c r="B330" s="17">
        <v>1</v>
      </c>
      <c r="C330" s="24">
        <f t="shared" si="21"/>
        <v>43435</v>
      </c>
      <c r="D330" s="11">
        <v>12</v>
      </c>
      <c r="E330" s="11">
        <v>2018</v>
      </c>
      <c r="F330" s="18">
        <v>50</v>
      </c>
      <c r="G330" s="18">
        <v>88</v>
      </c>
      <c r="H330" s="18">
        <v>80</v>
      </c>
      <c r="I330" s="18">
        <v>63</v>
      </c>
      <c r="J330" s="18">
        <v>93</v>
      </c>
      <c r="K330" s="18">
        <f t="shared" si="19"/>
        <v>374</v>
      </c>
      <c r="L330" s="19">
        <f t="shared" si="20"/>
        <v>0.748</v>
      </c>
      <c r="M330" t="str">
        <f t="shared" si="22"/>
        <v>Q4</v>
      </c>
    </row>
    <row r="331" spans="2:13">
      <c r="B331" s="17">
        <v>2</v>
      </c>
      <c r="C331" s="24">
        <f t="shared" si="21"/>
        <v>43435</v>
      </c>
      <c r="D331" s="11">
        <v>12</v>
      </c>
      <c r="E331" s="11">
        <v>2018</v>
      </c>
      <c r="F331" s="18">
        <v>90</v>
      </c>
      <c r="G331" s="18">
        <v>60</v>
      </c>
      <c r="H331" s="18">
        <v>91</v>
      </c>
      <c r="I331" s="18">
        <v>80</v>
      </c>
      <c r="J331" s="18">
        <v>53</v>
      </c>
      <c r="K331" s="18">
        <f t="shared" si="19"/>
        <v>374</v>
      </c>
      <c r="L331" s="19">
        <f t="shared" si="20"/>
        <v>0.748</v>
      </c>
      <c r="M331" t="str">
        <f t="shared" si="22"/>
        <v>Q4</v>
      </c>
    </row>
    <row r="332" spans="2:13">
      <c r="B332" s="17">
        <v>3</v>
      </c>
      <c r="C332" s="24">
        <f t="shared" si="21"/>
        <v>43435</v>
      </c>
      <c r="D332" s="11">
        <v>12</v>
      </c>
      <c r="E332" s="11">
        <v>2018</v>
      </c>
      <c r="F332" s="18">
        <v>56</v>
      </c>
      <c r="G332" s="18">
        <v>97</v>
      </c>
      <c r="H332" s="18">
        <v>95</v>
      </c>
      <c r="I332" s="18">
        <v>51</v>
      </c>
      <c r="J332" s="18">
        <v>70</v>
      </c>
      <c r="K332" s="18">
        <f t="shared" si="19"/>
        <v>369</v>
      </c>
      <c r="L332" s="19">
        <f t="shared" si="20"/>
        <v>0.73799999999999999</v>
      </c>
      <c r="M332" t="str">
        <f t="shared" si="22"/>
        <v>Q4</v>
      </c>
    </row>
    <row r="333" spans="2:13">
      <c r="B333" s="17">
        <v>4</v>
      </c>
      <c r="C333" s="24">
        <f t="shared" si="21"/>
        <v>43435</v>
      </c>
      <c r="D333" s="11">
        <v>12</v>
      </c>
      <c r="E333" s="11">
        <v>2018</v>
      </c>
      <c r="F333" s="18">
        <v>100</v>
      </c>
      <c r="G333" s="18">
        <v>74</v>
      </c>
      <c r="H333" s="18">
        <v>80</v>
      </c>
      <c r="I333" s="18">
        <v>79</v>
      </c>
      <c r="J333" s="18">
        <v>54</v>
      </c>
      <c r="K333" s="18">
        <f t="shared" si="19"/>
        <v>387</v>
      </c>
      <c r="L333" s="19">
        <f t="shared" si="20"/>
        <v>0.77400000000000002</v>
      </c>
      <c r="M333" t="str">
        <f t="shared" si="22"/>
        <v>Q4</v>
      </c>
    </row>
    <row r="334" spans="2:13">
      <c r="B334" s="17">
        <v>5</v>
      </c>
      <c r="C334" s="24">
        <f t="shared" si="21"/>
        <v>43435</v>
      </c>
      <c r="D334" s="11">
        <v>12</v>
      </c>
      <c r="E334" s="11">
        <v>2018</v>
      </c>
      <c r="F334" s="18">
        <v>75</v>
      </c>
      <c r="G334" s="18">
        <v>95</v>
      </c>
      <c r="H334" s="18">
        <v>86</v>
      </c>
      <c r="I334" s="18">
        <v>84</v>
      </c>
      <c r="J334" s="18">
        <v>86</v>
      </c>
      <c r="K334" s="18">
        <f t="shared" si="19"/>
        <v>426</v>
      </c>
      <c r="L334" s="19">
        <f t="shared" si="20"/>
        <v>0.85199999999999998</v>
      </c>
      <c r="M334" t="str">
        <f t="shared" si="22"/>
        <v>Q4</v>
      </c>
    </row>
    <row r="335" spans="2:13">
      <c r="B335" s="17">
        <v>6</v>
      </c>
      <c r="C335" s="24">
        <f t="shared" si="21"/>
        <v>43435</v>
      </c>
      <c r="D335" s="11">
        <v>12</v>
      </c>
      <c r="E335" s="11">
        <v>2018</v>
      </c>
      <c r="F335" s="18">
        <v>99</v>
      </c>
      <c r="G335" s="18">
        <v>55</v>
      </c>
      <c r="H335" s="18">
        <v>70</v>
      </c>
      <c r="I335" s="18">
        <v>92</v>
      </c>
      <c r="J335" s="18">
        <v>68</v>
      </c>
      <c r="K335" s="18">
        <f t="shared" ref="K335:K338" si="23">SUM(F335:J335)</f>
        <v>384</v>
      </c>
      <c r="L335" s="19">
        <f t="shared" ref="L335:L338" si="24">K335/$L$7</f>
        <v>0.76800000000000002</v>
      </c>
      <c r="M335" t="str">
        <f t="shared" si="22"/>
        <v>Q4</v>
      </c>
    </row>
    <row r="336" spans="2:13">
      <c r="B336" s="17">
        <v>7</v>
      </c>
      <c r="C336" s="24">
        <f t="shared" ref="C336:C338" si="25">DATE(E336,D336,1)</f>
        <v>43435</v>
      </c>
      <c r="D336" s="11">
        <v>12</v>
      </c>
      <c r="E336" s="11">
        <v>2018</v>
      </c>
      <c r="F336" s="18">
        <v>73</v>
      </c>
      <c r="G336" s="18">
        <v>50</v>
      </c>
      <c r="H336" s="18">
        <v>64</v>
      </c>
      <c r="I336" s="18">
        <v>59</v>
      </c>
      <c r="J336" s="18">
        <v>78</v>
      </c>
      <c r="K336" s="18">
        <f t="shared" si="23"/>
        <v>324</v>
      </c>
      <c r="L336" s="19">
        <f t="shared" si="24"/>
        <v>0.64800000000000002</v>
      </c>
      <c r="M336" t="str">
        <f t="shared" ref="M336:M338" si="26">IF(D336&lt;4,"Q1",IF(D336&lt;7,"Q2",IF(D336&lt;10,"Q3","Q4")))</f>
        <v>Q4</v>
      </c>
    </row>
    <row r="337" spans="2:13">
      <c r="B337" s="17">
        <v>8</v>
      </c>
      <c r="C337" s="24">
        <f t="shared" si="25"/>
        <v>43435</v>
      </c>
      <c r="D337" s="11">
        <v>12</v>
      </c>
      <c r="E337" s="11">
        <v>2018</v>
      </c>
      <c r="F337" s="18">
        <v>61</v>
      </c>
      <c r="G337" s="18">
        <v>83</v>
      </c>
      <c r="H337" s="18">
        <v>93</v>
      </c>
      <c r="I337" s="18">
        <v>84</v>
      </c>
      <c r="J337" s="18">
        <v>66</v>
      </c>
      <c r="K337" s="18">
        <f t="shared" si="23"/>
        <v>387</v>
      </c>
      <c r="L337" s="19">
        <f t="shared" si="24"/>
        <v>0.77400000000000002</v>
      </c>
      <c r="M337" t="str">
        <f t="shared" si="26"/>
        <v>Q4</v>
      </c>
    </row>
    <row r="338" spans="2:13" ht="15" thickBot="1">
      <c r="B338" s="20">
        <v>9</v>
      </c>
      <c r="C338" s="24">
        <f t="shared" si="25"/>
        <v>43435</v>
      </c>
      <c r="D338" s="21">
        <v>12</v>
      </c>
      <c r="E338" s="21">
        <v>2018</v>
      </c>
      <c r="F338" s="22">
        <v>76</v>
      </c>
      <c r="G338" s="22">
        <v>97</v>
      </c>
      <c r="H338" s="22">
        <v>52</v>
      </c>
      <c r="I338" s="22">
        <v>80</v>
      </c>
      <c r="J338" s="22">
        <v>90</v>
      </c>
      <c r="K338" s="22">
        <f t="shared" si="23"/>
        <v>395</v>
      </c>
      <c r="L338" s="23">
        <f t="shared" si="24"/>
        <v>0.79</v>
      </c>
      <c r="M338" t="str">
        <f t="shared" si="26"/>
        <v>Q4</v>
      </c>
    </row>
    <row r="339" spans="2:13">
      <c r="F339" s="16"/>
      <c r="G339" s="16"/>
      <c r="H339" s="16"/>
      <c r="I339" s="16"/>
      <c r="J339" s="16"/>
      <c r="K339" s="16"/>
    </row>
  </sheetData>
  <autoFilter ref="B14:L338" xr:uid="{484C2359-D19D-4EBE-97B6-1BC6B5B02B46}">
    <sortState xmlns:xlrd2="http://schemas.microsoft.com/office/spreadsheetml/2017/richdata2" ref="B15:L338">
      <sortCondition ref="E15:E338"/>
      <sortCondition ref="D15:D338"/>
    </sortState>
  </autoFilter>
  <sortState xmlns:xlrd2="http://schemas.microsoft.com/office/spreadsheetml/2017/richdata2" ref="A2:F10">
    <sortCondition ref="F2:F10"/>
    <sortCondition ref="E2:E1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6E27-ED89-4B47-A68D-665F09E0D74A}">
  <sheetPr>
    <tabColor theme="4"/>
  </sheetPr>
  <dimension ref="A1:E13"/>
  <sheetViews>
    <sheetView workbookViewId="0">
      <selection activeCell="E2" sqref="E2:E10"/>
    </sheetView>
  </sheetViews>
  <sheetFormatPr defaultRowHeight="14.45"/>
  <cols>
    <col min="1" max="1" width="11.28515625" bestFit="1" customWidth="1"/>
    <col min="2" max="2" width="15.7109375" bestFit="1" customWidth="1"/>
    <col min="3" max="3" width="15.7109375" customWidth="1"/>
    <col min="4" max="4" width="13.7109375" customWidth="1"/>
    <col min="5" max="5" width="10.140625" customWidth="1"/>
    <col min="7" max="7" width="12.28515625" bestFit="1" customWidth="1"/>
  </cols>
  <sheetData>
    <row r="1" spans="1:5">
      <c r="A1" s="34" t="s">
        <v>222</v>
      </c>
      <c r="B1" s="34" t="s">
        <v>223</v>
      </c>
      <c r="C1" s="34">
        <v>2017</v>
      </c>
      <c r="D1" s="34">
        <v>2018</v>
      </c>
    </row>
    <row r="2" spans="1:5">
      <c r="A2">
        <v>1</v>
      </c>
      <c r="B2" t="str">
        <f>_xlfn.IFNA(CONCATENATE(VLOOKUP(A2,Employees!$A$1:$J$10,3,FALSE)," ",VLOOKUP(A2,Employees!$A$1:$J$10,2,FALSE)),"")</f>
        <v>Nancy Davolio</v>
      </c>
      <c r="C2" s="33">
        <v>30000</v>
      </c>
      <c r="D2" s="33">
        <v>60000</v>
      </c>
      <c r="E2" s="35">
        <f>SUM(C2:D2)</f>
        <v>90000</v>
      </c>
    </row>
    <row r="3" spans="1:5">
      <c r="A3">
        <v>2</v>
      </c>
      <c r="B3" t="str">
        <f>_xlfn.IFNA(CONCATENATE(VLOOKUP(A3,Employees!$A$1:$J$10,3,FALSE)," ",VLOOKUP(A3,Employees!$A$1:$J$10,2,FALSE)),"")</f>
        <v>Andrew Fuller</v>
      </c>
      <c r="C3" s="33">
        <v>30000</v>
      </c>
      <c r="D3" s="33">
        <v>60000</v>
      </c>
      <c r="E3" s="35">
        <f t="shared" ref="E3:E10" si="0">SUM(C3:D3)</f>
        <v>90000</v>
      </c>
    </row>
    <row r="4" spans="1:5">
      <c r="A4">
        <v>3</v>
      </c>
      <c r="B4" t="str">
        <f>_xlfn.IFNA(CONCATENATE(VLOOKUP(A4,Employees!$A$1:$J$10,3,FALSE)," ",VLOOKUP(A4,Employees!$A$1:$J$10,2,FALSE)),"")</f>
        <v>Janet Leverling</v>
      </c>
      <c r="C4" s="33">
        <v>50000</v>
      </c>
      <c r="D4" s="33">
        <v>70000</v>
      </c>
      <c r="E4" s="35">
        <f t="shared" si="0"/>
        <v>120000</v>
      </c>
    </row>
    <row r="5" spans="1:5">
      <c r="A5">
        <v>4</v>
      </c>
      <c r="B5" t="str">
        <f>_xlfn.IFNA(CONCATENATE(VLOOKUP(A5,Employees!$A$1:$J$10,3,FALSE)," ",VLOOKUP(A5,Employees!$A$1:$J$10,2,FALSE)),"")</f>
        <v>Margaret Peacock</v>
      </c>
      <c r="C5" s="33">
        <v>50000</v>
      </c>
      <c r="D5" s="33">
        <v>70000</v>
      </c>
      <c r="E5" s="35">
        <f t="shared" si="0"/>
        <v>120000</v>
      </c>
    </row>
    <row r="6" spans="1:5">
      <c r="A6">
        <v>5</v>
      </c>
      <c r="B6" t="str">
        <f>_xlfn.IFNA(CONCATENATE(VLOOKUP(A6,Employees!$A$1:$J$10,3,FALSE)," ",VLOOKUP(A6,Employees!$A$1:$J$10,2,FALSE)),"")</f>
        <v>Steven Buchanan</v>
      </c>
      <c r="C6" s="33">
        <v>30000</v>
      </c>
      <c r="D6" s="33">
        <v>60000</v>
      </c>
      <c r="E6" s="35">
        <f t="shared" si="0"/>
        <v>90000</v>
      </c>
    </row>
    <row r="7" spans="1:5">
      <c r="A7">
        <v>6</v>
      </c>
      <c r="B7" t="str">
        <f>_xlfn.IFNA(CONCATENATE(VLOOKUP(A7,Employees!$A$1:$J$10,3,FALSE)," ",VLOOKUP(A7,Employees!$A$1:$J$10,2,FALSE)),"")</f>
        <v>Michael Suyama</v>
      </c>
      <c r="C7" s="33">
        <v>30000</v>
      </c>
      <c r="D7" s="33">
        <v>60000</v>
      </c>
      <c r="E7" s="35">
        <f t="shared" si="0"/>
        <v>90000</v>
      </c>
    </row>
    <row r="8" spans="1:5">
      <c r="A8">
        <v>7</v>
      </c>
      <c r="B8" t="str">
        <f>_xlfn.IFNA(CONCATENATE(VLOOKUP(A8,Employees!$A$1:$J$10,3,FALSE)," ",VLOOKUP(A8,Employees!$A$1:$J$10,2,FALSE)),"")</f>
        <v>Robert King</v>
      </c>
      <c r="C8" s="33">
        <v>30000</v>
      </c>
      <c r="D8" s="33">
        <v>40000</v>
      </c>
      <c r="E8" s="35">
        <f t="shared" si="0"/>
        <v>70000</v>
      </c>
    </row>
    <row r="9" spans="1:5">
      <c r="A9">
        <v>8</v>
      </c>
      <c r="B9" t="str">
        <f>_xlfn.IFNA(CONCATENATE(VLOOKUP(A9,Employees!$A$1:$J$10,3,FALSE)," ",VLOOKUP(A9,Employees!$A$1:$J$10,2,FALSE)),"")</f>
        <v>Laura Callahan</v>
      </c>
      <c r="C9" s="33">
        <v>30000</v>
      </c>
      <c r="D9" s="33">
        <v>60000</v>
      </c>
      <c r="E9" s="35">
        <f t="shared" si="0"/>
        <v>90000</v>
      </c>
    </row>
    <row r="10" spans="1:5">
      <c r="A10">
        <v>9</v>
      </c>
      <c r="B10" t="str">
        <f>_xlfn.IFNA(CONCATENATE(VLOOKUP(A10,Employees!$A$1:$J$10,3,FALSE)," ",VLOOKUP(A10,Employees!$A$1:$J$10,2,FALSE)),"")</f>
        <v>Anne Dodsworth</v>
      </c>
      <c r="C10" s="33">
        <v>30000</v>
      </c>
      <c r="D10" s="33">
        <v>40000</v>
      </c>
      <c r="E10" s="35">
        <f t="shared" si="0"/>
        <v>70000</v>
      </c>
    </row>
    <row r="11" spans="1:5">
      <c r="B11" t="str">
        <f>_xlfn.IFNA(CONCATENATE(VLOOKUP(A11,Employees!$A$1:$J$10,3,FALSE)," ",VLOOKUP(A11,Employees!$A$1:$J$10,2,FALSE)),"")</f>
        <v/>
      </c>
      <c r="D11" s="3"/>
      <c r="E11" s="35"/>
    </row>
    <row r="12" spans="1:5">
      <c r="B12" t="str">
        <f>_xlfn.IFNA(CONCATENATE(VLOOKUP(A12,Employees!$A$1:$J$10,3,FALSE)," ",VLOOKUP(A12,Employees!$A$1:$J$10,2,FALSE)),"")</f>
        <v/>
      </c>
      <c r="D12" s="3"/>
      <c r="E12" s="35"/>
    </row>
    <row r="13" spans="1:5">
      <c r="B13" t="str">
        <f>_xlfn.IFNA(CONCATENATE(VLOOKUP(A13,Employees!$A$1:$J$10,3,FALSE)," ",VLOOKUP(A13,Employees!$A$1:$J$10,2,FALSE)),"")</f>
        <v/>
      </c>
      <c r="D13" s="3" t="str">
        <f>_xlfn.IFNA(VLOOKUP(A13,Employees!$A$1:$J$10,5,FALSE),"")</f>
        <v/>
      </c>
      <c r="E13" s="35"/>
    </row>
  </sheetData>
  <sortState xmlns:xlrd2="http://schemas.microsoft.com/office/spreadsheetml/2017/richdata2" ref="A2:B10">
    <sortCondition ref="A1"/>
  </sortState>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759F9-137A-421C-8942-87640132D897}">
  <sheetPr>
    <tabColor rgb="FFC00000"/>
  </sheetPr>
  <dimension ref="A1:L2160"/>
  <sheetViews>
    <sheetView tabSelected="1" workbookViewId="0">
      <selection activeCell="C6" sqref="C6"/>
    </sheetView>
  </sheetViews>
  <sheetFormatPr defaultRowHeight="14.45"/>
  <cols>
    <col min="3" max="3" width="30.5703125" bestFit="1" customWidth="1"/>
    <col min="4" max="4" width="16.42578125" bestFit="1" customWidth="1"/>
    <col min="5" max="5" width="9.85546875" bestFit="1" customWidth="1"/>
    <col min="9" max="9" width="10.7109375" bestFit="1" customWidth="1"/>
    <col min="10" max="10" width="7.85546875" bestFit="1" customWidth="1"/>
    <col min="11" max="11" width="9.85546875" customWidth="1"/>
  </cols>
  <sheetData>
    <row r="1" spans="1:12">
      <c r="A1" s="2" t="s">
        <v>243</v>
      </c>
      <c r="B1" s="2" t="s">
        <v>244</v>
      </c>
      <c r="C1" s="2" t="s">
        <v>20</v>
      </c>
      <c r="D1" s="2" t="s">
        <v>245</v>
      </c>
      <c r="E1" s="2" t="s">
        <v>246</v>
      </c>
      <c r="F1" s="2" t="s">
        <v>24</v>
      </c>
      <c r="G1" s="2" t="s">
        <v>247</v>
      </c>
      <c r="H1" s="2" t="s">
        <v>248</v>
      </c>
      <c r="I1" s="2" t="s">
        <v>249</v>
      </c>
      <c r="J1" s="2" t="s">
        <v>236</v>
      </c>
      <c r="K1" s="2" t="s">
        <v>250</v>
      </c>
      <c r="L1" s="2" t="s">
        <v>242</v>
      </c>
    </row>
    <row r="2" spans="1:12">
      <c r="A2">
        <v>10248</v>
      </c>
      <c r="B2">
        <v>11</v>
      </c>
      <c r="C2" t="str">
        <f>_xlfn.IFNA(VLOOKUP(B2,Products!$A$1:$J$93,2,FALSE),"")</f>
        <v>Queso Cabrales</v>
      </c>
      <c r="D2" t="str">
        <f>_xlfn.IFNA(VLOOKUP(VLOOKUP(A2,Orders!$A$1:$L$832,3,FALSE),Employees!$A$1:$J$10,3,FALSE)&amp;" "&amp;VLOOKUP(VLOOKUP(A2,Orders!$A$1:$L$832,3,FALSE),Employees!$A$1:$J$10,2,FALSE),"")</f>
        <v>Steven Buchanan</v>
      </c>
      <c r="E2" s="3">
        <f>_xlfn.IFNA(VLOOKUP(A2,Orders!$A$1:$L$832,4,FALSE),"")</f>
        <v>42750</v>
      </c>
      <c r="F2">
        <v>14</v>
      </c>
      <c r="G2">
        <v>12</v>
      </c>
      <c r="H2">
        <v>0</v>
      </c>
      <c r="I2">
        <f>IFERROR(IF(E2="","",YEAR(E2)),"")</f>
        <v>2017</v>
      </c>
      <c r="J2">
        <f>IF(H2=0,F2*G2,F2*G2*H2)</f>
        <v>168</v>
      </c>
      <c r="K2">
        <f>IFERROR(MONTH(E2),"")</f>
        <v>1</v>
      </c>
      <c r="L2" t="str">
        <f>IFERROR("Q"&amp;ROUNDUP(MONTH(E2)/3,0),"")</f>
        <v>Q1</v>
      </c>
    </row>
    <row r="3" spans="1:12">
      <c r="A3">
        <v>10248</v>
      </c>
      <c r="B3">
        <v>42</v>
      </c>
      <c r="C3" t="str">
        <f>_xlfn.IFNA(VLOOKUP(B3,Products!$A$1:$J$93,2,FALSE),"")</f>
        <v>Singaporean Hokkien Fried Mee</v>
      </c>
      <c r="D3" t="str">
        <f>_xlfn.IFNA(VLOOKUP(VLOOKUP(A3,Orders!$A$1:$L$832,3,FALSE),Employees!$A$1:$J$10,3,FALSE)&amp;" "&amp;VLOOKUP(VLOOKUP(A3,Orders!$A$1:$L$832,3,FALSE),Employees!$A$1:$J$10,2,FALSE),"")</f>
        <v>Steven Buchanan</v>
      </c>
      <c r="E3" s="3">
        <f>_xlfn.IFNA(VLOOKUP(A3,Orders!$A$1:$L$832,4,FALSE),"")</f>
        <v>42750</v>
      </c>
      <c r="F3">
        <v>9.8000000000000007</v>
      </c>
      <c r="G3">
        <v>10</v>
      </c>
      <c r="H3">
        <v>0</v>
      </c>
      <c r="I3">
        <f t="shared" ref="I3:I66" si="0">IFERROR(IF(E3="","",YEAR(E3)),"")</f>
        <v>2017</v>
      </c>
      <c r="J3">
        <f t="shared" ref="J3:J66" si="1">IF(H3=0,F3*G3,F3*G3*H3)</f>
        <v>98</v>
      </c>
      <c r="K3">
        <f t="shared" ref="K3:K66" si="2">IFERROR(MONTH(E3),"")</f>
        <v>1</v>
      </c>
      <c r="L3" t="str">
        <f t="shared" ref="L3:L66" si="3">IFERROR("Q"&amp;ROUNDUP(MONTH(E3)/3,0),"")</f>
        <v>Q1</v>
      </c>
    </row>
    <row r="4" spans="1:12">
      <c r="A4">
        <v>10248</v>
      </c>
      <c r="B4">
        <v>72</v>
      </c>
      <c r="C4" t="str">
        <f>_xlfn.IFNA(VLOOKUP(B4,Products!$A$1:$J$93,2,FALSE),"")</f>
        <v>Mozzarella di Giovanni</v>
      </c>
      <c r="D4" t="str">
        <f>_xlfn.IFNA(VLOOKUP(VLOOKUP(A4,Orders!$A$1:$L$832,3,FALSE),Employees!$A$1:$J$10,3,FALSE)&amp;" "&amp;VLOOKUP(VLOOKUP(A4,Orders!$A$1:$L$832,3,FALSE),Employees!$A$1:$J$10,2,FALSE),"")</f>
        <v>Steven Buchanan</v>
      </c>
      <c r="E4" s="3">
        <f>_xlfn.IFNA(VLOOKUP(A4,Orders!$A$1:$L$832,4,FALSE),"")</f>
        <v>42750</v>
      </c>
      <c r="F4">
        <v>34.799999999999997</v>
      </c>
      <c r="G4">
        <v>5</v>
      </c>
      <c r="H4">
        <v>0</v>
      </c>
      <c r="I4">
        <f t="shared" si="0"/>
        <v>2017</v>
      </c>
      <c r="J4">
        <f t="shared" si="1"/>
        <v>174</v>
      </c>
      <c r="K4">
        <f t="shared" si="2"/>
        <v>1</v>
      </c>
      <c r="L4" t="str">
        <f t="shared" si="3"/>
        <v>Q1</v>
      </c>
    </row>
    <row r="5" spans="1:12">
      <c r="A5">
        <v>10249</v>
      </c>
      <c r="B5">
        <v>14</v>
      </c>
      <c r="C5" t="str">
        <f>_xlfn.IFNA(VLOOKUP(B5,Products!$A$1:$J$93,2,FALSE),"")</f>
        <v>Tofu</v>
      </c>
      <c r="D5" t="str">
        <f>_xlfn.IFNA(VLOOKUP(VLOOKUP(A5,Orders!$A$1:$L$832,3,FALSE),Employees!$A$1:$J$10,3,FALSE)&amp;" "&amp;VLOOKUP(VLOOKUP(A5,Orders!$A$1:$L$832,3,FALSE),Employees!$A$1:$J$10,2,FALSE),"")</f>
        <v>Michael Suyama</v>
      </c>
      <c r="E5" s="3">
        <f>_xlfn.IFNA(VLOOKUP(A5,Orders!$A$1:$L$832,4,FALSE),"")</f>
        <v>42751</v>
      </c>
      <c r="F5">
        <v>18.600000000000001</v>
      </c>
      <c r="G5">
        <v>9</v>
      </c>
      <c r="H5">
        <v>0</v>
      </c>
      <c r="I5">
        <f t="shared" si="0"/>
        <v>2017</v>
      </c>
      <c r="J5">
        <f t="shared" si="1"/>
        <v>167.4</v>
      </c>
      <c r="K5">
        <f t="shared" si="2"/>
        <v>1</v>
      </c>
      <c r="L5" t="str">
        <f t="shared" si="3"/>
        <v>Q1</v>
      </c>
    </row>
    <row r="6" spans="1:12">
      <c r="A6">
        <v>10249</v>
      </c>
      <c r="B6">
        <v>51</v>
      </c>
      <c r="C6" t="str">
        <f>_xlfn.IFNA(VLOOKUP(B6,Products!$A$1:$J$93,2,FALSE),"")</f>
        <v>Manjimup Dried Apples</v>
      </c>
      <c r="D6" t="str">
        <f>_xlfn.IFNA(VLOOKUP(VLOOKUP(A6,Orders!$A$1:$L$832,3,FALSE),Employees!$A$1:$J$10,3,FALSE)&amp;" "&amp;VLOOKUP(VLOOKUP(A6,Orders!$A$1:$L$832,3,FALSE),Employees!$A$1:$J$10,2,FALSE),"")</f>
        <v>Michael Suyama</v>
      </c>
      <c r="E6" s="3">
        <f>_xlfn.IFNA(VLOOKUP(A6,Orders!$A$1:$L$832,4,FALSE),"")</f>
        <v>42751</v>
      </c>
      <c r="F6">
        <v>42.4</v>
      </c>
      <c r="G6">
        <v>40</v>
      </c>
      <c r="H6">
        <v>0</v>
      </c>
      <c r="I6">
        <f t="shared" si="0"/>
        <v>2017</v>
      </c>
      <c r="J6">
        <f t="shared" si="1"/>
        <v>1696</v>
      </c>
      <c r="K6">
        <f t="shared" si="2"/>
        <v>1</v>
      </c>
      <c r="L6" t="str">
        <f t="shared" si="3"/>
        <v>Q1</v>
      </c>
    </row>
    <row r="7" spans="1:12">
      <c r="A7">
        <v>10250</v>
      </c>
      <c r="B7">
        <v>41</v>
      </c>
      <c r="C7" t="str">
        <f>_xlfn.IFNA(VLOOKUP(B7,Products!$A$1:$J$93,2,FALSE),"")</f>
        <v>Jack's New England Clam Chowder</v>
      </c>
      <c r="D7" t="str">
        <f>_xlfn.IFNA(VLOOKUP(VLOOKUP(A7,Orders!$A$1:$L$832,3,FALSE),Employees!$A$1:$J$10,3,FALSE)&amp;" "&amp;VLOOKUP(VLOOKUP(A7,Orders!$A$1:$L$832,3,FALSE),Employees!$A$1:$J$10,2,FALSE),"")</f>
        <v>Margaret Peacock</v>
      </c>
      <c r="E7" s="3">
        <f>_xlfn.IFNA(VLOOKUP(A7,Orders!$A$1:$L$832,4,FALSE),"")</f>
        <v>42754</v>
      </c>
      <c r="F7">
        <v>7.7</v>
      </c>
      <c r="G7">
        <v>10</v>
      </c>
      <c r="H7">
        <v>0</v>
      </c>
      <c r="I7">
        <f t="shared" si="0"/>
        <v>2017</v>
      </c>
      <c r="J7">
        <f t="shared" si="1"/>
        <v>77</v>
      </c>
      <c r="K7">
        <f t="shared" si="2"/>
        <v>1</v>
      </c>
      <c r="L7" t="str">
        <f t="shared" si="3"/>
        <v>Q1</v>
      </c>
    </row>
    <row r="8" spans="1:12">
      <c r="A8">
        <v>10250</v>
      </c>
      <c r="B8">
        <v>51</v>
      </c>
      <c r="C8" t="str">
        <f>_xlfn.IFNA(VLOOKUP(B8,Products!$A$1:$J$93,2,FALSE),"")</f>
        <v>Manjimup Dried Apples</v>
      </c>
      <c r="D8" t="str">
        <f>_xlfn.IFNA(VLOOKUP(VLOOKUP(A8,Orders!$A$1:$L$832,3,FALSE),Employees!$A$1:$J$10,3,FALSE)&amp;" "&amp;VLOOKUP(VLOOKUP(A8,Orders!$A$1:$L$832,3,FALSE),Employees!$A$1:$J$10,2,FALSE),"")</f>
        <v>Margaret Peacock</v>
      </c>
      <c r="E8" s="3">
        <f>_xlfn.IFNA(VLOOKUP(A8,Orders!$A$1:$L$832,4,FALSE),"")</f>
        <v>42754</v>
      </c>
      <c r="F8">
        <v>42.4</v>
      </c>
      <c r="G8">
        <v>35</v>
      </c>
      <c r="H8">
        <v>0.15</v>
      </c>
      <c r="I8">
        <f t="shared" si="0"/>
        <v>2017</v>
      </c>
      <c r="J8">
        <f t="shared" si="1"/>
        <v>222.6</v>
      </c>
      <c r="K8">
        <f t="shared" si="2"/>
        <v>1</v>
      </c>
      <c r="L8" t="str">
        <f t="shared" si="3"/>
        <v>Q1</v>
      </c>
    </row>
    <row r="9" spans="1:12">
      <c r="A9">
        <v>10250</v>
      </c>
      <c r="B9">
        <v>65</v>
      </c>
      <c r="C9" t="str">
        <f>_xlfn.IFNA(VLOOKUP(B9,Products!$A$1:$J$93,2,FALSE),"")</f>
        <v>Louisiana Fiery Hot Pepper Sauce</v>
      </c>
      <c r="D9" t="str">
        <f>_xlfn.IFNA(VLOOKUP(VLOOKUP(A9,Orders!$A$1:$L$832,3,FALSE),Employees!$A$1:$J$10,3,FALSE)&amp;" "&amp;VLOOKUP(VLOOKUP(A9,Orders!$A$1:$L$832,3,FALSE),Employees!$A$1:$J$10,2,FALSE),"")</f>
        <v>Margaret Peacock</v>
      </c>
      <c r="E9" s="3">
        <f>_xlfn.IFNA(VLOOKUP(A9,Orders!$A$1:$L$832,4,FALSE),"")</f>
        <v>42754</v>
      </c>
      <c r="F9">
        <v>16.8</v>
      </c>
      <c r="G9">
        <v>15</v>
      </c>
      <c r="H9">
        <v>0.15</v>
      </c>
      <c r="I9">
        <f t="shared" si="0"/>
        <v>2017</v>
      </c>
      <c r="J9">
        <f t="shared" si="1"/>
        <v>37.799999999999997</v>
      </c>
      <c r="K9">
        <f t="shared" si="2"/>
        <v>1</v>
      </c>
      <c r="L9" t="str">
        <f t="shared" si="3"/>
        <v>Q1</v>
      </c>
    </row>
    <row r="10" spans="1:12">
      <c r="A10">
        <v>10251</v>
      </c>
      <c r="B10">
        <v>22</v>
      </c>
      <c r="C10" t="str">
        <f>_xlfn.IFNA(VLOOKUP(B10,Products!$A$1:$J$93,2,FALSE),"")</f>
        <v>Gustaf's Knäckebröd</v>
      </c>
      <c r="D10" t="str">
        <f>_xlfn.IFNA(VLOOKUP(VLOOKUP(A10,Orders!$A$1:$L$832,3,FALSE),Employees!$A$1:$J$10,3,FALSE)&amp;" "&amp;VLOOKUP(VLOOKUP(A10,Orders!$A$1:$L$832,3,FALSE),Employees!$A$1:$J$10,2,FALSE),"")</f>
        <v>Janet Leverling</v>
      </c>
      <c r="E10" s="3">
        <f>_xlfn.IFNA(VLOOKUP(A10,Orders!$A$1:$L$832,4,FALSE),"")</f>
        <v>42754</v>
      </c>
      <c r="F10">
        <v>16.8</v>
      </c>
      <c r="G10">
        <v>6</v>
      </c>
      <c r="H10">
        <v>0.05</v>
      </c>
      <c r="I10">
        <f t="shared" si="0"/>
        <v>2017</v>
      </c>
      <c r="J10">
        <f t="shared" si="1"/>
        <v>5.0400000000000009</v>
      </c>
      <c r="K10">
        <f t="shared" si="2"/>
        <v>1</v>
      </c>
      <c r="L10" t="str">
        <f t="shared" si="3"/>
        <v>Q1</v>
      </c>
    </row>
    <row r="11" spans="1:12">
      <c r="A11">
        <v>10251</v>
      </c>
      <c r="B11">
        <v>57</v>
      </c>
      <c r="C11" t="str">
        <f>_xlfn.IFNA(VLOOKUP(B11,Products!$A$1:$J$93,2,FALSE),"")</f>
        <v>Ravioli Angelo</v>
      </c>
      <c r="D11" t="str">
        <f>_xlfn.IFNA(VLOOKUP(VLOOKUP(A11,Orders!$A$1:$L$832,3,FALSE),Employees!$A$1:$J$10,3,FALSE)&amp;" "&amp;VLOOKUP(VLOOKUP(A11,Orders!$A$1:$L$832,3,FALSE),Employees!$A$1:$J$10,2,FALSE),"")</f>
        <v>Janet Leverling</v>
      </c>
      <c r="E11" s="3">
        <f>_xlfn.IFNA(VLOOKUP(A11,Orders!$A$1:$L$832,4,FALSE),"")</f>
        <v>42754</v>
      </c>
      <c r="F11">
        <v>15.6</v>
      </c>
      <c r="G11">
        <v>15</v>
      </c>
      <c r="H11">
        <v>0.05</v>
      </c>
      <c r="I11">
        <f t="shared" si="0"/>
        <v>2017</v>
      </c>
      <c r="J11">
        <f t="shared" si="1"/>
        <v>11.700000000000001</v>
      </c>
      <c r="K11">
        <f t="shared" si="2"/>
        <v>1</v>
      </c>
      <c r="L11" t="str">
        <f t="shared" si="3"/>
        <v>Q1</v>
      </c>
    </row>
    <row r="12" spans="1:12">
      <c r="A12">
        <v>10251</v>
      </c>
      <c r="B12">
        <v>65</v>
      </c>
      <c r="C12" t="str">
        <f>_xlfn.IFNA(VLOOKUP(B12,Products!$A$1:$J$93,2,FALSE),"")</f>
        <v>Louisiana Fiery Hot Pepper Sauce</v>
      </c>
      <c r="D12" t="str">
        <f>_xlfn.IFNA(VLOOKUP(VLOOKUP(A12,Orders!$A$1:$L$832,3,FALSE),Employees!$A$1:$J$10,3,FALSE)&amp;" "&amp;VLOOKUP(VLOOKUP(A12,Orders!$A$1:$L$832,3,FALSE),Employees!$A$1:$J$10,2,FALSE),"")</f>
        <v>Janet Leverling</v>
      </c>
      <c r="E12" s="3">
        <f>_xlfn.IFNA(VLOOKUP(A12,Orders!$A$1:$L$832,4,FALSE),"")</f>
        <v>42754</v>
      </c>
      <c r="F12">
        <v>16.8</v>
      </c>
      <c r="G12">
        <v>20</v>
      </c>
      <c r="H12">
        <v>0</v>
      </c>
      <c r="I12">
        <f t="shared" si="0"/>
        <v>2017</v>
      </c>
      <c r="J12">
        <f t="shared" si="1"/>
        <v>336</v>
      </c>
      <c r="K12">
        <f t="shared" si="2"/>
        <v>1</v>
      </c>
      <c r="L12" t="str">
        <f t="shared" si="3"/>
        <v>Q1</v>
      </c>
    </row>
    <row r="13" spans="1:12">
      <c r="A13">
        <v>10252</v>
      </c>
      <c r="B13">
        <v>20</v>
      </c>
      <c r="C13" t="str">
        <f>_xlfn.IFNA(VLOOKUP(B13,Products!$A$1:$J$93,2,FALSE),"")</f>
        <v>Sir Rodney's Marmalade</v>
      </c>
      <c r="D13" t="str">
        <f>_xlfn.IFNA(VLOOKUP(VLOOKUP(A13,Orders!$A$1:$L$832,3,FALSE),Employees!$A$1:$J$10,3,FALSE)&amp;" "&amp;VLOOKUP(VLOOKUP(A13,Orders!$A$1:$L$832,3,FALSE),Employees!$A$1:$J$10,2,FALSE),"")</f>
        <v>Margaret Peacock</v>
      </c>
      <c r="E13" s="3">
        <f>_xlfn.IFNA(VLOOKUP(A13,Orders!$A$1:$L$832,4,FALSE),"")</f>
        <v>42755</v>
      </c>
      <c r="F13">
        <v>64.8</v>
      </c>
      <c r="G13">
        <v>40</v>
      </c>
      <c r="H13">
        <v>0.05</v>
      </c>
      <c r="I13">
        <f t="shared" si="0"/>
        <v>2017</v>
      </c>
      <c r="J13">
        <f t="shared" si="1"/>
        <v>129.6</v>
      </c>
      <c r="K13">
        <f t="shared" si="2"/>
        <v>1</v>
      </c>
      <c r="L13" t="str">
        <f t="shared" si="3"/>
        <v>Q1</v>
      </c>
    </row>
    <row r="14" spans="1:12">
      <c r="A14">
        <v>10252</v>
      </c>
      <c r="B14">
        <v>33</v>
      </c>
      <c r="C14" t="str">
        <f>_xlfn.IFNA(VLOOKUP(B14,Products!$A$1:$J$93,2,FALSE),"")</f>
        <v>Geitost</v>
      </c>
      <c r="D14" t="str">
        <f>_xlfn.IFNA(VLOOKUP(VLOOKUP(A14,Orders!$A$1:$L$832,3,FALSE),Employees!$A$1:$J$10,3,FALSE)&amp;" "&amp;VLOOKUP(VLOOKUP(A14,Orders!$A$1:$L$832,3,FALSE),Employees!$A$1:$J$10,2,FALSE),"")</f>
        <v>Margaret Peacock</v>
      </c>
      <c r="E14" s="3">
        <f>_xlfn.IFNA(VLOOKUP(A14,Orders!$A$1:$L$832,4,FALSE),"")</f>
        <v>42755</v>
      </c>
      <c r="F14">
        <v>2</v>
      </c>
      <c r="G14">
        <v>25</v>
      </c>
      <c r="H14">
        <v>0.05</v>
      </c>
      <c r="I14">
        <f t="shared" si="0"/>
        <v>2017</v>
      </c>
      <c r="J14">
        <f t="shared" si="1"/>
        <v>2.5</v>
      </c>
      <c r="K14">
        <f t="shared" si="2"/>
        <v>1</v>
      </c>
      <c r="L14" t="str">
        <f t="shared" si="3"/>
        <v>Q1</v>
      </c>
    </row>
    <row r="15" spans="1:12">
      <c r="A15">
        <v>10252</v>
      </c>
      <c r="B15">
        <v>60</v>
      </c>
      <c r="C15" t="str">
        <f>_xlfn.IFNA(VLOOKUP(B15,Products!$A$1:$J$93,2,FALSE),"")</f>
        <v>Camembert Pierrot</v>
      </c>
      <c r="D15" t="str">
        <f>_xlfn.IFNA(VLOOKUP(VLOOKUP(A15,Orders!$A$1:$L$832,3,FALSE),Employees!$A$1:$J$10,3,FALSE)&amp;" "&amp;VLOOKUP(VLOOKUP(A15,Orders!$A$1:$L$832,3,FALSE),Employees!$A$1:$J$10,2,FALSE),"")</f>
        <v>Margaret Peacock</v>
      </c>
      <c r="E15" s="3">
        <f>_xlfn.IFNA(VLOOKUP(A15,Orders!$A$1:$L$832,4,FALSE),"")</f>
        <v>42755</v>
      </c>
      <c r="F15">
        <v>27.2</v>
      </c>
      <c r="G15">
        <v>40</v>
      </c>
      <c r="H15">
        <v>0</v>
      </c>
      <c r="I15">
        <f t="shared" si="0"/>
        <v>2017</v>
      </c>
      <c r="J15">
        <f t="shared" si="1"/>
        <v>1088</v>
      </c>
      <c r="K15">
        <f t="shared" si="2"/>
        <v>1</v>
      </c>
      <c r="L15" t="str">
        <f t="shared" si="3"/>
        <v>Q1</v>
      </c>
    </row>
    <row r="16" spans="1:12">
      <c r="A16">
        <v>10253</v>
      </c>
      <c r="B16">
        <v>31</v>
      </c>
      <c r="C16" t="str">
        <f>_xlfn.IFNA(VLOOKUP(B16,Products!$A$1:$J$93,2,FALSE),"")</f>
        <v>Gorgonzola Telino</v>
      </c>
      <c r="D16" t="str">
        <f>_xlfn.IFNA(VLOOKUP(VLOOKUP(A16,Orders!$A$1:$L$832,3,FALSE),Employees!$A$1:$J$10,3,FALSE)&amp;" "&amp;VLOOKUP(VLOOKUP(A16,Orders!$A$1:$L$832,3,FALSE),Employees!$A$1:$J$10,2,FALSE),"")</f>
        <v>Janet Leverling</v>
      </c>
      <c r="E16" s="3">
        <f>_xlfn.IFNA(VLOOKUP(A16,Orders!$A$1:$L$832,4,FALSE),"")</f>
        <v>42756</v>
      </c>
      <c r="F16">
        <v>10</v>
      </c>
      <c r="G16">
        <v>20</v>
      </c>
      <c r="H16">
        <v>0</v>
      </c>
      <c r="I16">
        <f t="shared" si="0"/>
        <v>2017</v>
      </c>
      <c r="J16">
        <f t="shared" si="1"/>
        <v>200</v>
      </c>
      <c r="K16">
        <f t="shared" si="2"/>
        <v>1</v>
      </c>
      <c r="L16" t="str">
        <f t="shared" si="3"/>
        <v>Q1</v>
      </c>
    </row>
    <row r="17" spans="1:12">
      <c r="A17">
        <v>10253</v>
      </c>
      <c r="B17">
        <v>39</v>
      </c>
      <c r="C17" t="str">
        <f>_xlfn.IFNA(VLOOKUP(B17,Products!$A$1:$J$93,2,FALSE),"")</f>
        <v>Chartreuse verte</v>
      </c>
      <c r="D17" t="str">
        <f>_xlfn.IFNA(VLOOKUP(VLOOKUP(A17,Orders!$A$1:$L$832,3,FALSE),Employees!$A$1:$J$10,3,FALSE)&amp;" "&amp;VLOOKUP(VLOOKUP(A17,Orders!$A$1:$L$832,3,FALSE),Employees!$A$1:$J$10,2,FALSE),"")</f>
        <v>Janet Leverling</v>
      </c>
      <c r="E17" s="3">
        <f>_xlfn.IFNA(VLOOKUP(A17,Orders!$A$1:$L$832,4,FALSE),"")</f>
        <v>42756</v>
      </c>
      <c r="F17">
        <v>14.4</v>
      </c>
      <c r="G17">
        <v>42</v>
      </c>
      <c r="H17">
        <v>0</v>
      </c>
      <c r="I17">
        <f t="shared" si="0"/>
        <v>2017</v>
      </c>
      <c r="J17">
        <f t="shared" si="1"/>
        <v>604.80000000000007</v>
      </c>
      <c r="K17">
        <f t="shared" si="2"/>
        <v>1</v>
      </c>
      <c r="L17" t="str">
        <f t="shared" si="3"/>
        <v>Q1</v>
      </c>
    </row>
    <row r="18" spans="1:12">
      <c r="A18">
        <v>10253</v>
      </c>
      <c r="B18">
        <v>49</v>
      </c>
      <c r="C18" t="str">
        <f>_xlfn.IFNA(VLOOKUP(B18,Products!$A$1:$J$93,2,FALSE),"")</f>
        <v>Maxilaku</v>
      </c>
      <c r="D18" t="str">
        <f>_xlfn.IFNA(VLOOKUP(VLOOKUP(A18,Orders!$A$1:$L$832,3,FALSE),Employees!$A$1:$J$10,3,FALSE)&amp;" "&amp;VLOOKUP(VLOOKUP(A18,Orders!$A$1:$L$832,3,FALSE),Employees!$A$1:$J$10,2,FALSE),"")</f>
        <v>Janet Leverling</v>
      </c>
      <c r="E18" s="3">
        <f>_xlfn.IFNA(VLOOKUP(A18,Orders!$A$1:$L$832,4,FALSE),"")</f>
        <v>42756</v>
      </c>
      <c r="F18">
        <v>16</v>
      </c>
      <c r="G18">
        <v>40</v>
      </c>
      <c r="H18">
        <v>0</v>
      </c>
      <c r="I18">
        <f t="shared" si="0"/>
        <v>2017</v>
      </c>
      <c r="J18">
        <f t="shared" si="1"/>
        <v>640</v>
      </c>
      <c r="K18">
        <f t="shared" si="2"/>
        <v>1</v>
      </c>
      <c r="L18" t="str">
        <f t="shared" si="3"/>
        <v>Q1</v>
      </c>
    </row>
    <row r="19" spans="1:12">
      <c r="A19">
        <v>10254</v>
      </c>
      <c r="B19">
        <v>24</v>
      </c>
      <c r="C19" t="str">
        <f>_xlfn.IFNA(VLOOKUP(B19,Products!$A$1:$J$93,2,FALSE),"")</f>
        <v>Guaraná Fantástica</v>
      </c>
      <c r="D19" t="str">
        <f>_xlfn.IFNA(VLOOKUP(VLOOKUP(A19,Orders!$A$1:$L$832,3,FALSE),Employees!$A$1:$J$10,3,FALSE)&amp;" "&amp;VLOOKUP(VLOOKUP(A19,Orders!$A$1:$L$832,3,FALSE),Employees!$A$1:$J$10,2,FALSE),"")</f>
        <v>Steven Buchanan</v>
      </c>
      <c r="E19" s="3">
        <f>_xlfn.IFNA(VLOOKUP(A19,Orders!$A$1:$L$832,4,FALSE),"")</f>
        <v>42757</v>
      </c>
      <c r="F19">
        <v>3.6</v>
      </c>
      <c r="G19">
        <v>15</v>
      </c>
      <c r="H19">
        <v>0.15</v>
      </c>
      <c r="I19">
        <f t="shared" si="0"/>
        <v>2017</v>
      </c>
      <c r="J19">
        <f t="shared" si="1"/>
        <v>8.1</v>
      </c>
      <c r="K19">
        <f t="shared" si="2"/>
        <v>1</v>
      </c>
      <c r="L19" t="str">
        <f t="shared" si="3"/>
        <v>Q1</v>
      </c>
    </row>
    <row r="20" spans="1:12">
      <c r="A20">
        <v>10254</v>
      </c>
      <c r="B20">
        <v>55</v>
      </c>
      <c r="C20" t="str">
        <f>_xlfn.IFNA(VLOOKUP(B20,Products!$A$1:$J$93,2,FALSE),"")</f>
        <v>Pâté chinois</v>
      </c>
      <c r="D20" t="str">
        <f>_xlfn.IFNA(VLOOKUP(VLOOKUP(A20,Orders!$A$1:$L$832,3,FALSE),Employees!$A$1:$J$10,3,FALSE)&amp;" "&amp;VLOOKUP(VLOOKUP(A20,Orders!$A$1:$L$832,3,FALSE),Employees!$A$1:$J$10,2,FALSE),"")</f>
        <v>Steven Buchanan</v>
      </c>
      <c r="E20" s="3">
        <f>_xlfn.IFNA(VLOOKUP(A20,Orders!$A$1:$L$832,4,FALSE),"")</f>
        <v>42757</v>
      </c>
      <c r="F20">
        <v>19.2</v>
      </c>
      <c r="G20">
        <v>21</v>
      </c>
      <c r="H20">
        <v>0.15</v>
      </c>
      <c r="I20">
        <f t="shared" si="0"/>
        <v>2017</v>
      </c>
      <c r="J20">
        <f t="shared" si="1"/>
        <v>60.48</v>
      </c>
      <c r="K20">
        <f t="shared" si="2"/>
        <v>1</v>
      </c>
      <c r="L20" t="str">
        <f t="shared" si="3"/>
        <v>Q1</v>
      </c>
    </row>
    <row r="21" spans="1:12">
      <c r="A21">
        <v>10254</v>
      </c>
      <c r="B21">
        <v>74</v>
      </c>
      <c r="C21" t="str">
        <f>_xlfn.IFNA(VLOOKUP(B21,Products!$A$1:$J$93,2,FALSE),"")</f>
        <v>Longlife Tofu</v>
      </c>
      <c r="D21" t="str">
        <f>_xlfn.IFNA(VLOOKUP(VLOOKUP(A21,Orders!$A$1:$L$832,3,FALSE),Employees!$A$1:$J$10,3,FALSE)&amp;" "&amp;VLOOKUP(VLOOKUP(A21,Orders!$A$1:$L$832,3,FALSE),Employees!$A$1:$J$10,2,FALSE),"")</f>
        <v>Steven Buchanan</v>
      </c>
      <c r="E21" s="3">
        <f>_xlfn.IFNA(VLOOKUP(A21,Orders!$A$1:$L$832,4,FALSE),"")</f>
        <v>42757</v>
      </c>
      <c r="F21">
        <v>8</v>
      </c>
      <c r="G21">
        <v>21</v>
      </c>
      <c r="H21">
        <v>0</v>
      </c>
      <c r="I21">
        <f t="shared" si="0"/>
        <v>2017</v>
      </c>
      <c r="J21">
        <f t="shared" si="1"/>
        <v>168</v>
      </c>
      <c r="K21">
        <f t="shared" si="2"/>
        <v>1</v>
      </c>
      <c r="L21" t="str">
        <f t="shared" si="3"/>
        <v>Q1</v>
      </c>
    </row>
    <row r="22" spans="1:12">
      <c r="A22">
        <v>10255</v>
      </c>
      <c r="B22">
        <v>2</v>
      </c>
      <c r="C22" t="str">
        <f>_xlfn.IFNA(VLOOKUP(B22,Products!$A$1:$J$93,2,FALSE),"")</f>
        <v>Chang5</v>
      </c>
      <c r="D22" t="str">
        <f>_xlfn.IFNA(VLOOKUP(VLOOKUP(A22,Orders!$A$1:$L$832,3,FALSE),Employees!$A$1:$J$10,3,FALSE)&amp;" "&amp;VLOOKUP(VLOOKUP(A22,Orders!$A$1:$L$832,3,FALSE),Employees!$A$1:$J$10,2,FALSE),"")</f>
        <v>Anne Dodsworth</v>
      </c>
      <c r="E22" s="3">
        <f>_xlfn.IFNA(VLOOKUP(A22,Orders!$A$1:$L$832,4,FALSE),"")</f>
        <v>42758</v>
      </c>
      <c r="F22">
        <v>15.2</v>
      </c>
      <c r="G22">
        <v>20</v>
      </c>
      <c r="H22">
        <v>0</v>
      </c>
      <c r="I22">
        <f t="shared" si="0"/>
        <v>2017</v>
      </c>
      <c r="J22">
        <f t="shared" si="1"/>
        <v>304</v>
      </c>
      <c r="K22">
        <f t="shared" si="2"/>
        <v>1</v>
      </c>
      <c r="L22" t="str">
        <f t="shared" si="3"/>
        <v>Q1</v>
      </c>
    </row>
    <row r="23" spans="1:12">
      <c r="A23">
        <v>10255</v>
      </c>
      <c r="B23">
        <v>16</v>
      </c>
      <c r="C23" t="str">
        <f>_xlfn.IFNA(VLOOKUP(B23,Products!$A$1:$J$93,2,FALSE),"")</f>
        <v>Pavlova</v>
      </c>
      <c r="D23" t="str">
        <f>_xlfn.IFNA(VLOOKUP(VLOOKUP(A23,Orders!$A$1:$L$832,3,FALSE),Employees!$A$1:$J$10,3,FALSE)&amp;" "&amp;VLOOKUP(VLOOKUP(A23,Orders!$A$1:$L$832,3,FALSE),Employees!$A$1:$J$10,2,FALSE),"")</f>
        <v>Anne Dodsworth</v>
      </c>
      <c r="E23" s="3">
        <f>_xlfn.IFNA(VLOOKUP(A23,Orders!$A$1:$L$832,4,FALSE),"")</f>
        <v>42758</v>
      </c>
      <c r="F23">
        <v>13.9</v>
      </c>
      <c r="G23">
        <v>35</v>
      </c>
      <c r="H23">
        <v>0</v>
      </c>
      <c r="I23">
        <f t="shared" si="0"/>
        <v>2017</v>
      </c>
      <c r="J23">
        <f t="shared" si="1"/>
        <v>486.5</v>
      </c>
      <c r="K23">
        <f t="shared" si="2"/>
        <v>1</v>
      </c>
      <c r="L23" t="str">
        <f t="shared" si="3"/>
        <v>Q1</v>
      </c>
    </row>
    <row r="24" spans="1:12">
      <c r="A24">
        <v>10255</v>
      </c>
      <c r="B24">
        <v>36</v>
      </c>
      <c r="C24" t="str">
        <f>_xlfn.IFNA(VLOOKUP(B24,Products!$A$1:$J$93,2,FALSE),"")</f>
        <v>Inlagd Sill</v>
      </c>
      <c r="D24" t="str">
        <f>_xlfn.IFNA(VLOOKUP(VLOOKUP(A24,Orders!$A$1:$L$832,3,FALSE),Employees!$A$1:$J$10,3,FALSE)&amp;" "&amp;VLOOKUP(VLOOKUP(A24,Orders!$A$1:$L$832,3,FALSE),Employees!$A$1:$J$10,2,FALSE),"")</f>
        <v>Anne Dodsworth</v>
      </c>
      <c r="E24" s="3">
        <f>_xlfn.IFNA(VLOOKUP(A24,Orders!$A$1:$L$832,4,FALSE),"")</f>
        <v>42758</v>
      </c>
      <c r="F24">
        <v>15.2</v>
      </c>
      <c r="G24">
        <v>25</v>
      </c>
      <c r="H24">
        <v>0</v>
      </c>
      <c r="I24">
        <f t="shared" si="0"/>
        <v>2017</v>
      </c>
      <c r="J24">
        <f t="shared" si="1"/>
        <v>380</v>
      </c>
      <c r="K24">
        <f t="shared" si="2"/>
        <v>1</v>
      </c>
      <c r="L24" t="str">
        <f t="shared" si="3"/>
        <v>Q1</v>
      </c>
    </row>
    <row r="25" spans="1:12">
      <c r="A25">
        <v>10255</v>
      </c>
      <c r="B25">
        <v>59</v>
      </c>
      <c r="C25" t="str">
        <f>_xlfn.IFNA(VLOOKUP(B25,Products!$A$1:$J$93,2,FALSE),"")</f>
        <v>Raclette Courdavault</v>
      </c>
      <c r="D25" t="str">
        <f>_xlfn.IFNA(VLOOKUP(VLOOKUP(A25,Orders!$A$1:$L$832,3,FALSE),Employees!$A$1:$J$10,3,FALSE)&amp;" "&amp;VLOOKUP(VLOOKUP(A25,Orders!$A$1:$L$832,3,FALSE),Employees!$A$1:$J$10,2,FALSE),"")</f>
        <v>Anne Dodsworth</v>
      </c>
      <c r="E25" s="3">
        <f>_xlfn.IFNA(VLOOKUP(A25,Orders!$A$1:$L$832,4,FALSE),"")</f>
        <v>42758</v>
      </c>
      <c r="F25">
        <v>44</v>
      </c>
      <c r="G25">
        <v>30</v>
      </c>
      <c r="H25">
        <v>0</v>
      </c>
      <c r="I25">
        <f t="shared" si="0"/>
        <v>2017</v>
      </c>
      <c r="J25">
        <f t="shared" si="1"/>
        <v>1320</v>
      </c>
      <c r="K25">
        <f t="shared" si="2"/>
        <v>1</v>
      </c>
      <c r="L25" t="str">
        <f t="shared" si="3"/>
        <v>Q1</v>
      </c>
    </row>
    <row r="26" spans="1:12">
      <c r="A26">
        <v>10256</v>
      </c>
      <c r="B26">
        <v>53</v>
      </c>
      <c r="C26" t="str">
        <f>_xlfn.IFNA(VLOOKUP(B26,Products!$A$1:$J$93,2,FALSE),"")</f>
        <v>Perth Pasties</v>
      </c>
      <c r="D26" t="str">
        <f>_xlfn.IFNA(VLOOKUP(VLOOKUP(A26,Orders!$A$1:$L$832,3,FALSE),Employees!$A$1:$J$10,3,FALSE)&amp;" "&amp;VLOOKUP(VLOOKUP(A26,Orders!$A$1:$L$832,3,FALSE),Employees!$A$1:$J$10,2,FALSE),"")</f>
        <v>Janet Leverling</v>
      </c>
      <c r="E26" s="3">
        <f>_xlfn.IFNA(VLOOKUP(A26,Orders!$A$1:$L$832,4,FALSE),"")</f>
        <v>42761</v>
      </c>
      <c r="F26">
        <v>26.2</v>
      </c>
      <c r="G26">
        <v>15</v>
      </c>
      <c r="H26">
        <v>0</v>
      </c>
      <c r="I26">
        <f t="shared" si="0"/>
        <v>2017</v>
      </c>
      <c r="J26">
        <f t="shared" si="1"/>
        <v>393</v>
      </c>
      <c r="K26">
        <f t="shared" si="2"/>
        <v>1</v>
      </c>
      <c r="L26" t="str">
        <f t="shared" si="3"/>
        <v>Q1</v>
      </c>
    </row>
    <row r="27" spans="1:12">
      <c r="A27">
        <v>10256</v>
      </c>
      <c r="B27">
        <v>77</v>
      </c>
      <c r="C27" t="str">
        <f>_xlfn.IFNA(VLOOKUP(B27,Products!$A$1:$J$93,2,FALSE),"")</f>
        <v>Original Frankfurter grüne Soße</v>
      </c>
      <c r="D27" t="str">
        <f>_xlfn.IFNA(VLOOKUP(VLOOKUP(A27,Orders!$A$1:$L$832,3,FALSE),Employees!$A$1:$J$10,3,FALSE)&amp;" "&amp;VLOOKUP(VLOOKUP(A27,Orders!$A$1:$L$832,3,FALSE),Employees!$A$1:$J$10,2,FALSE),"")</f>
        <v>Janet Leverling</v>
      </c>
      <c r="E27" s="3">
        <f>_xlfn.IFNA(VLOOKUP(A27,Orders!$A$1:$L$832,4,FALSE),"")</f>
        <v>42761</v>
      </c>
      <c r="F27">
        <v>10.4</v>
      </c>
      <c r="G27">
        <v>12</v>
      </c>
      <c r="H27">
        <v>0</v>
      </c>
      <c r="I27">
        <f t="shared" si="0"/>
        <v>2017</v>
      </c>
      <c r="J27">
        <f t="shared" si="1"/>
        <v>124.80000000000001</v>
      </c>
      <c r="K27">
        <f t="shared" si="2"/>
        <v>1</v>
      </c>
      <c r="L27" t="str">
        <f t="shared" si="3"/>
        <v>Q1</v>
      </c>
    </row>
    <row r="28" spans="1:12">
      <c r="A28">
        <v>10257</v>
      </c>
      <c r="B28">
        <v>27</v>
      </c>
      <c r="C28" t="str">
        <f>_xlfn.IFNA(VLOOKUP(B28,Products!$A$1:$J$93,2,FALSE),"")</f>
        <v>Schoggi Schokolade</v>
      </c>
      <c r="D28" t="str">
        <f>_xlfn.IFNA(VLOOKUP(VLOOKUP(A28,Orders!$A$1:$L$832,3,FALSE),Employees!$A$1:$J$10,3,FALSE)&amp;" "&amp;VLOOKUP(VLOOKUP(A28,Orders!$A$1:$L$832,3,FALSE),Employees!$A$1:$J$10,2,FALSE),"")</f>
        <v>Margaret Peacock</v>
      </c>
      <c r="E28" s="3">
        <f>_xlfn.IFNA(VLOOKUP(A28,Orders!$A$1:$L$832,4,FALSE),"")</f>
        <v>42762</v>
      </c>
      <c r="F28">
        <v>35.1</v>
      </c>
      <c r="G28">
        <v>25</v>
      </c>
      <c r="H28">
        <v>0</v>
      </c>
      <c r="I28">
        <f t="shared" si="0"/>
        <v>2017</v>
      </c>
      <c r="J28">
        <f t="shared" si="1"/>
        <v>877.5</v>
      </c>
      <c r="K28">
        <f t="shared" si="2"/>
        <v>1</v>
      </c>
      <c r="L28" t="str">
        <f t="shared" si="3"/>
        <v>Q1</v>
      </c>
    </row>
    <row r="29" spans="1:12">
      <c r="A29">
        <v>10257</v>
      </c>
      <c r="B29">
        <v>39</v>
      </c>
      <c r="C29" t="str">
        <f>_xlfn.IFNA(VLOOKUP(B29,Products!$A$1:$J$93,2,FALSE),"")</f>
        <v>Chartreuse verte</v>
      </c>
      <c r="D29" t="str">
        <f>_xlfn.IFNA(VLOOKUP(VLOOKUP(A29,Orders!$A$1:$L$832,3,FALSE),Employees!$A$1:$J$10,3,FALSE)&amp;" "&amp;VLOOKUP(VLOOKUP(A29,Orders!$A$1:$L$832,3,FALSE),Employees!$A$1:$J$10,2,FALSE),"")</f>
        <v>Margaret Peacock</v>
      </c>
      <c r="E29" s="3">
        <f>_xlfn.IFNA(VLOOKUP(A29,Orders!$A$1:$L$832,4,FALSE),"")</f>
        <v>42762</v>
      </c>
      <c r="F29">
        <v>14.4</v>
      </c>
      <c r="G29">
        <v>6</v>
      </c>
      <c r="H29">
        <v>0</v>
      </c>
      <c r="I29">
        <f t="shared" si="0"/>
        <v>2017</v>
      </c>
      <c r="J29">
        <f t="shared" si="1"/>
        <v>86.4</v>
      </c>
      <c r="K29">
        <f t="shared" si="2"/>
        <v>1</v>
      </c>
      <c r="L29" t="str">
        <f t="shared" si="3"/>
        <v>Q1</v>
      </c>
    </row>
    <row r="30" spans="1:12">
      <c r="A30">
        <v>10257</v>
      </c>
      <c r="B30">
        <v>77</v>
      </c>
      <c r="C30" t="str">
        <f>_xlfn.IFNA(VLOOKUP(B30,Products!$A$1:$J$93,2,FALSE),"")</f>
        <v>Original Frankfurter grüne Soße</v>
      </c>
      <c r="D30" t="str">
        <f>_xlfn.IFNA(VLOOKUP(VLOOKUP(A30,Orders!$A$1:$L$832,3,FALSE),Employees!$A$1:$J$10,3,FALSE)&amp;" "&amp;VLOOKUP(VLOOKUP(A30,Orders!$A$1:$L$832,3,FALSE),Employees!$A$1:$J$10,2,FALSE),"")</f>
        <v>Margaret Peacock</v>
      </c>
      <c r="E30" s="3">
        <f>_xlfn.IFNA(VLOOKUP(A30,Orders!$A$1:$L$832,4,FALSE),"")</f>
        <v>42762</v>
      </c>
      <c r="F30">
        <v>10.4</v>
      </c>
      <c r="G30">
        <v>15</v>
      </c>
      <c r="H30">
        <v>0</v>
      </c>
      <c r="I30">
        <f t="shared" si="0"/>
        <v>2017</v>
      </c>
      <c r="J30">
        <f t="shared" si="1"/>
        <v>156</v>
      </c>
      <c r="K30">
        <f t="shared" si="2"/>
        <v>1</v>
      </c>
      <c r="L30" t="str">
        <f t="shared" si="3"/>
        <v>Q1</v>
      </c>
    </row>
    <row r="31" spans="1:12">
      <c r="A31">
        <v>10258</v>
      </c>
      <c r="B31">
        <v>2</v>
      </c>
      <c r="C31" t="str">
        <f>_xlfn.IFNA(VLOOKUP(B31,Products!$A$1:$J$93,2,FALSE),"")</f>
        <v>Chang5</v>
      </c>
      <c r="D31" t="str">
        <f>_xlfn.IFNA(VLOOKUP(VLOOKUP(A31,Orders!$A$1:$L$832,3,FALSE),Employees!$A$1:$J$10,3,FALSE)&amp;" "&amp;VLOOKUP(VLOOKUP(A31,Orders!$A$1:$L$832,3,FALSE),Employees!$A$1:$J$10,2,FALSE),"")</f>
        <v>Nancy Davolio</v>
      </c>
      <c r="E31" s="3">
        <f>_xlfn.IFNA(VLOOKUP(A31,Orders!$A$1:$L$832,4,FALSE),"")</f>
        <v>42763</v>
      </c>
      <c r="F31">
        <v>15.2</v>
      </c>
      <c r="G31">
        <v>50</v>
      </c>
      <c r="H31">
        <v>0.2</v>
      </c>
      <c r="I31">
        <f t="shared" si="0"/>
        <v>2017</v>
      </c>
      <c r="J31">
        <f t="shared" si="1"/>
        <v>152</v>
      </c>
      <c r="K31">
        <f t="shared" si="2"/>
        <v>1</v>
      </c>
      <c r="L31" t="str">
        <f t="shared" si="3"/>
        <v>Q1</v>
      </c>
    </row>
    <row r="32" spans="1:12">
      <c r="A32">
        <v>10258</v>
      </c>
      <c r="B32">
        <v>5</v>
      </c>
      <c r="C32" t="str">
        <f>_xlfn.IFNA(VLOOKUP(B32,Products!$A$1:$J$93,2,FALSE),"")</f>
        <v>Chef Anton's Gumbo Mix</v>
      </c>
      <c r="D32" t="str">
        <f>_xlfn.IFNA(VLOOKUP(VLOOKUP(A32,Orders!$A$1:$L$832,3,FALSE),Employees!$A$1:$J$10,3,FALSE)&amp;" "&amp;VLOOKUP(VLOOKUP(A32,Orders!$A$1:$L$832,3,FALSE),Employees!$A$1:$J$10,2,FALSE),"")</f>
        <v>Nancy Davolio</v>
      </c>
      <c r="E32" s="3">
        <f>_xlfn.IFNA(VLOOKUP(A32,Orders!$A$1:$L$832,4,FALSE),"")</f>
        <v>42763</v>
      </c>
      <c r="F32">
        <v>17</v>
      </c>
      <c r="G32">
        <v>65</v>
      </c>
      <c r="H32">
        <v>0.2</v>
      </c>
      <c r="I32">
        <f t="shared" si="0"/>
        <v>2017</v>
      </c>
      <c r="J32">
        <f t="shared" si="1"/>
        <v>221</v>
      </c>
      <c r="K32">
        <f t="shared" si="2"/>
        <v>1</v>
      </c>
      <c r="L32" t="str">
        <f t="shared" si="3"/>
        <v>Q1</v>
      </c>
    </row>
    <row r="33" spans="1:12">
      <c r="A33">
        <v>10258</v>
      </c>
      <c r="B33">
        <v>32</v>
      </c>
      <c r="C33" t="str">
        <f>_xlfn.IFNA(VLOOKUP(B33,Products!$A$1:$J$93,2,FALSE),"")</f>
        <v>Mascarpone Fabioli</v>
      </c>
      <c r="D33" t="str">
        <f>_xlfn.IFNA(VLOOKUP(VLOOKUP(A33,Orders!$A$1:$L$832,3,FALSE),Employees!$A$1:$J$10,3,FALSE)&amp;" "&amp;VLOOKUP(VLOOKUP(A33,Orders!$A$1:$L$832,3,FALSE),Employees!$A$1:$J$10,2,FALSE),"")</f>
        <v>Nancy Davolio</v>
      </c>
      <c r="E33" s="3">
        <f>_xlfn.IFNA(VLOOKUP(A33,Orders!$A$1:$L$832,4,FALSE),"")</f>
        <v>42763</v>
      </c>
      <c r="F33">
        <v>25.6</v>
      </c>
      <c r="G33">
        <v>6</v>
      </c>
      <c r="H33">
        <v>0.2</v>
      </c>
      <c r="I33">
        <f t="shared" si="0"/>
        <v>2017</v>
      </c>
      <c r="J33">
        <f t="shared" si="1"/>
        <v>30.720000000000006</v>
      </c>
      <c r="K33">
        <f t="shared" si="2"/>
        <v>1</v>
      </c>
      <c r="L33" t="str">
        <f t="shared" si="3"/>
        <v>Q1</v>
      </c>
    </row>
    <row r="34" spans="1:12">
      <c r="A34">
        <v>10259</v>
      </c>
      <c r="B34">
        <v>21</v>
      </c>
      <c r="C34" t="str">
        <f>_xlfn.IFNA(VLOOKUP(B34,Products!$A$1:$J$93,2,FALSE),"")</f>
        <v>Sir Rodney's Scones</v>
      </c>
      <c r="D34" t="str">
        <f>_xlfn.IFNA(VLOOKUP(VLOOKUP(A34,Orders!$A$1:$L$832,3,FALSE),Employees!$A$1:$J$10,3,FALSE)&amp;" "&amp;VLOOKUP(VLOOKUP(A34,Orders!$A$1:$L$832,3,FALSE),Employees!$A$1:$J$10,2,FALSE),"")</f>
        <v>Margaret Peacock</v>
      </c>
      <c r="E34" s="3">
        <f>_xlfn.IFNA(VLOOKUP(A34,Orders!$A$1:$L$832,4,FALSE),"")</f>
        <v>42764</v>
      </c>
      <c r="F34">
        <v>8</v>
      </c>
      <c r="G34">
        <v>10</v>
      </c>
      <c r="H34">
        <v>0</v>
      </c>
      <c r="I34">
        <f t="shared" si="0"/>
        <v>2017</v>
      </c>
      <c r="J34">
        <f t="shared" si="1"/>
        <v>80</v>
      </c>
      <c r="K34">
        <f t="shared" si="2"/>
        <v>1</v>
      </c>
      <c r="L34" t="str">
        <f t="shared" si="3"/>
        <v>Q1</v>
      </c>
    </row>
    <row r="35" spans="1:12">
      <c r="A35">
        <v>10259</v>
      </c>
      <c r="B35">
        <v>37</v>
      </c>
      <c r="C35" t="str">
        <f>_xlfn.IFNA(VLOOKUP(B35,Products!$A$1:$J$93,2,FALSE),"")</f>
        <v>Gravad lax</v>
      </c>
      <c r="D35" t="str">
        <f>_xlfn.IFNA(VLOOKUP(VLOOKUP(A35,Orders!$A$1:$L$832,3,FALSE),Employees!$A$1:$J$10,3,FALSE)&amp;" "&amp;VLOOKUP(VLOOKUP(A35,Orders!$A$1:$L$832,3,FALSE),Employees!$A$1:$J$10,2,FALSE),"")</f>
        <v>Margaret Peacock</v>
      </c>
      <c r="E35" s="3">
        <f>_xlfn.IFNA(VLOOKUP(A35,Orders!$A$1:$L$832,4,FALSE),"")</f>
        <v>42764</v>
      </c>
      <c r="F35">
        <v>20.8</v>
      </c>
      <c r="G35">
        <v>1</v>
      </c>
      <c r="H35">
        <v>0</v>
      </c>
      <c r="I35">
        <f t="shared" si="0"/>
        <v>2017</v>
      </c>
      <c r="J35">
        <f t="shared" si="1"/>
        <v>20.8</v>
      </c>
      <c r="K35">
        <f t="shared" si="2"/>
        <v>1</v>
      </c>
      <c r="L35" t="str">
        <f t="shared" si="3"/>
        <v>Q1</v>
      </c>
    </row>
    <row r="36" spans="1:12">
      <c r="A36">
        <v>10260</v>
      </c>
      <c r="B36">
        <v>41</v>
      </c>
      <c r="C36" t="str">
        <f>_xlfn.IFNA(VLOOKUP(B36,Products!$A$1:$J$93,2,FALSE),"")</f>
        <v>Jack's New England Clam Chowder</v>
      </c>
      <c r="D36" t="str">
        <f>_xlfn.IFNA(VLOOKUP(VLOOKUP(A36,Orders!$A$1:$L$832,3,FALSE),Employees!$A$1:$J$10,3,FALSE)&amp;" "&amp;VLOOKUP(VLOOKUP(A36,Orders!$A$1:$L$832,3,FALSE),Employees!$A$1:$J$10,2,FALSE),"")</f>
        <v>Margaret Peacock</v>
      </c>
      <c r="E36" s="3">
        <f>_xlfn.IFNA(VLOOKUP(A36,Orders!$A$1:$L$832,4,FALSE),"")</f>
        <v>42765</v>
      </c>
      <c r="F36">
        <v>7.7</v>
      </c>
      <c r="G36">
        <v>16</v>
      </c>
      <c r="H36">
        <v>0.25</v>
      </c>
      <c r="I36">
        <f t="shared" si="0"/>
        <v>2017</v>
      </c>
      <c r="J36">
        <f t="shared" si="1"/>
        <v>30.8</v>
      </c>
      <c r="K36">
        <f t="shared" si="2"/>
        <v>1</v>
      </c>
      <c r="L36" t="str">
        <f t="shared" si="3"/>
        <v>Q1</v>
      </c>
    </row>
    <row r="37" spans="1:12">
      <c r="A37">
        <v>10260</v>
      </c>
      <c r="B37">
        <v>57</v>
      </c>
      <c r="C37" t="str">
        <f>_xlfn.IFNA(VLOOKUP(B37,Products!$A$1:$J$93,2,FALSE),"")</f>
        <v>Ravioli Angelo</v>
      </c>
      <c r="D37" t="str">
        <f>_xlfn.IFNA(VLOOKUP(VLOOKUP(A37,Orders!$A$1:$L$832,3,FALSE),Employees!$A$1:$J$10,3,FALSE)&amp;" "&amp;VLOOKUP(VLOOKUP(A37,Orders!$A$1:$L$832,3,FALSE),Employees!$A$1:$J$10,2,FALSE),"")</f>
        <v>Margaret Peacock</v>
      </c>
      <c r="E37" s="3">
        <f>_xlfn.IFNA(VLOOKUP(A37,Orders!$A$1:$L$832,4,FALSE),"")</f>
        <v>42765</v>
      </c>
      <c r="F37">
        <v>15.6</v>
      </c>
      <c r="G37">
        <v>50</v>
      </c>
      <c r="H37">
        <v>0</v>
      </c>
      <c r="I37">
        <f t="shared" si="0"/>
        <v>2017</v>
      </c>
      <c r="J37">
        <f t="shared" si="1"/>
        <v>780</v>
      </c>
      <c r="K37">
        <f t="shared" si="2"/>
        <v>1</v>
      </c>
      <c r="L37" t="str">
        <f t="shared" si="3"/>
        <v>Q1</v>
      </c>
    </row>
    <row r="38" spans="1:12">
      <c r="A38">
        <v>10260</v>
      </c>
      <c r="B38">
        <v>62</v>
      </c>
      <c r="C38" t="str">
        <f>_xlfn.IFNA(VLOOKUP(B38,Products!$A$1:$J$93,2,FALSE),"")</f>
        <v>Tarte au sucre</v>
      </c>
      <c r="D38" t="str">
        <f>_xlfn.IFNA(VLOOKUP(VLOOKUP(A38,Orders!$A$1:$L$832,3,FALSE),Employees!$A$1:$J$10,3,FALSE)&amp;" "&amp;VLOOKUP(VLOOKUP(A38,Orders!$A$1:$L$832,3,FALSE),Employees!$A$1:$J$10,2,FALSE),"")</f>
        <v>Margaret Peacock</v>
      </c>
      <c r="E38" s="3">
        <f>_xlfn.IFNA(VLOOKUP(A38,Orders!$A$1:$L$832,4,FALSE),"")</f>
        <v>42765</v>
      </c>
      <c r="F38">
        <v>39.4</v>
      </c>
      <c r="G38">
        <v>15</v>
      </c>
      <c r="H38">
        <v>0.25</v>
      </c>
      <c r="I38">
        <f t="shared" si="0"/>
        <v>2017</v>
      </c>
      <c r="J38">
        <f t="shared" si="1"/>
        <v>147.75</v>
      </c>
      <c r="K38">
        <f t="shared" si="2"/>
        <v>1</v>
      </c>
      <c r="L38" t="str">
        <f t="shared" si="3"/>
        <v>Q1</v>
      </c>
    </row>
    <row r="39" spans="1:12">
      <c r="A39">
        <v>10260</v>
      </c>
      <c r="B39">
        <v>70</v>
      </c>
      <c r="C39" t="str">
        <f>_xlfn.IFNA(VLOOKUP(B39,Products!$A$1:$J$93,2,FALSE),"")</f>
        <v>Outback Lager</v>
      </c>
      <c r="D39" t="str">
        <f>_xlfn.IFNA(VLOOKUP(VLOOKUP(A39,Orders!$A$1:$L$832,3,FALSE),Employees!$A$1:$J$10,3,FALSE)&amp;" "&amp;VLOOKUP(VLOOKUP(A39,Orders!$A$1:$L$832,3,FALSE),Employees!$A$1:$J$10,2,FALSE),"")</f>
        <v>Margaret Peacock</v>
      </c>
      <c r="E39" s="3">
        <f>_xlfn.IFNA(VLOOKUP(A39,Orders!$A$1:$L$832,4,FALSE),"")</f>
        <v>42765</v>
      </c>
      <c r="F39">
        <v>12</v>
      </c>
      <c r="G39">
        <v>21</v>
      </c>
      <c r="H39">
        <v>0.25</v>
      </c>
      <c r="I39">
        <f t="shared" si="0"/>
        <v>2017</v>
      </c>
      <c r="J39">
        <f t="shared" si="1"/>
        <v>63</v>
      </c>
      <c r="K39">
        <f t="shared" si="2"/>
        <v>1</v>
      </c>
      <c r="L39" t="str">
        <f t="shared" si="3"/>
        <v>Q1</v>
      </c>
    </row>
    <row r="40" spans="1:12">
      <c r="A40">
        <v>10261</v>
      </c>
      <c r="B40">
        <v>21</v>
      </c>
      <c r="C40" t="str">
        <f>_xlfn.IFNA(VLOOKUP(B40,Products!$A$1:$J$93,2,FALSE),"")</f>
        <v>Sir Rodney's Scones</v>
      </c>
      <c r="D40" t="str">
        <f>_xlfn.IFNA(VLOOKUP(VLOOKUP(A40,Orders!$A$1:$L$832,3,FALSE),Employees!$A$1:$J$10,3,FALSE)&amp;" "&amp;VLOOKUP(VLOOKUP(A40,Orders!$A$1:$L$832,3,FALSE),Employees!$A$1:$J$10,2,FALSE),"")</f>
        <v>Margaret Peacock</v>
      </c>
      <c r="E40" s="3">
        <f>_xlfn.IFNA(VLOOKUP(A40,Orders!$A$1:$L$832,4,FALSE),"")</f>
        <v>42765</v>
      </c>
      <c r="F40">
        <v>8</v>
      </c>
      <c r="G40">
        <v>20</v>
      </c>
      <c r="H40">
        <v>0</v>
      </c>
      <c r="I40">
        <f t="shared" si="0"/>
        <v>2017</v>
      </c>
      <c r="J40">
        <f t="shared" si="1"/>
        <v>160</v>
      </c>
      <c r="K40">
        <f t="shared" si="2"/>
        <v>1</v>
      </c>
      <c r="L40" t="str">
        <f t="shared" si="3"/>
        <v>Q1</v>
      </c>
    </row>
    <row r="41" spans="1:12">
      <c r="A41">
        <v>10261</v>
      </c>
      <c r="B41">
        <v>35</v>
      </c>
      <c r="C41" t="str">
        <f>_xlfn.IFNA(VLOOKUP(B41,Products!$A$1:$J$93,2,FALSE),"")</f>
        <v>Steeleye Stout</v>
      </c>
      <c r="D41" t="str">
        <f>_xlfn.IFNA(VLOOKUP(VLOOKUP(A41,Orders!$A$1:$L$832,3,FALSE),Employees!$A$1:$J$10,3,FALSE)&amp;" "&amp;VLOOKUP(VLOOKUP(A41,Orders!$A$1:$L$832,3,FALSE),Employees!$A$1:$J$10,2,FALSE),"")</f>
        <v>Margaret Peacock</v>
      </c>
      <c r="E41" s="3">
        <f>_xlfn.IFNA(VLOOKUP(A41,Orders!$A$1:$L$832,4,FALSE),"")</f>
        <v>42765</v>
      </c>
      <c r="F41">
        <v>14.4</v>
      </c>
      <c r="G41">
        <v>20</v>
      </c>
      <c r="H41">
        <v>0</v>
      </c>
      <c r="I41">
        <f t="shared" si="0"/>
        <v>2017</v>
      </c>
      <c r="J41">
        <f t="shared" si="1"/>
        <v>288</v>
      </c>
      <c r="K41">
        <f t="shared" si="2"/>
        <v>1</v>
      </c>
      <c r="L41" t="str">
        <f t="shared" si="3"/>
        <v>Q1</v>
      </c>
    </row>
    <row r="42" spans="1:12">
      <c r="A42">
        <v>10262</v>
      </c>
      <c r="B42">
        <v>5</v>
      </c>
      <c r="C42" t="str">
        <f>_xlfn.IFNA(VLOOKUP(B42,Products!$A$1:$J$93,2,FALSE),"")</f>
        <v>Chef Anton's Gumbo Mix</v>
      </c>
      <c r="D42" t="str">
        <f>_xlfn.IFNA(VLOOKUP(VLOOKUP(A42,Orders!$A$1:$L$832,3,FALSE),Employees!$A$1:$J$10,3,FALSE)&amp;" "&amp;VLOOKUP(VLOOKUP(A42,Orders!$A$1:$L$832,3,FALSE),Employees!$A$1:$J$10,2,FALSE),"")</f>
        <v>Laura Callahan</v>
      </c>
      <c r="E42" s="3">
        <f>_xlfn.IFNA(VLOOKUP(A42,Orders!$A$1:$L$832,4,FALSE),"")</f>
        <v>42768</v>
      </c>
      <c r="F42">
        <v>17</v>
      </c>
      <c r="G42">
        <v>12</v>
      </c>
      <c r="H42">
        <v>0.2</v>
      </c>
      <c r="I42">
        <f t="shared" si="0"/>
        <v>2017</v>
      </c>
      <c r="J42">
        <f t="shared" si="1"/>
        <v>40.800000000000004</v>
      </c>
      <c r="K42">
        <f t="shared" si="2"/>
        <v>2</v>
      </c>
      <c r="L42" t="str">
        <f t="shared" si="3"/>
        <v>Q1</v>
      </c>
    </row>
    <row r="43" spans="1:12">
      <c r="A43">
        <v>10262</v>
      </c>
      <c r="B43">
        <v>7</v>
      </c>
      <c r="C43" t="str">
        <f>_xlfn.IFNA(VLOOKUP(B43,Products!$A$1:$J$93,2,FALSE),"")</f>
        <v>Uncle Bob's Organic Dried Pears</v>
      </c>
      <c r="D43" t="str">
        <f>_xlfn.IFNA(VLOOKUP(VLOOKUP(A43,Orders!$A$1:$L$832,3,FALSE),Employees!$A$1:$J$10,3,FALSE)&amp;" "&amp;VLOOKUP(VLOOKUP(A43,Orders!$A$1:$L$832,3,FALSE),Employees!$A$1:$J$10,2,FALSE),"")</f>
        <v>Laura Callahan</v>
      </c>
      <c r="E43" s="3">
        <f>_xlfn.IFNA(VLOOKUP(A43,Orders!$A$1:$L$832,4,FALSE),"")</f>
        <v>42768</v>
      </c>
      <c r="F43">
        <v>24</v>
      </c>
      <c r="G43">
        <v>15</v>
      </c>
      <c r="H43">
        <v>0</v>
      </c>
      <c r="I43">
        <f t="shared" si="0"/>
        <v>2017</v>
      </c>
      <c r="J43">
        <f t="shared" si="1"/>
        <v>360</v>
      </c>
      <c r="K43">
        <f t="shared" si="2"/>
        <v>2</v>
      </c>
      <c r="L43" t="str">
        <f t="shared" si="3"/>
        <v>Q1</v>
      </c>
    </row>
    <row r="44" spans="1:12">
      <c r="A44">
        <v>10262</v>
      </c>
      <c r="B44">
        <v>56</v>
      </c>
      <c r="C44" t="str">
        <f>_xlfn.IFNA(VLOOKUP(B44,Products!$A$1:$J$93,2,FALSE),"")</f>
        <v>Gnocchi di nonna Alice</v>
      </c>
      <c r="D44" t="str">
        <f>_xlfn.IFNA(VLOOKUP(VLOOKUP(A44,Orders!$A$1:$L$832,3,FALSE),Employees!$A$1:$J$10,3,FALSE)&amp;" "&amp;VLOOKUP(VLOOKUP(A44,Orders!$A$1:$L$832,3,FALSE),Employees!$A$1:$J$10,2,FALSE),"")</f>
        <v>Laura Callahan</v>
      </c>
      <c r="E44" s="3">
        <f>_xlfn.IFNA(VLOOKUP(A44,Orders!$A$1:$L$832,4,FALSE),"")</f>
        <v>42768</v>
      </c>
      <c r="F44">
        <v>30.4</v>
      </c>
      <c r="G44">
        <v>2</v>
      </c>
      <c r="H44">
        <v>0</v>
      </c>
      <c r="I44">
        <f t="shared" si="0"/>
        <v>2017</v>
      </c>
      <c r="J44">
        <f t="shared" si="1"/>
        <v>60.8</v>
      </c>
      <c r="K44">
        <f t="shared" si="2"/>
        <v>2</v>
      </c>
      <c r="L44" t="str">
        <f t="shared" si="3"/>
        <v>Q1</v>
      </c>
    </row>
    <row r="45" spans="1:12">
      <c r="A45">
        <v>10263</v>
      </c>
      <c r="B45">
        <v>16</v>
      </c>
      <c r="C45" t="str">
        <f>_xlfn.IFNA(VLOOKUP(B45,Products!$A$1:$J$93,2,FALSE),"")</f>
        <v>Pavlova</v>
      </c>
      <c r="D45" t="str">
        <f>_xlfn.IFNA(VLOOKUP(VLOOKUP(A45,Orders!$A$1:$L$832,3,FALSE),Employees!$A$1:$J$10,3,FALSE)&amp;" "&amp;VLOOKUP(VLOOKUP(A45,Orders!$A$1:$L$832,3,FALSE),Employees!$A$1:$J$10,2,FALSE),"")</f>
        <v>Anne Dodsworth</v>
      </c>
      <c r="E45" s="3">
        <f>_xlfn.IFNA(VLOOKUP(A45,Orders!$A$1:$L$832,4,FALSE),"")</f>
        <v>42769</v>
      </c>
      <c r="F45">
        <v>13.9</v>
      </c>
      <c r="G45">
        <v>60</v>
      </c>
      <c r="H45">
        <v>0.25</v>
      </c>
      <c r="I45">
        <f t="shared" si="0"/>
        <v>2017</v>
      </c>
      <c r="J45">
        <f t="shared" si="1"/>
        <v>208.5</v>
      </c>
      <c r="K45">
        <f t="shared" si="2"/>
        <v>2</v>
      </c>
      <c r="L45" t="str">
        <f t="shared" si="3"/>
        <v>Q1</v>
      </c>
    </row>
    <row r="46" spans="1:12">
      <c r="A46">
        <v>10263</v>
      </c>
      <c r="B46">
        <v>24</v>
      </c>
      <c r="C46" t="str">
        <f>_xlfn.IFNA(VLOOKUP(B46,Products!$A$1:$J$93,2,FALSE),"")</f>
        <v>Guaraná Fantástica</v>
      </c>
      <c r="D46" t="str">
        <f>_xlfn.IFNA(VLOOKUP(VLOOKUP(A46,Orders!$A$1:$L$832,3,FALSE),Employees!$A$1:$J$10,3,FALSE)&amp;" "&amp;VLOOKUP(VLOOKUP(A46,Orders!$A$1:$L$832,3,FALSE),Employees!$A$1:$J$10,2,FALSE),"")</f>
        <v>Anne Dodsworth</v>
      </c>
      <c r="E46" s="3">
        <f>_xlfn.IFNA(VLOOKUP(A46,Orders!$A$1:$L$832,4,FALSE),"")</f>
        <v>42769</v>
      </c>
      <c r="F46">
        <v>3.6</v>
      </c>
      <c r="G46">
        <v>28</v>
      </c>
      <c r="H46">
        <v>0</v>
      </c>
      <c r="I46">
        <f t="shared" si="0"/>
        <v>2017</v>
      </c>
      <c r="J46">
        <f t="shared" si="1"/>
        <v>100.8</v>
      </c>
      <c r="K46">
        <f t="shared" si="2"/>
        <v>2</v>
      </c>
      <c r="L46" t="str">
        <f t="shared" si="3"/>
        <v>Q1</v>
      </c>
    </row>
    <row r="47" spans="1:12">
      <c r="A47">
        <v>10263</v>
      </c>
      <c r="B47">
        <v>30</v>
      </c>
      <c r="C47" t="str">
        <f>_xlfn.IFNA(VLOOKUP(B47,Products!$A$1:$J$93,2,FALSE),"")</f>
        <v>Nord-Ost Matjeshering</v>
      </c>
      <c r="D47" t="str">
        <f>_xlfn.IFNA(VLOOKUP(VLOOKUP(A47,Orders!$A$1:$L$832,3,FALSE),Employees!$A$1:$J$10,3,FALSE)&amp;" "&amp;VLOOKUP(VLOOKUP(A47,Orders!$A$1:$L$832,3,FALSE),Employees!$A$1:$J$10,2,FALSE),"")</f>
        <v>Anne Dodsworth</v>
      </c>
      <c r="E47" s="3">
        <f>_xlfn.IFNA(VLOOKUP(A47,Orders!$A$1:$L$832,4,FALSE),"")</f>
        <v>42769</v>
      </c>
      <c r="F47">
        <v>20.7</v>
      </c>
      <c r="G47">
        <v>60</v>
      </c>
      <c r="H47">
        <v>0.25</v>
      </c>
      <c r="I47">
        <f t="shared" si="0"/>
        <v>2017</v>
      </c>
      <c r="J47">
        <f t="shared" si="1"/>
        <v>310.5</v>
      </c>
      <c r="K47">
        <f t="shared" si="2"/>
        <v>2</v>
      </c>
      <c r="L47" t="str">
        <f t="shared" si="3"/>
        <v>Q1</v>
      </c>
    </row>
    <row r="48" spans="1:12">
      <c r="A48">
        <v>10263</v>
      </c>
      <c r="B48">
        <v>74</v>
      </c>
      <c r="C48" t="str">
        <f>_xlfn.IFNA(VLOOKUP(B48,Products!$A$1:$J$93,2,FALSE),"")</f>
        <v>Longlife Tofu</v>
      </c>
      <c r="D48" t="str">
        <f>_xlfn.IFNA(VLOOKUP(VLOOKUP(A48,Orders!$A$1:$L$832,3,FALSE),Employees!$A$1:$J$10,3,FALSE)&amp;" "&amp;VLOOKUP(VLOOKUP(A48,Orders!$A$1:$L$832,3,FALSE),Employees!$A$1:$J$10,2,FALSE),"")</f>
        <v>Anne Dodsworth</v>
      </c>
      <c r="E48" s="3">
        <f>_xlfn.IFNA(VLOOKUP(A48,Orders!$A$1:$L$832,4,FALSE),"")</f>
        <v>42769</v>
      </c>
      <c r="F48">
        <v>8</v>
      </c>
      <c r="G48">
        <v>36</v>
      </c>
      <c r="H48">
        <v>0.25</v>
      </c>
      <c r="I48">
        <f t="shared" si="0"/>
        <v>2017</v>
      </c>
      <c r="J48">
        <f t="shared" si="1"/>
        <v>72</v>
      </c>
      <c r="K48">
        <f t="shared" si="2"/>
        <v>2</v>
      </c>
      <c r="L48" t="str">
        <f t="shared" si="3"/>
        <v>Q1</v>
      </c>
    </row>
    <row r="49" spans="1:12">
      <c r="A49">
        <v>10264</v>
      </c>
      <c r="B49">
        <v>2</v>
      </c>
      <c r="C49" t="str">
        <f>_xlfn.IFNA(VLOOKUP(B49,Products!$A$1:$J$93,2,FALSE),"")</f>
        <v>Chang5</v>
      </c>
      <c r="D49" t="str">
        <f>_xlfn.IFNA(VLOOKUP(VLOOKUP(A49,Orders!$A$1:$L$832,3,FALSE),Employees!$A$1:$J$10,3,FALSE)&amp;" "&amp;VLOOKUP(VLOOKUP(A49,Orders!$A$1:$L$832,3,FALSE),Employees!$A$1:$J$10,2,FALSE),"")</f>
        <v>Michael Suyama</v>
      </c>
      <c r="E49" s="3">
        <f>_xlfn.IFNA(VLOOKUP(A49,Orders!$A$1:$L$832,4,FALSE),"")</f>
        <v>42770</v>
      </c>
      <c r="F49">
        <v>15.2</v>
      </c>
      <c r="G49">
        <v>35</v>
      </c>
      <c r="H49">
        <v>0</v>
      </c>
      <c r="I49">
        <f t="shared" si="0"/>
        <v>2017</v>
      </c>
      <c r="J49">
        <f t="shared" si="1"/>
        <v>532</v>
      </c>
      <c r="K49">
        <f t="shared" si="2"/>
        <v>2</v>
      </c>
      <c r="L49" t="str">
        <f t="shared" si="3"/>
        <v>Q1</v>
      </c>
    </row>
    <row r="50" spans="1:12">
      <c r="A50">
        <v>10264</v>
      </c>
      <c r="B50">
        <v>41</v>
      </c>
      <c r="C50" t="str">
        <f>_xlfn.IFNA(VLOOKUP(B50,Products!$A$1:$J$93,2,FALSE),"")</f>
        <v>Jack's New England Clam Chowder</v>
      </c>
      <c r="D50" t="str">
        <f>_xlfn.IFNA(VLOOKUP(VLOOKUP(A50,Orders!$A$1:$L$832,3,FALSE),Employees!$A$1:$J$10,3,FALSE)&amp;" "&amp;VLOOKUP(VLOOKUP(A50,Orders!$A$1:$L$832,3,FALSE),Employees!$A$1:$J$10,2,FALSE),"")</f>
        <v>Michael Suyama</v>
      </c>
      <c r="E50" s="3">
        <f>_xlfn.IFNA(VLOOKUP(A50,Orders!$A$1:$L$832,4,FALSE),"")</f>
        <v>42770</v>
      </c>
      <c r="F50">
        <v>7.7</v>
      </c>
      <c r="G50">
        <v>25</v>
      </c>
      <c r="H50">
        <v>0.15</v>
      </c>
      <c r="I50">
        <f t="shared" si="0"/>
        <v>2017</v>
      </c>
      <c r="J50">
        <f t="shared" si="1"/>
        <v>28.875</v>
      </c>
      <c r="K50">
        <f t="shared" si="2"/>
        <v>2</v>
      </c>
      <c r="L50" t="str">
        <f t="shared" si="3"/>
        <v>Q1</v>
      </c>
    </row>
    <row r="51" spans="1:12">
      <c r="A51">
        <v>10265</v>
      </c>
      <c r="B51">
        <v>17</v>
      </c>
      <c r="C51" t="str">
        <f>_xlfn.IFNA(VLOOKUP(B51,Products!$A$1:$J$93,2,FALSE),"")</f>
        <v>Alice Mutton</v>
      </c>
      <c r="D51" t="str">
        <f>_xlfn.IFNA(VLOOKUP(VLOOKUP(A51,Orders!$A$1:$L$832,3,FALSE),Employees!$A$1:$J$10,3,FALSE)&amp;" "&amp;VLOOKUP(VLOOKUP(A51,Orders!$A$1:$L$832,3,FALSE),Employees!$A$1:$J$10,2,FALSE),"")</f>
        <v>Andrew Fuller</v>
      </c>
      <c r="E51" s="3">
        <f>_xlfn.IFNA(VLOOKUP(A51,Orders!$A$1:$L$832,4,FALSE),"")</f>
        <v>42771</v>
      </c>
      <c r="F51">
        <v>31.2</v>
      </c>
      <c r="G51">
        <v>30</v>
      </c>
      <c r="H51">
        <v>0</v>
      </c>
      <c r="I51">
        <f t="shared" si="0"/>
        <v>2017</v>
      </c>
      <c r="J51">
        <f t="shared" si="1"/>
        <v>936</v>
      </c>
      <c r="K51">
        <f t="shared" si="2"/>
        <v>2</v>
      </c>
      <c r="L51" t="str">
        <f t="shared" si="3"/>
        <v>Q1</v>
      </c>
    </row>
    <row r="52" spans="1:12">
      <c r="A52">
        <v>10265</v>
      </c>
      <c r="B52">
        <v>70</v>
      </c>
      <c r="C52" t="str">
        <f>_xlfn.IFNA(VLOOKUP(B52,Products!$A$1:$J$93,2,FALSE),"")</f>
        <v>Outback Lager</v>
      </c>
      <c r="D52" t="str">
        <f>_xlfn.IFNA(VLOOKUP(VLOOKUP(A52,Orders!$A$1:$L$832,3,FALSE),Employees!$A$1:$J$10,3,FALSE)&amp;" "&amp;VLOOKUP(VLOOKUP(A52,Orders!$A$1:$L$832,3,FALSE),Employees!$A$1:$J$10,2,FALSE),"")</f>
        <v>Andrew Fuller</v>
      </c>
      <c r="E52" s="3">
        <f>_xlfn.IFNA(VLOOKUP(A52,Orders!$A$1:$L$832,4,FALSE),"")</f>
        <v>42771</v>
      </c>
      <c r="F52">
        <v>12</v>
      </c>
      <c r="G52">
        <v>20</v>
      </c>
      <c r="H52">
        <v>0</v>
      </c>
      <c r="I52">
        <f t="shared" si="0"/>
        <v>2017</v>
      </c>
      <c r="J52">
        <f t="shared" si="1"/>
        <v>240</v>
      </c>
      <c r="K52">
        <f t="shared" si="2"/>
        <v>2</v>
      </c>
      <c r="L52" t="str">
        <f t="shared" si="3"/>
        <v>Q1</v>
      </c>
    </row>
    <row r="53" spans="1:12">
      <c r="A53">
        <v>10266</v>
      </c>
      <c r="B53">
        <v>12</v>
      </c>
      <c r="C53" t="str">
        <f>_xlfn.IFNA(VLOOKUP(B53,Products!$A$1:$J$93,2,FALSE),"")</f>
        <v>Queso Manchego La Pastora</v>
      </c>
      <c r="D53" t="str">
        <f>_xlfn.IFNA(VLOOKUP(VLOOKUP(A53,Orders!$A$1:$L$832,3,FALSE),Employees!$A$1:$J$10,3,FALSE)&amp;" "&amp;VLOOKUP(VLOOKUP(A53,Orders!$A$1:$L$832,3,FALSE),Employees!$A$1:$J$10,2,FALSE),"")</f>
        <v>Janet Leverling</v>
      </c>
      <c r="E53" s="3">
        <f>_xlfn.IFNA(VLOOKUP(A53,Orders!$A$1:$L$832,4,FALSE),"")</f>
        <v>42772</v>
      </c>
      <c r="F53">
        <v>30.4</v>
      </c>
      <c r="G53">
        <v>12</v>
      </c>
      <c r="H53">
        <v>0.05</v>
      </c>
      <c r="I53">
        <f t="shared" si="0"/>
        <v>2017</v>
      </c>
      <c r="J53">
        <f t="shared" si="1"/>
        <v>18.239999999999998</v>
      </c>
      <c r="K53">
        <f t="shared" si="2"/>
        <v>2</v>
      </c>
      <c r="L53" t="str">
        <f t="shared" si="3"/>
        <v>Q1</v>
      </c>
    </row>
    <row r="54" spans="1:12">
      <c r="A54">
        <v>10267</v>
      </c>
      <c r="B54">
        <v>40</v>
      </c>
      <c r="C54" t="str">
        <f>_xlfn.IFNA(VLOOKUP(B54,Products!$A$1:$J$93,2,FALSE),"")</f>
        <v>Boston Crab Meat</v>
      </c>
      <c r="D54" t="str">
        <f>_xlfn.IFNA(VLOOKUP(VLOOKUP(A54,Orders!$A$1:$L$832,3,FALSE),Employees!$A$1:$J$10,3,FALSE)&amp;" "&amp;VLOOKUP(VLOOKUP(A54,Orders!$A$1:$L$832,3,FALSE),Employees!$A$1:$J$10,2,FALSE),"")</f>
        <v>Margaret Peacock</v>
      </c>
      <c r="E54" s="3">
        <f>_xlfn.IFNA(VLOOKUP(A54,Orders!$A$1:$L$832,4,FALSE),"")</f>
        <v>42775</v>
      </c>
      <c r="F54">
        <v>14.7</v>
      </c>
      <c r="G54">
        <v>50</v>
      </c>
      <c r="H54">
        <v>0</v>
      </c>
      <c r="I54">
        <f t="shared" si="0"/>
        <v>2017</v>
      </c>
      <c r="J54">
        <f t="shared" si="1"/>
        <v>735</v>
      </c>
      <c r="K54">
        <f t="shared" si="2"/>
        <v>2</v>
      </c>
      <c r="L54" t="str">
        <f t="shared" si="3"/>
        <v>Q1</v>
      </c>
    </row>
    <row r="55" spans="1:12">
      <c r="A55">
        <v>10267</v>
      </c>
      <c r="B55">
        <v>59</v>
      </c>
      <c r="C55" t="str">
        <f>_xlfn.IFNA(VLOOKUP(B55,Products!$A$1:$J$93,2,FALSE),"")</f>
        <v>Raclette Courdavault</v>
      </c>
      <c r="D55" t="str">
        <f>_xlfn.IFNA(VLOOKUP(VLOOKUP(A55,Orders!$A$1:$L$832,3,FALSE),Employees!$A$1:$J$10,3,FALSE)&amp;" "&amp;VLOOKUP(VLOOKUP(A55,Orders!$A$1:$L$832,3,FALSE),Employees!$A$1:$J$10,2,FALSE),"")</f>
        <v>Margaret Peacock</v>
      </c>
      <c r="E55" s="3">
        <f>_xlfn.IFNA(VLOOKUP(A55,Orders!$A$1:$L$832,4,FALSE),"")</f>
        <v>42775</v>
      </c>
      <c r="F55">
        <v>44</v>
      </c>
      <c r="G55">
        <v>70</v>
      </c>
      <c r="H55">
        <v>0.15</v>
      </c>
      <c r="I55">
        <f t="shared" si="0"/>
        <v>2017</v>
      </c>
      <c r="J55">
        <f t="shared" si="1"/>
        <v>462</v>
      </c>
      <c r="K55">
        <f t="shared" si="2"/>
        <v>2</v>
      </c>
      <c r="L55" t="str">
        <f t="shared" si="3"/>
        <v>Q1</v>
      </c>
    </row>
    <row r="56" spans="1:12">
      <c r="A56">
        <v>10267</v>
      </c>
      <c r="B56">
        <v>76</v>
      </c>
      <c r="C56" t="str">
        <f>_xlfn.IFNA(VLOOKUP(B56,Products!$A$1:$J$93,2,FALSE),"")</f>
        <v>Lakkalikööri</v>
      </c>
      <c r="D56" t="str">
        <f>_xlfn.IFNA(VLOOKUP(VLOOKUP(A56,Orders!$A$1:$L$832,3,FALSE),Employees!$A$1:$J$10,3,FALSE)&amp;" "&amp;VLOOKUP(VLOOKUP(A56,Orders!$A$1:$L$832,3,FALSE),Employees!$A$1:$J$10,2,FALSE),"")</f>
        <v>Margaret Peacock</v>
      </c>
      <c r="E56" s="3">
        <f>_xlfn.IFNA(VLOOKUP(A56,Orders!$A$1:$L$832,4,FALSE),"")</f>
        <v>42775</v>
      </c>
      <c r="F56">
        <v>14.4</v>
      </c>
      <c r="G56">
        <v>15</v>
      </c>
      <c r="H56">
        <v>0.15</v>
      </c>
      <c r="I56">
        <f t="shared" si="0"/>
        <v>2017</v>
      </c>
      <c r="J56">
        <f t="shared" si="1"/>
        <v>32.4</v>
      </c>
      <c r="K56">
        <f t="shared" si="2"/>
        <v>2</v>
      </c>
      <c r="L56" t="str">
        <f t="shared" si="3"/>
        <v>Q1</v>
      </c>
    </row>
    <row r="57" spans="1:12">
      <c r="A57">
        <v>10268</v>
      </c>
      <c r="B57">
        <v>29</v>
      </c>
      <c r="C57" t="str">
        <f>_xlfn.IFNA(VLOOKUP(B57,Products!$A$1:$J$93,2,FALSE),"")</f>
        <v>Thüringer Rostbratwurst</v>
      </c>
      <c r="D57" t="str">
        <f>_xlfn.IFNA(VLOOKUP(VLOOKUP(A57,Orders!$A$1:$L$832,3,FALSE),Employees!$A$1:$J$10,3,FALSE)&amp;" "&amp;VLOOKUP(VLOOKUP(A57,Orders!$A$1:$L$832,3,FALSE),Employees!$A$1:$J$10,2,FALSE),"")</f>
        <v>Laura Callahan</v>
      </c>
      <c r="E57" s="3">
        <f>_xlfn.IFNA(VLOOKUP(A57,Orders!$A$1:$L$832,4,FALSE),"")</f>
        <v>42776</v>
      </c>
      <c r="F57">
        <v>99</v>
      </c>
      <c r="G57">
        <v>10</v>
      </c>
      <c r="H57">
        <v>0</v>
      </c>
      <c r="I57">
        <f t="shared" si="0"/>
        <v>2017</v>
      </c>
      <c r="J57">
        <f t="shared" si="1"/>
        <v>990</v>
      </c>
      <c r="K57">
        <f t="shared" si="2"/>
        <v>2</v>
      </c>
      <c r="L57" t="str">
        <f t="shared" si="3"/>
        <v>Q1</v>
      </c>
    </row>
    <row r="58" spans="1:12">
      <c r="A58">
        <v>10268</v>
      </c>
      <c r="B58">
        <v>72</v>
      </c>
      <c r="C58" t="str">
        <f>_xlfn.IFNA(VLOOKUP(B58,Products!$A$1:$J$93,2,FALSE),"")</f>
        <v>Mozzarella di Giovanni</v>
      </c>
      <c r="D58" t="str">
        <f>_xlfn.IFNA(VLOOKUP(VLOOKUP(A58,Orders!$A$1:$L$832,3,FALSE),Employees!$A$1:$J$10,3,FALSE)&amp;" "&amp;VLOOKUP(VLOOKUP(A58,Orders!$A$1:$L$832,3,FALSE),Employees!$A$1:$J$10,2,FALSE),"")</f>
        <v>Laura Callahan</v>
      </c>
      <c r="E58" s="3">
        <f>_xlfn.IFNA(VLOOKUP(A58,Orders!$A$1:$L$832,4,FALSE),"")</f>
        <v>42776</v>
      </c>
      <c r="F58">
        <v>27.8</v>
      </c>
      <c r="G58">
        <v>4</v>
      </c>
      <c r="H58">
        <v>0</v>
      </c>
      <c r="I58">
        <f t="shared" si="0"/>
        <v>2017</v>
      </c>
      <c r="J58">
        <f t="shared" si="1"/>
        <v>111.2</v>
      </c>
      <c r="K58">
        <f t="shared" si="2"/>
        <v>2</v>
      </c>
      <c r="L58" t="str">
        <f t="shared" si="3"/>
        <v>Q1</v>
      </c>
    </row>
    <row r="59" spans="1:12">
      <c r="A59">
        <v>10269</v>
      </c>
      <c r="B59">
        <v>33</v>
      </c>
      <c r="C59" t="str">
        <f>_xlfn.IFNA(VLOOKUP(B59,Products!$A$1:$J$93,2,FALSE),"")</f>
        <v>Geitost</v>
      </c>
      <c r="D59" t="str">
        <f>_xlfn.IFNA(VLOOKUP(VLOOKUP(A59,Orders!$A$1:$L$832,3,FALSE),Employees!$A$1:$J$10,3,FALSE)&amp;" "&amp;VLOOKUP(VLOOKUP(A59,Orders!$A$1:$L$832,3,FALSE),Employees!$A$1:$J$10,2,FALSE),"")</f>
        <v>Steven Buchanan</v>
      </c>
      <c r="E59" s="3">
        <f>_xlfn.IFNA(VLOOKUP(A59,Orders!$A$1:$L$832,4,FALSE),"")</f>
        <v>42777</v>
      </c>
      <c r="F59">
        <v>2</v>
      </c>
      <c r="G59">
        <v>60</v>
      </c>
      <c r="H59">
        <v>0.05</v>
      </c>
      <c r="I59">
        <f t="shared" si="0"/>
        <v>2017</v>
      </c>
      <c r="J59">
        <f t="shared" si="1"/>
        <v>6</v>
      </c>
      <c r="K59">
        <f t="shared" si="2"/>
        <v>2</v>
      </c>
      <c r="L59" t="str">
        <f t="shared" si="3"/>
        <v>Q1</v>
      </c>
    </row>
    <row r="60" spans="1:12">
      <c r="A60">
        <v>10269</v>
      </c>
      <c r="B60">
        <v>72</v>
      </c>
      <c r="C60" t="str">
        <f>_xlfn.IFNA(VLOOKUP(B60,Products!$A$1:$J$93,2,FALSE),"")</f>
        <v>Mozzarella di Giovanni</v>
      </c>
      <c r="D60" t="str">
        <f>_xlfn.IFNA(VLOOKUP(VLOOKUP(A60,Orders!$A$1:$L$832,3,FALSE),Employees!$A$1:$J$10,3,FALSE)&amp;" "&amp;VLOOKUP(VLOOKUP(A60,Orders!$A$1:$L$832,3,FALSE),Employees!$A$1:$J$10,2,FALSE),"")</f>
        <v>Steven Buchanan</v>
      </c>
      <c r="E60" s="3">
        <f>_xlfn.IFNA(VLOOKUP(A60,Orders!$A$1:$L$832,4,FALSE),"")</f>
        <v>42777</v>
      </c>
      <c r="F60">
        <v>27.8</v>
      </c>
      <c r="G60">
        <v>20</v>
      </c>
      <c r="H60">
        <v>0.05</v>
      </c>
      <c r="I60">
        <f t="shared" si="0"/>
        <v>2017</v>
      </c>
      <c r="J60">
        <f t="shared" si="1"/>
        <v>27.8</v>
      </c>
      <c r="K60">
        <f t="shared" si="2"/>
        <v>2</v>
      </c>
      <c r="L60" t="str">
        <f t="shared" si="3"/>
        <v>Q1</v>
      </c>
    </row>
    <row r="61" spans="1:12">
      <c r="A61">
        <v>10270</v>
      </c>
      <c r="B61">
        <v>36</v>
      </c>
      <c r="C61" t="str">
        <f>_xlfn.IFNA(VLOOKUP(B61,Products!$A$1:$J$93,2,FALSE),"")</f>
        <v>Inlagd Sill</v>
      </c>
      <c r="D61" t="str">
        <f>_xlfn.IFNA(VLOOKUP(VLOOKUP(A61,Orders!$A$1:$L$832,3,FALSE),Employees!$A$1:$J$10,3,FALSE)&amp;" "&amp;VLOOKUP(VLOOKUP(A61,Orders!$A$1:$L$832,3,FALSE),Employees!$A$1:$J$10,2,FALSE),"")</f>
        <v>Nancy Davolio</v>
      </c>
      <c r="E61" s="3">
        <f>_xlfn.IFNA(VLOOKUP(A61,Orders!$A$1:$L$832,4,FALSE),"")</f>
        <v>42778</v>
      </c>
      <c r="F61">
        <v>15.2</v>
      </c>
      <c r="G61">
        <v>30</v>
      </c>
      <c r="H61">
        <v>0</v>
      </c>
      <c r="I61">
        <f t="shared" si="0"/>
        <v>2017</v>
      </c>
      <c r="J61">
        <f t="shared" si="1"/>
        <v>456</v>
      </c>
      <c r="K61">
        <f t="shared" si="2"/>
        <v>2</v>
      </c>
      <c r="L61" t="str">
        <f t="shared" si="3"/>
        <v>Q1</v>
      </c>
    </row>
    <row r="62" spans="1:12">
      <c r="A62">
        <v>10270</v>
      </c>
      <c r="B62">
        <v>43</v>
      </c>
      <c r="C62" t="str">
        <f>_xlfn.IFNA(VLOOKUP(B62,Products!$A$1:$J$93,2,FALSE),"")</f>
        <v>Ipoh Coffee</v>
      </c>
      <c r="D62" t="str">
        <f>_xlfn.IFNA(VLOOKUP(VLOOKUP(A62,Orders!$A$1:$L$832,3,FALSE),Employees!$A$1:$J$10,3,FALSE)&amp;" "&amp;VLOOKUP(VLOOKUP(A62,Orders!$A$1:$L$832,3,FALSE),Employees!$A$1:$J$10,2,FALSE),"")</f>
        <v>Nancy Davolio</v>
      </c>
      <c r="E62" s="3">
        <f>_xlfn.IFNA(VLOOKUP(A62,Orders!$A$1:$L$832,4,FALSE),"")</f>
        <v>42778</v>
      </c>
      <c r="F62">
        <v>36.799999999999997</v>
      </c>
      <c r="G62">
        <v>25</v>
      </c>
      <c r="H62">
        <v>0</v>
      </c>
      <c r="I62">
        <f t="shared" si="0"/>
        <v>2017</v>
      </c>
      <c r="J62">
        <f t="shared" si="1"/>
        <v>919.99999999999989</v>
      </c>
      <c r="K62">
        <f t="shared" si="2"/>
        <v>2</v>
      </c>
      <c r="L62" t="str">
        <f t="shared" si="3"/>
        <v>Q1</v>
      </c>
    </row>
    <row r="63" spans="1:12">
      <c r="A63">
        <v>10271</v>
      </c>
      <c r="B63">
        <v>33</v>
      </c>
      <c r="C63" t="str">
        <f>_xlfn.IFNA(VLOOKUP(B63,Products!$A$1:$J$93,2,FALSE),"")</f>
        <v>Geitost</v>
      </c>
      <c r="D63" t="str">
        <f>_xlfn.IFNA(VLOOKUP(VLOOKUP(A63,Orders!$A$1:$L$832,3,FALSE),Employees!$A$1:$J$10,3,FALSE)&amp;" "&amp;VLOOKUP(VLOOKUP(A63,Orders!$A$1:$L$832,3,FALSE),Employees!$A$1:$J$10,2,FALSE),"")</f>
        <v>Michael Suyama</v>
      </c>
      <c r="E63" s="3">
        <f>_xlfn.IFNA(VLOOKUP(A63,Orders!$A$1:$L$832,4,FALSE),"")</f>
        <v>42778</v>
      </c>
      <c r="F63">
        <v>2</v>
      </c>
      <c r="G63">
        <v>24</v>
      </c>
      <c r="H63">
        <v>0</v>
      </c>
      <c r="I63">
        <f t="shared" si="0"/>
        <v>2017</v>
      </c>
      <c r="J63">
        <f t="shared" si="1"/>
        <v>48</v>
      </c>
      <c r="K63">
        <f t="shared" si="2"/>
        <v>2</v>
      </c>
      <c r="L63" t="str">
        <f t="shared" si="3"/>
        <v>Q1</v>
      </c>
    </row>
    <row r="64" spans="1:12">
      <c r="A64">
        <v>10272</v>
      </c>
      <c r="B64">
        <v>20</v>
      </c>
      <c r="C64" t="str">
        <f>_xlfn.IFNA(VLOOKUP(B64,Products!$A$1:$J$93,2,FALSE),"")</f>
        <v>Sir Rodney's Marmalade</v>
      </c>
      <c r="D64" t="str">
        <f>_xlfn.IFNA(VLOOKUP(VLOOKUP(A64,Orders!$A$1:$L$832,3,FALSE),Employees!$A$1:$J$10,3,FALSE)&amp;" "&amp;VLOOKUP(VLOOKUP(A64,Orders!$A$1:$L$832,3,FALSE),Employees!$A$1:$J$10,2,FALSE),"")</f>
        <v>Michael Suyama</v>
      </c>
      <c r="E64" s="3">
        <f>_xlfn.IFNA(VLOOKUP(A64,Orders!$A$1:$L$832,4,FALSE),"")</f>
        <v>42779</v>
      </c>
      <c r="F64">
        <v>64.8</v>
      </c>
      <c r="G64">
        <v>6</v>
      </c>
      <c r="H64">
        <v>0</v>
      </c>
      <c r="I64">
        <f t="shared" si="0"/>
        <v>2017</v>
      </c>
      <c r="J64">
        <f t="shared" si="1"/>
        <v>388.79999999999995</v>
      </c>
      <c r="K64">
        <f t="shared" si="2"/>
        <v>2</v>
      </c>
      <c r="L64" t="str">
        <f t="shared" si="3"/>
        <v>Q1</v>
      </c>
    </row>
    <row r="65" spans="1:12">
      <c r="A65">
        <v>10272</v>
      </c>
      <c r="B65">
        <v>31</v>
      </c>
      <c r="C65" t="str">
        <f>_xlfn.IFNA(VLOOKUP(B65,Products!$A$1:$J$93,2,FALSE),"")</f>
        <v>Gorgonzola Telino</v>
      </c>
      <c r="D65" t="str">
        <f>_xlfn.IFNA(VLOOKUP(VLOOKUP(A65,Orders!$A$1:$L$832,3,FALSE),Employees!$A$1:$J$10,3,FALSE)&amp;" "&amp;VLOOKUP(VLOOKUP(A65,Orders!$A$1:$L$832,3,FALSE),Employees!$A$1:$J$10,2,FALSE),"")</f>
        <v>Michael Suyama</v>
      </c>
      <c r="E65" s="3">
        <f>_xlfn.IFNA(VLOOKUP(A65,Orders!$A$1:$L$832,4,FALSE),"")</f>
        <v>42779</v>
      </c>
      <c r="F65">
        <v>10</v>
      </c>
      <c r="G65">
        <v>40</v>
      </c>
      <c r="H65">
        <v>0</v>
      </c>
      <c r="I65">
        <f t="shared" si="0"/>
        <v>2017</v>
      </c>
      <c r="J65">
        <f t="shared" si="1"/>
        <v>400</v>
      </c>
      <c r="K65">
        <f t="shared" si="2"/>
        <v>2</v>
      </c>
      <c r="L65" t="str">
        <f t="shared" si="3"/>
        <v>Q1</v>
      </c>
    </row>
    <row r="66" spans="1:12">
      <c r="A66">
        <v>10272</v>
      </c>
      <c r="B66">
        <v>72</v>
      </c>
      <c r="C66" t="str">
        <f>_xlfn.IFNA(VLOOKUP(B66,Products!$A$1:$J$93,2,FALSE),"")</f>
        <v>Mozzarella di Giovanni</v>
      </c>
      <c r="D66" t="str">
        <f>_xlfn.IFNA(VLOOKUP(VLOOKUP(A66,Orders!$A$1:$L$832,3,FALSE),Employees!$A$1:$J$10,3,FALSE)&amp;" "&amp;VLOOKUP(VLOOKUP(A66,Orders!$A$1:$L$832,3,FALSE),Employees!$A$1:$J$10,2,FALSE),"")</f>
        <v>Michael Suyama</v>
      </c>
      <c r="E66" s="3">
        <f>_xlfn.IFNA(VLOOKUP(A66,Orders!$A$1:$L$832,4,FALSE),"")</f>
        <v>42779</v>
      </c>
      <c r="F66">
        <v>27.8</v>
      </c>
      <c r="G66">
        <v>24</v>
      </c>
      <c r="H66">
        <v>0</v>
      </c>
      <c r="I66">
        <f t="shared" si="0"/>
        <v>2017</v>
      </c>
      <c r="J66">
        <f t="shared" si="1"/>
        <v>667.2</v>
      </c>
      <c r="K66">
        <f t="shared" si="2"/>
        <v>2</v>
      </c>
      <c r="L66" t="str">
        <f t="shared" si="3"/>
        <v>Q1</v>
      </c>
    </row>
    <row r="67" spans="1:12">
      <c r="A67">
        <v>10273</v>
      </c>
      <c r="B67">
        <v>10</v>
      </c>
      <c r="C67" t="str">
        <f>_xlfn.IFNA(VLOOKUP(B67,Products!$A$1:$J$93,2,FALSE),"")</f>
        <v>sugar</v>
      </c>
      <c r="D67" t="str">
        <f>_xlfn.IFNA(VLOOKUP(VLOOKUP(A67,Orders!$A$1:$L$832,3,FALSE),Employees!$A$1:$J$10,3,FALSE)&amp;" "&amp;VLOOKUP(VLOOKUP(A67,Orders!$A$1:$L$832,3,FALSE),Employees!$A$1:$J$10,2,FALSE),"")</f>
        <v>Janet Leverling</v>
      </c>
      <c r="E67" s="3">
        <f>_xlfn.IFNA(VLOOKUP(A67,Orders!$A$1:$L$832,4,FALSE),"")</f>
        <v>42782</v>
      </c>
      <c r="F67">
        <v>24.8</v>
      </c>
      <c r="G67">
        <v>24</v>
      </c>
      <c r="H67">
        <v>0.05</v>
      </c>
      <c r="I67">
        <f t="shared" ref="I67:I130" si="4">IFERROR(IF(E67="","",YEAR(E67)),"")</f>
        <v>2017</v>
      </c>
      <c r="J67">
        <f t="shared" ref="J67:J130" si="5">IF(H67=0,F67*G67,F67*G67*H67)</f>
        <v>29.760000000000005</v>
      </c>
      <c r="K67">
        <f t="shared" ref="K67:K130" si="6">IFERROR(MONTH(E67),"")</f>
        <v>2</v>
      </c>
      <c r="L67" t="str">
        <f t="shared" ref="L67:L130" si="7">IFERROR("Q"&amp;ROUNDUP(MONTH(E67)/3,0),"")</f>
        <v>Q1</v>
      </c>
    </row>
    <row r="68" spans="1:12">
      <c r="A68">
        <v>10273</v>
      </c>
      <c r="B68">
        <v>31</v>
      </c>
      <c r="C68" t="str">
        <f>_xlfn.IFNA(VLOOKUP(B68,Products!$A$1:$J$93,2,FALSE),"")</f>
        <v>Gorgonzola Telino</v>
      </c>
      <c r="D68" t="str">
        <f>_xlfn.IFNA(VLOOKUP(VLOOKUP(A68,Orders!$A$1:$L$832,3,FALSE),Employees!$A$1:$J$10,3,FALSE)&amp;" "&amp;VLOOKUP(VLOOKUP(A68,Orders!$A$1:$L$832,3,FALSE),Employees!$A$1:$J$10,2,FALSE),"")</f>
        <v>Janet Leverling</v>
      </c>
      <c r="E68" s="3">
        <f>_xlfn.IFNA(VLOOKUP(A68,Orders!$A$1:$L$832,4,FALSE),"")</f>
        <v>42782</v>
      </c>
      <c r="F68">
        <v>10</v>
      </c>
      <c r="G68">
        <v>15</v>
      </c>
      <c r="H68">
        <v>0.05</v>
      </c>
      <c r="I68">
        <f t="shared" si="4"/>
        <v>2017</v>
      </c>
      <c r="J68">
        <f t="shared" si="5"/>
        <v>7.5</v>
      </c>
      <c r="K68">
        <f t="shared" si="6"/>
        <v>2</v>
      </c>
      <c r="L68" t="str">
        <f t="shared" si="7"/>
        <v>Q1</v>
      </c>
    </row>
    <row r="69" spans="1:12">
      <c r="A69">
        <v>10273</v>
      </c>
      <c r="B69">
        <v>33</v>
      </c>
      <c r="C69" t="str">
        <f>_xlfn.IFNA(VLOOKUP(B69,Products!$A$1:$J$93,2,FALSE),"")</f>
        <v>Geitost</v>
      </c>
      <c r="D69" t="str">
        <f>_xlfn.IFNA(VLOOKUP(VLOOKUP(A69,Orders!$A$1:$L$832,3,FALSE),Employees!$A$1:$J$10,3,FALSE)&amp;" "&amp;VLOOKUP(VLOOKUP(A69,Orders!$A$1:$L$832,3,FALSE),Employees!$A$1:$J$10,2,FALSE),"")</f>
        <v>Janet Leverling</v>
      </c>
      <c r="E69" s="3">
        <f>_xlfn.IFNA(VLOOKUP(A69,Orders!$A$1:$L$832,4,FALSE),"")</f>
        <v>42782</v>
      </c>
      <c r="F69">
        <v>2</v>
      </c>
      <c r="G69">
        <v>20</v>
      </c>
      <c r="H69">
        <v>0</v>
      </c>
      <c r="I69">
        <f t="shared" si="4"/>
        <v>2017</v>
      </c>
      <c r="J69">
        <f t="shared" si="5"/>
        <v>40</v>
      </c>
      <c r="K69">
        <f t="shared" si="6"/>
        <v>2</v>
      </c>
      <c r="L69" t="str">
        <f t="shared" si="7"/>
        <v>Q1</v>
      </c>
    </row>
    <row r="70" spans="1:12">
      <c r="A70">
        <v>10273</v>
      </c>
      <c r="B70">
        <v>40</v>
      </c>
      <c r="C70" t="str">
        <f>_xlfn.IFNA(VLOOKUP(B70,Products!$A$1:$J$93,2,FALSE),"")</f>
        <v>Boston Crab Meat</v>
      </c>
      <c r="D70" t="str">
        <f>_xlfn.IFNA(VLOOKUP(VLOOKUP(A70,Orders!$A$1:$L$832,3,FALSE),Employees!$A$1:$J$10,3,FALSE)&amp;" "&amp;VLOOKUP(VLOOKUP(A70,Orders!$A$1:$L$832,3,FALSE),Employees!$A$1:$J$10,2,FALSE),"")</f>
        <v>Janet Leverling</v>
      </c>
      <c r="E70" s="3">
        <f>_xlfn.IFNA(VLOOKUP(A70,Orders!$A$1:$L$832,4,FALSE),"")</f>
        <v>42782</v>
      </c>
      <c r="F70">
        <v>14.7</v>
      </c>
      <c r="G70">
        <v>60</v>
      </c>
      <c r="H70">
        <v>0.05</v>
      </c>
      <c r="I70">
        <f t="shared" si="4"/>
        <v>2017</v>
      </c>
      <c r="J70">
        <f t="shared" si="5"/>
        <v>44.1</v>
      </c>
      <c r="K70">
        <f t="shared" si="6"/>
        <v>2</v>
      </c>
      <c r="L70" t="str">
        <f t="shared" si="7"/>
        <v>Q1</v>
      </c>
    </row>
    <row r="71" spans="1:12">
      <c r="A71">
        <v>10273</v>
      </c>
      <c r="B71">
        <v>76</v>
      </c>
      <c r="C71" t="str">
        <f>_xlfn.IFNA(VLOOKUP(B71,Products!$A$1:$J$93,2,FALSE),"")</f>
        <v>Lakkalikööri</v>
      </c>
      <c r="D71" t="str">
        <f>_xlfn.IFNA(VLOOKUP(VLOOKUP(A71,Orders!$A$1:$L$832,3,FALSE),Employees!$A$1:$J$10,3,FALSE)&amp;" "&amp;VLOOKUP(VLOOKUP(A71,Orders!$A$1:$L$832,3,FALSE),Employees!$A$1:$J$10,2,FALSE),"")</f>
        <v>Janet Leverling</v>
      </c>
      <c r="E71" s="3">
        <f>_xlfn.IFNA(VLOOKUP(A71,Orders!$A$1:$L$832,4,FALSE),"")</f>
        <v>42782</v>
      </c>
      <c r="F71">
        <v>14.4</v>
      </c>
      <c r="G71">
        <v>33</v>
      </c>
      <c r="H71">
        <v>0.05</v>
      </c>
      <c r="I71">
        <f t="shared" si="4"/>
        <v>2017</v>
      </c>
      <c r="J71">
        <f t="shared" si="5"/>
        <v>23.76</v>
      </c>
      <c r="K71">
        <f t="shared" si="6"/>
        <v>2</v>
      </c>
      <c r="L71" t="str">
        <f t="shared" si="7"/>
        <v>Q1</v>
      </c>
    </row>
    <row r="72" spans="1:12">
      <c r="A72">
        <v>10274</v>
      </c>
      <c r="B72">
        <v>71</v>
      </c>
      <c r="C72" t="str">
        <f>_xlfn.IFNA(VLOOKUP(B72,Products!$A$1:$J$93,2,FALSE),"")</f>
        <v>Flotemysost</v>
      </c>
      <c r="D72" t="str">
        <f>_xlfn.IFNA(VLOOKUP(VLOOKUP(A72,Orders!$A$1:$L$832,3,FALSE),Employees!$A$1:$J$10,3,FALSE)&amp;" "&amp;VLOOKUP(VLOOKUP(A72,Orders!$A$1:$L$832,3,FALSE),Employees!$A$1:$J$10,2,FALSE),"")</f>
        <v>Michael Suyama</v>
      </c>
      <c r="E72" s="3">
        <f>_xlfn.IFNA(VLOOKUP(A72,Orders!$A$1:$L$832,4,FALSE),"")</f>
        <v>42783</v>
      </c>
      <c r="F72">
        <v>17.2</v>
      </c>
      <c r="G72">
        <v>20</v>
      </c>
      <c r="H72">
        <v>0</v>
      </c>
      <c r="I72">
        <f t="shared" si="4"/>
        <v>2017</v>
      </c>
      <c r="J72">
        <f t="shared" si="5"/>
        <v>344</v>
      </c>
      <c r="K72">
        <f t="shared" si="6"/>
        <v>2</v>
      </c>
      <c r="L72" t="str">
        <f t="shared" si="7"/>
        <v>Q1</v>
      </c>
    </row>
    <row r="73" spans="1:12">
      <c r="A73">
        <v>10274</v>
      </c>
      <c r="B73">
        <v>72</v>
      </c>
      <c r="C73" t="str">
        <f>_xlfn.IFNA(VLOOKUP(B73,Products!$A$1:$J$93,2,FALSE),"")</f>
        <v>Mozzarella di Giovanni</v>
      </c>
      <c r="D73" t="str">
        <f>_xlfn.IFNA(VLOOKUP(VLOOKUP(A73,Orders!$A$1:$L$832,3,FALSE),Employees!$A$1:$J$10,3,FALSE)&amp;" "&amp;VLOOKUP(VLOOKUP(A73,Orders!$A$1:$L$832,3,FALSE),Employees!$A$1:$J$10,2,FALSE),"")</f>
        <v>Michael Suyama</v>
      </c>
      <c r="E73" s="3">
        <f>_xlfn.IFNA(VLOOKUP(A73,Orders!$A$1:$L$832,4,FALSE),"")</f>
        <v>42783</v>
      </c>
      <c r="F73">
        <v>27.8</v>
      </c>
      <c r="G73">
        <v>7</v>
      </c>
      <c r="H73">
        <v>0</v>
      </c>
      <c r="I73">
        <f t="shared" si="4"/>
        <v>2017</v>
      </c>
      <c r="J73">
        <f t="shared" si="5"/>
        <v>194.6</v>
      </c>
      <c r="K73">
        <f t="shared" si="6"/>
        <v>2</v>
      </c>
      <c r="L73" t="str">
        <f t="shared" si="7"/>
        <v>Q1</v>
      </c>
    </row>
    <row r="74" spans="1:12">
      <c r="A74">
        <v>10275</v>
      </c>
      <c r="B74">
        <v>24</v>
      </c>
      <c r="C74" t="str">
        <f>_xlfn.IFNA(VLOOKUP(B74,Products!$A$1:$J$93,2,FALSE),"")</f>
        <v>Guaraná Fantástica</v>
      </c>
      <c r="D74" t="str">
        <f>_xlfn.IFNA(VLOOKUP(VLOOKUP(A74,Orders!$A$1:$L$832,3,FALSE),Employees!$A$1:$J$10,3,FALSE)&amp;" "&amp;VLOOKUP(VLOOKUP(A74,Orders!$A$1:$L$832,3,FALSE),Employees!$A$1:$J$10,2,FALSE),"")</f>
        <v>Nancy Davolio</v>
      </c>
      <c r="E74" s="3">
        <f>_xlfn.IFNA(VLOOKUP(A74,Orders!$A$1:$L$832,4,FALSE),"")</f>
        <v>42784</v>
      </c>
      <c r="F74">
        <v>3.6</v>
      </c>
      <c r="G74">
        <v>12</v>
      </c>
      <c r="H74">
        <v>0.05</v>
      </c>
      <c r="I74">
        <f t="shared" si="4"/>
        <v>2017</v>
      </c>
      <c r="J74">
        <f t="shared" si="5"/>
        <v>2.16</v>
      </c>
      <c r="K74">
        <f t="shared" si="6"/>
        <v>2</v>
      </c>
      <c r="L74" t="str">
        <f t="shared" si="7"/>
        <v>Q1</v>
      </c>
    </row>
    <row r="75" spans="1:12">
      <c r="A75">
        <v>10275</v>
      </c>
      <c r="B75">
        <v>59</v>
      </c>
      <c r="C75" t="str">
        <f>_xlfn.IFNA(VLOOKUP(B75,Products!$A$1:$J$93,2,FALSE),"")</f>
        <v>Raclette Courdavault</v>
      </c>
      <c r="D75" t="str">
        <f>_xlfn.IFNA(VLOOKUP(VLOOKUP(A75,Orders!$A$1:$L$832,3,FALSE),Employees!$A$1:$J$10,3,FALSE)&amp;" "&amp;VLOOKUP(VLOOKUP(A75,Orders!$A$1:$L$832,3,FALSE),Employees!$A$1:$J$10,2,FALSE),"")</f>
        <v>Nancy Davolio</v>
      </c>
      <c r="E75" s="3">
        <f>_xlfn.IFNA(VLOOKUP(A75,Orders!$A$1:$L$832,4,FALSE),"")</f>
        <v>42784</v>
      </c>
      <c r="F75">
        <v>44</v>
      </c>
      <c r="G75">
        <v>6</v>
      </c>
      <c r="H75">
        <v>0.05</v>
      </c>
      <c r="I75">
        <f t="shared" si="4"/>
        <v>2017</v>
      </c>
      <c r="J75">
        <f t="shared" si="5"/>
        <v>13.200000000000001</v>
      </c>
      <c r="K75">
        <f t="shared" si="6"/>
        <v>2</v>
      </c>
      <c r="L75" t="str">
        <f t="shared" si="7"/>
        <v>Q1</v>
      </c>
    </row>
    <row r="76" spans="1:12">
      <c r="A76">
        <v>10276</v>
      </c>
      <c r="B76">
        <v>10</v>
      </c>
      <c r="C76" t="str">
        <f>_xlfn.IFNA(VLOOKUP(B76,Products!$A$1:$J$93,2,FALSE),"")</f>
        <v>sugar</v>
      </c>
      <c r="D76" t="str">
        <f>_xlfn.IFNA(VLOOKUP(VLOOKUP(A76,Orders!$A$1:$L$832,3,FALSE),Employees!$A$1:$J$10,3,FALSE)&amp;" "&amp;VLOOKUP(VLOOKUP(A76,Orders!$A$1:$L$832,3,FALSE),Employees!$A$1:$J$10,2,FALSE),"")</f>
        <v>Laura Callahan</v>
      </c>
      <c r="E76" s="3">
        <f>_xlfn.IFNA(VLOOKUP(A76,Orders!$A$1:$L$832,4,FALSE),"")</f>
        <v>42785</v>
      </c>
      <c r="F76">
        <v>24.8</v>
      </c>
      <c r="G76">
        <v>15</v>
      </c>
      <c r="H76">
        <v>0</v>
      </c>
      <c r="I76">
        <f t="shared" si="4"/>
        <v>2017</v>
      </c>
      <c r="J76">
        <f t="shared" si="5"/>
        <v>372</v>
      </c>
      <c r="K76">
        <f t="shared" si="6"/>
        <v>2</v>
      </c>
      <c r="L76" t="str">
        <f t="shared" si="7"/>
        <v>Q1</v>
      </c>
    </row>
    <row r="77" spans="1:12">
      <c r="A77">
        <v>10276</v>
      </c>
      <c r="B77">
        <v>13</v>
      </c>
      <c r="C77" t="str">
        <f>_xlfn.IFNA(VLOOKUP(B77,Products!$A$1:$J$93,2,FALSE),"")</f>
        <v>Konbu</v>
      </c>
      <c r="D77" t="str">
        <f>_xlfn.IFNA(VLOOKUP(VLOOKUP(A77,Orders!$A$1:$L$832,3,FALSE),Employees!$A$1:$J$10,3,FALSE)&amp;" "&amp;VLOOKUP(VLOOKUP(A77,Orders!$A$1:$L$832,3,FALSE),Employees!$A$1:$J$10,2,FALSE),"")</f>
        <v>Laura Callahan</v>
      </c>
      <c r="E77" s="3">
        <f>_xlfn.IFNA(VLOOKUP(A77,Orders!$A$1:$L$832,4,FALSE),"")</f>
        <v>42785</v>
      </c>
      <c r="F77">
        <v>4.8</v>
      </c>
      <c r="G77">
        <v>10</v>
      </c>
      <c r="H77">
        <v>0</v>
      </c>
      <c r="I77">
        <f t="shared" si="4"/>
        <v>2017</v>
      </c>
      <c r="J77">
        <f t="shared" si="5"/>
        <v>48</v>
      </c>
      <c r="K77">
        <f t="shared" si="6"/>
        <v>2</v>
      </c>
      <c r="L77" t="str">
        <f t="shared" si="7"/>
        <v>Q1</v>
      </c>
    </row>
    <row r="78" spans="1:12">
      <c r="A78">
        <v>10277</v>
      </c>
      <c r="B78">
        <v>28</v>
      </c>
      <c r="C78" t="str">
        <f>_xlfn.IFNA(VLOOKUP(B78,Products!$A$1:$J$93,2,FALSE),"")</f>
        <v>Rössle Sauerkraut</v>
      </c>
      <c r="D78" t="str">
        <f>_xlfn.IFNA(VLOOKUP(VLOOKUP(A78,Orders!$A$1:$L$832,3,FALSE),Employees!$A$1:$J$10,3,FALSE)&amp;" "&amp;VLOOKUP(VLOOKUP(A78,Orders!$A$1:$L$832,3,FALSE),Employees!$A$1:$J$10,2,FALSE),"")</f>
        <v>Andrew Fuller</v>
      </c>
      <c r="E78" s="3">
        <f>_xlfn.IFNA(VLOOKUP(A78,Orders!$A$1:$L$832,4,FALSE),"")</f>
        <v>42786</v>
      </c>
      <c r="F78">
        <v>36.4</v>
      </c>
      <c r="G78">
        <v>20</v>
      </c>
      <c r="H78">
        <v>0</v>
      </c>
      <c r="I78">
        <f t="shared" si="4"/>
        <v>2017</v>
      </c>
      <c r="J78">
        <f t="shared" si="5"/>
        <v>728</v>
      </c>
      <c r="K78">
        <f t="shared" si="6"/>
        <v>2</v>
      </c>
      <c r="L78" t="str">
        <f t="shared" si="7"/>
        <v>Q1</v>
      </c>
    </row>
    <row r="79" spans="1:12">
      <c r="A79">
        <v>10277</v>
      </c>
      <c r="B79">
        <v>62</v>
      </c>
      <c r="C79" t="str">
        <f>_xlfn.IFNA(VLOOKUP(B79,Products!$A$1:$J$93,2,FALSE),"")</f>
        <v>Tarte au sucre</v>
      </c>
      <c r="D79" t="str">
        <f>_xlfn.IFNA(VLOOKUP(VLOOKUP(A79,Orders!$A$1:$L$832,3,FALSE),Employees!$A$1:$J$10,3,FALSE)&amp;" "&amp;VLOOKUP(VLOOKUP(A79,Orders!$A$1:$L$832,3,FALSE),Employees!$A$1:$J$10,2,FALSE),"")</f>
        <v>Andrew Fuller</v>
      </c>
      <c r="E79" s="3">
        <f>_xlfn.IFNA(VLOOKUP(A79,Orders!$A$1:$L$832,4,FALSE),"")</f>
        <v>42786</v>
      </c>
      <c r="F79">
        <v>39.4</v>
      </c>
      <c r="G79">
        <v>12</v>
      </c>
      <c r="H79">
        <v>0</v>
      </c>
      <c r="I79">
        <f t="shared" si="4"/>
        <v>2017</v>
      </c>
      <c r="J79">
        <f t="shared" si="5"/>
        <v>472.79999999999995</v>
      </c>
      <c r="K79">
        <f t="shared" si="6"/>
        <v>2</v>
      </c>
      <c r="L79" t="str">
        <f t="shared" si="7"/>
        <v>Q1</v>
      </c>
    </row>
    <row r="80" spans="1:12">
      <c r="A80">
        <v>10278</v>
      </c>
      <c r="B80">
        <v>44</v>
      </c>
      <c r="C80" t="str">
        <f>_xlfn.IFNA(VLOOKUP(B80,Products!$A$1:$J$93,2,FALSE),"")</f>
        <v>Gula Malacca</v>
      </c>
      <c r="D80" t="str">
        <f>_xlfn.IFNA(VLOOKUP(VLOOKUP(A80,Orders!$A$1:$L$832,3,FALSE),Employees!$A$1:$J$10,3,FALSE)&amp;" "&amp;VLOOKUP(VLOOKUP(A80,Orders!$A$1:$L$832,3,FALSE),Employees!$A$1:$J$10,2,FALSE),"")</f>
        <v>Laura Callahan</v>
      </c>
      <c r="E80" s="3">
        <f>_xlfn.IFNA(VLOOKUP(A80,Orders!$A$1:$L$832,4,FALSE),"")</f>
        <v>42789</v>
      </c>
      <c r="F80">
        <v>15.5</v>
      </c>
      <c r="G80">
        <v>16</v>
      </c>
      <c r="H80">
        <v>0</v>
      </c>
      <c r="I80">
        <f t="shared" si="4"/>
        <v>2017</v>
      </c>
      <c r="J80">
        <f t="shared" si="5"/>
        <v>248</v>
      </c>
      <c r="K80">
        <f t="shared" si="6"/>
        <v>2</v>
      </c>
      <c r="L80" t="str">
        <f t="shared" si="7"/>
        <v>Q1</v>
      </c>
    </row>
    <row r="81" spans="1:12">
      <c r="A81">
        <v>10278</v>
      </c>
      <c r="B81">
        <v>59</v>
      </c>
      <c r="C81" t="str">
        <f>_xlfn.IFNA(VLOOKUP(B81,Products!$A$1:$J$93,2,FALSE),"")</f>
        <v>Raclette Courdavault</v>
      </c>
      <c r="D81" t="str">
        <f>_xlfn.IFNA(VLOOKUP(VLOOKUP(A81,Orders!$A$1:$L$832,3,FALSE),Employees!$A$1:$J$10,3,FALSE)&amp;" "&amp;VLOOKUP(VLOOKUP(A81,Orders!$A$1:$L$832,3,FALSE),Employees!$A$1:$J$10,2,FALSE),"")</f>
        <v>Laura Callahan</v>
      </c>
      <c r="E81" s="3">
        <f>_xlfn.IFNA(VLOOKUP(A81,Orders!$A$1:$L$832,4,FALSE),"")</f>
        <v>42789</v>
      </c>
      <c r="F81">
        <v>44</v>
      </c>
      <c r="G81">
        <v>15</v>
      </c>
      <c r="H81">
        <v>0</v>
      </c>
      <c r="I81">
        <f t="shared" si="4"/>
        <v>2017</v>
      </c>
      <c r="J81">
        <f t="shared" si="5"/>
        <v>660</v>
      </c>
      <c r="K81">
        <f t="shared" si="6"/>
        <v>2</v>
      </c>
      <c r="L81" t="str">
        <f t="shared" si="7"/>
        <v>Q1</v>
      </c>
    </row>
    <row r="82" spans="1:12">
      <c r="A82">
        <v>10278</v>
      </c>
      <c r="B82">
        <v>63</v>
      </c>
      <c r="C82" t="str">
        <f>_xlfn.IFNA(VLOOKUP(B82,Products!$A$1:$J$93,2,FALSE),"")</f>
        <v>Vegie-spread</v>
      </c>
      <c r="D82" t="str">
        <f>_xlfn.IFNA(VLOOKUP(VLOOKUP(A82,Orders!$A$1:$L$832,3,FALSE),Employees!$A$1:$J$10,3,FALSE)&amp;" "&amp;VLOOKUP(VLOOKUP(A82,Orders!$A$1:$L$832,3,FALSE),Employees!$A$1:$J$10,2,FALSE),"")</f>
        <v>Laura Callahan</v>
      </c>
      <c r="E82" s="3">
        <f>_xlfn.IFNA(VLOOKUP(A82,Orders!$A$1:$L$832,4,FALSE),"")</f>
        <v>42789</v>
      </c>
      <c r="F82">
        <v>35.1</v>
      </c>
      <c r="G82">
        <v>8</v>
      </c>
      <c r="H82">
        <v>0</v>
      </c>
      <c r="I82">
        <f t="shared" si="4"/>
        <v>2017</v>
      </c>
      <c r="J82">
        <f t="shared" si="5"/>
        <v>280.8</v>
      </c>
      <c r="K82">
        <f t="shared" si="6"/>
        <v>2</v>
      </c>
      <c r="L82" t="str">
        <f t="shared" si="7"/>
        <v>Q1</v>
      </c>
    </row>
    <row r="83" spans="1:12">
      <c r="A83">
        <v>10278</v>
      </c>
      <c r="B83">
        <v>73</v>
      </c>
      <c r="C83" t="str">
        <f>_xlfn.IFNA(VLOOKUP(B83,Products!$A$1:$J$93,2,FALSE),"")</f>
        <v>Röd Kaviar</v>
      </c>
      <c r="D83" t="str">
        <f>_xlfn.IFNA(VLOOKUP(VLOOKUP(A83,Orders!$A$1:$L$832,3,FALSE),Employees!$A$1:$J$10,3,FALSE)&amp;" "&amp;VLOOKUP(VLOOKUP(A83,Orders!$A$1:$L$832,3,FALSE),Employees!$A$1:$J$10,2,FALSE),"")</f>
        <v>Laura Callahan</v>
      </c>
      <c r="E83" s="3">
        <f>_xlfn.IFNA(VLOOKUP(A83,Orders!$A$1:$L$832,4,FALSE),"")</f>
        <v>42789</v>
      </c>
      <c r="F83">
        <v>12</v>
      </c>
      <c r="G83">
        <v>25</v>
      </c>
      <c r="H83">
        <v>0</v>
      </c>
      <c r="I83">
        <f t="shared" si="4"/>
        <v>2017</v>
      </c>
      <c r="J83">
        <f t="shared" si="5"/>
        <v>300</v>
      </c>
      <c r="K83">
        <f t="shared" si="6"/>
        <v>2</v>
      </c>
      <c r="L83" t="str">
        <f t="shared" si="7"/>
        <v>Q1</v>
      </c>
    </row>
    <row r="84" spans="1:12">
      <c r="A84">
        <v>10279</v>
      </c>
      <c r="B84">
        <v>17</v>
      </c>
      <c r="C84" t="str">
        <f>_xlfn.IFNA(VLOOKUP(B84,Products!$A$1:$J$93,2,FALSE),"")</f>
        <v>Alice Mutton</v>
      </c>
      <c r="D84" t="str">
        <f>_xlfn.IFNA(VLOOKUP(VLOOKUP(A84,Orders!$A$1:$L$832,3,FALSE),Employees!$A$1:$J$10,3,FALSE)&amp;" "&amp;VLOOKUP(VLOOKUP(A84,Orders!$A$1:$L$832,3,FALSE),Employees!$A$1:$J$10,2,FALSE),"")</f>
        <v>Laura Callahan</v>
      </c>
      <c r="E84" s="3">
        <f>_xlfn.IFNA(VLOOKUP(A84,Orders!$A$1:$L$832,4,FALSE),"")</f>
        <v>42790</v>
      </c>
      <c r="F84">
        <v>31.2</v>
      </c>
      <c r="G84">
        <v>15</v>
      </c>
      <c r="H84">
        <v>0.25</v>
      </c>
      <c r="I84">
        <f t="shared" si="4"/>
        <v>2017</v>
      </c>
      <c r="J84">
        <f t="shared" si="5"/>
        <v>117</v>
      </c>
      <c r="K84">
        <f t="shared" si="6"/>
        <v>2</v>
      </c>
      <c r="L84" t="str">
        <f t="shared" si="7"/>
        <v>Q1</v>
      </c>
    </row>
    <row r="85" spans="1:12">
      <c r="A85">
        <v>10280</v>
      </c>
      <c r="B85">
        <v>24</v>
      </c>
      <c r="C85" t="str">
        <f>_xlfn.IFNA(VLOOKUP(B85,Products!$A$1:$J$93,2,FALSE),"")</f>
        <v>Guaraná Fantástica</v>
      </c>
      <c r="D85" t="str">
        <f>_xlfn.IFNA(VLOOKUP(VLOOKUP(A85,Orders!$A$1:$L$832,3,FALSE),Employees!$A$1:$J$10,3,FALSE)&amp;" "&amp;VLOOKUP(VLOOKUP(A85,Orders!$A$1:$L$832,3,FALSE),Employees!$A$1:$J$10,2,FALSE),"")</f>
        <v>Andrew Fuller</v>
      </c>
      <c r="E85" s="3">
        <f>_xlfn.IFNA(VLOOKUP(A85,Orders!$A$1:$L$832,4,FALSE),"")</f>
        <v>42791</v>
      </c>
      <c r="F85">
        <v>3.6</v>
      </c>
      <c r="G85">
        <v>12</v>
      </c>
      <c r="H85">
        <v>0</v>
      </c>
      <c r="I85">
        <f t="shared" si="4"/>
        <v>2017</v>
      </c>
      <c r="J85">
        <f t="shared" si="5"/>
        <v>43.2</v>
      </c>
      <c r="K85">
        <f t="shared" si="6"/>
        <v>2</v>
      </c>
      <c r="L85" t="str">
        <f t="shared" si="7"/>
        <v>Q1</v>
      </c>
    </row>
    <row r="86" spans="1:12">
      <c r="A86">
        <v>10280</v>
      </c>
      <c r="B86">
        <v>55</v>
      </c>
      <c r="C86" t="str">
        <f>_xlfn.IFNA(VLOOKUP(B86,Products!$A$1:$J$93,2,FALSE),"")</f>
        <v>Pâté chinois</v>
      </c>
      <c r="D86" t="str">
        <f>_xlfn.IFNA(VLOOKUP(VLOOKUP(A86,Orders!$A$1:$L$832,3,FALSE),Employees!$A$1:$J$10,3,FALSE)&amp;" "&amp;VLOOKUP(VLOOKUP(A86,Orders!$A$1:$L$832,3,FALSE),Employees!$A$1:$J$10,2,FALSE),"")</f>
        <v>Andrew Fuller</v>
      </c>
      <c r="E86" s="3">
        <f>_xlfn.IFNA(VLOOKUP(A86,Orders!$A$1:$L$832,4,FALSE),"")</f>
        <v>42791</v>
      </c>
      <c r="F86">
        <v>19.2</v>
      </c>
      <c r="G86">
        <v>20</v>
      </c>
      <c r="H86">
        <v>0</v>
      </c>
      <c r="I86">
        <f t="shared" si="4"/>
        <v>2017</v>
      </c>
      <c r="J86">
        <f t="shared" si="5"/>
        <v>384</v>
      </c>
      <c r="K86">
        <f t="shared" si="6"/>
        <v>2</v>
      </c>
      <c r="L86" t="str">
        <f t="shared" si="7"/>
        <v>Q1</v>
      </c>
    </row>
    <row r="87" spans="1:12">
      <c r="A87">
        <v>10280</v>
      </c>
      <c r="B87">
        <v>75</v>
      </c>
      <c r="C87" t="str">
        <f>_xlfn.IFNA(VLOOKUP(B87,Products!$A$1:$J$93,2,FALSE),"")</f>
        <v>Rhönbräu Klosterbier</v>
      </c>
      <c r="D87" t="str">
        <f>_xlfn.IFNA(VLOOKUP(VLOOKUP(A87,Orders!$A$1:$L$832,3,FALSE),Employees!$A$1:$J$10,3,FALSE)&amp;" "&amp;VLOOKUP(VLOOKUP(A87,Orders!$A$1:$L$832,3,FALSE),Employees!$A$1:$J$10,2,FALSE),"")</f>
        <v>Andrew Fuller</v>
      </c>
      <c r="E87" s="3">
        <f>_xlfn.IFNA(VLOOKUP(A87,Orders!$A$1:$L$832,4,FALSE),"")</f>
        <v>42791</v>
      </c>
      <c r="F87">
        <v>6.2</v>
      </c>
      <c r="G87">
        <v>30</v>
      </c>
      <c r="H87">
        <v>0</v>
      </c>
      <c r="I87">
        <f t="shared" si="4"/>
        <v>2017</v>
      </c>
      <c r="J87">
        <f t="shared" si="5"/>
        <v>186</v>
      </c>
      <c r="K87">
        <f t="shared" si="6"/>
        <v>2</v>
      </c>
      <c r="L87" t="str">
        <f t="shared" si="7"/>
        <v>Q1</v>
      </c>
    </row>
    <row r="88" spans="1:12">
      <c r="A88">
        <v>10281</v>
      </c>
      <c r="B88">
        <v>19</v>
      </c>
      <c r="C88" t="str">
        <f>_xlfn.IFNA(VLOOKUP(B88,Products!$A$1:$J$93,2,FALSE),"")</f>
        <v>Teatime Chocolate Biscuits</v>
      </c>
      <c r="D88" t="str">
        <f>_xlfn.IFNA(VLOOKUP(VLOOKUP(A88,Orders!$A$1:$L$832,3,FALSE),Employees!$A$1:$J$10,3,FALSE)&amp;" "&amp;VLOOKUP(VLOOKUP(A88,Orders!$A$1:$L$832,3,FALSE),Employees!$A$1:$J$10,2,FALSE),"")</f>
        <v>Margaret Peacock</v>
      </c>
      <c r="E88" s="3">
        <f>_xlfn.IFNA(VLOOKUP(A88,Orders!$A$1:$L$832,4,FALSE),"")</f>
        <v>42791</v>
      </c>
      <c r="F88">
        <v>7.3</v>
      </c>
      <c r="G88">
        <v>1</v>
      </c>
      <c r="H88">
        <v>0</v>
      </c>
      <c r="I88">
        <f t="shared" si="4"/>
        <v>2017</v>
      </c>
      <c r="J88">
        <f t="shared" si="5"/>
        <v>7.3</v>
      </c>
      <c r="K88">
        <f t="shared" si="6"/>
        <v>2</v>
      </c>
      <c r="L88" t="str">
        <f t="shared" si="7"/>
        <v>Q1</v>
      </c>
    </row>
    <row r="89" spans="1:12">
      <c r="A89">
        <v>10281</v>
      </c>
      <c r="B89">
        <v>24</v>
      </c>
      <c r="C89" t="str">
        <f>_xlfn.IFNA(VLOOKUP(B89,Products!$A$1:$J$93,2,FALSE),"")</f>
        <v>Guaraná Fantástica</v>
      </c>
      <c r="D89" t="str">
        <f>_xlfn.IFNA(VLOOKUP(VLOOKUP(A89,Orders!$A$1:$L$832,3,FALSE),Employees!$A$1:$J$10,3,FALSE)&amp;" "&amp;VLOOKUP(VLOOKUP(A89,Orders!$A$1:$L$832,3,FALSE),Employees!$A$1:$J$10,2,FALSE),"")</f>
        <v>Margaret Peacock</v>
      </c>
      <c r="E89" s="3">
        <f>_xlfn.IFNA(VLOOKUP(A89,Orders!$A$1:$L$832,4,FALSE),"")</f>
        <v>42791</v>
      </c>
      <c r="F89">
        <v>3.6</v>
      </c>
      <c r="G89">
        <v>6</v>
      </c>
      <c r="H89">
        <v>0</v>
      </c>
      <c r="I89">
        <f t="shared" si="4"/>
        <v>2017</v>
      </c>
      <c r="J89">
        <f t="shared" si="5"/>
        <v>21.6</v>
      </c>
      <c r="K89">
        <f t="shared" si="6"/>
        <v>2</v>
      </c>
      <c r="L89" t="str">
        <f t="shared" si="7"/>
        <v>Q1</v>
      </c>
    </row>
    <row r="90" spans="1:12">
      <c r="A90">
        <v>10281</v>
      </c>
      <c r="B90">
        <v>35</v>
      </c>
      <c r="C90" t="str">
        <f>_xlfn.IFNA(VLOOKUP(B90,Products!$A$1:$J$93,2,FALSE),"")</f>
        <v>Steeleye Stout</v>
      </c>
      <c r="D90" t="str">
        <f>_xlfn.IFNA(VLOOKUP(VLOOKUP(A90,Orders!$A$1:$L$832,3,FALSE),Employees!$A$1:$J$10,3,FALSE)&amp;" "&amp;VLOOKUP(VLOOKUP(A90,Orders!$A$1:$L$832,3,FALSE),Employees!$A$1:$J$10,2,FALSE),"")</f>
        <v>Margaret Peacock</v>
      </c>
      <c r="E90" s="3">
        <f>_xlfn.IFNA(VLOOKUP(A90,Orders!$A$1:$L$832,4,FALSE),"")</f>
        <v>42791</v>
      </c>
      <c r="F90">
        <v>14.4</v>
      </c>
      <c r="G90">
        <v>4</v>
      </c>
      <c r="H90">
        <v>0</v>
      </c>
      <c r="I90">
        <f t="shared" si="4"/>
        <v>2017</v>
      </c>
      <c r="J90">
        <f t="shared" si="5"/>
        <v>57.6</v>
      </c>
      <c r="K90">
        <f t="shared" si="6"/>
        <v>2</v>
      </c>
      <c r="L90" t="str">
        <f t="shared" si="7"/>
        <v>Q1</v>
      </c>
    </row>
    <row r="91" spans="1:12">
      <c r="A91">
        <v>10282</v>
      </c>
      <c r="B91">
        <v>30</v>
      </c>
      <c r="C91" t="str">
        <f>_xlfn.IFNA(VLOOKUP(B91,Products!$A$1:$J$93,2,FALSE),"")</f>
        <v>Nord-Ost Matjeshering</v>
      </c>
      <c r="D91" t="str">
        <f>_xlfn.IFNA(VLOOKUP(VLOOKUP(A91,Orders!$A$1:$L$832,3,FALSE),Employees!$A$1:$J$10,3,FALSE)&amp;" "&amp;VLOOKUP(VLOOKUP(A91,Orders!$A$1:$L$832,3,FALSE),Employees!$A$1:$J$10,2,FALSE),"")</f>
        <v>Margaret Peacock</v>
      </c>
      <c r="E91" s="3">
        <f>_xlfn.IFNA(VLOOKUP(A91,Orders!$A$1:$L$832,4,FALSE),"")</f>
        <v>42792</v>
      </c>
      <c r="F91">
        <v>20.7</v>
      </c>
      <c r="G91">
        <v>6</v>
      </c>
      <c r="H91">
        <v>0</v>
      </c>
      <c r="I91">
        <f t="shared" si="4"/>
        <v>2017</v>
      </c>
      <c r="J91">
        <f t="shared" si="5"/>
        <v>124.19999999999999</v>
      </c>
      <c r="K91">
        <f t="shared" si="6"/>
        <v>2</v>
      </c>
      <c r="L91" t="str">
        <f t="shared" si="7"/>
        <v>Q1</v>
      </c>
    </row>
    <row r="92" spans="1:12">
      <c r="A92">
        <v>10282</v>
      </c>
      <c r="B92">
        <v>57</v>
      </c>
      <c r="C92" t="str">
        <f>_xlfn.IFNA(VLOOKUP(B92,Products!$A$1:$J$93,2,FALSE),"")</f>
        <v>Ravioli Angelo</v>
      </c>
      <c r="D92" t="str">
        <f>_xlfn.IFNA(VLOOKUP(VLOOKUP(A92,Orders!$A$1:$L$832,3,FALSE),Employees!$A$1:$J$10,3,FALSE)&amp;" "&amp;VLOOKUP(VLOOKUP(A92,Orders!$A$1:$L$832,3,FALSE),Employees!$A$1:$J$10,2,FALSE),"")</f>
        <v>Margaret Peacock</v>
      </c>
      <c r="E92" s="3">
        <f>_xlfn.IFNA(VLOOKUP(A92,Orders!$A$1:$L$832,4,FALSE),"")</f>
        <v>42792</v>
      </c>
      <c r="F92">
        <v>15.6</v>
      </c>
      <c r="G92">
        <v>2</v>
      </c>
      <c r="H92">
        <v>0</v>
      </c>
      <c r="I92">
        <f t="shared" si="4"/>
        <v>2017</v>
      </c>
      <c r="J92">
        <f t="shared" si="5"/>
        <v>31.2</v>
      </c>
      <c r="K92">
        <f t="shared" si="6"/>
        <v>2</v>
      </c>
      <c r="L92" t="str">
        <f t="shared" si="7"/>
        <v>Q1</v>
      </c>
    </row>
    <row r="93" spans="1:12">
      <c r="A93">
        <v>10283</v>
      </c>
      <c r="B93">
        <v>15</v>
      </c>
      <c r="C93" t="str">
        <f>_xlfn.IFNA(VLOOKUP(B93,Products!$A$1:$J$93,2,FALSE),"")</f>
        <v>Genen Shouyu</v>
      </c>
      <c r="D93" t="str">
        <f>_xlfn.IFNA(VLOOKUP(VLOOKUP(A93,Orders!$A$1:$L$832,3,FALSE),Employees!$A$1:$J$10,3,FALSE)&amp;" "&amp;VLOOKUP(VLOOKUP(A93,Orders!$A$1:$L$832,3,FALSE),Employees!$A$1:$J$10,2,FALSE),"")</f>
        <v>Janet Leverling</v>
      </c>
      <c r="E93" s="3">
        <f>_xlfn.IFNA(VLOOKUP(A93,Orders!$A$1:$L$832,4,FALSE),"")</f>
        <v>42793</v>
      </c>
      <c r="F93">
        <v>12.4</v>
      </c>
      <c r="G93">
        <v>20</v>
      </c>
      <c r="H93">
        <v>0</v>
      </c>
      <c r="I93">
        <f t="shared" si="4"/>
        <v>2017</v>
      </c>
      <c r="J93">
        <f t="shared" si="5"/>
        <v>248</v>
      </c>
      <c r="K93">
        <f t="shared" si="6"/>
        <v>2</v>
      </c>
      <c r="L93" t="str">
        <f t="shared" si="7"/>
        <v>Q1</v>
      </c>
    </row>
    <row r="94" spans="1:12">
      <c r="A94">
        <v>10283</v>
      </c>
      <c r="B94">
        <v>19</v>
      </c>
      <c r="C94" t="str">
        <f>_xlfn.IFNA(VLOOKUP(B94,Products!$A$1:$J$93,2,FALSE),"")</f>
        <v>Teatime Chocolate Biscuits</v>
      </c>
      <c r="D94" t="str">
        <f>_xlfn.IFNA(VLOOKUP(VLOOKUP(A94,Orders!$A$1:$L$832,3,FALSE),Employees!$A$1:$J$10,3,FALSE)&amp;" "&amp;VLOOKUP(VLOOKUP(A94,Orders!$A$1:$L$832,3,FALSE),Employees!$A$1:$J$10,2,FALSE),"")</f>
        <v>Janet Leverling</v>
      </c>
      <c r="E94" s="3">
        <f>_xlfn.IFNA(VLOOKUP(A94,Orders!$A$1:$L$832,4,FALSE),"")</f>
        <v>42793</v>
      </c>
      <c r="F94">
        <v>7.3</v>
      </c>
      <c r="G94">
        <v>18</v>
      </c>
      <c r="H94">
        <v>0</v>
      </c>
      <c r="I94">
        <f t="shared" si="4"/>
        <v>2017</v>
      </c>
      <c r="J94">
        <f t="shared" si="5"/>
        <v>131.4</v>
      </c>
      <c r="K94">
        <f t="shared" si="6"/>
        <v>2</v>
      </c>
      <c r="L94" t="str">
        <f t="shared" si="7"/>
        <v>Q1</v>
      </c>
    </row>
    <row r="95" spans="1:12">
      <c r="A95">
        <v>10283</v>
      </c>
      <c r="B95">
        <v>60</v>
      </c>
      <c r="C95" t="str">
        <f>_xlfn.IFNA(VLOOKUP(B95,Products!$A$1:$J$93,2,FALSE),"")</f>
        <v>Camembert Pierrot</v>
      </c>
      <c r="D95" t="str">
        <f>_xlfn.IFNA(VLOOKUP(VLOOKUP(A95,Orders!$A$1:$L$832,3,FALSE),Employees!$A$1:$J$10,3,FALSE)&amp;" "&amp;VLOOKUP(VLOOKUP(A95,Orders!$A$1:$L$832,3,FALSE),Employees!$A$1:$J$10,2,FALSE),"")</f>
        <v>Janet Leverling</v>
      </c>
      <c r="E95" s="3">
        <f>_xlfn.IFNA(VLOOKUP(A95,Orders!$A$1:$L$832,4,FALSE),"")</f>
        <v>42793</v>
      </c>
      <c r="F95">
        <v>27.2</v>
      </c>
      <c r="G95">
        <v>35</v>
      </c>
      <c r="H95">
        <v>0</v>
      </c>
      <c r="I95">
        <f t="shared" si="4"/>
        <v>2017</v>
      </c>
      <c r="J95">
        <f t="shared" si="5"/>
        <v>952</v>
      </c>
      <c r="K95">
        <f t="shared" si="6"/>
        <v>2</v>
      </c>
      <c r="L95" t="str">
        <f t="shared" si="7"/>
        <v>Q1</v>
      </c>
    </row>
    <row r="96" spans="1:12">
      <c r="A96">
        <v>10283</v>
      </c>
      <c r="B96">
        <v>72</v>
      </c>
      <c r="C96" t="str">
        <f>_xlfn.IFNA(VLOOKUP(B96,Products!$A$1:$J$93,2,FALSE),"")</f>
        <v>Mozzarella di Giovanni</v>
      </c>
      <c r="D96" t="str">
        <f>_xlfn.IFNA(VLOOKUP(VLOOKUP(A96,Orders!$A$1:$L$832,3,FALSE),Employees!$A$1:$J$10,3,FALSE)&amp;" "&amp;VLOOKUP(VLOOKUP(A96,Orders!$A$1:$L$832,3,FALSE),Employees!$A$1:$J$10,2,FALSE),"")</f>
        <v>Janet Leverling</v>
      </c>
      <c r="E96" s="3">
        <f>_xlfn.IFNA(VLOOKUP(A96,Orders!$A$1:$L$832,4,FALSE),"")</f>
        <v>42793</v>
      </c>
      <c r="F96">
        <v>27.8</v>
      </c>
      <c r="G96">
        <v>3</v>
      </c>
      <c r="H96">
        <v>0</v>
      </c>
      <c r="I96">
        <f t="shared" si="4"/>
        <v>2017</v>
      </c>
      <c r="J96">
        <f t="shared" si="5"/>
        <v>83.4</v>
      </c>
      <c r="K96">
        <f t="shared" si="6"/>
        <v>2</v>
      </c>
      <c r="L96" t="str">
        <f t="shared" si="7"/>
        <v>Q1</v>
      </c>
    </row>
    <row r="97" spans="1:12">
      <c r="A97">
        <v>10284</v>
      </c>
      <c r="B97">
        <v>27</v>
      </c>
      <c r="C97" t="str">
        <f>_xlfn.IFNA(VLOOKUP(B97,Products!$A$1:$J$93,2,FALSE),"")</f>
        <v>Schoggi Schokolade</v>
      </c>
      <c r="D97" t="str">
        <f>_xlfn.IFNA(VLOOKUP(VLOOKUP(A97,Orders!$A$1:$L$832,3,FALSE),Employees!$A$1:$J$10,3,FALSE)&amp;" "&amp;VLOOKUP(VLOOKUP(A97,Orders!$A$1:$L$832,3,FALSE),Employees!$A$1:$J$10,2,FALSE),"")</f>
        <v>Margaret Peacock</v>
      </c>
      <c r="E97" s="3">
        <f>_xlfn.IFNA(VLOOKUP(A97,Orders!$A$1:$L$832,4,FALSE),"")</f>
        <v>42796</v>
      </c>
      <c r="F97">
        <v>35.1</v>
      </c>
      <c r="G97">
        <v>15</v>
      </c>
      <c r="H97">
        <v>0.25</v>
      </c>
      <c r="I97">
        <f t="shared" si="4"/>
        <v>2017</v>
      </c>
      <c r="J97">
        <f t="shared" si="5"/>
        <v>131.625</v>
      </c>
      <c r="K97">
        <f t="shared" si="6"/>
        <v>3</v>
      </c>
      <c r="L97" t="str">
        <f t="shared" si="7"/>
        <v>Q1</v>
      </c>
    </row>
    <row r="98" spans="1:12">
      <c r="A98">
        <v>10284</v>
      </c>
      <c r="B98">
        <v>44</v>
      </c>
      <c r="C98" t="str">
        <f>_xlfn.IFNA(VLOOKUP(B98,Products!$A$1:$J$93,2,FALSE),"")</f>
        <v>Gula Malacca</v>
      </c>
      <c r="D98" t="str">
        <f>_xlfn.IFNA(VLOOKUP(VLOOKUP(A98,Orders!$A$1:$L$832,3,FALSE),Employees!$A$1:$J$10,3,FALSE)&amp;" "&amp;VLOOKUP(VLOOKUP(A98,Orders!$A$1:$L$832,3,FALSE),Employees!$A$1:$J$10,2,FALSE),"")</f>
        <v>Margaret Peacock</v>
      </c>
      <c r="E98" s="3">
        <f>_xlfn.IFNA(VLOOKUP(A98,Orders!$A$1:$L$832,4,FALSE),"")</f>
        <v>42796</v>
      </c>
      <c r="F98">
        <v>15.5</v>
      </c>
      <c r="G98">
        <v>21</v>
      </c>
      <c r="H98">
        <v>0</v>
      </c>
      <c r="I98">
        <f t="shared" si="4"/>
        <v>2017</v>
      </c>
      <c r="J98">
        <f t="shared" si="5"/>
        <v>325.5</v>
      </c>
      <c r="K98">
        <f t="shared" si="6"/>
        <v>3</v>
      </c>
      <c r="L98" t="str">
        <f t="shared" si="7"/>
        <v>Q1</v>
      </c>
    </row>
    <row r="99" spans="1:12">
      <c r="A99">
        <v>10284</v>
      </c>
      <c r="B99">
        <v>60</v>
      </c>
      <c r="C99" t="str">
        <f>_xlfn.IFNA(VLOOKUP(B99,Products!$A$1:$J$93,2,FALSE),"")</f>
        <v>Camembert Pierrot</v>
      </c>
      <c r="D99" t="str">
        <f>_xlfn.IFNA(VLOOKUP(VLOOKUP(A99,Orders!$A$1:$L$832,3,FALSE),Employees!$A$1:$J$10,3,FALSE)&amp;" "&amp;VLOOKUP(VLOOKUP(A99,Orders!$A$1:$L$832,3,FALSE),Employees!$A$1:$J$10,2,FALSE),"")</f>
        <v>Margaret Peacock</v>
      </c>
      <c r="E99" s="3">
        <f>_xlfn.IFNA(VLOOKUP(A99,Orders!$A$1:$L$832,4,FALSE),"")</f>
        <v>42796</v>
      </c>
      <c r="F99">
        <v>27.2</v>
      </c>
      <c r="G99">
        <v>20</v>
      </c>
      <c r="H99">
        <v>0.25</v>
      </c>
      <c r="I99">
        <f t="shared" si="4"/>
        <v>2017</v>
      </c>
      <c r="J99">
        <f t="shared" si="5"/>
        <v>136</v>
      </c>
      <c r="K99">
        <f t="shared" si="6"/>
        <v>3</v>
      </c>
      <c r="L99" t="str">
        <f t="shared" si="7"/>
        <v>Q1</v>
      </c>
    </row>
    <row r="100" spans="1:12">
      <c r="A100">
        <v>10284</v>
      </c>
      <c r="B100">
        <v>67</v>
      </c>
      <c r="C100" t="str">
        <f>_xlfn.IFNA(VLOOKUP(B100,Products!$A$1:$J$93,2,FALSE),"")</f>
        <v>Laughing Lumberjack Lager</v>
      </c>
      <c r="D100" t="str">
        <f>_xlfn.IFNA(VLOOKUP(VLOOKUP(A100,Orders!$A$1:$L$832,3,FALSE),Employees!$A$1:$J$10,3,FALSE)&amp;" "&amp;VLOOKUP(VLOOKUP(A100,Orders!$A$1:$L$832,3,FALSE),Employees!$A$1:$J$10,2,FALSE),"")</f>
        <v>Margaret Peacock</v>
      </c>
      <c r="E100" s="3">
        <f>_xlfn.IFNA(VLOOKUP(A100,Orders!$A$1:$L$832,4,FALSE),"")</f>
        <v>42796</v>
      </c>
      <c r="F100">
        <v>11.2</v>
      </c>
      <c r="G100">
        <v>5</v>
      </c>
      <c r="H100">
        <v>0.25</v>
      </c>
      <c r="I100">
        <f t="shared" si="4"/>
        <v>2017</v>
      </c>
      <c r="J100">
        <f t="shared" si="5"/>
        <v>14</v>
      </c>
      <c r="K100">
        <f t="shared" si="6"/>
        <v>3</v>
      </c>
      <c r="L100" t="str">
        <f t="shared" si="7"/>
        <v>Q1</v>
      </c>
    </row>
    <row r="101" spans="1:12">
      <c r="A101">
        <v>10285</v>
      </c>
      <c r="B101">
        <v>1</v>
      </c>
      <c r="C101" t="str">
        <f>_xlfn.IFNA(VLOOKUP(B101,Products!$A$1:$J$93,2,FALSE),"")</f>
        <v>Tea</v>
      </c>
      <c r="D101" t="str">
        <f>_xlfn.IFNA(VLOOKUP(VLOOKUP(A101,Orders!$A$1:$L$832,3,FALSE),Employees!$A$1:$J$10,3,FALSE)&amp;" "&amp;VLOOKUP(VLOOKUP(A101,Orders!$A$1:$L$832,3,FALSE),Employees!$A$1:$J$10,2,FALSE),"")</f>
        <v>Nancy Davolio</v>
      </c>
      <c r="E101" s="3">
        <f>_xlfn.IFNA(VLOOKUP(A101,Orders!$A$1:$L$832,4,FALSE),"")</f>
        <v>42797</v>
      </c>
      <c r="F101">
        <v>14.4</v>
      </c>
      <c r="G101">
        <v>45</v>
      </c>
      <c r="H101">
        <v>0.2</v>
      </c>
      <c r="I101">
        <f t="shared" si="4"/>
        <v>2017</v>
      </c>
      <c r="J101">
        <f t="shared" si="5"/>
        <v>129.6</v>
      </c>
      <c r="K101">
        <f t="shared" si="6"/>
        <v>3</v>
      </c>
      <c r="L101" t="str">
        <f t="shared" si="7"/>
        <v>Q1</v>
      </c>
    </row>
    <row r="102" spans="1:12">
      <c r="A102">
        <v>10285</v>
      </c>
      <c r="B102">
        <v>40</v>
      </c>
      <c r="C102" t="str">
        <f>_xlfn.IFNA(VLOOKUP(B102,Products!$A$1:$J$93,2,FALSE),"")</f>
        <v>Boston Crab Meat</v>
      </c>
      <c r="D102" t="str">
        <f>_xlfn.IFNA(VLOOKUP(VLOOKUP(A102,Orders!$A$1:$L$832,3,FALSE),Employees!$A$1:$J$10,3,FALSE)&amp;" "&amp;VLOOKUP(VLOOKUP(A102,Orders!$A$1:$L$832,3,FALSE),Employees!$A$1:$J$10,2,FALSE),"")</f>
        <v>Nancy Davolio</v>
      </c>
      <c r="E102" s="3">
        <f>_xlfn.IFNA(VLOOKUP(A102,Orders!$A$1:$L$832,4,FALSE),"")</f>
        <v>42797</v>
      </c>
      <c r="F102">
        <v>14.7</v>
      </c>
      <c r="G102">
        <v>40</v>
      </c>
      <c r="H102">
        <v>0.2</v>
      </c>
      <c r="I102">
        <f t="shared" si="4"/>
        <v>2017</v>
      </c>
      <c r="J102">
        <f t="shared" si="5"/>
        <v>117.60000000000001</v>
      </c>
      <c r="K102">
        <f t="shared" si="6"/>
        <v>3</v>
      </c>
      <c r="L102" t="str">
        <f t="shared" si="7"/>
        <v>Q1</v>
      </c>
    </row>
    <row r="103" spans="1:12">
      <c r="A103">
        <v>10285</v>
      </c>
      <c r="B103">
        <v>53</v>
      </c>
      <c r="C103" t="str">
        <f>_xlfn.IFNA(VLOOKUP(B103,Products!$A$1:$J$93,2,FALSE),"")</f>
        <v>Perth Pasties</v>
      </c>
      <c r="D103" t="str">
        <f>_xlfn.IFNA(VLOOKUP(VLOOKUP(A103,Orders!$A$1:$L$832,3,FALSE),Employees!$A$1:$J$10,3,FALSE)&amp;" "&amp;VLOOKUP(VLOOKUP(A103,Orders!$A$1:$L$832,3,FALSE),Employees!$A$1:$J$10,2,FALSE),"")</f>
        <v>Nancy Davolio</v>
      </c>
      <c r="E103" s="3">
        <f>_xlfn.IFNA(VLOOKUP(A103,Orders!$A$1:$L$832,4,FALSE),"")</f>
        <v>42797</v>
      </c>
      <c r="F103">
        <v>26.2</v>
      </c>
      <c r="G103">
        <v>36</v>
      </c>
      <c r="H103">
        <v>0.2</v>
      </c>
      <c r="I103">
        <f t="shared" si="4"/>
        <v>2017</v>
      </c>
      <c r="J103">
        <f t="shared" si="5"/>
        <v>188.64</v>
      </c>
      <c r="K103">
        <f t="shared" si="6"/>
        <v>3</v>
      </c>
      <c r="L103" t="str">
        <f t="shared" si="7"/>
        <v>Q1</v>
      </c>
    </row>
    <row r="104" spans="1:12">
      <c r="A104">
        <v>10286</v>
      </c>
      <c r="B104">
        <v>35</v>
      </c>
      <c r="C104" t="str">
        <f>_xlfn.IFNA(VLOOKUP(B104,Products!$A$1:$J$93,2,FALSE),"")</f>
        <v>Steeleye Stout</v>
      </c>
      <c r="D104" t="str">
        <f>_xlfn.IFNA(VLOOKUP(VLOOKUP(A104,Orders!$A$1:$L$832,3,FALSE),Employees!$A$1:$J$10,3,FALSE)&amp;" "&amp;VLOOKUP(VLOOKUP(A104,Orders!$A$1:$L$832,3,FALSE),Employees!$A$1:$J$10,2,FALSE),"")</f>
        <v>Laura Callahan</v>
      </c>
      <c r="E104" s="3">
        <f>_xlfn.IFNA(VLOOKUP(A104,Orders!$A$1:$L$832,4,FALSE),"")</f>
        <v>42798</v>
      </c>
      <c r="F104">
        <v>14.4</v>
      </c>
      <c r="G104">
        <v>100</v>
      </c>
      <c r="H104">
        <v>0</v>
      </c>
      <c r="I104">
        <f t="shared" si="4"/>
        <v>2017</v>
      </c>
      <c r="J104">
        <f t="shared" si="5"/>
        <v>1440</v>
      </c>
      <c r="K104">
        <f t="shared" si="6"/>
        <v>3</v>
      </c>
      <c r="L104" t="str">
        <f t="shared" si="7"/>
        <v>Q1</v>
      </c>
    </row>
    <row r="105" spans="1:12">
      <c r="A105">
        <v>10286</v>
      </c>
      <c r="B105">
        <v>62</v>
      </c>
      <c r="C105" t="str">
        <f>_xlfn.IFNA(VLOOKUP(B105,Products!$A$1:$J$93,2,FALSE),"")</f>
        <v>Tarte au sucre</v>
      </c>
      <c r="D105" t="str">
        <f>_xlfn.IFNA(VLOOKUP(VLOOKUP(A105,Orders!$A$1:$L$832,3,FALSE),Employees!$A$1:$J$10,3,FALSE)&amp;" "&amp;VLOOKUP(VLOOKUP(A105,Orders!$A$1:$L$832,3,FALSE),Employees!$A$1:$J$10,2,FALSE),"")</f>
        <v>Laura Callahan</v>
      </c>
      <c r="E105" s="3">
        <f>_xlfn.IFNA(VLOOKUP(A105,Orders!$A$1:$L$832,4,FALSE),"")</f>
        <v>42798</v>
      </c>
      <c r="F105">
        <v>39.4</v>
      </c>
      <c r="G105">
        <v>40</v>
      </c>
      <c r="H105">
        <v>0</v>
      </c>
      <c r="I105">
        <f t="shared" si="4"/>
        <v>2017</v>
      </c>
      <c r="J105">
        <f t="shared" si="5"/>
        <v>1576</v>
      </c>
      <c r="K105">
        <f t="shared" si="6"/>
        <v>3</v>
      </c>
      <c r="L105" t="str">
        <f t="shared" si="7"/>
        <v>Q1</v>
      </c>
    </row>
    <row r="106" spans="1:12">
      <c r="A106">
        <v>10287</v>
      </c>
      <c r="B106">
        <v>16</v>
      </c>
      <c r="C106" t="str">
        <f>_xlfn.IFNA(VLOOKUP(B106,Products!$A$1:$J$93,2,FALSE),"")</f>
        <v>Pavlova</v>
      </c>
      <c r="D106" t="str">
        <f>_xlfn.IFNA(VLOOKUP(VLOOKUP(A106,Orders!$A$1:$L$832,3,FALSE),Employees!$A$1:$J$10,3,FALSE)&amp;" "&amp;VLOOKUP(VLOOKUP(A106,Orders!$A$1:$L$832,3,FALSE),Employees!$A$1:$J$10,2,FALSE),"")</f>
        <v>Laura Callahan</v>
      </c>
      <c r="E106" s="3">
        <f>_xlfn.IFNA(VLOOKUP(A106,Orders!$A$1:$L$832,4,FALSE),"")</f>
        <v>42799</v>
      </c>
      <c r="F106">
        <v>13.9</v>
      </c>
      <c r="G106">
        <v>40</v>
      </c>
      <c r="H106">
        <v>0.15</v>
      </c>
      <c r="I106">
        <f t="shared" si="4"/>
        <v>2017</v>
      </c>
      <c r="J106">
        <f t="shared" si="5"/>
        <v>83.399999999999991</v>
      </c>
      <c r="K106">
        <f t="shared" si="6"/>
        <v>3</v>
      </c>
      <c r="L106" t="str">
        <f t="shared" si="7"/>
        <v>Q1</v>
      </c>
    </row>
    <row r="107" spans="1:12">
      <c r="A107">
        <v>10287</v>
      </c>
      <c r="B107">
        <v>34</v>
      </c>
      <c r="C107" t="str">
        <f>_xlfn.IFNA(VLOOKUP(B107,Products!$A$1:$J$93,2,FALSE),"")</f>
        <v>Sasquatch Ale</v>
      </c>
      <c r="D107" t="str">
        <f>_xlfn.IFNA(VLOOKUP(VLOOKUP(A107,Orders!$A$1:$L$832,3,FALSE),Employees!$A$1:$J$10,3,FALSE)&amp;" "&amp;VLOOKUP(VLOOKUP(A107,Orders!$A$1:$L$832,3,FALSE),Employees!$A$1:$J$10,2,FALSE),"")</f>
        <v>Laura Callahan</v>
      </c>
      <c r="E107" s="3">
        <f>_xlfn.IFNA(VLOOKUP(A107,Orders!$A$1:$L$832,4,FALSE),"")</f>
        <v>42799</v>
      </c>
      <c r="F107">
        <v>11.2</v>
      </c>
      <c r="G107">
        <v>20</v>
      </c>
      <c r="H107">
        <v>0</v>
      </c>
      <c r="I107">
        <f t="shared" si="4"/>
        <v>2017</v>
      </c>
      <c r="J107">
        <f t="shared" si="5"/>
        <v>224</v>
      </c>
      <c r="K107">
        <f t="shared" si="6"/>
        <v>3</v>
      </c>
      <c r="L107" t="str">
        <f t="shared" si="7"/>
        <v>Q1</v>
      </c>
    </row>
    <row r="108" spans="1:12">
      <c r="A108">
        <v>10287</v>
      </c>
      <c r="B108">
        <v>46</v>
      </c>
      <c r="C108" t="str">
        <f>_xlfn.IFNA(VLOOKUP(B108,Products!$A$1:$J$93,2,FALSE),"")</f>
        <v>Spegesild</v>
      </c>
      <c r="D108" t="str">
        <f>_xlfn.IFNA(VLOOKUP(VLOOKUP(A108,Orders!$A$1:$L$832,3,FALSE),Employees!$A$1:$J$10,3,FALSE)&amp;" "&amp;VLOOKUP(VLOOKUP(A108,Orders!$A$1:$L$832,3,FALSE),Employees!$A$1:$J$10,2,FALSE),"")</f>
        <v>Laura Callahan</v>
      </c>
      <c r="E108" s="3">
        <f>_xlfn.IFNA(VLOOKUP(A108,Orders!$A$1:$L$832,4,FALSE),"")</f>
        <v>42799</v>
      </c>
      <c r="F108">
        <v>9.6</v>
      </c>
      <c r="G108">
        <v>15</v>
      </c>
      <c r="H108">
        <v>0.15</v>
      </c>
      <c r="I108">
        <f t="shared" si="4"/>
        <v>2017</v>
      </c>
      <c r="J108">
        <f t="shared" si="5"/>
        <v>21.599999999999998</v>
      </c>
      <c r="K108">
        <f t="shared" si="6"/>
        <v>3</v>
      </c>
      <c r="L108" t="str">
        <f t="shared" si="7"/>
        <v>Q1</v>
      </c>
    </row>
    <row r="109" spans="1:12">
      <c r="A109">
        <v>10288</v>
      </c>
      <c r="B109">
        <v>54</v>
      </c>
      <c r="C109" t="str">
        <f>_xlfn.IFNA(VLOOKUP(B109,Products!$A$1:$J$93,2,FALSE),"")</f>
        <v>Tourtière</v>
      </c>
      <c r="D109" t="str">
        <f>_xlfn.IFNA(VLOOKUP(VLOOKUP(A109,Orders!$A$1:$L$832,3,FALSE),Employees!$A$1:$J$10,3,FALSE)&amp;" "&amp;VLOOKUP(VLOOKUP(A109,Orders!$A$1:$L$832,3,FALSE),Employees!$A$1:$J$10,2,FALSE),"")</f>
        <v>Margaret Peacock</v>
      </c>
      <c r="E109" s="3">
        <f>_xlfn.IFNA(VLOOKUP(A109,Orders!$A$1:$L$832,4,FALSE),"")</f>
        <v>42800</v>
      </c>
      <c r="F109">
        <v>5.9</v>
      </c>
      <c r="G109">
        <v>10</v>
      </c>
      <c r="H109">
        <v>0.1</v>
      </c>
      <c r="I109">
        <f t="shared" si="4"/>
        <v>2017</v>
      </c>
      <c r="J109">
        <f t="shared" si="5"/>
        <v>5.9</v>
      </c>
      <c r="K109">
        <f t="shared" si="6"/>
        <v>3</v>
      </c>
      <c r="L109" t="str">
        <f t="shared" si="7"/>
        <v>Q1</v>
      </c>
    </row>
    <row r="110" spans="1:12">
      <c r="A110">
        <v>10288</v>
      </c>
      <c r="B110">
        <v>68</v>
      </c>
      <c r="C110" t="str">
        <f>_xlfn.IFNA(VLOOKUP(B110,Products!$A$1:$J$93,2,FALSE),"")</f>
        <v>Scottish Longbreads</v>
      </c>
      <c r="D110" t="str">
        <f>_xlfn.IFNA(VLOOKUP(VLOOKUP(A110,Orders!$A$1:$L$832,3,FALSE),Employees!$A$1:$J$10,3,FALSE)&amp;" "&amp;VLOOKUP(VLOOKUP(A110,Orders!$A$1:$L$832,3,FALSE),Employees!$A$1:$J$10,2,FALSE),"")</f>
        <v>Margaret Peacock</v>
      </c>
      <c r="E110" s="3">
        <f>_xlfn.IFNA(VLOOKUP(A110,Orders!$A$1:$L$832,4,FALSE),"")</f>
        <v>42800</v>
      </c>
      <c r="F110">
        <v>10</v>
      </c>
      <c r="G110">
        <v>3</v>
      </c>
      <c r="H110">
        <v>0.1</v>
      </c>
      <c r="I110">
        <f t="shared" si="4"/>
        <v>2017</v>
      </c>
      <c r="J110">
        <f t="shared" si="5"/>
        <v>3</v>
      </c>
      <c r="K110">
        <f t="shared" si="6"/>
        <v>3</v>
      </c>
      <c r="L110" t="str">
        <f t="shared" si="7"/>
        <v>Q1</v>
      </c>
    </row>
    <row r="111" spans="1:12">
      <c r="A111">
        <v>10289</v>
      </c>
      <c r="B111">
        <v>3</v>
      </c>
      <c r="C111" t="str">
        <f>_xlfn.IFNA(VLOOKUP(B111,Products!$A$1:$J$93,2,FALSE),"")</f>
        <v>Aniseed Syrup</v>
      </c>
      <c r="D111" t="str">
        <f>_xlfn.IFNA(VLOOKUP(VLOOKUP(A111,Orders!$A$1:$L$832,3,FALSE),Employees!$A$1:$J$10,3,FALSE)&amp;" "&amp;VLOOKUP(VLOOKUP(A111,Orders!$A$1:$L$832,3,FALSE),Employees!$A$1:$J$10,2,FALSE),"")</f>
        <v>Robert King</v>
      </c>
      <c r="E111" s="3">
        <f>_xlfn.IFNA(VLOOKUP(A111,Orders!$A$1:$L$832,4,FALSE),"")</f>
        <v>42803</v>
      </c>
      <c r="F111">
        <v>8</v>
      </c>
      <c r="G111">
        <v>30</v>
      </c>
      <c r="H111">
        <v>0</v>
      </c>
      <c r="I111">
        <f t="shared" si="4"/>
        <v>2017</v>
      </c>
      <c r="J111">
        <f t="shared" si="5"/>
        <v>240</v>
      </c>
      <c r="K111">
        <f t="shared" si="6"/>
        <v>3</v>
      </c>
      <c r="L111" t="str">
        <f t="shared" si="7"/>
        <v>Q1</v>
      </c>
    </row>
    <row r="112" spans="1:12">
      <c r="A112">
        <v>10289</v>
      </c>
      <c r="B112">
        <v>64</v>
      </c>
      <c r="C112" t="str">
        <f>_xlfn.IFNA(VLOOKUP(B112,Products!$A$1:$J$93,2,FALSE),"")</f>
        <v>Wimmers gute Semmelknödel</v>
      </c>
      <c r="D112" t="str">
        <f>_xlfn.IFNA(VLOOKUP(VLOOKUP(A112,Orders!$A$1:$L$832,3,FALSE),Employees!$A$1:$J$10,3,FALSE)&amp;" "&amp;VLOOKUP(VLOOKUP(A112,Orders!$A$1:$L$832,3,FALSE),Employees!$A$1:$J$10,2,FALSE),"")</f>
        <v>Robert King</v>
      </c>
      <c r="E112" s="3">
        <f>_xlfn.IFNA(VLOOKUP(A112,Orders!$A$1:$L$832,4,FALSE),"")</f>
        <v>42803</v>
      </c>
      <c r="F112">
        <v>26.6</v>
      </c>
      <c r="G112">
        <v>9</v>
      </c>
      <c r="H112">
        <v>0</v>
      </c>
      <c r="I112">
        <f t="shared" si="4"/>
        <v>2017</v>
      </c>
      <c r="J112">
        <f t="shared" si="5"/>
        <v>239.4</v>
      </c>
      <c r="K112">
        <f t="shared" si="6"/>
        <v>3</v>
      </c>
      <c r="L112" t="str">
        <f t="shared" si="7"/>
        <v>Q1</v>
      </c>
    </row>
    <row r="113" spans="1:12">
      <c r="A113">
        <v>10290</v>
      </c>
      <c r="B113">
        <v>5</v>
      </c>
      <c r="C113" t="str">
        <f>_xlfn.IFNA(VLOOKUP(B113,Products!$A$1:$J$93,2,FALSE),"")</f>
        <v>Chef Anton's Gumbo Mix</v>
      </c>
      <c r="D113" t="str">
        <f>_xlfn.IFNA(VLOOKUP(VLOOKUP(A113,Orders!$A$1:$L$832,3,FALSE),Employees!$A$1:$J$10,3,FALSE)&amp;" "&amp;VLOOKUP(VLOOKUP(A113,Orders!$A$1:$L$832,3,FALSE),Employees!$A$1:$J$10,2,FALSE),"")</f>
        <v>Laura Callahan</v>
      </c>
      <c r="E113" s="3">
        <f>_xlfn.IFNA(VLOOKUP(A113,Orders!$A$1:$L$832,4,FALSE),"")</f>
        <v>42804</v>
      </c>
      <c r="F113">
        <v>17</v>
      </c>
      <c r="G113">
        <v>20</v>
      </c>
      <c r="H113">
        <v>0</v>
      </c>
      <c r="I113">
        <f t="shared" si="4"/>
        <v>2017</v>
      </c>
      <c r="J113">
        <f t="shared" si="5"/>
        <v>340</v>
      </c>
      <c r="K113">
        <f t="shared" si="6"/>
        <v>3</v>
      </c>
      <c r="L113" t="str">
        <f t="shared" si="7"/>
        <v>Q1</v>
      </c>
    </row>
    <row r="114" spans="1:12">
      <c r="A114">
        <v>10290</v>
      </c>
      <c r="B114">
        <v>29</v>
      </c>
      <c r="C114" t="str">
        <f>_xlfn.IFNA(VLOOKUP(B114,Products!$A$1:$J$93,2,FALSE),"")</f>
        <v>Thüringer Rostbratwurst</v>
      </c>
      <c r="D114" t="str">
        <f>_xlfn.IFNA(VLOOKUP(VLOOKUP(A114,Orders!$A$1:$L$832,3,FALSE),Employees!$A$1:$J$10,3,FALSE)&amp;" "&amp;VLOOKUP(VLOOKUP(A114,Orders!$A$1:$L$832,3,FALSE),Employees!$A$1:$J$10,2,FALSE),"")</f>
        <v>Laura Callahan</v>
      </c>
      <c r="E114" s="3">
        <f>_xlfn.IFNA(VLOOKUP(A114,Orders!$A$1:$L$832,4,FALSE),"")</f>
        <v>42804</v>
      </c>
      <c r="F114">
        <v>99</v>
      </c>
      <c r="G114">
        <v>15</v>
      </c>
      <c r="H114">
        <v>0</v>
      </c>
      <c r="I114">
        <f t="shared" si="4"/>
        <v>2017</v>
      </c>
      <c r="J114">
        <f t="shared" si="5"/>
        <v>1485</v>
      </c>
      <c r="K114">
        <f t="shared" si="6"/>
        <v>3</v>
      </c>
      <c r="L114" t="str">
        <f t="shared" si="7"/>
        <v>Q1</v>
      </c>
    </row>
    <row r="115" spans="1:12">
      <c r="A115">
        <v>10290</v>
      </c>
      <c r="B115">
        <v>49</v>
      </c>
      <c r="C115" t="str">
        <f>_xlfn.IFNA(VLOOKUP(B115,Products!$A$1:$J$93,2,FALSE),"")</f>
        <v>Maxilaku</v>
      </c>
      <c r="D115" t="str">
        <f>_xlfn.IFNA(VLOOKUP(VLOOKUP(A115,Orders!$A$1:$L$832,3,FALSE),Employees!$A$1:$J$10,3,FALSE)&amp;" "&amp;VLOOKUP(VLOOKUP(A115,Orders!$A$1:$L$832,3,FALSE),Employees!$A$1:$J$10,2,FALSE),"")</f>
        <v>Laura Callahan</v>
      </c>
      <c r="E115" s="3">
        <f>_xlfn.IFNA(VLOOKUP(A115,Orders!$A$1:$L$832,4,FALSE),"")</f>
        <v>42804</v>
      </c>
      <c r="F115">
        <v>16</v>
      </c>
      <c r="G115">
        <v>15</v>
      </c>
      <c r="H115">
        <v>0</v>
      </c>
      <c r="I115">
        <f t="shared" si="4"/>
        <v>2017</v>
      </c>
      <c r="J115">
        <f t="shared" si="5"/>
        <v>240</v>
      </c>
      <c r="K115">
        <f t="shared" si="6"/>
        <v>3</v>
      </c>
      <c r="L115" t="str">
        <f t="shared" si="7"/>
        <v>Q1</v>
      </c>
    </row>
    <row r="116" spans="1:12">
      <c r="A116">
        <v>10290</v>
      </c>
      <c r="B116">
        <v>77</v>
      </c>
      <c r="C116" t="str">
        <f>_xlfn.IFNA(VLOOKUP(B116,Products!$A$1:$J$93,2,FALSE),"")</f>
        <v>Original Frankfurter grüne Soße</v>
      </c>
      <c r="D116" t="str">
        <f>_xlfn.IFNA(VLOOKUP(VLOOKUP(A116,Orders!$A$1:$L$832,3,FALSE),Employees!$A$1:$J$10,3,FALSE)&amp;" "&amp;VLOOKUP(VLOOKUP(A116,Orders!$A$1:$L$832,3,FALSE),Employees!$A$1:$J$10,2,FALSE),"")</f>
        <v>Laura Callahan</v>
      </c>
      <c r="E116" s="3">
        <f>_xlfn.IFNA(VLOOKUP(A116,Orders!$A$1:$L$832,4,FALSE),"")</f>
        <v>42804</v>
      </c>
      <c r="F116">
        <v>10.4</v>
      </c>
      <c r="G116">
        <v>10</v>
      </c>
      <c r="H116">
        <v>0</v>
      </c>
      <c r="I116">
        <f t="shared" si="4"/>
        <v>2017</v>
      </c>
      <c r="J116">
        <f t="shared" si="5"/>
        <v>104</v>
      </c>
      <c r="K116">
        <f t="shared" si="6"/>
        <v>3</v>
      </c>
      <c r="L116" t="str">
        <f t="shared" si="7"/>
        <v>Q1</v>
      </c>
    </row>
    <row r="117" spans="1:12">
      <c r="A117">
        <v>10291</v>
      </c>
      <c r="B117">
        <v>13</v>
      </c>
      <c r="C117" t="str">
        <f>_xlfn.IFNA(VLOOKUP(B117,Products!$A$1:$J$93,2,FALSE),"")</f>
        <v>Konbu</v>
      </c>
      <c r="D117" t="str">
        <f>_xlfn.IFNA(VLOOKUP(VLOOKUP(A117,Orders!$A$1:$L$832,3,FALSE),Employees!$A$1:$J$10,3,FALSE)&amp;" "&amp;VLOOKUP(VLOOKUP(A117,Orders!$A$1:$L$832,3,FALSE),Employees!$A$1:$J$10,2,FALSE),"")</f>
        <v>Michael Suyama</v>
      </c>
      <c r="E117" s="3">
        <f>_xlfn.IFNA(VLOOKUP(A117,Orders!$A$1:$L$832,4,FALSE),"")</f>
        <v>42804</v>
      </c>
      <c r="F117">
        <v>4.8</v>
      </c>
      <c r="G117">
        <v>20</v>
      </c>
      <c r="H117">
        <v>0.1</v>
      </c>
      <c r="I117">
        <f t="shared" si="4"/>
        <v>2017</v>
      </c>
      <c r="J117">
        <f t="shared" si="5"/>
        <v>9.6000000000000014</v>
      </c>
      <c r="K117">
        <f t="shared" si="6"/>
        <v>3</v>
      </c>
      <c r="L117" t="str">
        <f t="shared" si="7"/>
        <v>Q1</v>
      </c>
    </row>
    <row r="118" spans="1:12">
      <c r="A118">
        <v>10291</v>
      </c>
      <c r="B118">
        <v>44</v>
      </c>
      <c r="C118" t="str">
        <f>_xlfn.IFNA(VLOOKUP(B118,Products!$A$1:$J$93,2,FALSE),"")</f>
        <v>Gula Malacca</v>
      </c>
      <c r="D118" t="str">
        <f>_xlfn.IFNA(VLOOKUP(VLOOKUP(A118,Orders!$A$1:$L$832,3,FALSE),Employees!$A$1:$J$10,3,FALSE)&amp;" "&amp;VLOOKUP(VLOOKUP(A118,Orders!$A$1:$L$832,3,FALSE),Employees!$A$1:$J$10,2,FALSE),"")</f>
        <v>Michael Suyama</v>
      </c>
      <c r="E118" s="3">
        <f>_xlfn.IFNA(VLOOKUP(A118,Orders!$A$1:$L$832,4,FALSE),"")</f>
        <v>42804</v>
      </c>
      <c r="F118">
        <v>15.5</v>
      </c>
      <c r="G118">
        <v>24</v>
      </c>
      <c r="H118">
        <v>0.1</v>
      </c>
      <c r="I118">
        <f t="shared" si="4"/>
        <v>2017</v>
      </c>
      <c r="J118">
        <f t="shared" si="5"/>
        <v>37.200000000000003</v>
      </c>
      <c r="K118">
        <f t="shared" si="6"/>
        <v>3</v>
      </c>
      <c r="L118" t="str">
        <f t="shared" si="7"/>
        <v>Q1</v>
      </c>
    </row>
    <row r="119" spans="1:12">
      <c r="A119">
        <v>10291</v>
      </c>
      <c r="B119">
        <v>51</v>
      </c>
      <c r="C119" t="str">
        <f>_xlfn.IFNA(VLOOKUP(B119,Products!$A$1:$J$93,2,FALSE),"")</f>
        <v>Manjimup Dried Apples</v>
      </c>
      <c r="D119" t="str">
        <f>_xlfn.IFNA(VLOOKUP(VLOOKUP(A119,Orders!$A$1:$L$832,3,FALSE),Employees!$A$1:$J$10,3,FALSE)&amp;" "&amp;VLOOKUP(VLOOKUP(A119,Orders!$A$1:$L$832,3,FALSE),Employees!$A$1:$J$10,2,FALSE),"")</f>
        <v>Michael Suyama</v>
      </c>
      <c r="E119" s="3">
        <f>_xlfn.IFNA(VLOOKUP(A119,Orders!$A$1:$L$832,4,FALSE),"")</f>
        <v>42804</v>
      </c>
      <c r="F119">
        <v>42.4</v>
      </c>
      <c r="G119">
        <v>2</v>
      </c>
      <c r="H119">
        <v>0.1</v>
      </c>
      <c r="I119">
        <f t="shared" si="4"/>
        <v>2017</v>
      </c>
      <c r="J119">
        <f t="shared" si="5"/>
        <v>8.48</v>
      </c>
      <c r="K119">
        <f t="shared" si="6"/>
        <v>3</v>
      </c>
      <c r="L119" t="str">
        <f t="shared" si="7"/>
        <v>Q1</v>
      </c>
    </row>
    <row r="120" spans="1:12">
      <c r="A120">
        <v>10292</v>
      </c>
      <c r="B120">
        <v>20</v>
      </c>
      <c r="C120" t="str">
        <f>_xlfn.IFNA(VLOOKUP(B120,Products!$A$1:$J$93,2,FALSE),"")</f>
        <v>Sir Rodney's Marmalade</v>
      </c>
      <c r="D120" t="str">
        <f>_xlfn.IFNA(VLOOKUP(VLOOKUP(A120,Orders!$A$1:$L$832,3,FALSE),Employees!$A$1:$J$10,3,FALSE)&amp;" "&amp;VLOOKUP(VLOOKUP(A120,Orders!$A$1:$L$832,3,FALSE),Employees!$A$1:$J$10,2,FALSE),"")</f>
        <v>Nancy Davolio</v>
      </c>
      <c r="E120" s="3">
        <f>_xlfn.IFNA(VLOOKUP(A120,Orders!$A$1:$L$832,4,FALSE),"")</f>
        <v>42805</v>
      </c>
      <c r="F120">
        <v>64.8</v>
      </c>
      <c r="G120">
        <v>20</v>
      </c>
      <c r="H120">
        <v>0</v>
      </c>
      <c r="I120">
        <f t="shared" si="4"/>
        <v>2017</v>
      </c>
      <c r="J120">
        <f t="shared" si="5"/>
        <v>1296</v>
      </c>
      <c r="K120">
        <f t="shared" si="6"/>
        <v>3</v>
      </c>
      <c r="L120" t="str">
        <f t="shared" si="7"/>
        <v>Q1</v>
      </c>
    </row>
    <row r="121" spans="1:12">
      <c r="A121">
        <v>10293</v>
      </c>
      <c r="B121">
        <v>18</v>
      </c>
      <c r="C121" t="str">
        <f>_xlfn.IFNA(VLOOKUP(B121,Products!$A$1:$J$93,2,FALSE),"")</f>
        <v>Carnarvon Tigers</v>
      </c>
      <c r="D121" t="str">
        <f>_xlfn.IFNA(VLOOKUP(VLOOKUP(A121,Orders!$A$1:$L$832,3,FALSE),Employees!$A$1:$J$10,3,FALSE)&amp;" "&amp;VLOOKUP(VLOOKUP(A121,Orders!$A$1:$L$832,3,FALSE),Employees!$A$1:$J$10,2,FALSE),"")</f>
        <v>Nancy Davolio</v>
      </c>
      <c r="E121" s="3">
        <f>_xlfn.IFNA(VLOOKUP(A121,Orders!$A$1:$L$832,4,FALSE),"")</f>
        <v>42806</v>
      </c>
      <c r="F121">
        <v>50</v>
      </c>
      <c r="G121">
        <v>12</v>
      </c>
      <c r="H121">
        <v>0</v>
      </c>
      <c r="I121">
        <f t="shared" si="4"/>
        <v>2017</v>
      </c>
      <c r="J121">
        <f t="shared" si="5"/>
        <v>600</v>
      </c>
      <c r="K121">
        <f t="shared" si="6"/>
        <v>3</v>
      </c>
      <c r="L121" t="str">
        <f t="shared" si="7"/>
        <v>Q1</v>
      </c>
    </row>
    <row r="122" spans="1:12">
      <c r="A122">
        <v>10293</v>
      </c>
      <c r="B122">
        <v>24</v>
      </c>
      <c r="C122" t="str">
        <f>_xlfn.IFNA(VLOOKUP(B122,Products!$A$1:$J$93,2,FALSE),"")</f>
        <v>Guaraná Fantástica</v>
      </c>
      <c r="D122" t="str">
        <f>_xlfn.IFNA(VLOOKUP(VLOOKUP(A122,Orders!$A$1:$L$832,3,FALSE),Employees!$A$1:$J$10,3,FALSE)&amp;" "&amp;VLOOKUP(VLOOKUP(A122,Orders!$A$1:$L$832,3,FALSE),Employees!$A$1:$J$10,2,FALSE),"")</f>
        <v>Nancy Davolio</v>
      </c>
      <c r="E122" s="3">
        <f>_xlfn.IFNA(VLOOKUP(A122,Orders!$A$1:$L$832,4,FALSE),"")</f>
        <v>42806</v>
      </c>
      <c r="F122">
        <v>3.6</v>
      </c>
      <c r="G122">
        <v>10</v>
      </c>
      <c r="H122">
        <v>0</v>
      </c>
      <c r="I122">
        <f t="shared" si="4"/>
        <v>2017</v>
      </c>
      <c r="J122">
        <f t="shared" si="5"/>
        <v>36</v>
      </c>
      <c r="K122">
        <f t="shared" si="6"/>
        <v>3</v>
      </c>
      <c r="L122" t="str">
        <f t="shared" si="7"/>
        <v>Q1</v>
      </c>
    </row>
    <row r="123" spans="1:12">
      <c r="A123">
        <v>10293</v>
      </c>
      <c r="B123">
        <v>63</v>
      </c>
      <c r="C123" t="str">
        <f>_xlfn.IFNA(VLOOKUP(B123,Products!$A$1:$J$93,2,FALSE),"")</f>
        <v>Vegie-spread</v>
      </c>
      <c r="D123" t="str">
        <f>_xlfn.IFNA(VLOOKUP(VLOOKUP(A123,Orders!$A$1:$L$832,3,FALSE),Employees!$A$1:$J$10,3,FALSE)&amp;" "&amp;VLOOKUP(VLOOKUP(A123,Orders!$A$1:$L$832,3,FALSE),Employees!$A$1:$J$10,2,FALSE),"")</f>
        <v>Nancy Davolio</v>
      </c>
      <c r="E123" s="3">
        <f>_xlfn.IFNA(VLOOKUP(A123,Orders!$A$1:$L$832,4,FALSE),"")</f>
        <v>42806</v>
      </c>
      <c r="F123">
        <v>35.1</v>
      </c>
      <c r="G123">
        <v>5</v>
      </c>
      <c r="H123">
        <v>0</v>
      </c>
      <c r="I123">
        <f t="shared" si="4"/>
        <v>2017</v>
      </c>
      <c r="J123">
        <f t="shared" si="5"/>
        <v>175.5</v>
      </c>
      <c r="K123">
        <f t="shared" si="6"/>
        <v>3</v>
      </c>
      <c r="L123" t="str">
        <f t="shared" si="7"/>
        <v>Q1</v>
      </c>
    </row>
    <row r="124" spans="1:12">
      <c r="A124">
        <v>10293</v>
      </c>
      <c r="B124">
        <v>75</v>
      </c>
      <c r="C124" t="str">
        <f>_xlfn.IFNA(VLOOKUP(B124,Products!$A$1:$J$93,2,FALSE),"")</f>
        <v>Rhönbräu Klosterbier</v>
      </c>
      <c r="D124" t="str">
        <f>_xlfn.IFNA(VLOOKUP(VLOOKUP(A124,Orders!$A$1:$L$832,3,FALSE),Employees!$A$1:$J$10,3,FALSE)&amp;" "&amp;VLOOKUP(VLOOKUP(A124,Orders!$A$1:$L$832,3,FALSE),Employees!$A$1:$J$10,2,FALSE),"")</f>
        <v>Nancy Davolio</v>
      </c>
      <c r="E124" s="3">
        <f>_xlfn.IFNA(VLOOKUP(A124,Orders!$A$1:$L$832,4,FALSE),"")</f>
        <v>42806</v>
      </c>
      <c r="F124">
        <v>6.2</v>
      </c>
      <c r="G124">
        <v>6</v>
      </c>
      <c r="H124">
        <v>0</v>
      </c>
      <c r="I124">
        <f t="shared" si="4"/>
        <v>2017</v>
      </c>
      <c r="J124">
        <f t="shared" si="5"/>
        <v>37.200000000000003</v>
      </c>
      <c r="K124">
        <f t="shared" si="6"/>
        <v>3</v>
      </c>
      <c r="L124" t="str">
        <f t="shared" si="7"/>
        <v>Q1</v>
      </c>
    </row>
    <row r="125" spans="1:12">
      <c r="A125">
        <v>10294</v>
      </c>
      <c r="B125">
        <v>1</v>
      </c>
      <c r="C125" t="str">
        <f>_xlfn.IFNA(VLOOKUP(B125,Products!$A$1:$J$93,2,FALSE),"")</f>
        <v>Tea</v>
      </c>
      <c r="D125" t="str">
        <f>_xlfn.IFNA(VLOOKUP(VLOOKUP(A125,Orders!$A$1:$L$832,3,FALSE),Employees!$A$1:$J$10,3,FALSE)&amp;" "&amp;VLOOKUP(VLOOKUP(A125,Orders!$A$1:$L$832,3,FALSE),Employees!$A$1:$J$10,2,FALSE),"")</f>
        <v>Margaret Peacock</v>
      </c>
      <c r="E125" s="3">
        <f>_xlfn.IFNA(VLOOKUP(A125,Orders!$A$1:$L$832,4,FALSE),"")</f>
        <v>42807</v>
      </c>
      <c r="F125">
        <v>14.4</v>
      </c>
      <c r="G125">
        <v>18</v>
      </c>
      <c r="H125">
        <v>0</v>
      </c>
      <c r="I125">
        <f t="shared" si="4"/>
        <v>2017</v>
      </c>
      <c r="J125">
        <f t="shared" si="5"/>
        <v>259.2</v>
      </c>
      <c r="K125">
        <f t="shared" si="6"/>
        <v>3</v>
      </c>
      <c r="L125" t="str">
        <f t="shared" si="7"/>
        <v>Q1</v>
      </c>
    </row>
    <row r="126" spans="1:12">
      <c r="A126">
        <v>10294</v>
      </c>
      <c r="B126">
        <v>17</v>
      </c>
      <c r="C126" t="str">
        <f>_xlfn.IFNA(VLOOKUP(B126,Products!$A$1:$J$93,2,FALSE),"")</f>
        <v>Alice Mutton</v>
      </c>
      <c r="D126" t="str">
        <f>_xlfn.IFNA(VLOOKUP(VLOOKUP(A126,Orders!$A$1:$L$832,3,FALSE),Employees!$A$1:$J$10,3,FALSE)&amp;" "&amp;VLOOKUP(VLOOKUP(A126,Orders!$A$1:$L$832,3,FALSE),Employees!$A$1:$J$10,2,FALSE),"")</f>
        <v>Margaret Peacock</v>
      </c>
      <c r="E126" s="3">
        <f>_xlfn.IFNA(VLOOKUP(A126,Orders!$A$1:$L$832,4,FALSE),"")</f>
        <v>42807</v>
      </c>
      <c r="F126">
        <v>31.2</v>
      </c>
      <c r="G126">
        <v>15</v>
      </c>
      <c r="H126">
        <v>0</v>
      </c>
      <c r="I126">
        <f t="shared" si="4"/>
        <v>2017</v>
      </c>
      <c r="J126">
        <f t="shared" si="5"/>
        <v>468</v>
      </c>
      <c r="K126">
        <f t="shared" si="6"/>
        <v>3</v>
      </c>
      <c r="L126" t="str">
        <f t="shared" si="7"/>
        <v>Q1</v>
      </c>
    </row>
    <row r="127" spans="1:12">
      <c r="A127">
        <v>10294</v>
      </c>
      <c r="B127">
        <v>43</v>
      </c>
      <c r="C127" t="str">
        <f>_xlfn.IFNA(VLOOKUP(B127,Products!$A$1:$J$93,2,FALSE),"")</f>
        <v>Ipoh Coffee</v>
      </c>
      <c r="D127" t="str">
        <f>_xlfn.IFNA(VLOOKUP(VLOOKUP(A127,Orders!$A$1:$L$832,3,FALSE),Employees!$A$1:$J$10,3,FALSE)&amp;" "&amp;VLOOKUP(VLOOKUP(A127,Orders!$A$1:$L$832,3,FALSE),Employees!$A$1:$J$10,2,FALSE),"")</f>
        <v>Margaret Peacock</v>
      </c>
      <c r="E127" s="3">
        <f>_xlfn.IFNA(VLOOKUP(A127,Orders!$A$1:$L$832,4,FALSE),"")</f>
        <v>42807</v>
      </c>
      <c r="F127">
        <v>36.799999999999997</v>
      </c>
      <c r="G127">
        <v>15</v>
      </c>
      <c r="H127">
        <v>0</v>
      </c>
      <c r="I127">
        <f t="shared" si="4"/>
        <v>2017</v>
      </c>
      <c r="J127">
        <f t="shared" si="5"/>
        <v>552</v>
      </c>
      <c r="K127">
        <f t="shared" si="6"/>
        <v>3</v>
      </c>
      <c r="L127" t="str">
        <f t="shared" si="7"/>
        <v>Q1</v>
      </c>
    </row>
    <row r="128" spans="1:12">
      <c r="A128">
        <v>10294</v>
      </c>
      <c r="B128">
        <v>60</v>
      </c>
      <c r="C128" t="str">
        <f>_xlfn.IFNA(VLOOKUP(B128,Products!$A$1:$J$93,2,FALSE),"")</f>
        <v>Camembert Pierrot</v>
      </c>
      <c r="D128" t="str">
        <f>_xlfn.IFNA(VLOOKUP(VLOOKUP(A128,Orders!$A$1:$L$832,3,FALSE),Employees!$A$1:$J$10,3,FALSE)&amp;" "&amp;VLOOKUP(VLOOKUP(A128,Orders!$A$1:$L$832,3,FALSE),Employees!$A$1:$J$10,2,FALSE),"")</f>
        <v>Margaret Peacock</v>
      </c>
      <c r="E128" s="3">
        <f>_xlfn.IFNA(VLOOKUP(A128,Orders!$A$1:$L$832,4,FALSE),"")</f>
        <v>42807</v>
      </c>
      <c r="F128">
        <v>27.2</v>
      </c>
      <c r="G128">
        <v>21</v>
      </c>
      <c r="H128">
        <v>0</v>
      </c>
      <c r="I128">
        <f t="shared" si="4"/>
        <v>2017</v>
      </c>
      <c r="J128">
        <f t="shared" si="5"/>
        <v>571.19999999999993</v>
      </c>
      <c r="K128">
        <f t="shared" si="6"/>
        <v>3</v>
      </c>
      <c r="L128" t="str">
        <f t="shared" si="7"/>
        <v>Q1</v>
      </c>
    </row>
    <row r="129" spans="1:12">
      <c r="A129">
        <v>10294</v>
      </c>
      <c r="B129">
        <v>75</v>
      </c>
      <c r="C129" t="str">
        <f>_xlfn.IFNA(VLOOKUP(B129,Products!$A$1:$J$93,2,FALSE),"")</f>
        <v>Rhönbräu Klosterbier</v>
      </c>
      <c r="D129" t="str">
        <f>_xlfn.IFNA(VLOOKUP(VLOOKUP(A129,Orders!$A$1:$L$832,3,FALSE),Employees!$A$1:$J$10,3,FALSE)&amp;" "&amp;VLOOKUP(VLOOKUP(A129,Orders!$A$1:$L$832,3,FALSE),Employees!$A$1:$J$10,2,FALSE),"")</f>
        <v>Margaret Peacock</v>
      </c>
      <c r="E129" s="3">
        <f>_xlfn.IFNA(VLOOKUP(A129,Orders!$A$1:$L$832,4,FALSE),"")</f>
        <v>42807</v>
      </c>
      <c r="F129">
        <v>6.2</v>
      </c>
      <c r="G129">
        <v>6</v>
      </c>
      <c r="H129">
        <v>0</v>
      </c>
      <c r="I129">
        <f t="shared" si="4"/>
        <v>2017</v>
      </c>
      <c r="J129">
        <f t="shared" si="5"/>
        <v>37.200000000000003</v>
      </c>
      <c r="K129">
        <f t="shared" si="6"/>
        <v>3</v>
      </c>
      <c r="L129" t="str">
        <f t="shared" si="7"/>
        <v>Q1</v>
      </c>
    </row>
    <row r="130" spans="1:12">
      <c r="A130">
        <v>10295</v>
      </c>
      <c r="B130">
        <v>56</v>
      </c>
      <c r="C130" t="str">
        <f>_xlfn.IFNA(VLOOKUP(B130,Products!$A$1:$J$93,2,FALSE),"")</f>
        <v>Gnocchi di nonna Alice</v>
      </c>
      <c r="D130" t="str">
        <f>_xlfn.IFNA(VLOOKUP(VLOOKUP(A130,Orders!$A$1:$L$832,3,FALSE),Employees!$A$1:$J$10,3,FALSE)&amp;" "&amp;VLOOKUP(VLOOKUP(A130,Orders!$A$1:$L$832,3,FALSE),Employees!$A$1:$J$10,2,FALSE),"")</f>
        <v>Andrew Fuller</v>
      </c>
      <c r="E130" s="3">
        <f>_xlfn.IFNA(VLOOKUP(A130,Orders!$A$1:$L$832,4,FALSE),"")</f>
        <v>42810</v>
      </c>
      <c r="F130">
        <v>30.4</v>
      </c>
      <c r="G130">
        <v>4</v>
      </c>
      <c r="H130">
        <v>0</v>
      </c>
      <c r="I130">
        <f t="shared" si="4"/>
        <v>2017</v>
      </c>
      <c r="J130">
        <f t="shared" si="5"/>
        <v>121.6</v>
      </c>
      <c r="K130">
        <f t="shared" si="6"/>
        <v>3</v>
      </c>
      <c r="L130" t="str">
        <f t="shared" si="7"/>
        <v>Q1</v>
      </c>
    </row>
    <row r="131" spans="1:12">
      <c r="A131">
        <v>10296</v>
      </c>
      <c r="B131">
        <v>11</v>
      </c>
      <c r="C131" t="str">
        <f>_xlfn.IFNA(VLOOKUP(B131,Products!$A$1:$J$93,2,FALSE),"")</f>
        <v>Queso Cabrales</v>
      </c>
      <c r="D131" t="str">
        <f>_xlfn.IFNA(VLOOKUP(VLOOKUP(A131,Orders!$A$1:$L$832,3,FALSE),Employees!$A$1:$J$10,3,FALSE)&amp;" "&amp;VLOOKUP(VLOOKUP(A131,Orders!$A$1:$L$832,3,FALSE),Employees!$A$1:$J$10,2,FALSE),"")</f>
        <v>Michael Suyama</v>
      </c>
      <c r="E131" s="3">
        <f>_xlfn.IFNA(VLOOKUP(A131,Orders!$A$1:$L$832,4,FALSE),"")</f>
        <v>42811</v>
      </c>
      <c r="F131">
        <v>16.8</v>
      </c>
      <c r="G131">
        <v>12</v>
      </c>
      <c r="H131">
        <v>0</v>
      </c>
      <c r="I131">
        <f t="shared" ref="I131:I194" si="8">IFERROR(IF(E131="","",YEAR(E131)),"")</f>
        <v>2017</v>
      </c>
      <c r="J131">
        <f t="shared" ref="J131:J194" si="9">IF(H131=0,F131*G131,F131*G131*H131)</f>
        <v>201.60000000000002</v>
      </c>
      <c r="K131">
        <f t="shared" ref="K131:K194" si="10">IFERROR(MONTH(E131),"")</f>
        <v>3</v>
      </c>
      <c r="L131" t="str">
        <f t="shared" ref="L131:L194" si="11">IFERROR("Q"&amp;ROUNDUP(MONTH(E131)/3,0),"")</f>
        <v>Q1</v>
      </c>
    </row>
    <row r="132" spans="1:12">
      <c r="A132">
        <v>10296</v>
      </c>
      <c r="B132">
        <v>16</v>
      </c>
      <c r="C132" t="str">
        <f>_xlfn.IFNA(VLOOKUP(B132,Products!$A$1:$J$93,2,FALSE),"")</f>
        <v>Pavlova</v>
      </c>
      <c r="D132" t="str">
        <f>_xlfn.IFNA(VLOOKUP(VLOOKUP(A132,Orders!$A$1:$L$832,3,FALSE),Employees!$A$1:$J$10,3,FALSE)&amp;" "&amp;VLOOKUP(VLOOKUP(A132,Orders!$A$1:$L$832,3,FALSE),Employees!$A$1:$J$10,2,FALSE),"")</f>
        <v>Michael Suyama</v>
      </c>
      <c r="E132" s="3">
        <f>_xlfn.IFNA(VLOOKUP(A132,Orders!$A$1:$L$832,4,FALSE),"")</f>
        <v>42811</v>
      </c>
      <c r="F132">
        <v>13.9</v>
      </c>
      <c r="G132">
        <v>30</v>
      </c>
      <c r="H132">
        <v>0</v>
      </c>
      <c r="I132">
        <f t="shared" si="8"/>
        <v>2017</v>
      </c>
      <c r="J132">
        <f t="shared" si="9"/>
        <v>417</v>
      </c>
      <c r="K132">
        <f t="shared" si="10"/>
        <v>3</v>
      </c>
      <c r="L132" t="str">
        <f t="shared" si="11"/>
        <v>Q1</v>
      </c>
    </row>
    <row r="133" spans="1:12">
      <c r="A133">
        <v>10296</v>
      </c>
      <c r="B133">
        <v>69</v>
      </c>
      <c r="C133" t="str">
        <f>_xlfn.IFNA(VLOOKUP(B133,Products!$A$1:$J$93,2,FALSE),"")</f>
        <v>Gudbrandsdalsost</v>
      </c>
      <c r="D133" t="str">
        <f>_xlfn.IFNA(VLOOKUP(VLOOKUP(A133,Orders!$A$1:$L$832,3,FALSE),Employees!$A$1:$J$10,3,FALSE)&amp;" "&amp;VLOOKUP(VLOOKUP(A133,Orders!$A$1:$L$832,3,FALSE),Employees!$A$1:$J$10,2,FALSE),"")</f>
        <v>Michael Suyama</v>
      </c>
      <c r="E133" s="3">
        <f>_xlfn.IFNA(VLOOKUP(A133,Orders!$A$1:$L$832,4,FALSE),"")</f>
        <v>42811</v>
      </c>
      <c r="F133">
        <v>28.8</v>
      </c>
      <c r="G133">
        <v>15</v>
      </c>
      <c r="H133">
        <v>0</v>
      </c>
      <c r="I133">
        <f t="shared" si="8"/>
        <v>2017</v>
      </c>
      <c r="J133">
        <f t="shared" si="9"/>
        <v>432</v>
      </c>
      <c r="K133">
        <f t="shared" si="10"/>
        <v>3</v>
      </c>
      <c r="L133" t="str">
        <f t="shared" si="11"/>
        <v>Q1</v>
      </c>
    </row>
    <row r="134" spans="1:12">
      <c r="A134">
        <v>10297</v>
      </c>
      <c r="B134">
        <v>39</v>
      </c>
      <c r="C134" t="str">
        <f>_xlfn.IFNA(VLOOKUP(B134,Products!$A$1:$J$93,2,FALSE),"")</f>
        <v>Chartreuse verte</v>
      </c>
      <c r="D134" t="str">
        <f>_xlfn.IFNA(VLOOKUP(VLOOKUP(A134,Orders!$A$1:$L$832,3,FALSE),Employees!$A$1:$J$10,3,FALSE)&amp;" "&amp;VLOOKUP(VLOOKUP(A134,Orders!$A$1:$L$832,3,FALSE),Employees!$A$1:$J$10,2,FALSE),"")</f>
        <v>Steven Buchanan</v>
      </c>
      <c r="E134" s="3">
        <f>_xlfn.IFNA(VLOOKUP(A134,Orders!$A$1:$L$832,4,FALSE),"")</f>
        <v>42812</v>
      </c>
      <c r="F134">
        <v>14.4</v>
      </c>
      <c r="G134">
        <v>60</v>
      </c>
      <c r="H134">
        <v>0</v>
      </c>
      <c r="I134">
        <f t="shared" si="8"/>
        <v>2017</v>
      </c>
      <c r="J134">
        <f t="shared" si="9"/>
        <v>864</v>
      </c>
      <c r="K134">
        <f t="shared" si="10"/>
        <v>3</v>
      </c>
      <c r="L134" t="str">
        <f t="shared" si="11"/>
        <v>Q1</v>
      </c>
    </row>
    <row r="135" spans="1:12">
      <c r="A135">
        <v>10297</v>
      </c>
      <c r="B135">
        <v>72</v>
      </c>
      <c r="C135" t="str">
        <f>_xlfn.IFNA(VLOOKUP(B135,Products!$A$1:$J$93,2,FALSE),"")</f>
        <v>Mozzarella di Giovanni</v>
      </c>
      <c r="D135" t="str">
        <f>_xlfn.IFNA(VLOOKUP(VLOOKUP(A135,Orders!$A$1:$L$832,3,FALSE),Employees!$A$1:$J$10,3,FALSE)&amp;" "&amp;VLOOKUP(VLOOKUP(A135,Orders!$A$1:$L$832,3,FALSE),Employees!$A$1:$J$10,2,FALSE),"")</f>
        <v>Steven Buchanan</v>
      </c>
      <c r="E135" s="3">
        <f>_xlfn.IFNA(VLOOKUP(A135,Orders!$A$1:$L$832,4,FALSE),"")</f>
        <v>42812</v>
      </c>
      <c r="F135">
        <v>27.8</v>
      </c>
      <c r="G135">
        <v>20</v>
      </c>
      <c r="H135">
        <v>0</v>
      </c>
      <c r="I135">
        <f t="shared" si="8"/>
        <v>2017</v>
      </c>
      <c r="J135">
        <f t="shared" si="9"/>
        <v>556</v>
      </c>
      <c r="K135">
        <f t="shared" si="10"/>
        <v>3</v>
      </c>
      <c r="L135" t="str">
        <f t="shared" si="11"/>
        <v>Q1</v>
      </c>
    </row>
    <row r="136" spans="1:12">
      <c r="A136">
        <v>10298</v>
      </c>
      <c r="B136">
        <v>2</v>
      </c>
      <c r="C136" t="str">
        <f>_xlfn.IFNA(VLOOKUP(B136,Products!$A$1:$J$93,2,FALSE),"")</f>
        <v>Chang5</v>
      </c>
      <c r="D136" t="str">
        <f>_xlfn.IFNA(VLOOKUP(VLOOKUP(A136,Orders!$A$1:$L$832,3,FALSE),Employees!$A$1:$J$10,3,FALSE)&amp;" "&amp;VLOOKUP(VLOOKUP(A136,Orders!$A$1:$L$832,3,FALSE),Employees!$A$1:$J$10,2,FALSE),"")</f>
        <v>Michael Suyama</v>
      </c>
      <c r="E136" s="3">
        <f>_xlfn.IFNA(VLOOKUP(A136,Orders!$A$1:$L$832,4,FALSE),"")</f>
        <v>42813</v>
      </c>
      <c r="F136">
        <v>15.2</v>
      </c>
      <c r="G136">
        <v>40</v>
      </c>
      <c r="H136">
        <v>0</v>
      </c>
      <c r="I136">
        <f t="shared" si="8"/>
        <v>2017</v>
      </c>
      <c r="J136">
        <f t="shared" si="9"/>
        <v>608</v>
      </c>
      <c r="K136">
        <f t="shared" si="10"/>
        <v>3</v>
      </c>
      <c r="L136" t="str">
        <f t="shared" si="11"/>
        <v>Q1</v>
      </c>
    </row>
    <row r="137" spans="1:12">
      <c r="A137">
        <v>10298</v>
      </c>
      <c r="B137">
        <v>36</v>
      </c>
      <c r="C137" t="str">
        <f>_xlfn.IFNA(VLOOKUP(B137,Products!$A$1:$J$93,2,FALSE),"")</f>
        <v>Inlagd Sill</v>
      </c>
      <c r="D137" t="str">
        <f>_xlfn.IFNA(VLOOKUP(VLOOKUP(A137,Orders!$A$1:$L$832,3,FALSE),Employees!$A$1:$J$10,3,FALSE)&amp;" "&amp;VLOOKUP(VLOOKUP(A137,Orders!$A$1:$L$832,3,FALSE),Employees!$A$1:$J$10,2,FALSE),"")</f>
        <v>Michael Suyama</v>
      </c>
      <c r="E137" s="3">
        <f>_xlfn.IFNA(VLOOKUP(A137,Orders!$A$1:$L$832,4,FALSE),"")</f>
        <v>42813</v>
      </c>
      <c r="F137">
        <v>15.2</v>
      </c>
      <c r="G137">
        <v>40</v>
      </c>
      <c r="H137">
        <v>0.25</v>
      </c>
      <c r="I137">
        <f t="shared" si="8"/>
        <v>2017</v>
      </c>
      <c r="J137">
        <f t="shared" si="9"/>
        <v>152</v>
      </c>
      <c r="K137">
        <f t="shared" si="10"/>
        <v>3</v>
      </c>
      <c r="L137" t="str">
        <f t="shared" si="11"/>
        <v>Q1</v>
      </c>
    </row>
    <row r="138" spans="1:12">
      <c r="A138">
        <v>10298</v>
      </c>
      <c r="B138">
        <v>59</v>
      </c>
      <c r="C138" t="str">
        <f>_xlfn.IFNA(VLOOKUP(B138,Products!$A$1:$J$93,2,FALSE),"")</f>
        <v>Raclette Courdavault</v>
      </c>
      <c r="D138" t="str">
        <f>_xlfn.IFNA(VLOOKUP(VLOOKUP(A138,Orders!$A$1:$L$832,3,FALSE),Employees!$A$1:$J$10,3,FALSE)&amp;" "&amp;VLOOKUP(VLOOKUP(A138,Orders!$A$1:$L$832,3,FALSE),Employees!$A$1:$J$10,2,FALSE),"")</f>
        <v>Michael Suyama</v>
      </c>
      <c r="E138" s="3">
        <f>_xlfn.IFNA(VLOOKUP(A138,Orders!$A$1:$L$832,4,FALSE),"")</f>
        <v>42813</v>
      </c>
      <c r="F138">
        <v>44</v>
      </c>
      <c r="G138">
        <v>30</v>
      </c>
      <c r="H138">
        <v>0.25</v>
      </c>
      <c r="I138">
        <f t="shared" si="8"/>
        <v>2017</v>
      </c>
      <c r="J138">
        <f t="shared" si="9"/>
        <v>330</v>
      </c>
      <c r="K138">
        <f t="shared" si="10"/>
        <v>3</v>
      </c>
      <c r="L138" t="str">
        <f t="shared" si="11"/>
        <v>Q1</v>
      </c>
    </row>
    <row r="139" spans="1:12">
      <c r="A139">
        <v>10298</v>
      </c>
      <c r="B139">
        <v>62</v>
      </c>
      <c r="C139" t="str">
        <f>_xlfn.IFNA(VLOOKUP(B139,Products!$A$1:$J$93,2,FALSE),"")</f>
        <v>Tarte au sucre</v>
      </c>
      <c r="D139" t="str">
        <f>_xlfn.IFNA(VLOOKUP(VLOOKUP(A139,Orders!$A$1:$L$832,3,FALSE),Employees!$A$1:$J$10,3,FALSE)&amp;" "&amp;VLOOKUP(VLOOKUP(A139,Orders!$A$1:$L$832,3,FALSE),Employees!$A$1:$J$10,2,FALSE),"")</f>
        <v>Michael Suyama</v>
      </c>
      <c r="E139" s="3">
        <f>_xlfn.IFNA(VLOOKUP(A139,Orders!$A$1:$L$832,4,FALSE),"")</f>
        <v>42813</v>
      </c>
      <c r="F139">
        <v>39.4</v>
      </c>
      <c r="G139">
        <v>15</v>
      </c>
      <c r="H139">
        <v>0</v>
      </c>
      <c r="I139">
        <f t="shared" si="8"/>
        <v>2017</v>
      </c>
      <c r="J139">
        <f t="shared" si="9"/>
        <v>591</v>
      </c>
      <c r="K139">
        <f t="shared" si="10"/>
        <v>3</v>
      </c>
      <c r="L139" t="str">
        <f t="shared" si="11"/>
        <v>Q1</v>
      </c>
    </row>
    <row r="140" spans="1:12">
      <c r="A140">
        <v>10299</v>
      </c>
      <c r="B140">
        <v>19</v>
      </c>
      <c r="C140" t="str">
        <f>_xlfn.IFNA(VLOOKUP(B140,Products!$A$1:$J$93,2,FALSE),"")</f>
        <v>Teatime Chocolate Biscuits</v>
      </c>
      <c r="D140" t="str">
        <f>_xlfn.IFNA(VLOOKUP(VLOOKUP(A140,Orders!$A$1:$L$832,3,FALSE),Employees!$A$1:$J$10,3,FALSE)&amp;" "&amp;VLOOKUP(VLOOKUP(A140,Orders!$A$1:$L$832,3,FALSE),Employees!$A$1:$J$10,2,FALSE),"")</f>
        <v>Margaret Peacock</v>
      </c>
      <c r="E140" s="3">
        <f>_xlfn.IFNA(VLOOKUP(A140,Orders!$A$1:$L$832,4,FALSE),"")</f>
        <v>42814</v>
      </c>
      <c r="F140">
        <v>7.3</v>
      </c>
      <c r="G140">
        <v>15</v>
      </c>
      <c r="H140">
        <v>0</v>
      </c>
      <c r="I140">
        <f t="shared" si="8"/>
        <v>2017</v>
      </c>
      <c r="J140">
        <f t="shared" si="9"/>
        <v>109.5</v>
      </c>
      <c r="K140">
        <f t="shared" si="10"/>
        <v>3</v>
      </c>
      <c r="L140" t="str">
        <f t="shared" si="11"/>
        <v>Q1</v>
      </c>
    </row>
    <row r="141" spans="1:12">
      <c r="A141">
        <v>10299</v>
      </c>
      <c r="B141">
        <v>70</v>
      </c>
      <c r="C141" t="str">
        <f>_xlfn.IFNA(VLOOKUP(B141,Products!$A$1:$J$93,2,FALSE),"")</f>
        <v>Outback Lager</v>
      </c>
      <c r="D141" t="str">
        <f>_xlfn.IFNA(VLOOKUP(VLOOKUP(A141,Orders!$A$1:$L$832,3,FALSE),Employees!$A$1:$J$10,3,FALSE)&amp;" "&amp;VLOOKUP(VLOOKUP(A141,Orders!$A$1:$L$832,3,FALSE),Employees!$A$1:$J$10,2,FALSE),"")</f>
        <v>Margaret Peacock</v>
      </c>
      <c r="E141" s="3">
        <f>_xlfn.IFNA(VLOOKUP(A141,Orders!$A$1:$L$832,4,FALSE),"")</f>
        <v>42814</v>
      </c>
      <c r="F141">
        <v>12</v>
      </c>
      <c r="G141">
        <v>20</v>
      </c>
      <c r="H141">
        <v>0</v>
      </c>
      <c r="I141">
        <f t="shared" si="8"/>
        <v>2017</v>
      </c>
      <c r="J141">
        <f t="shared" si="9"/>
        <v>240</v>
      </c>
      <c r="K141">
        <f t="shared" si="10"/>
        <v>3</v>
      </c>
      <c r="L141" t="str">
        <f t="shared" si="11"/>
        <v>Q1</v>
      </c>
    </row>
    <row r="142" spans="1:12">
      <c r="A142">
        <v>10300</v>
      </c>
      <c r="B142">
        <v>66</v>
      </c>
      <c r="C142" t="str">
        <f>_xlfn.IFNA(VLOOKUP(B142,Products!$A$1:$J$93,2,FALSE),"")</f>
        <v>Louisiana Hot Spiced Okra</v>
      </c>
      <c r="D142" t="str">
        <f>_xlfn.IFNA(VLOOKUP(VLOOKUP(A142,Orders!$A$1:$L$832,3,FALSE),Employees!$A$1:$J$10,3,FALSE)&amp;" "&amp;VLOOKUP(VLOOKUP(A142,Orders!$A$1:$L$832,3,FALSE),Employees!$A$1:$J$10,2,FALSE),"")</f>
        <v>Andrew Fuller</v>
      </c>
      <c r="E142" s="3">
        <f>_xlfn.IFNA(VLOOKUP(A142,Orders!$A$1:$L$832,4,FALSE),"")</f>
        <v>42817</v>
      </c>
      <c r="F142">
        <v>13.6</v>
      </c>
      <c r="G142">
        <v>30</v>
      </c>
      <c r="H142">
        <v>0</v>
      </c>
      <c r="I142">
        <f t="shared" si="8"/>
        <v>2017</v>
      </c>
      <c r="J142">
        <f t="shared" si="9"/>
        <v>408</v>
      </c>
      <c r="K142">
        <f t="shared" si="10"/>
        <v>3</v>
      </c>
      <c r="L142" t="str">
        <f t="shared" si="11"/>
        <v>Q1</v>
      </c>
    </row>
    <row r="143" spans="1:12">
      <c r="A143">
        <v>10300</v>
      </c>
      <c r="B143">
        <v>68</v>
      </c>
      <c r="C143" t="str">
        <f>_xlfn.IFNA(VLOOKUP(B143,Products!$A$1:$J$93,2,FALSE),"")</f>
        <v>Scottish Longbreads</v>
      </c>
      <c r="D143" t="str">
        <f>_xlfn.IFNA(VLOOKUP(VLOOKUP(A143,Orders!$A$1:$L$832,3,FALSE),Employees!$A$1:$J$10,3,FALSE)&amp;" "&amp;VLOOKUP(VLOOKUP(A143,Orders!$A$1:$L$832,3,FALSE),Employees!$A$1:$J$10,2,FALSE),"")</f>
        <v>Andrew Fuller</v>
      </c>
      <c r="E143" s="3">
        <f>_xlfn.IFNA(VLOOKUP(A143,Orders!$A$1:$L$832,4,FALSE),"")</f>
        <v>42817</v>
      </c>
      <c r="F143">
        <v>10</v>
      </c>
      <c r="G143">
        <v>20</v>
      </c>
      <c r="H143">
        <v>0</v>
      </c>
      <c r="I143">
        <f t="shared" si="8"/>
        <v>2017</v>
      </c>
      <c r="J143">
        <f t="shared" si="9"/>
        <v>200</v>
      </c>
      <c r="K143">
        <f t="shared" si="10"/>
        <v>3</v>
      </c>
      <c r="L143" t="str">
        <f t="shared" si="11"/>
        <v>Q1</v>
      </c>
    </row>
    <row r="144" spans="1:12">
      <c r="A144">
        <v>10301</v>
      </c>
      <c r="B144">
        <v>40</v>
      </c>
      <c r="C144" t="str">
        <f>_xlfn.IFNA(VLOOKUP(B144,Products!$A$1:$J$93,2,FALSE),"")</f>
        <v>Boston Crab Meat</v>
      </c>
      <c r="D144" t="str">
        <f>_xlfn.IFNA(VLOOKUP(VLOOKUP(A144,Orders!$A$1:$L$832,3,FALSE),Employees!$A$1:$J$10,3,FALSE)&amp;" "&amp;VLOOKUP(VLOOKUP(A144,Orders!$A$1:$L$832,3,FALSE),Employees!$A$1:$J$10,2,FALSE),"")</f>
        <v>Laura Callahan</v>
      </c>
      <c r="E144" s="3">
        <f>_xlfn.IFNA(VLOOKUP(A144,Orders!$A$1:$L$832,4,FALSE),"")</f>
        <v>42817</v>
      </c>
      <c r="F144">
        <v>14.7</v>
      </c>
      <c r="G144">
        <v>10</v>
      </c>
      <c r="H144">
        <v>0</v>
      </c>
      <c r="I144">
        <f t="shared" si="8"/>
        <v>2017</v>
      </c>
      <c r="J144">
        <f t="shared" si="9"/>
        <v>147</v>
      </c>
      <c r="K144">
        <f t="shared" si="10"/>
        <v>3</v>
      </c>
      <c r="L144" t="str">
        <f t="shared" si="11"/>
        <v>Q1</v>
      </c>
    </row>
    <row r="145" spans="1:12">
      <c r="A145">
        <v>10301</v>
      </c>
      <c r="B145">
        <v>56</v>
      </c>
      <c r="C145" t="str">
        <f>_xlfn.IFNA(VLOOKUP(B145,Products!$A$1:$J$93,2,FALSE),"")</f>
        <v>Gnocchi di nonna Alice</v>
      </c>
      <c r="D145" t="str">
        <f>_xlfn.IFNA(VLOOKUP(VLOOKUP(A145,Orders!$A$1:$L$832,3,FALSE),Employees!$A$1:$J$10,3,FALSE)&amp;" "&amp;VLOOKUP(VLOOKUP(A145,Orders!$A$1:$L$832,3,FALSE),Employees!$A$1:$J$10,2,FALSE),"")</f>
        <v>Laura Callahan</v>
      </c>
      <c r="E145" s="3">
        <f>_xlfn.IFNA(VLOOKUP(A145,Orders!$A$1:$L$832,4,FALSE),"")</f>
        <v>42817</v>
      </c>
      <c r="F145">
        <v>30.4</v>
      </c>
      <c r="G145">
        <v>20</v>
      </c>
      <c r="H145">
        <v>0</v>
      </c>
      <c r="I145">
        <f t="shared" si="8"/>
        <v>2017</v>
      </c>
      <c r="J145">
        <f t="shared" si="9"/>
        <v>608</v>
      </c>
      <c r="K145">
        <f t="shared" si="10"/>
        <v>3</v>
      </c>
      <c r="L145" t="str">
        <f t="shared" si="11"/>
        <v>Q1</v>
      </c>
    </row>
    <row r="146" spans="1:12">
      <c r="A146">
        <v>10302</v>
      </c>
      <c r="B146">
        <v>17</v>
      </c>
      <c r="C146" t="str">
        <f>_xlfn.IFNA(VLOOKUP(B146,Products!$A$1:$J$93,2,FALSE),"")</f>
        <v>Alice Mutton</v>
      </c>
      <c r="D146" t="str">
        <f>_xlfn.IFNA(VLOOKUP(VLOOKUP(A146,Orders!$A$1:$L$832,3,FALSE),Employees!$A$1:$J$10,3,FALSE)&amp;" "&amp;VLOOKUP(VLOOKUP(A146,Orders!$A$1:$L$832,3,FALSE),Employees!$A$1:$J$10,2,FALSE),"")</f>
        <v>Margaret Peacock</v>
      </c>
      <c r="E146" s="3">
        <f>_xlfn.IFNA(VLOOKUP(A146,Orders!$A$1:$L$832,4,FALSE),"")</f>
        <v>42818</v>
      </c>
      <c r="F146">
        <v>31.2</v>
      </c>
      <c r="G146">
        <v>40</v>
      </c>
      <c r="H146">
        <v>0</v>
      </c>
      <c r="I146">
        <f t="shared" si="8"/>
        <v>2017</v>
      </c>
      <c r="J146">
        <f t="shared" si="9"/>
        <v>1248</v>
      </c>
      <c r="K146">
        <f t="shared" si="10"/>
        <v>3</v>
      </c>
      <c r="L146" t="str">
        <f t="shared" si="11"/>
        <v>Q1</v>
      </c>
    </row>
    <row r="147" spans="1:12">
      <c r="A147">
        <v>10302</v>
      </c>
      <c r="B147">
        <v>28</v>
      </c>
      <c r="C147" t="str">
        <f>_xlfn.IFNA(VLOOKUP(B147,Products!$A$1:$J$93,2,FALSE),"")</f>
        <v>Rössle Sauerkraut</v>
      </c>
      <c r="D147" t="str">
        <f>_xlfn.IFNA(VLOOKUP(VLOOKUP(A147,Orders!$A$1:$L$832,3,FALSE),Employees!$A$1:$J$10,3,FALSE)&amp;" "&amp;VLOOKUP(VLOOKUP(A147,Orders!$A$1:$L$832,3,FALSE),Employees!$A$1:$J$10,2,FALSE),"")</f>
        <v>Margaret Peacock</v>
      </c>
      <c r="E147" s="3">
        <f>_xlfn.IFNA(VLOOKUP(A147,Orders!$A$1:$L$832,4,FALSE),"")</f>
        <v>42818</v>
      </c>
      <c r="F147">
        <v>36.4</v>
      </c>
      <c r="G147">
        <v>28</v>
      </c>
      <c r="H147">
        <v>0</v>
      </c>
      <c r="I147">
        <f t="shared" si="8"/>
        <v>2017</v>
      </c>
      <c r="J147">
        <f t="shared" si="9"/>
        <v>1019.1999999999999</v>
      </c>
      <c r="K147">
        <f t="shared" si="10"/>
        <v>3</v>
      </c>
      <c r="L147" t="str">
        <f t="shared" si="11"/>
        <v>Q1</v>
      </c>
    </row>
    <row r="148" spans="1:12">
      <c r="A148">
        <v>10302</v>
      </c>
      <c r="B148">
        <v>43</v>
      </c>
      <c r="C148" t="str">
        <f>_xlfn.IFNA(VLOOKUP(B148,Products!$A$1:$J$93,2,FALSE),"")</f>
        <v>Ipoh Coffee</v>
      </c>
      <c r="D148" t="str">
        <f>_xlfn.IFNA(VLOOKUP(VLOOKUP(A148,Orders!$A$1:$L$832,3,FALSE),Employees!$A$1:$J$10,3,FALSE)&amp;" "&amp;VLOOKUP(VLOOKUP(A148,Orders!$A$1:$L$832,3,FALSE),Employees!$A$1:$J$10,2,FALSE),"")</f>
        <v>Margaret Peacock</v>
      </c>
      <c r="E148" s="3">
        <f>_xlfn.IFNA(VLOOKUP(A148,Orders!$A$1:$L$832,4,FALSE),"")</f>
        <v>42818</v>
      </c>
      <c r="F148">
        <v>36.799999999999997</v>
      </c>
      <c r="G148">
        <v>12</v>
      </c>
      <c r="H148">
        <v>0</v>
      </c>
      <c r="I148">
        <f t="shared" si="8"/>
        <v>2017</v>
      </c>
      <c r="J148">
        <f t="shared" si="9"/>
        <v>441.59999999999997</v>
      </c>
      <c r="K148">
        <f t="shared" si="10"/>
        <v>3</v>
      </c>
      <c r="L148" t="str">
        <f t="shared" si="11"/>
        <v>Q1</v>
      </c>
    </row>
    <row r="149" spans="1:12">
      <c r="A149">
        <v>10303</v>
      </c>
      <c r="B149">
        <v>40</v>
      </c>
      <c r="C149" t="str">
        <f>_xlfn.IFNA(VLOOKUP(B149,Products!$A$1:$J$93,2,FALSE),"")</f>
        <v>Boston Crab Meat</v>
      </c>
      <c r="D149" t="str">
        <f>_xlfn.IFNA(VLOOKUP(VLOOKUP(A149,Orders!$A$1:$L$832,3,FALSE),Employees!$A$1:$J$10,3,FALSE)&amp;" "&amp;VLOOKUP(VLOOKUP(A149,Orders!$A$1:$L$832,3,FALSE),Employees!$A$1:$J$10,2,FALSE),"")</f>
        <v>Robert King</v>
      </c>
      <c r="E149" s="3">
        <f>_xlfn.IFNA(VLOOKUP(A149,Orders!$A$1:$L$832,4,FALSE),"")</f>
        <v>42819</v>
      </c>
      <c r="F149">
        <v>14.7</v>
      </c>
      <c r="G149">
        <v>40</v>
      </c>
      <c r="H149">
        <v>0.1</v>
      </c>
      <c r="I149">
        <f t="shared" si="8"/>
        <v>2017</v>
      </c>
      <c r="J149">
        <f t="shared" si="9"/>
        <v>58.800000000000004</v>
      </c>
      <c r="K149">
        <f t="shared" si="10"/>
        <v>3</v>
      </c>
      <c r="L149" t="str">
        <f t="shared" si="11"/>
        <v>Q1</v>
      </c>
    </row>
    <row r="150" spans="1:12">
      <c r="A150">
        <v>10303</v>
      </c>
      <c r="B150">
        <v>65</v>
      </c>
      <c r="C150" t="str">
        <f>_xlfn.IFNA(VLOOKUP(B150,Products!$A$1:$J$93,2,FALSE),"")</f>
        <v>Louisiana Fiery Hot Pepper Sauce</v>
      </c>
      <c r="D150" t="str">
        <f>_xlfn.IFNA(VLOOKUP(VLOOKUP(A150,Orders!$A$1:$L$832,3,FALSE),Employees!$A$1:$J$10,3,FALSE)&amp;" "&amp;VLOOKUP(VLOOKUP(A150,Orders!$A$1:$L$832,3,FALSE),Employees!$A$1:$J$10,2,FALSE),"")</f>
        <v>Robert King</v>
      </c>
      <c r="E150" s="3">
        <f>_xlfn.IFNA(VLOOKUP(A150,Orders!$A$1:$L$832,4,FALSE),"")</f>
        <v>42819</v>
      </c>
      <c r="F150">
        <v>16.8</v>
      </c>
      <c r="G150">
        <v>30</v>
      </c>
      <c r="H150">
        <v>0.1</v>
      </c>
      <c r="I150">
        <f t="shared" si="8"/>
        <v>2017</v>
      </c>
      <c r="J150">
        <f t="shared" si="9"/>
        <v>50.400000000000006</v>
      </c>
      <c r="K150">
        <f t="shared" si="10"/>
        <v>3</v>
      </c>
      <c r="L150" t="str">
        <f t="shared" si="11"/>
        <v>Q1</v>
      </c>
    </row>
    <row r="151" spans="1:12">
      <c r="A151">
        <v>10303</v>
      </c>
      <c r="B151">
        <v>68</v>
      </c>
      <c r="C151" t="str">
        <f>_xlfn.IFNA(VLOOKUP(B151,Products!$A$1:$J$93,2,FALSE),"")</f>
        <v>Scottish Longbreads</v>
      </c>
      <c r="D151" t="str">
        <f>_xlfn.IFNA(VLOOKUP(VLOOKUP(A151,Orders!$A$1:$L$832,3,FALSE),Employees!$A$1:$J$10,3,FALSE)&amp;" "&amp;VLOOKUP(VLOOKUP(A151,Orders!$A$1:$L$832,3,FALSE),Employees!$A$1:$J$10,2,FALSE),"")</f>
        <v>Robert King</v>
      </c>
      <c r="E151" s="3">
        <f>_xlfn.IFNA(VLOOKUP(A151,Orders!$A$1:$L$832,4,FALSE),"")</f>
        <v>42819</v>
      </c>
      <c r="F151">
        <v>10</v>
      </c>
      <c r="G151">
        <v>15</v>
      </c>
      <c r="H151">
        <v>0.1</v>
      </c>
      <c r="I151">
        <f t="shared" si="8"/>
        <v>2017</v>
      </c>
      <c r="J151">
        <f t="shared" si="9"/>
        <v>15</v>
      </c>
      <c r="K151">
        <f t="shared" si="10"/>
        <v>3</v>
      </c>
      <c r="L151" t="str">
        <f t="shared" si="11"/>
        <v>Q1</v>
      </c>
    </row>
    <row r="152" spans="1:12">
      <c r="A152">
        <v>10304</v>
      </c>
      <c r="B152">
        <v>49</v>
      </c>
      <c r="C152" t="str">
        <f>_xlfn.IFNA(VLOOKUP(B152,Products!$A$1:$J$93,2,FALSE),"")</f>
        <v>Maxilaku</v>
      </c>
      <c r="D152" t="str">
        <f>_xlfn.IFNA(VLOOKUP(VLOOKUP(A152,Orders!$A$1:$L$832,3,FALSE),Employees!$A$1:$J$10,3,FALSE)&amp;" "&amp;VLOOKUP(VLOOKUP(A152,Orders!$A$1:$L$832,3,FALSE),Employees!$A$1:$J$10,2,FALSE),"")</f>
        <v>Nancy Davolio</v>
      </c>
      <c r="E152" s="3">
        <f>_xlfn.IFNA(VLOOKUP(A152,Orders!$A$1:$L$832,4,FALSE),"")</f>
        <v>42820</v>
      </c>
      <c r="F152">
        <v>16</v>
      </c>
      <c r="G152">
        <v>30</v>
      </c>
      <c r="H152">
        <v>0</v>
      </c>
      <c r="I152">
        <f t="shared" si="8"/>
        <v>2017</v>
      </c>
      <c r="J152">
        <f t="shared" si="9"/>
        <v>480</v>
      </c>
      <c r="K152">
        <f t="shared" si="10"/>
        <v>3</v>
      </c>
      <c r="L152" t="str">
        <f t="shared" si="11"/>
        <v>Q1</v>
      </c>
    </row>
    <row r="153" spans="1:12">
      <c r="A153">
        <v>10304</v>
      </c>
      <c r="B153">
        <v>59</v>
      </c>
      <c r="C153" t="str">
        <f>_xlfn.IFNA(VLOOKUP(B153,Products!$A$1:$J$93,2,FALSE),"")</f>
        <v>Raclette Courdavault</v>
      </c>
      <c r="D153" t="str">
        <f>_xlfn.IFNA(VLOOKUP(VLOOKUP(A153,Orders!$A$1:$L$832,3,FALSE),Employees!$A$1:$J$10,3,FALSE)&amp;" "&amp;VLOOKUP(VLOOKUP(A153,Orders!$A$1:$L$832,3,FALSE),Employees!$A$1:$J$10,2,FALSE),"")</f>
        <v>Nancy Davolio</v>
      </c>
      <c r="E153" s="3">
        <f>_xlfn.IFNA(VLOOKUP(A153,Orders!$A$1:$L$832,4,FALSE),"")</f>
        <v>42820</v>
      </c>
      <c r="F153">
        <v>44</v>
      </c>
      <c r="G153">
        <v>10</v>
      </c>
      <c r="H153">
        <v>0</v>
      </c>
      <c r="I153">
        <f t="shared" si="8"/>
        <v>2017</v>
      </c>
      <c r="J153">
        <f t="shared" si="9"/>
        <v>440</v>
      </c>
      <c r="K153">
        <f t="shared" si="10"/>
        <v>3</v>
      </c>
      <c r="L153" t="str">
        <f t="shared" si="11"/>
        <v>Q1</v>
      </c>
    </row>
    <row r="154" spans="1:12">
      <c r="A154">
        <v>10304</v>
      </c>
      <c r="B154">
        <v>71</v>
      </c>
      <c r="C154" t="str">
        <f>_xlfn.IFNA(VLOOKUP(B154,Products!$A$1:$J$93,2,FALSE),"")</f>
        <v>Flotemysost</v>
      </c>
      <c r="D154" t="str">
        <f>_xlfn.IFNA(VLOOKUP(VLOOKUP(A154,Orders!$A$1:$L$832,3,FALSE),Employees!$A$1:$J$10,3,FALSE)&amp;" "&amp;VLOOKUP(VLOOKUP(A154,Orders!$A$1:$L$832,3,FALSE),Employees!$A$1:$J$10,2,FALSE),"")</f>
        <v>Nancy Davolio</v>
      </c>
      <c r="E154" s="3">
        <f>_xlfn.IFNA(VLOOKUP(A154,Orders!$A$1:$L$832,4,FALSE),"")</f>
        <v>42820</v>
      </c>
      <c r="F154">
        <v>17.2</v>
      </c>
      <c r="G154">
        <v>2</v>
      </c>
      <c r="H154">
        <v>0</v>
      </c>
      <c r="I154">
        <f t="shared" si="8"/>
        <v>2017</v>
      </c>
      <c r="J154">
        <f t="shared" si="9"/>
        <v>34.4</v>
      </c>
      <c r="K154">
        <f t="shared" si="10"/>
        <v>3</v>
      </c>
      <c r="L154" t="str">
        <f t="shared" si="11"/>
        <v>Q1</v>
      </c>
    </row>
    <row r="155" spans="1:12">
      <c r="A155">
        <v>10305</v>
      </c>
      <c r="B155">
        <v>18</v>
      </c>
      <c r="C155" t="str">
        <f>_xlfn.IFNA(VLOOKUP(B155,Products!$A$1:$J$93,2,FALSE),"")</f>
        <v>Carnarvon Tigers</v>
      </c>
      <c r="D155" t="str">
        <f>_xlfn.IFNA(VLOOKUP(VLOOKUP(A155,Orders!$A$1:$L$832,3,FALSE),Employees!$A$1:$J$10,3,FALSE)&amp;" "&amp;VLOOKUP(VLOOKUP(A155,Orders!$A$1:$L$832,3,FALSE),Employees!$A$1:$J$10,2,FALSE),"")</f>
        <v>Laura Callahan</v>
      </c>
      <c r="E155" s="3">
        <f>_xlfn.IFNA(VLOOKUP(A155,Orders!$A$1:$L$832,4,FALSE),"")</f>
        <v>42821</v>
      </c>
      <c r="F155">
        <v>50</v>
      </c>
      <c r="G155">
        <v>25</v>
      </c>
      <c r="H155">
        <v>0.1</v>
      </c>
      <c r="I155">
        <f t="shared" si="8"/>
        <v>2017</v>
      </c>
      <c r="J155">
        <f t="shared" si="9"/>
        <v>125</v>
      </c>
      <c r="K155">
        <f t="shared" si="10"/>
        <v>3</v>
      </c>
      <c r="L155" t="str">
        <f t="shared" si="11"/>
        <v>Q1</v>
      </c>
    </row>
    <row r="156" spans="1:12">
      <c r="A156">
        <v>10305</v>
      </c>
      <c r="B156">
        <v>29</v>
      </c>
      <c r="C156" t="str">
        <f>_xlfn.IFNA(VLOOKUP(B156,Products!$A$1:$J$93,2,FALSE),"")</f>
        <v>Thüringer Rostbratwurst</v>
      </c>
      <c r="D156" t="str">
        <f>_xlfn.IFNA(VLOOKUP(VLOOKUP(A156,Orders!$A$1:$L$832,3,FALSE),Employees!$A$1:$J$10,3,FALSE)&amp;" "&amp;VLOOKUP(VLOOKUP(A156,Orders!$A$1:$L$832,3,FALSE),Employees!$A$1:$J$10,2,FALSE),"")</f>
        <v>Laura Callahan</v>
      </c>
      <c r="E156" s="3">
        <f>_xlfn.IFNA(VLOOKUP(A156,Orders!$A$1:$L$832,4,FALSE),"")</f>
        <v>42821</v>
      </c>
      <c r="F156">
        <v>99</v>
      </c>
      <c r="G156">
        <v>25</v>
      </c>
      <c r="H156">
        <v>0.1</v>
      </c>
      <c r="I156">
        <f t="shared" si="8"/>
        <v>2017</v>
      </c>
      <c r="J156">
        <f t="shared" si="9"/>
        <v>247.5</v>
      </c>
      <c r="K156">
        <f t="shared" si="10"/>
        <v>3</v>
      </c>
      <c r="L156" t="str">
        <f t="shared" si="11"/>
        <v>Q1</v>
      </c>
    </row>
    <row r="157" spans="1:12">
      <c r="A157">
        <v>10305</v>
      </c>
      <c r="B157">
        <v>39</v>
      </c>
      <c r="C157" t="str">
        <f>_xlfn.IFNA(VLOOKUP(B157,Products!$A$1:$J$93,2,FALSE),"")</f>
        <v>Chartreuse verte</v>
      </c>
      <c r="D157" t="str">
        <f>_xlfn.IFNA(VLOOKUP(VLOOKUP(A157,Orders!$A$1:$L$832,3,FALSE),Employees!$A$1:$J$10,3,FALSE)&amp;" "&amp;VLOOKUP(VLOOKUP(A157,Orders!$A$1:$L$832,3,FALSE),Employees!$A$1:$J$10,2,FALSE),"")</f>
        <v>Laura Callahan</v>
      </c>
      <c r="E157" s="3">
        <f>_xlfn.IFNA(VLOOKUP(A157,Orders!$A$1:$L$832,4,FALSE),"")</f>
        <v>42821</v>
      </c>
      <c r="F157">
        <v>14.4</v>
      </c>
      <c r="G157">
        <v>30</v>
      </c>
      <c r="H157">
        <v>0.1</v>
      </c>
      <c r="I157">
        <f t="shared" si="8"/>
        <v>2017</v>
      </c>
      <c r="J157">
        <f t="shared" si="9"/>
        <v>43.2</v>
      </c>
      <c r="K157">
        <f t="shared" si="10"/>
        <v>3</v>
      </c>
      <c r="L157" t="str">
        <f t="shared" si="11"/>
        <v>Q1</v>
      </c>
    </row>
    <row r="158" spans="1:12">
      <c r="A158">
        <v>10306</v>
      </c>
      <c r="B158">
        <v>30</v>
      </c>
      <c r="C158" t="str">
        <f>_xlfn.IFNA(VLOOKUP(B158,Products!$A$1:$J$93,2,FALSE),"")</f>
        <v>Nord-Ost Matjeshering</v>
      </c>
      <c r="D158" t="str">
        <f>_xlfn.IFNA(VLOOKUP(VLOOKUP(A158,Orders!$A$1:$L$832,3,FALSE),Employees!$A$1:$J$10,3,FALSE)&amp;" "&amp;VLOOKUP(VLOOKUP(A158,Orders!$A$1:$L$832,3,FALSE),Employees!$A$1:$J$10,2,FALSE),"")</f>
        <v>Nancy Davolio</v>
      </c>
      <c r="E158" s="3">
        <f>_xlfn.IFNA(VLOOKUP(A158,Orders!$A$1:$L$832,4,FALSE),"")</f>
        <v>42824</v>
      </c>
      <c r="F158">
        <v>20.7</v>
      </c>
      <c r="G158">
        <v>10</v>
      </c>
      <c r="H158">
        <v>0</v>
      </c>
      <c r="I158">
        <f t="shared" si="8"/>
        <v>2017</v>
      </c>
      <c r="J158">
        <f t="shared" si="9"/>
        <v>207</v>
      </c>
      <c r="K158">
        <f t="shared" si="10"/>
        <v>3</v>
      </c>
      <c r="L158" t="str">
        <f t="shared" si="11"/>
        <v>Q1</v>
      </c>
    </row>
    <row r="159" spans="1:12">
      <c r="A159">
        <v>10306</v>
      </c>
      <c r="B159">
        <v>53</v>
      </c>
      <c r="C159" t="str">
        <f>_xlfn.IFNA(VLOOKUP(B159,Products!$A$1:$J$93,2,FALSE),"")</f>
        <v>Perth Pasties</v>
      </c>
      <c r="D159" t="str">
        <f>_xlfn.IFNA(VLOOKUP(VLOOKUP(A159,Orders!$A$1:$L$832,3,FALSE),Employees!$A$1:$J$10,3,FALSE)&amp;" "&amp;VLOOKUP(VLOOKUP(A159,Orders!$A$1:$L$832,3,FALSE),Employees!$A$1:$J$10,2,FALSE),"")</f>
        <v>Nancy Davolio</v>
      </c>
      <c r="E159" s="3">
        <f>_xlfn.IFNA(VLOOKUP(A159,Orders!$A$1:$L$832,4,FALSE),"")</f>
        <v>42824</v>
      </c>
      <c r="F159">
        <v>26.2</v>
      </c>
      <c r="G159">
        <v>10</v>
      </c>
      <c r="H159">
        <v>0</v>
      </c>
      <c r="I159">
        <f t="shared" si="8"/>
        <v>2017</v>
      </c>
      <c r="J159">
        <f t="shared" si="9"/>
        <v>262</v>
      </c>
      <c r="K159">
        <f t="shared" si="10"/>
        <v>3</v>
      </c>
      <c r="L159" t="str">
        <f t="shared" si="11"/>
        <v>Q1</v>
      </c>
    </row>
    <row r="160" spans="1:12">
      <c r="A160">
        <v>10306</v>
      </c>
      <c r="B160">
        <v>54</v>
      </c>
      <c r="C160" t="str">
        <f>_xlfn.IFNA(VLOOKUP(B160,Products!$A$1:$J$93,2,FALSE),"")</f>
        <v>Tourtière</v>
      </c>
      <c r="D160" t="str">
        <f>_xlfn.IFNA(VLOOKUP(VLOOKUP(A160,Orders!$A$1:$L$832,3,FALSE),Employees!$A$1:$J$10,3,FALSE)&amp;" "&amp;VLOOKUP(VLOOKUP(A160,Orders!$A$1:$L$832,3,FALSE),Employees!$A$1:$J$10,2,FALSE),"")</f>
        <v>Nancy Davolio</v>
      </c>
      <c r="E160" s="3">
        <f>_xlfn.IFNA(VLOOKUP(A160,Orders!$A$1:$L$832,4,FALSE),"")</f>
        <v>42824</v>
      </c>
      <c r="F160">
        <v>5.9</v>
      </c>
      <c r="G160">
        <v>5</v>
      </c>
      <c r="H160">
        <v>0</v>
      </c>
      <c r="I160">
        <f t="shared" si="8"/>
        <v>2017</v>
      </c>
      <c r="J160">
        <f t="shared" si="9"/>
        <v>29.5</v>
      </c>
      <c r="K160">
        <f t="shared" si="10"/>
        <v>3</v>
      </c>
      <c r="L160" t="str">
        <f t="shared" si="11"/>
        <v>Q1</v>
      </c>
    </row>
    <row r="161" spans="1:12">
      <c r="A161">
        <v>10307</v>
      </c>
      <c r="B161">
        <v>62</v>
      </c>
      <c r="C161" t="str">
        <f>_xlfn.IFNA(VLOOKUP(B161,Products!$A$1:$J$93,2,FALSE),"")</f>
        <v>Tarte au sucre</v>
      </c>
      <c r="D161" t="str">
        <f>_xlfn.IFNA(VLOOKUP(VLOOKUP(A161,Orders!$A$1:$L$832,3,FALSE),Employees!$A$1:$J$10,3,FALSE)&amp;" "&amp;VLOOKUP(VLOOKUP(A161,Orders!$A$1:$L$832,3,FALSE),Employees!$A$1:$J$10,2,FALSE),"")</f>
        <v>Andrew Fuller</v>
      </c>
      <c r="E161" s="3">
        <f>_xlfn.IFNA(VLOOKUP(A161,Orders!$A$1:$L$832,4,FALSE),"")</f>
        <v>42825</v>
      </c>
      <c r="F161">
        <v>39.4</v>
      </c>
      <c r="G161">
        <v>10</v>
      </c>
      <c r="H161">
        <v>0</v>
      </c>
      <c r="I161">
        <f t="shared" si="8"/>
        <v>2017</v>
      </c>
      <c r="J161">
        <f t="shared" si="9"/>
        <v>394</v>
      </c>
      <c r="K161">
        <f t="shared" si="10"/>
        <v>3</v>
      </c>
      <c r="L161" t="str">
        <f t="shared" si="11"/>
        <v>Q1</v>
      </c>
    </row>
    <row r="162" spans="1:12">
      <c r="A162">
        <v>10307</v>
      </c>
      <c r="B162">
        <v>68</v>
      </c>
      <c r="C162" t="str">
        <f>_xlfn.IFNA(VLOOKUP(B162,Products!$A$1:$J$93,2,FALSE),"")</f>
        <v>Scottish Longbreads</v>
      </c>
      <c r="D162" t="str">
        <f>_xlfn.IFNA(VLOOKUP(VLOOKUP(A162,Orders!$A$1:$L$832,3,FALSE),Employees!$A$1:$J$10,3,FALSE)&amp;" "&amp;VLOOKUP(VLOOKUP(A162,Orders!$A$1:$L$832,3,FALSE),Employees!$A$1:$J$10,2,FALSE),"")</f>
        <v>Andrew Fuller</v>
      </c>
      <c r="E162" s="3">
        <f>_xlfn.IFNA(VLOOKUP(A162,Orders!$A$1:$L$832,4,FALSE),"")</f>
        <v>42825</v>
      </c>
      <c r="F162">
        <v>10</v>
      </c>
      <c r="G162">
        <v>3</v>
      </c>
      <c r="H162">
        <v>0</v>
      </c>
      <c r="I162">
        <f t="shared" si="8"/>
        <v>2017</v>
      </c>
      <c r="J162">
        <f t="shared" si="9"/>
        <v>30</v>
      </c>
      <c r="K162">
        <f t="shared" si="10"/>
        <v>3</v>
      </c>
      <c r="L162" t="str">
        <f t="shared" si="11"/>
        <v>Q1</v>
      </c>
    </row>
    <row r="163" spans="1:12">
      <c r="A163">
        <v>10308</v>
      </c>
      <c r="B163">
        <v>69</v>
      </c>
      <c r="C163" t="str">
        <f>_xlfn.IFNA(VLOOKUP(B163,Products!$A$1:$J$93,2,FALSE),"")</f>
        <v>Gudbrandsdalsost</v>
      </c>
      <c r="D163" t="str">
        <f>_xlfn.IFNA(VLOOKUP(VLOOKUP(A163,Orders!$A$1:$L$832,3,FALSE),Employees!$A$1:$J$10,3,FALSE)&amp;" "&amp;VLOOKUP(VLOOKUP(A163,Orders!$A$1:$L$832,3,FALSE),Employees!$A$1:$J$10,2,FALSE),"")</f>
        <v>Robert King</v>
      </c>
      <c r="E163" s="3">
        <f>_xlfn.IFNA(VLOOKUP(A163,Orders!$A$1:$L$832,4,FALSE),"")</f>
        <v>42826</v>
      </c>
      <c r="F163">
        <v>28.8</v>
      </c>
      <c r="G163">
        <v>1</v>
      </c>
      <c r="H163">
        <v>0</v>
      </c>
      <c r="I163">
        <f t="shared" si="8"/>
        <v>2017</v>
      </c>
      <c r="J163">
        <f t="shared" si="9"/>
        <v>28.8</v>
      </c>
      <c r="K163">
        <f t="shared" si="10"/>
        <v>4</v>
      </c>
      <c r="L163" t="str">
        <f t="shared" si="11"/>
        <v>Q2</v>
      </c>
    </row>
    <row r="164" spans="1:12">
      <c r="A164">
        <v>10308</v>
      </c>
      <c r="B164">
        <v>70</v>
      </c>
      <c r="C164" t="str">
        <f>_xlfn.IFNA(VLOOKUP(B164,Products!$A$1:$J$93,2,FALSE),"")</f>
        <v>Outback Lager</v>
      </c>
      <c r="D164" t="str">
        <f>_xlfn.IFNA(VLOOKUP(VLOOKUP(A164,Orders!$A$1:$L$832,3,FALSE),Employees!$A$1:$J$10,3,FALSE)&amp;" "&amp;VLOOKUP(VLOOKUP(A164,Orders!$A$1:$L$832,3,FALSE),Employees!$A$1:$J$10,2,FALSE),"")</f>
        <v>Robert King</v>
      </c>
      <c r="E164" s="3">
        <f>_xlfn.IFNA(VLOOKUP(A164,Orders!$A$1:$L$832,4,FALSE),"")</f>
        <v>42826</v>
      </c>
      <c r="F164">
        <v>12</v>
      </c>
      <c r="G164">
        <v>5</v>
      </c>
      <c r="H164">
        <v>0</v>
      </c>
      <c r="I164">
        <f t="shared" si="8"/>
        <v>2017</v>
      </c>
      <c r="J164">
        <f t="shared" si="9"/>
        <v>60</v>
      </c>
      <c r="K164">
        <f t="shared" si="10"/>
        <v>4</v>
      </c>
      <c r="L164" t="str">
        <f t="shared" si="11"/>
        <v>Q2</v>
      </c>
    </row>
    <row r="165" spans="1:12">
      <c r="A165">
        <v>10309</v>
      </c>
      <c r="B165">
        <v>4</v>
      </c>
      <c r="C165" t="str">
        <f>_xlfn.IFNA(VLOOKUP(B165,Products!$A$1:$J$93,2,FALSE),"")</f>
        <v>Chef Anton's Cajun Seasoning</v>
      </c>
      <c r="D165" t="str">
        <f>_xlfn.IFNA(VLOOKUP(VLOOKUP(A165,Orders!$A$1:$L$832,3,FALSE),Employees!$A$1:$J$10,3,FALSE)&amp;" "&amp;VLOOKUP(VLOOKUP(A165,Orders!$A$1:$L$832,3,FALSE),Employees!$A$1:$J$10,2,FALSE),"")</f>
        <v>Janet Leverling</v>
      </c>
      <c r="E165" s="3">
        <f>_xlfn.IFNA(VLOOKUP(A165,Orders!$A$1:$L$832,4,FALSE),"")</f>
        <v>42827</v>
      </c>
      <c r="F165">
        <v>17.600000000000001</v>
      </c>
      <c r="G165">
        <v>20</v>
      </c>
      <c r="H165">
        <v>0</v>
      </c>
      <c r="I165">
        <f t="shared" si="8"/>
        <v>2017</v>
      </c>
      <c r="J165">
        <f t="shared" si="9"/>
        <v>352</v>
      </c>
      <c r="K165">
        <f t="shared" si="10"/>
        <v>4</v>
      </c>
      <c r="L165" t="str">
        <f t="shared" si="11"/>
        <v>Q2</v>
      </c>
    </row>
    <row r="166" spans="1:12">
      <c r="A166">
        <v>10309</v>
      </c>
      <c r="B166">
        <v>6</v>
      </c>
      <c r="C166" t="str">
        <f>_xlfn.IFNA(VLOOKUP(B166,Products!$A$1:$J$93,2,FALSE),"")</f>
        <v>Grandma's Boysenberry Spread</v>
      </c>
      <c r="D166" t="str">
        <f>_xlfn.IFNA(VLOOKUP(VLOOKUP(A166,Orders!$A$1:$L$832,3,FALSE),Employees!$A$1:$J$10,3,FALSE)&amp;" "&amp;VLOOKUP(VLOOKUP(A166,Orders!$A$1:$L$832,3,FALSE),Employees!$A$1:$J$10,2,FALSE),"")</f>
        <v>Janet Leverling</v>
      </c>
      <c r="E166" s="3">
        <f>_xlfn.IFNA(VLOOKUP(A166,Orders!$A$1:$L$832,4,FALSE),"")</f>
        <v>42827</v>
      </c>
      <c r="F166">
        <v>20</v>
      </c>
      <c r="G166">
        <v>30</v>
      </c>
      <c r="H166">
        <v>0</v>
      </c>
      <c r="I166">
        <f t="shared" si="8"/>
        <v>2017</v>
      </c>
      <c r="J166">
        <f t="shared" si="9"/>
        <v>600</v>
      </c>
      <c r="K166">
        <f t="shared" si="10"/>
        <v>4</v>
      </c>
      <c r="L166" t="str">
        <f t="shared" si="11"/>
        <v>Q2</v>
      </c>
    </row>
    <row r="167" spans="1:12">
      <c r="A167">
        <v>10309</v>
      </c>
      <c r="B167">
        <v>42</v>
      </c>
      <c r="C167" t="str">
        <f>_xlfn.IFNA(VLOOKUP(B167,Products!$A$1:$J$93,2,FALSE),"")</f>
        <v>Singaporean Hokkien Fried Mee</v>
      </c>
      <c r="D167" t="str">
        <f>_xlfn.IFNA(VLOOKUP(VLOOKUP(A167,Orders!$A$1:$L$832,3,FALSE),Employees!$A$1:$J$10,3,FALSE)&amp;" "&amp;VLOOKUP(VLOOKUP(A167,Orders!$A$1:$L$832,3,FALSE),Employees!$A$1:$J$10,2,FALSE),"")</f>
        <v>Janet Leverling</v>
      </c>
      <c r="E167" s="3">
        <f>_xlfn.IFNA(VLOOKUP(A167,Orders!$A$1:$L$832,4,FALSE),"")</f>
        <v>42827</v>
      </c>
      <c r="F167">
        <v>11.2</v>
      </c>
      <c r="G167">
        <v>2</v>
      </c>
      <c r="H167">
        <v>0</v>
      </c>
      <c r="I167">
        <f t="shared" si="8"/>
        <v>2017</v>
      </c>
      <c r="J167">
        <f t="shared" si="9"/>
        <v>22.4</v>
      </c>
      <c r="K167">
        <f t="shared" si="10"/>
        <v>4</v>
      </c>
      <c r="L167" t="str">
        <f t="shared" si="11"/>
        <v>Q2</v>
      </c>
    </row>
    <row r="168" spans="1:12">
      <c r="A168">
        <v>10309</v>
      </c>
      <c r="B168">
        <v>43</v>
      </c>
      <c r="C168" t="str">
        <f>_xlfn.IFNA(VLOOKUP(B168,Products!$A$1:$J$93,2,FALSE),"")</f>
        <v>Ipoh Coffee</v>
      </c>
      <c r="D168" t="str">
        <f>_xlfn.IFNA(VLOOKUP(VLOOKUP(A168,Orders!$A$1:$L$832,3,FALSE),Employees!$A$1:$J$10,3,FALSE)&amp;" "&amp;VLOOKUP(VLOOKUP(A168,Orders!$A$1:$L$832,3,FALSE),Employees!$A$1:$J$10,2,FALSE),"")</f>
        <v>Janet Leverling</v>
      </c>
      <c r="E168" s="3">
        <f>_xlfn.IFNA(VLOOKUP(A168,Orders!$A$1:$L$832,4,FALSE),"")</f>
        <v>42827</v>
      </c>
      <c r="F168">
        <v>36.799999999999997</v>
      </c>
      <c r="G168">
        <v>20</v>
      </c>
      <c r="H168">
        <v>0</v>
      </c>
      <c r="I168">
        <f t="shared" si="8"/>
        <v>2017</v>
      </c>
      <c r="J168">
        <f t="shared" si="9"/>
        <v>736</v>
      </c>
      <c r="K168">
        <f t="shared" si="10"/>
        <v>4</v>
      </c>
      <c r="L168" t="str">
        <f t="shared" si="11"/>
        <v>Q2</v>
      </c>
    </row>
    <row r="169" spans="1:12">
      <c r="A169">
        <v>10309</v>
      </c>
      <c r="B169">
        <v>71</v>
      </c>
      <c r="C169" t="str">
        <f>_xlfn.IFNA(VLOOKUP(B169,Products!$A$1:$J$93,2,FALSE),"")</f>
        <v>Flotemysost</v>
      </c>
      <c r="D169" t="str">
        <f>_xlfn.IFNA(VLOOKUP(VLOOKUP(A169,Orders!$A$1:$L$832,3,FALSE),Employees!$A$1:$J$10,3,FALSE)&amp;" "&amp;VLOOKUP(VLOOKUP(A169,Orders!$A$1:$L$832,3,FALSE),Employees!$A$1:$J$10,2,FALSE),"")</f>
        <v>Janet Leverling</v>
      </c>
      <c r="E169" s="3">
        <f>_xlfn.IFNA(VLOOKUP(A169,Orders!$A$1:$L$832,4,FALSE),"")</f>
        <v>42827</v>
      </c>
      <c r="F169">
        <v>17.2</v>
      </c>
      <c r="G169">
        <v>3</v>
      </c>
      <c r="H169">
        <v>0</v>
      </c>
      <c r="I169">
        <f t="shared" si="8"/>
        <v>2017</v>
      </c>
      <c r="J169">
        <f t="shared" si="9"/>
        <v>51.599999999999994</v>
      </c>
      <c r="K169">
        <f t="shared" si="10"/>
        <v>4</v>
      </c>
      <c r="L169" t="str">
        <f t="shared" si="11"/>
        <v>Q2</v>
      </c>
    </row>
    <row r="170" spans="1:12">
      <c r="A170">
        <v>10310</v>
      </c>
      <c r="B170">
        <v>16</v>
      </c>
      <c r="C170" t="str">
        <f>_xlfn.IFNA(VLOOKUP(B170,Products!$A$1:$J$93,2,FALSE),"")</f>
        <v>Pavlova</v>
      </c>
      <c r="D170" t="str">
        <f>_xlfn.IFNA(VLOOKUP(VLOOKUP(A170,Orders!$A$1:$L$832,3,FALSE),Employees!$A$1:$J$10,3,FALSE)&amp;" "&amp;VLOOKUP(VLOOKUP(A170,Orders!$A$1:$L$832,3,FALSE),Employees!$A$1:$J$10,2,FALSE),"")</f>
        <v>Laura Callahan</v>
      </c>
      <c r="E170" s="3">
        <f>_xlfn.IFNA(VLOOKUP(A170,Orders!$A$1:$L$832,4,FALSE),"")</f>
        <v>42828</v>
      </c>
      <c r="F170">
        <v>13.9</v>
      </c>
      <c r="G170">
        <v>10</v>
      </c>
      <c r="H170">
        <v>0</v>
      </c>
      <c r="I170">
        <f t="shared" si="8"/>
        <v>2017</v>
      </c>
      <c r="J170">
        <f t="shared" si="9"/>
        <v>139</v>
      </c>
      <c r="K170">
        <f t="shared" si="10"/>
        <v>4</v>
      </c>
      <c r="L170" t="str">
        <f t="shared" si="11"/>
        <v>Q2</v>
      </c>
    </row>
    <row r="171" spans="1:12">
      <c r="A171">
        <v>10310</v>
      </c>
      <c r="B171">
        <v>62</v>
      </c>
      <c r="C171" t="str">
        <f>_xlfn.IFNA(VLOOKUP(B171,Products!$A$1:$J$93,2,FALSE),"")</f>
        <v>Tarte au sucre</v>
      </c>
      <c r="D171" t="str">
        <f>_xlfn.IFNA(VLOOKUP(VLOOKUP(A171,Orders!$A$1:$L$832,3,FALSE),Employees!$A$1:$J$10,3,FALSE)&amp;" "&amp;VLOOKUP(VLOOKUP(A171,Orders!$A$1:$L$832,3,FALSE),Employees!$A$1:$J$10,2,FALSE),"")</f>
        <v>Laura Callahan</v>
      </c>
      <c r="E171" s="3">
        <f>_xlfn.IFNA(VLOOKUP(A171,Orders!$A$1:$L$832,4,FALSE),"")</f>
        <v>42828</v>
      </c>
      <c r="F171">
        <v>39.4</v>
      </c>
      <c r="G171">
        <v>5</v>
      </c>
      <c r="H171">
        <v>0</v>
      </c>
      <c r="I171">
        <f t="shared" si="8"/>
        <v>2017</v>
      </c>
      <c r="J171">
        <f t="shared" si="9"/>
        <v>197</v>
      </c>
      <c r="K171">
        <f t="shared" si="10"/>
        <v>4</v>
      </c>
      <c r="L171" t="str">
        <f t="shared" si="11"/>
        <v>Q2</v>
      </c>
    </row>
    <row r="172" spans="1:12">
      <c r="A172">
        <v>10311</v>
      </c>
      <c r="B172">
        <v>42</v>
      </c>
      <c r="C172" t="str">
        <f>_xlfn.IFNA(VLOOKUP(B172,Products!$A$1:$J$93,2,FALSE),"")</f>
        <v>Singaporean Hokkien Fried Mee</v>
      </c>
      <c r="D172" t="str">
        <f>_xlfn.IFNA(VLOOKUP(VLOOKUP(A172,Orders!$A$1:$L$832,3,FALSE),Employees!$A$1:$J$10,3,FALSE)&amp;" "&amp;VLOOKUP(VLOOKUP(A172,Orders!$A$1:$L$832,3,FALSE),Employees!$A$1:$J$10,2,FALSE),"")</f>
        <v>Nancy Davolio</v>
      </c>
      <c r="E172" s="3">
        <f>_xlfn.IFNA(VLOOKUP(A172,Orders!$A$1:$L$832,4,FALSE),"")</f>
        <v>42828</v>
      </c>
      <c r="F172">
        <v>11.2</v>
      </c>
      <c r="G172">
        <v>6</v>
      </c>
      <c r="H172">
        <v>0</v>
      </c>
      <c r="I172">
        <f t="shared" si="8"/>
        <v>2017</v>
      </c>
      <c r="J172">
        <f t="shared" si="9"/>
        <v>67.199999999999989</v>
      </c>
      <c r="K172">
        <f t="shared" si="10"/>
        <v>4</v>
      </c>
      <c r="L172" t="str">
        <f t="shared" si="11"/>
        <v>Q2</v>
      </c>
    </row>
    <row r="173" spans="1:12">
      <c r="A173">
        <v>10311</v>
      </c>
      <c r="B173">
        <v>69</v>
      </c>
      <c r="C173" t="str">
        <f>_xlfn.IFNA(VLOOKUP(B173,Products!$A$1:$J$93,2,FALSE),"")</f>
        <v>Gudbrandsdalsost</v>
      </c>
      <c r="D173" t="str">
        <f>_xlfn.IFNA(VLOOKUP(VLOOKUP(A173,Orders!$A$1:$L$832,3,FALSE),Employees!$A$1:$J$10,3,FALSE)&amp;" "&amp;VLOOKUP(VLOOKUP(A173,Orders!$A$1:$L$832,3,FALSE),Employees!$A$1:$J$10,2,FALSE),"")</f>
        <v>Nancy Davolio</v>
      </c>
      <c r="E173" s="3">
        <f>_xlfn.IFNA(VLOOKUP(A173,Orders!$A$1:$L$832,4,FALSE),"")</f>
        <v>42828</v>
      </c>
      <c r="F173">
        <v>28.8</v>
      </c>
      <c r="G173">
        <v>7</v>
      </c>
      <c r="H173">
        <v>0</v>
      </c>
      <c r="I173">
        <f t="shared" si="8"/>
        <v>2017</v>
      </c>
      <c r="J173">
        <f t="shared" si="9"/>
        <v>201.6</v>
      </c>
      <c r="K173">
        <f t="shared" si="10"/>
        <v>4</v>
      </c>
      <c r="L173" t="str">
        <f t="shared" si="11"/>
        <v>Q2</v>
      </c>
    </row>
    <row r="174" spans="1:12">
      <c r="A174">
        <v>10312</v>
      </c>
      <c r="B174">
        <v>28</v>
      </c>
      <c r="C174" t="str">
        <f>_xlfn.IFNA(VLOOKUP(B174,Products!$A$1:$J$93,2,FALSE),"")</f>
        <v>Rössle Sauerkraut</v>
      </c>
      <c r="D174" t="str">
        <f>_xlfn.IFNA(VLOOKUP(VLOOKUP(A174,Orders!$A$1:$L$832,3,FALSE),Employees!$A$1:$J$10,3,FALSE)&amp;" "&amp;VLOOKUP(VLOOKUP(A174,Orders!$A$1:$L$832,3,FALSE),Employees!$A$1:$J$10,2,FALSE),"")</f>
        <v>Andrew Fuller</v>
      </c>
      <c r="E174" s="3">
        <f>_xlfn.IFNA(VLOOKUP(A174,Orders!$A$1:$L$832,4,FALSE),"")</f>
        <v>42831</v>
      </c>
      <c r="F174">
        <v>36.4</v>
      </c>
      <c r="G174">
        <v>4</v>
      </c>
      <c r="H174">
        <v>0</v>
      </c>
      <c r="I174">
        <f t="shared" si="8"/>
        <v>2017</v>
      </c>
      <c r="J174">
        <f t="shared" si="9"/>
        <v>145.6</v>
      </c>
      <c r="K174">
        <f t="shared" si="10"/>
        <v>4</v>
      </c>
      <c r="L174" t="str">
        <f t="shared" si="11"/>
        <v>Q2</v>
      </c>
    </row>
    <row r="175" spans="1:12">
      <c r="A175">
        <v>10312</v>
      </c>
      <c r="B175">
        <v>43</v>
      </c>
      <c r="C175" t="str">
        <f>_xlfn.IFNA(VLOOKUP(B175,Products!$A$1:$J$93,2,FALSE),"")</f>
        <v>Ipoh Coffee</v>
      </c>
      <c r="D175" t="str">
        <f>_xlfn.IFNA(VLOOKUP(VLOOKUP(A175,Orders!$A$1:$L$832,3,FALSE),Employees!$A$1:$J$10,3,FALSE)&amp;" "&amp;VLOOKUP(VLOOKUP(A175,Orders!$A$1:$L$832,3,FALSE),Employees!$A$1:$J$10,2,FALSE),"")</f>
        <v>Andrew Fuller</v>
      </c>
      <c r="E175" s="3">
        <f>_xlfn.IFNA(VLOOKUP(A175,Orders!$A$1:$L$832,4,FALSE),"")</f>
        <v>42831</v>
      </c>
      <c r="F175">
        <v>36.799999999999997</v>
      </c>
      <c r="G175">
        <v>24</v>
      </c>
      <c r="H175">
        <v>0</v>
      </c>
      <c r="I175">
        <f t="shared" si="8"/>
        <v>2017</v>
      </c>
      <c r="J175">
        <f t="shared" si="9"/>
        <v>883.19999999999993</v>
      </c>
      <c r="K175">
        <f t="shared" si="10"/>
        <v>4</v>
      </c>
      <c r="L175" t="str">
        <f t="shared" si="11"/>
        <v>Q2</v>
      </c>
    </row>
    <row r="176" spans="1:12">
      <c r="A176">
        <v>10312</v>
      </c>
      <c r="B176">
        <v>53</v>
      </c>
      <c r="C176" t="str">
        <f>_xlfn.IFNA(VLOOKUP(B176,Products!$A$1:$J$93,2,FALSE),"")</f>
        <v>Perth Pasties</v>
      </c>
      <c r="D176" t="str">
        <f>_xlfn.IFNA(VLOOKUP(VLOOKUP(A176,Orders!$A$1:$L$832,3,FALSE),Employees!$A$1:$J$10,3,FALSE)&amp;" "&amp;VLOOKUP(VLOOKUP(A176,Orders!$A$1:$L$832,3,FALSE),Employees!$A$1:$J$10,2,FALSE),"")</f>
        <v>Andrew Fuller</v>
      </c>
      <c r="E176" s="3">
        <f>_xlfn.IFNA(VLOOKUP(A176,Orders!$A$1:$L$832,4,FALSE),"")</f>
        <v>42831</v>
      </c>
      <c r="F176">
        <v>26.2</v>
      </c>
      <c r="G176">
        <v>20</v>
      </c>
      <c r="H176">
        <v>0</v>
      </c>
      <c r="I176">
        <f t="shared" si="8"/>
        <v>2017</v>
      </c>
      <c r="J176">
        <f t="shared" si="9"/>
        <v>524</v>
      </c>
      <c r="K176">
        <f t="shared" si="10"/>
        <v>4</v>
      </c>
      <c r="L176" t="str">
        <f t="shared" si="11"/>
        <v>Q2</v>
      </c>
    </row>
    <row r="177" spans="1:12">
      <c r="A177">
        <v>10312</v>
      </c>
      <c r="B177">
        <v>75</v>
      </c>
      <c r="C177" t="str">
        <f>_xlfn.IFNA(VLOOKUP(B177,Products!$A$1:$J$93,2,FALSE),"")</f>
        <v>Rhönbräu Klosterbier</v>
      </c>
      <c r="D177" t="str">
        <f>_xlfn.IFNA(VLOOKUP(VLOOKUP(A177,Orders!$A$1:$L$832,3,FALSE),Employees!$A$1:$J$10,3,FALSE)&amp;" "&amp;VLOOKUP(VLOOKUP(A177,Orders!$A$1:$L$832,3,FALSE),Employees!$A$1:$J$10,2,FALSE),"")</f>
        <v>Andrew Fuller</v>
      </c>
      <c r="E177" s="3">
        <f>_xlfn.IFNA(VLOOKUP(A177,Orders!$A$1:$L$832,4,FALSE),"")</f>
        <v>42831</v>
      </c>
      <c r="F177">
        <v>6.2</v>
      </c>
      <c r="G177">
        <v>10</v>
      </c>
      <c r="H177">
        <v>0</v>
      </c>
      <c r="I177">
        <f t="shared" si="8"/>
        <v>2017</v>
      </c>
      <c r="J177">
        <f t="shared" si="9"/>
        <v>62</v>
      </c>
      <c r="K177">
        <f t="shared" si="10"/>
        <v>4</v>
      </c>
      <c r="L177" t="str">
        <f t="shared" si="11"/>
        <v>Q2</v>
      </c>
    </row>
    <row r="178" spans="1:12">
      <c r="A178">
        <v>10313</v>
      </c>
      <c r="B178">
        <v>36</v>
      </c>
      <c r="C178" t="str">
        <f>_xlfn.IFNA(VLOOKUP(B178,Products!$A$1:$J$93,2,FALSE),"")</f>
        <v>Inlagd Sill</v>
      </c>
      <c r="D178" t="str">
        <f>_xlfn.IFNA(VLOOKUP(VLOOKUP(A178,Orders!$A$1:$L$832,3,FALSE),Employees!$A$1:$J$10,3,FALSE)&amp;" "&amp;VLOOKUP(VLOOKUP(A178,Orders!$A$1:$L$832,3,FALSE),Employees!$A$1:$J$10,2,FALSE),"")</f>
        <v>Andrew Fuller</v>
      </c>
      <c r="E178" s="3">
        <f>_xlfn.IFNA(VLOOKUP(A178,Orders!$A$1:$L$832,4,FALSE),"")</f>
        <v>42832</v>
      </c>
      <c r="F178">
        <v>15.2</v>
      </c>
      <c r="G178">
        <v>12</v>
      </c>
      <c r="H178">
        <v>0</v>
      </c>
      <c r="I178">
        <f t="shared" si="8"/>
        <v>2017</v>
      </c>
      <c r="J178">
        <f t="shared" si="9"/>
        <v>182.39999999999998</v>
      </c>
      <c r="K178">
        <f t="shared" si="10"/>
        <v>4</v>
      </c>
      <c r="L178" t="str">
        <f t="shared" si="11"/>
        <v>Q2</v>
      </c>
    </row>
    <row r="179" spans="1:12">
      <c r="A179">
        <v>10314</v>
      </c>
      <c r="B179">
        <v>32</v>
      </c>
      <c r="C179" t="str">
        <f>_xlfn.IFNA(VLOOKUP(B179,Products!$A$1:$J$93,2,FALSE),"")</f>
        <v>Mascarpone Fabioli</v>
      </c>
      <c r="D179" t="str">
        <f>_xlfn.IFNA(VLOOKUP(VLOOKUP(A179,Orders!$A$1:$L$832,3,FALSE),Employees!$A$1:$J$10,3,FALSE)&amp;" "&amp;VLOOKUP(VLOOKUP(A179,Orders!$A$1:$L$832,3,FALSE),Employees!$A$1:$J$10,2,FALSE),"")</f>
        <v>Nancy Davolio</v>
      </c>
      <c r="E179" s="3">
        <f>_xlfn.IFNA(VLOOKUP(A179,Orders!$A$1:$L$832,4,FALSE),"")</f>
        <v>42833</v>
      </c>
      <c r="F179">
        <v>25.6</v>
      </c>
      <c r="G179">
        <v>40</v>
      </c>
      <c r="H179">
        <v>0.1</v>
      </c>
      <c r="I179">
        <f t="shared" si="8"/>
        <v>2017</v>
      </c>
      <c r="J179">
        <f t="shared" si="9"/>
        <v>102.4</v>
      </c>
      <c r="K179">
        <f t="shared" si="10"/>
        <v>4</v>
      </c>
      <c r="L179" t="str">
        <f t="shared" si="11"/>
        <v>Q2</v>
      </c>
    </row>
    <row r="180" spans="1:12">
      <c r="A180">
        <v>10314</v>
      </c>
      <c r="B180">
        <v>58</v>
      </c>
      <c r="C180" t="str">
        <f>_xlfn.IFNA(VLOOKUP(B180,Products!$A$1:$J$93,2,FALSE),"")</f>
        <v>Escargots de Bourgogne</v>
      </c>
      <c r="D180" t="str">
        <f>_xlfn.IFNA(VLOOKUP(VLOOKUP(A180,Orders!$A$1:$L$832,3,FALSE),Employees!$A$1:$J$10,3,FALSE)&amp;" "&amp;VLOOKUP(VLOOKUP(A180,Orders!$A$1:$L$832,3,FALSE),Employees!$A$1:$J$10,2,FALSE),"")</f>
        <v>Nancy Davolio</v>
      </c>
      <c r="E180" s="3">
        <f>_xlfn.IFNA(VLOOKUP(A180,Orders!$A$1:$L$832,4,FALSE),"")</f>
        <v>42833</v>
      </c>
      <c r="F180">
        <v>10.6</v>
      </c>
      <c r="G180">
        <v>30</v>
      </c>
      <c r="H180">
        <v>0.1</v>
      </c>
      <c r="I180">
        <f t="shared" si="8"/>
        <v>2017</v>
      </c>
      <c r="J180">
        <f t="shared" si="9"/>
        <v>31.8</v>
      </c>
      <c r="K180">
        <f t="shared" si="10"/>
        <v>4</v>
      </c>
      <c r="L180" t="str">
        <f t="shared" si="11"/>
        <v>Q2</v>
      </c>
    </row>
    <row r="181" spans="1:12">
      <c r="A181">
        <v>10314</v>
      </c>
      <c r="B181">
        <v>62</v>
      </c>
      <c r="C181" t="str">
        <f>_xlfn.IFNA(VLOOKUP(B181,Products!$A$1:$J$93,2,FALSE),"")</f>
        <v>Tarte au sucre</v>
      </c>
      <c r="D181" t="str">
        <f>_xlfn.IFNA(VLOOKUP(VLOOKUP(A181,Orders!$A$1:$L$832,3,FALSE),Employees!$A$1:$J$10,3,FALSE)&amp;" "&amp;VLOOKUP(VLOOKUP(A181,Orders!$A$1:$L$832,3,FALSE),Employees!$A$1:$J$10,2,FALSE),"")</f>
        <v>Nancy Davolio</v>
      </c>
      <c r="E181" s="3">
        <f>_xlfn.IFNA(VLOOKUP(A181,Orders!$A$1:$L$832,4,FALSE),"")</f>
        <v>42833</v>
      </c>
      <c r="F181">
        <v>39.4</v>
      </c>
      <c r="G181">
        <v>25</v>
      </c>
      <c r="H181">
        <v>0.1</v>
      </c>
      <c r="I181">
        <f t="shared" si="8"/>
        <v>2017</v>
      </c>
      <c r="J181">
        <f t="shared" si="9"/>
        <v>98.5</v>
      </c>
      <c r="K181">
        <f t="shared" si="10"/>
        <v>4</v>
      </c>
      <c r="L181" t="str">
        <f t="shared" si="11"/>
        <v>Q2</v>
      </c>
    </row>
    <row r="182" spans="1:12">
      <c r="A182">
        <v>10315</v>
      </c>
      <c r="B182">
        <v>34</v>
      </c>
      <c r="C182" t="str">
        <f>_xlfn.IFNA(VLOOKUP(B182,Products!$A$1:$J$93,2,FALSE),"")</f>
        <v>Sasquatch Ale</v>
      </c>
      <c r="D182" t="str">
        <f>_xlfn.IFNA(VLOOKUP(VLOOKUP(A182,Orders!$A$1:$L$832,3,FALSE),Employees!$A$1:$J$10,3,FALSE)&amp;" "&amp;VLOOKUP(VLOOKUP(A182,Orders!$A$1:$L$832,3,FALSE),Employees!$A$1:$J$10,2,FALSE),"")</f>
        <v>Margaret Peacock</v>
      </c>
      <c r="E182" s="3">
        <f>_xlfn.IFNA(VLOOKUP(A182,Orders!$A$1:$L$832,4,FALSE),"")</f>
        <v>42834</v>
      </c>
      <c r="F182">
        <v>11.2</v>
      </c>
      <c r="G182">
        <v>14</v>
      </c>
      <c r="H182">
        <v>0</v>
      </c>
      <c r="I182">
        <f t="shared" si="8"/>
        <v>2017</v>
      </c>
      <c r="J182">
        <f t="shared" si="9"/>
        <v>156.79999999999998</v>
      </c>
      <c r="K182">
        <f t="shared" si="10"/>
        <v>4</v>
      </c>
      <c r="L182" t="str">
        <f t="shared" si="11"/>
        <v>Q2</v>
      </c>
    </row>
    <row r="183" spans="1:12">
      <c r="A183">
        <v>10315</v>
      </c>
      <c r="B183">
        <v>70</v>
      </c>
      <c r="C183" t="str">
        <f>_xlfn.IFNA(VLOOKUP(B183,Products!$A$1:$J$93,2,FALSE),"")</f>
        <v>Outback Lager</v>
      </c>
      <c r="D183" t="str">
        <f>_xlfn.IFNA(VLOOKUP(VLOOKUP(A183,Orders!$A$1:$L$832,3,FALSE),Employees!$A$1:$J$10,3,FALSE)&amp;" "&amp;VLOOKUP(VLOOKUP(A183,Orders!$A$1:$L$832,3,FALSE),Employees!$A$1:$J$10,2,FALSE),"")</f>
        <v>Margaret Peacock</v>
      </c>
      <c r="E183" s="3">
        <f>_xlfn.IFNA(VLOOKUP(A183,Orders!$A$1:$L$832,4,FALSE),"")</f>
        <v>42834</v>
      </c>
      <c r="F183">
        <v>12</v>
      </c>
      <c r="G183">
        <v>30</v>
      </c>
      <c r="H183">
        <v>0</v>
      </c>
      <c r="I183">
        <f t="shared" si="8"/>
        <v>2017</v>
      </c>
      <c r="J183">
        <f t="shared" si="9"/>
        <v>360</v>
      </c>
      <c r="K183">
        <f t="shared" si="10"/>
        <v>4</v>
      </c>
      <c r="L183" t="str">
        <f t="shared" si="11"/>
        <v>Q2</v>
      </c>
    </row>
    <row r="184" spans="1:12">
      <c r="A184">
        <v>10316</v>
      </c>
      <c r="B184">
        <v>41</v>
      </c>
      <c r="C184" t="str">
        <f>_xlfn.IFNA(VLOOKUP(B184,Products!$A$1:$J$93,2,FALSE),"")</f>
        <v>Jack's New England Clam Chowder</v>
      </c>
      <c r="D184" t="str">
        <f>_xlfn.IFNA(VLOOKUP(VLOOKUP(A184,Orders!$A$1:$L$832,3,FALSE),Employees!$A$1:$J$10,3,FALSE)&amp;" "&amp;VLOOKUP(VLOOKUP(A184,Orders!$A$1:$L$832,3,FALSE),Employees!$A$1:$J$10,2,FALSE),"")</f>
        <v>Nancy Davolio</v>
      </c>
      <c r="E184" s="3">
        <f>_xlfn.IFNA(VLOOKUP(A184,Orders!$A$1:$L$832,4,FALSE),"")</f>
        <v>42835</v>
      </c>
      <c r="F184">
        <v>7.7</v>
      </c>
      <c r="G184">
        <v>10</v>
      </c>
      <c r="H184">
        <v>0</v>
      </c>
      <c r="I184">
        <f t="shared" si="8"/>
        <v>2017</v>
      </c>
      <c r="J184">
        <f t="shared" si="9"/>
        <v>77</v>
      </c>
      <c r="K184">
        <f t="shared" si="10"/>
        <v>4</v>
      </c>
      <c r="L184" t="str">
        <f t="shared" si="11"/>
        <v>Q2</v>
      </c>
    </row>
    <row r="185" spans="1:12">
      <c r="A185">
        <v>10316</v>
      </c>
      <c r="B185">
        <v>62</v>
      </c>
      <c r="C185" t="str">
        <f>_xlfn.IFNA(VLOOKUP(B185,Products!$A$1:$J$93,2,FALSE),"")</f>
        <v>Tarte au sucre</v>
      </c>
      <c r="D185" t="str">
        <f>_xlfn.IFNA(VLOOKUP(VLOOKUP(A185,Orders!$A$1:$L$832,3,FALSE),Employees!$A$1:$J$10,3,FALSE)&amp;" "&amp;VLOOKUP(VLOOKUP(A185,Orders!$A$1:$L$832,3,FALSE),Employees!$A$1:$J$10,2,FALSE),"")</f>
        <v>Nancy Davolio</v>
      </c>
      <c r="E185" s="3">
        <f>_xlfn.IFNA(VLOOKUP(A185,Orders!$A$1:$L$832,4,FALSE),"")</f>
        <v>42835</v>
      </c>
      <c r="F185">
        <v>39.4</v>
      </c>
      <c r="G185">
        <v>70</v>
      </c>
      <c r="H185">
        <v>0</v>
      </c>
      <c r="I185">
        <f t="shared" si="8"/>
        <v>2017</v>
      </c>
      <c r="J185">
        <f t="shared" si="9"/>
        <v>2758</v>
      </c>
      <c r="K185">
        <f t="shared" si="10"/>
        <v>4</v>
      </c>
      <c r="L185" t="str">
        <f t="shared" si="11"/>
        <v>Q2</v>
      </c>
    </row>
    <row r="186" spans="1:12">
      <c r="A186">
        <v>10317</v>
      </c>
      <c r="B186">
        <v>1</v>
      </c>
      <c r="C186" t="str">
        <f>_xlfn.IFNA(VLOOKUP(B186,Products!$A$1:$J$93,2,FALSE),"")</f>
        <v>Tea</v>
      </c>
      <c r="D186" t="str">
        <f>_xlfn.IFNA(VLOOKUP(VLOOKUP(A186,Orders!$A$1:$L$832,3,FALSE),Employees!$A$1:$J$10,3,FALSE)&amp;" "&amp;VLOOKUP(VLOOKUP(A186,Orders!$A$1:$L$832,3,FALSE),Employees!$A$1:$J$10,2,FALSE),"")</f>
        <v>Michael Suyama</v>
      </c>
      <c r="E186" s="3">
        <f>_xlfn.IFNA(VLOOKUP(A186,Orders!$A$1:$L$832,4,FALSE),"")</f>
        <v>42838</v>
      </c>
      <c r="F186">
        <v>14.4</v>
      </c>
      <c r="G186">
        <v>20</v>
      </c>
      <c r="H186">
        <v>0</v>
      </c>
      <c r="I186">
        <f t="shared" si="8"/>
        <v>2017</v>
      </c>
      <c r="J186">
        <f t="shared" si="9"/>
        <v>288</v>
      </c>
      <c r="K186">
        <f t="shared" si="10"/>
        <v>4</v>
      </c>
      <c r="L186" t="str">
        <f t="shared" si="11"/>
        <v>Q2</v>
      </c>
    </row>
    <row r="187" spans="1:12">
      <c r="A187">
        <v>10318</v>
      </c>
      <c r="B187">
        <v>41</v>
      </c>
      <c r="C187" t="str">
        <f>_xlfn.IFNA(VLOOKUP(B187,Products!$A$1:$J$93,2,FALSE),"")</f>
        <v>Jack's New England Clam Chowder</v>
      </c>
      <c r="D187" t="str">
        <f>_xlfn.IFNA(VLOOKUP(VLOOKUP(A187,Orders!$A$1:$L$832,3,FALSE),Employees!$A$1:$J$10,3,FALSE)&amp;" "&amp;VLOOKUP(VLOOKUP(A187,Orders!$A$1:$L$832,3,FALSE),Employees!$A$1:$J$10,2,FALSE),"")</f>
        <v>Laura Callahan</v>
      </c>
      <c r="E187" s="3">
        <f>_xlfn.IFNA(VLOOKUP(A187,Orders!$A$1:$L$832,4,FALSE),"")</f>
        <v>42839</v>
      </c>
      <c r="F187">
        <v>7.7</v>
      </c>
      <c r="G187">
        <v>20</v>
      </c>
      <c r="H187">
        <v>0</v>
      </c>
      <c r="I187">
        <f t="shared" si="8"/>
        <v>2017</v>
      </c>
      <c r="J187">
        <f t="shared" si="9"/>
        <v>154</v>
      </c>
      <c r="K187">
        <f t="shared" si="10"/>
        <v>4</v>
      </c>
      <c r="L187" t="str">
        <f t="shared" si="11"/>
        <v>Q2</v>
      </c>
    </row>
    <row r="188" spans="1:12">
      <c r="A188">
        <v>10318</v>
      </c>
      <c r="B188">
        <v>76</v>
      </c>
      <c r="C188" t="str">
        <f>_xlfn.IFNA(VLOOKUP(B188,Products!$A$1:$J$93,2,FALSE),"")</f>
        <v>Lakkalikööri</v>
      </c>
      <c r="D188" t="str">
        <f>_xlfn.IFNA(VLOOKUP(VLOOKUP(A188,Orders!$A$1:$L$832,3,FALSE),Employees!$A$1:$J$10,3,FALSE)&amp;" "&amp;VLOOKUP(VLOOKUP(A188,Orders!$A$1:$L$832,3,FALSE),Employees!$A$1:$J$10,2,FALSE),"")</f>
        <v>Laura Callahan</v>
      </c>
      <c r="E188" s="3">
        <f>_xlfn.IFNA(VLOOKUP(A188,Orders!$A$1:$L$832,4,FALSE),"")</f>
        <v>42839</v>
      </c>
      <c r="F188">
        <v>14.4</v>
      </c>
      <c r="G188">
        <v>6</v>
      </c>
      <c r="H188">
        <v>0</v>
      </c>
      <c r="I188">
        <f t="shared" si="8"/>
        <v>2017</v>
      </c>
      <c r="J188">
        <f t="shared" si="9"/>
        <v>86.4</v>
      </c>
      <c r="K188">
        <f t="shared" si="10"/>
        <v>4</v>
      </c>
      <c r="L188" t="str">
        <f t="shared" si="11"/>
        <v>Q2</v>
      </c>
    </row>
    <row r="189" spans="1:12">
      <c r="A189">
        <v>10319</v>
      </c>
      <c r="B189">
        <v>17</v>
      </c>
      <c r="C189" t="str">
        <f>_xlfn.IFNA(VLOOKUP(B189,Products!$A$1:$J$93,2,FALSE),"")</f>
        <v>Alice Mutton</v>
      </c>
      <c r="D189" t="str">
        <f>_xlfn.IFNA(VLOOKUP(VLOOKUP(A189,Orders!$A$1:$L$832,3,FALSE),Employees!$A$1:$J$10,3,FALSE)&amp;" "&amp;VLOOKUP(VLOOKUP(A189,Orders!$A$1:$L$832,3,FALSE),Employees!$A$1:$J$10,2,FALSE),"")</f>
        <v>Robert King</v>
      </c>
      <c r="E189" s="3">
        <f>_xlfn.IFNA(VLOOKUP(A189,Orders!$A$1:$L$832,4,FALSE),"")</f>
        <v>42840</v>
      </c>
      <c r="F189">
        <v>31.2</v>
      </c>
      <c r="G189">
        <v>8</v>
      </c>
      <c r="H189">
        <v>0</v>
      </c>
      <c r="I189">
        <f t="shared" si="8"/>
        <v>2017</v>
      </c>
      <c r="J189">
        <f t="shared" si="9"/>
        <v>249.6</v>
      </c>
      <c r="K189">
        <f t="shared" si="10"/>
        <v>4</v>
      </c>
      <c r="L189" t="str">
        <f t="shared" si="11"/>
        <v>Q2</v>
      </c>
    </row>
    <row r="190" spans="1:12">
      <c r="A190">
        <v>10319</v>
      </c>
      <c r="B190">
        <v>28</v>
      </c>
      <c r="C190" t="str">
        <f>_xlfn.IFNA(VLOOKUP(B190,Products!$A$1:$J$93,2,FALSE),"")</f>
        <v>Rössle Sauerkraut</v>
      </c>
      <c r="D190" t="str">
        <f>_xlfn.IFNA(VLOOKUP(VLOOKUP(A190,Orders!$A$1:$L$832,3,FALSE),Employees!$A$1:$J$10,3,FALSE)&amp;" "&amp;VLOOKUP(VLOOKUP(A190,Orders!$A$1:$L$832,3,FALSE),Employees!$A$1:$J$10,2,FALSE),"")</f>
        <v>Robert King</v>
      </c>
      <c r="E190" s="3">
        <f>_xlfn.IFNA(VLOOKUP(A190,Orders!$A$1:$L$832,4,FALSE),"")</f>
        <v>42840</v>
      </c>
      <c r="F190">
        <v>36.4</v>
      </c>
      <c r="G190">
        <v>14</v>
      </c>
      <c r="H190">
        <v>0</v>
      </c>
      <c r="I190">
        <f t="shared" si="8"/>
        <v>2017</v>
      </c>
      <c r="J190">
        <f t="shared" si="9"/>
        <v>509.59999999999997</v>
      </c>
      <c r="K190">
        <f t="shared" si="10"/>
        <v>4</v>
      </c>
      <c r="L190" t="str">
        <f t="shared" si="11"/>
        <v>Q2</v>
      </c>
    </row>
    <row r="191" spans="1:12">
      <c r="A191">
        <v>10319</v>
      </c>
      <c r="B191">
        <v>76</v>
      </c>
      <c r="C191" t="str">
        <f>_xlfn.IFNA(VLOOKUP(B191,Products!$A$1:$J$93,2,FALSE),"")</f>
        <v>Lakkalikööri</v>
      </c>
      <c r="D191" t="str">
        <f>_xlfn.IFNA(VLOOKUP(VLOOKUP(A191,Orders!$A$1:$L$832,3,FALSE),Employees!$A$1:$J$10,3,FALSE)&amp;" "&amp;VLOOKUP(VLOOKUP(A191,Orders!$A$1:$L$832,3,FALSE),Employees!$A$1:$J$10,2,FALSE),"")</f>
        <v>Robert King</v>
      </c>
      <c r="E191" s="3">
        <f>_xlfn.IFNA(VLOOKUP(A191,Orders!$A$1:$L$832,4,FALSE),"")</f>
        <v>42840</v>
      </c>
      <c r="F191">
        <v>14.4</v>
      </c>
      <c r="G191">
        <v>30</v>
      </c>
      <c r="H191">
        <v>0</v>
      </c>
      <c r="I191">
        <f t="shared" si="8"/>
        <v>2017</v>
      </c>
      <c r="J191">
        <f t="shared" si="9"/>
        <v>432</v>
      </c>
      <c r="K191">
        <f t="shared" si="10"/>
        <v>4</v>
      </c>
      <c r="L191" t="str">
        <f t="shared" si="11"/>
        <v>Q2</v>
      </c>
    </row>
    <row r="192" spans="1:12">
      <c r="A192">
        <v>10320</v>
      </c>
      <c r="B192">
        <v>71</v>
      </c>
      <c r="C192" t="str">
        <f>_xlfn.IFNA(VLOOKUP(B192,Products!$A$1:$J$93,2,FALSE),"")</f>
        <v>Flotemysost</v>
      </c>
      <c r="D192" t="str">
        <f>_xlfn.IFNA(VLOOKUP(VLOOKUP(A192,Orders!$A$1:$L$832,3,FALSE),Employees!$A$1:$J$10,3,FALSE)&amp;" "&amp;VLOOKUP(VLOOKUP(A192,Orders!$A$1:$L$832,3,FALSE),Employees!$A$1:$J$10,2,FALSE),"")</f>
        <v>Steven Buchanan</v>
      </c>
      <c r="E192" s="3">
        <f>_xlfn.IFNA(VLOOKUP(A192,Orders!$A$1:$L$832,4,FALSE),"")</f>
        <v>42841</v>
      </c>
      <c r="F192">
        <v>17.2</v>
      </c>
      <c r="G192">
        <v>30</v>
      </c>
      <c r="H192">
        <v>0</v>
      </c>
      <c r="I192">
        <f t="shared" si="8"/>
        <v>2017</v>
      </c>
      <c r="J192">
        <f t="shared" si="9"/>
        <v>516</v>
      </c>
      <c r="K192">
        <f t="shared" si="10"/>
        <v>4</v>
      </c>
      <c r="L192" t="str">
        <f t="shared" si="11"/>
        <v>Q2</v>
      </c>
    </row>
    <row r="193" spans="1:12">
      <c r="A193">
        <v>10321</v>
      </c>
      <c r="B193">
        <v>35</v>
      </c>
      <c r="C193" t="str">
        <f>_xlfn.IFNA(VLOOKUP(B193,Products!$A$1:$J$93,2,FALSE),"")</f>
        <v>Steeleye Stout</v>
      </c>
      <c r="D193" t="str">
        <f>_xlfn.IFNA(VLOOKUP(VLOOKUP(A193,Orders!$A$1:$L$832,3,FALSE),Employees!$A$1:$J$10,3,FALSE)&amp;" "&amp;VLOOKUP(VLOOKUP(A193,Orders!$A$1:$L$832,3,FALSE),Employees!$A$1:$J$10,2,FALSE),"")</f>
        <v>Janet Leverling</v>
      </c>
      <c r="E193" s="3">
        <f>_xlfn.IFNA(VLOOKUP(A193,Orders!$A$1:$L$832,4,FALSE),"")</f>
        <v>42841</v>
      </c>
      <c r="F193">
        <v>14.4</v>
      </c>
      <c r="G193">
        <v>10</v>
      </c>
      <c r="H193">
        <v>0</v>
      </c>
      <c r="I193">
        <f t="shared" si="8"/>
        <v>2017</v>
      </c>
      <c r="J193">
        <f t="shared" si="9"/>
        <v>144</v>
      </c>
      <c r="K193">
        <f t="shared" si="10"/>
        <v>4</v>
      </c>
      <c r="L193" t="str">
        <f t="shared" si="11"/>
        <v>Q2</v>
      </c>
    </row>
    <row r="194" spans="1:12">
      <c r="A194">
        <v>10322</v>
      </c>
      <c r="B194">
        <v>52</v>
      </c>
      <c r="C194" t="str">
        <f>_xlfn.IFNA(VLOOKUP(B194,Products!$A$1:$J$93,2,FALSE),"")</f>
        <v>Filo Mix</v>
      </c>
      <c r="D194" t="str">
        <f>_xlfn.IFNA(VLOOKUP(VLOOKUP(A194,Orders!$A$1:$L$832,3,FALSE),Employees!$A$1:$J$10,3,FALSE)&amp;" "&amp;VLOOKUP(VLOOKUP(A194,Orders!$A$1:$L$832,3,FALSE),Employees!$A$1:$J$10,2,FALSE),"")</f>
        <v>Robert King</v>
      </c>
      <c r="E194" s="3">
        <f>_xlfn.IFNA(VLOOKUP(A194,Orders!$A$1:$L$832,4,FALSE),"")</f>
        <v>42842</v>
      </c>
      <c r="F194">
        <v>5.6</v>
      </c>
      <c r="G194">
        <v>20</v>
      </c>
      <c r="H194">
        <v>0</v>
      </c>
      <c r="I194">
        <f t="shared" si="8"/>
        <v>2017</v>
      </c>
      <c r="J194">
        <f t="shared" si="9"/>
        <v>112</v>
      </c>
      <c r="K194">
        <f t="shared" si="10"/>
        <v>4</v>
      </c>
      <c r="L194" t="str">
        <f t="shared" si="11"/>
        <v>Q2</v>
      </c>
    </row>
    <row r="195" spans="1:12">
      <c r="A195">
        <v>10323</v>
      </c>
      <c r="B195">
        <v>15</v>
      </c>
      <c r="C195" t="str">
        <f>_xlfn.IFNA(VLOOKUP(B195,Products!$A$1:$J$93,2,FALSE),"")</f>
        <v>Genen Shouyu</v>
      </c>
      <c r="D195" t="str">
        <f>_xlfn.IFNA(VLOOKUP(VLOOKUP(A195,Orders!$A$1:$L$832,3,FALSE),Employees!$A$1:$J$10,3,FALSE)&amp;" "&amp;VLOOKUP(VLOOKUP(A195,Orders!$A$1:$L$832,3,FALSE),Employees!$A$1:$J$10,2,FALSE),"")</f>
        <v>Margaret Peacock</v>
      </c>
      <c r="E195" s="3">
        <f>_xlfn.IFNA(VLOOKUP(A195,Orders!$A$1:$L$832,4,FALSE),"")</f>
        <v>42845</v>
      </c>
      <c r="F195">
        <v>12.4</v>
      </c>
      <c r="G195">
        <v>5</v>
      </c>
      <c r="H195">
        <v>0</v>
      </c>
      <c r="I195">
        <f t="shared" ref="I195:I258" si="12">IFERROR(IF(E195="","",YEAR(E195)),"")</f>
        <v>2017</v>
      </c>
      <c r="J195">
        <f t="shared" ref="J195:J258" si="13">IF(H195=0,F195*G195,F195*G195*H195)</f>
        <v>62</v>
      </c>
      <c r="K195">
        <f t="shared" ref="K195:K258" si="14">IFERROR(MONTH(E195),"")</f>
        <v>4</v>
      </c>
      <c r="L195" t="str">
        <f t="shared" ref="L195:L258" si="15">IFERROR("Q"&amp;ROUNDUP(MONTH(E195)/3,0),"")</f>
        <v>Q2</v>
      </c>
    </row>
    <row r="196" spans="1:12">
      <c r="A196">
        <v>10323</v>
      </c>
      <c r="B196">
        <v>25</v>
      </c>
      <c r="C196" t="str">
        <f>_xlfn.IFNA(VLOOKUP(B196,Products!$A$1:$J$93,2,FALSE),"")</f>
        <v>NuNuCa Nuß-Nougat-Creme</v>
      </c>
      <c r="D196" t="str">
        <f>_xlfn.IFNA(VLOOKUP(VLOOKUP(A196,Orders!$A$1:$L$832,3,FALSE),Employees!$A$1:$J$10,3,FALSE)&amp;" "&amp;VLOOKUP(VLOOKUP(A196,Orders!$A$1:$L$832,3,FALSE),Employees!$A$1:$J$10,2,FALSE),"")</f>
        <v>Margaret Peacock</v>
      </c>
      <c r="E196" s="3">
        <f>_xlfn.IFNA(VLOOKUP(A196,Orders!$A$1:$L$832,4,FALSE),"")</f>
        <v>42845</v>
      </c>
      <c r="F196">
        <v>11.2</v>
      </c>
      <c r="G196">
        <v>4</v>
      </c>
      <c r="H196">
        <v>0</v>
      </c>
      <c r="I196">
        <f t="shared" si="12"/>
        <v>2017</v>
      </c>
      <c r="J196">
        <f t="shared" si="13"/>
        <v>44.8</v>
      </c>
      <c r="K196">
        <f t="shared" si="14"/>
        <v>4</v>
      </c>
      <c r="L196" t="str">
        <f t="shared" si="15"/>
        <v>Q2</v>
      </c>
    </row>
    <row r="197" spans="1:12">
      <c r="A197">
        <v>10323</v>
      </c>
      <c r="B197">
        <v>39</v>
      </c>
      <c r="C197" t="str">
        <f>_xlfn.IFNA(VLOOKUP(B197,Products!$A$1:$J$93,2,FALSE),"")</f>
        <v>Chartreuse verte</v>
      </c>
      <c r="D197" t="str">
        <f>_xlfn.IFNA(VLOOKUP(VLOOKUP(A197,Orders!$A$1:$L$832,3,FALSE),Employees!$A$1:$J$10,3,FALSE)&amp;" "&amp;VLOOKUP(VLOOKUP(A197,Orders!$A$1:$L$832,3,FALSE),Employees!$A$1:$J$10,2,FALSE),"")</f>
        <v>Margaret Peacock</v>
      </c>
      <c r="E197" s="3">
        <f>_xlfn.IFNA(VLOOKUP(A197,Orders!$A$1:$L$832,4,FALSE),"")</f>
        <v>42845</v>
      </c>
      <c r="F197">
        <v>14.4</v>
      </c>
      <c r="G197">
        <v>4</v>
      </c>
      <c r="H197">
        <v>0</v>
      </c>
      <c r="I197">
        <f t="shared" si="12"/>
        <v>2017</v>
      </c>
      <c r="J197">
        <f t="shared" si="13"/>
        <v>57.6</v>
      </c>
      <c r="K197">
        <f t="shared" si="14"/>
        <v>4</v>
      </c>
      <c r="L197" t="str">
        <f t="shared" si="15"/>
        <v>Q2</v>
      </c>
    </row>
    <row r="198" spans="1:12">
      <c r="A198">
        <v>10324</v>
      </c>
      <c r="B198">
        <v>16</v>
      </c>
      <c r="C198" t="str">
        <f>_xlfn.IFNA(VLOOKUP(B198,Products!$A$1:$J$93,2,FALSE),"")</f>
        <v>Pavlova</v>
      </c>
      <c r="D198" t="str">
        <f>_xlfn.IFNA(VLOOKUP(VLOOKUP(A198,Orders!$A$1:$L$832,3,FALSE),Employees!$A$1:$J$10,3,FALSE)&amp;" "&amp;VLOOKUP(VLOOKUP(A198,Orders!$A$1:$L$832,3,FALSE),Employees!$A$1:$J$10,2,FALSE),"")</f>
        <v>Anne Dodsworth</v>
      </c>
      <c r="E198" s="3">
        <f>_xlfn.IFNA(VLOOKUP(A198,Orders!$A$1:$L$832,4,FALSE),"")</f>
        <v>42846</v>
      </c>
      <c r="F198">
        <v>13.9</v>
      </c>
      <c r="G198">
        <v>21</v>
      </c>
      <c r="H198">
        <v>0.15</v>
      </c>
      <c r="I198">
        <f t="shared" si="12"/>
        <v>2017</v>
      </c>
      <c r="J198">
        <f t="shared" si="13"/>
        <v>43.785000000000004</v>
      </c>
      <c r="K198">
        <f t="shared" si="14"/>
        <v>4</v>
      </c>
      <c r="L198" t="str">
        <f t="shared" si="15"/>
        <v>Q2</v>
      </c>
    </row>
    <row r="199" spans="1:12">
      <c r="A199">
        <v>10324</v>
      </c>
      <c r="B199">
        <v>35</v>
      </c>
      <c r="C199" t="str">
        <f>_xlfn.IFNA(VLOOKUP(B199,Products!$A$1:$J$93,2,FALSE),"")</f>
        <v>Steeleye Stout</v>
      </c>
      <c r="D199" t="str">
        <f>_xlfn.IFNA(VLOOKUP(VLOOKUP(A199,Orders!$A$1:$L$832,3,FALSE),Employees!$A$1:$J$10,3,FALSE)&amp;" "&amp;VLOOKUP(VLOOKUP(A199,Orders!$A$1:$L$832,3,FALSE),Employees!$A$1:$J$10,2,FALSE),"")</f>
        <v>Anne Dodsworth</v>
      </c>
      <c r="E199" s="3">
        <f>_xlfn.IFNA(VLOOKUP(A199,Orders!$A$1:$L$832,4,FALSE),"")</f>
        <v>42846</v>
      </c>
      <c r="F199">
        <v>14.4</v>
      </c>
      <c r="G199">
        <v>70</v>
      </c>
      <c r="H199">
        <v>0.15</v>
      </c>
      <c r="I199">
        <f t="shared" si="12"/>
        <v>2017</v>
      </c>
      <c r="J199">
        <f t="shared" si="13"/>
        <v>151.19999999999999</v>
      </c>
      <c r="K199">
        <f t="shared" si="14"/>
        <v>4</v>
      </c>
      <c r="L199" t="str">
        <f t="shared" si="15"/>
        <v>Q2</v>
      </c>
    </row>
    <row r="200" spans="1:12">
      <c r="A200">
        <v>10324</v>
      </c>
      <c r="B200">
        <v>46</v>
      </c>
      <c r="C200" t="str">
        <f>_xlfn.IFNA(VLOOKUP(B200,Products!$A$1:$J$93,2,FALSE),"")</f>
        <v>Spegesild</v>
      </c>
      <c r="D200" t="str">
        <f>_xlfn.IFNA(VLOOKUP(VLOOKUP(A200,Orders!$A$1:$L$832,3,FALSE),Employees!$A$1:$J$10,3,FALSE)&amp;" "&amp;VLOOKUP(VLOOKUP(A200,Orders!$A$1:$L$832,3,FALSE),Employees!$A$1:$J$10,2,FALSE),"")</f>
        <v>Anne Dodsworth</v>
      </c>
      <c r="E200" s="3">
        <f>_xlfn.IFNA(VLOOKUP(A200,Orders!$A$1:$L$832,4,FALSE),"")</f>
        <v>42846</v>
      </c>
      <c r="F200">
        <v>9.6</v>
      </c>
      <c r="G200">
        <v>30</v>
      </c>
      <c r="H200">
        <v>0</v>
      </c>
      <c r="I200">
        <f t="shared" si="12"/>
        <v>2017</v>
      </c>
      <c r="J200">
        <f t="shared" si="13"/>
        <v>288</v>
      </c>
      <c r="K200">
        <f t="shared" si="14"/>
        <v>4</v>
      </c>
      <c r="L200" t="str">
        <f t="shared" si="15"/>
        <v>Q2</v>
      </c>
    </row>
    <row r="201" spans="1:12">
      <c r="A201">
        <v>10324</v>
      </c>
      <c r="B201">
        <v>59</v>
      </c>
      <c r="C201" t="str">
        <f>_xlfn.IFNA(VLOOKUP(B201,Products!$A$1:$J$93,2,FALSE),"")</f>
        <v>Raclette Courdavault</v>
      </c>
      <c r="D201" t="str">
        <f>_xlfn.IFNA(VLOOKUP(VLOOKUP(A201,Orders!$A$1:$L$832,3,FALSE),Employees!$A$1:$J$10,3,FALSE)&amp;" "&amp;VLOOKUP(VLOOKUP(A201,Orders!$A$1:$L$832,3,FALSE),Employees!$A$1:$J$10,2,FALSE),"")</f>
        <v>Anne Dodsworth</v>
      </c>
      <c r="E201" s="3">
        <f>_xlfn.IFNA(VLOOKUP(A201,Orders!$A$1:$L$832,4,FALSE),"")</f>
        <v>42846</v>
      </c>
      <c r="F201">
        <v>44</v>
      </c>
      <c r="G201">
        <v>40</v>
      </c>
      <c r="H201">
        <v>0.15</v>
      </c>
      <c r="I201">
        <f t="shared" si="12"/>
        <v>2017</v>
      </c>
      <c r="J201">
        <f t="shared" si="13"/>
        <v>264</v>
      </c>
      <c r="K201">
        <f t="shared" si="14"/>
        <v>4</v>
      </c>
      <c r="L201" t="str">
        <f t="shared" si="15"/>
        <v>Q2</v>
      </c>
    </row>
    <row r="202" spans="1:12">
      <c r="A202">
        <v>10324</v>
      </c>
      <c r="B202">
        <v>63</v>
      </c>
      <c r="C202" t="str">
        <f>_xlfn.IFNA(VLOOKUP(B202,Products!$A$1:$J$93,2,FALSE),"")</f>
        <v>Vegie-spread</v>
      </c>
      <c r="D202" t="str">
        <f>_xlfn.IFNA(VLOOKUP(VLOOKUP(A202,Orders!$A$1:$L$832,3,FALSE),Employees!$A$1:$J$10,3,FALSE)&amp;" "&amp;VLOOKUP(VLOOKUP(A202,Orders!$A$1:$L$832,3,FALSE),Employees!$A$1:$J$10,2,FALSE),"")</f>
        <v>Anne Dodsworth</v>
      </c>
      <c r="E202" s="3">
        <f>_xlfn.IFNA(VLOOKUP(A202,Orders!$A$1:$L$832,4,FALSE),"")</f>
        <v>42846</v>
      </c>
      <c r="F202">
        <v>35.1</v>
      </c>
      <c r="G202">
        <v>80</v>
      </c>
      <c r="H202">
        <v>0.15</v>
      </c>
      <c r="I202">
        <f t="shared" si="12"/>
        <v>2017</v>
      </c>
      <c r="J202">
        <f t="shared" si="13"/>
        <v>421.2</v>
      </c>
      <c r="K202">
        <f t="shared" si="14"/>
        <v>4</v>
      </c>
      <c r="L202" t="str">
        <f t="shared" si="15"/>
        <v>Q2</v>
      </c>
    </row>
    <row r="203" spans="1:12">
      <c r="A203">
        <v>10325</v>
      </c>
      <c r="B203">
        <v>6</v>
      </c>
      <c r="C203" t="str">
        <f>_xlfn.IFNA(VLOOKUP(B203,Products!$A$1:$J$93,2,FALSE),"")</f>
        <v>Grandma's Boysenberry Spread</v>
      </c>
      <c r="D203" t="str">
        <f>_xlfn.IFNA(VLOOKUP(VLOOKUP(A203,Orders!$A$1:$L$832,3,FALSE),Employees!$A$1:$J$10,3,FALSE)&amp;" "&amp;VLOOKUP(VLOOKUP(A203,Orders!$A$1:$L$832,3,FALSE),Employees!$A$1:$J$10,2,FALSE),"")</f>
        <v>Nancy Davolio</v>
      </c>
      <c r="E203" s="3">
        <f>_xlfn.IFNA(VLOOKUP(A203,Orders!$A$1:$L$832,4,FALSE),"")</f>
        <v>42847</v>
      </c>
      <c r="F203">
        <v>20</v>
      </c>
      <c r="G203">
        <v>6</v>
      </c>
      <c r="H203">
        <v>0</v>
      </c>
      <c r="I203">
        <f t="shared" si="12"/>
        <v>2017</v>
      </c>
      <c r="J203">
        <f t="shared" si="13"/>
        <v>120</v>
      </c>
      <c r="K203">
        <f t="shared" si="14"/>
        <v>4</v>
      </c>
      <c r="L203" t="str">
        <f t="shared" si="15"/>
        <v>Q2</v>
      </c>
    </row>
    <row r="204" spans="1:12">
      <c r="A204">
        <v>10325</v>
      </c>
      <c r="B204">
        <v>13</v>
      </c>
      <c r="C204" t="str">
        <f>_xlfn.IFNA(VLOOKUP(B204,Products!$A$1:$J$93,2,FALSE),"")</f>
        <v>Konbu</v>
      </c>
      <c r="D204" t="str">
        <f>_xlfn.IFNA(VLOOKUP(VLOOKUP(A204,Orders!$A$1:$L$832,3,FALSE),Employees!$A$1:$J$10,3,FALSE)&amp;" "&amp;VLOOKUP(VLOOKUP(A204,Orders!$A$1:$L$832,3,FALSE),Employees!$A$1:$J$10,2,FALSE),"")</f>
        <v>Nancy Davolio</v>
      </c>
      <c r="E204" s="3">
        <f>_xlfn.IFNA(VLOOKUP(A204,Orders!$A$1:$L$832,4,FALSE),"")</f>
        <v>42847</v>
      </c>
      <c r="F204">
        <v>4.8</v>
      </c>
      <c r="G204">
        <v>12</v>
      </c>
      <c r="H204">
        <v>0</v>
      </c>
      <c r="I204">
        <f t="shared" si="12"/>
        <v>2017</v>
      </c>
      <c r="J204">
        <f t="shared" si="13"/>
        <v>57.599999999999994</v>
      </c>
      <c r="K204">
        <f t="shared" si="14"/>
        <v>4</v>
      </c>
      <c r="L204" t="str">
        <f t="shared" si="15"/>
        <v>Q2</v>
      </c>
    </row>
    <row r="205" spans="1:12">
      <c r="A205">
        <v>10325</v>
      </c>
      <c r="B205">
        <v>14</v>
      </c>
      <c r="C205" t="str">
        <f>_xlfn.IFNA(VLOOKUP(B205,Products!$A$1:$J$93,2,FALSE),"")</f>
        <v>Tofu</v>
      </c>
      <c r="D205" t="str">
        <f>_xlfn.IFNA(VLOOKUP(VLOOKUP(A205,Orders!$A$1:$L$832,3,FALSE),Employees!$A$1:$J$10,3,FALSE)&amp;" "&amp;VLOOKUP(VLOOKUP(A205,Orders!$A$1:$L$832,3,FALSE),Employees!$A$1:$J$10,2,FALSE),"")</f>
        <v>Nancy Davolio</v>
      </c>
      <c r="E205" s="3">
        <f>_xlfn.IFNA(VLOOKUP(A205,Orders!$A$1:$L$832,4,FALSE),"")</f>
        <v>42847</v>
      </c>
      <c r="F205">
        <v>18.600000000000001</v>
      </c>
      <c r="G205">
        <v>9</v>
      </c>
      <c r="H205">
        <v>0</v>
      </c>
      <c r="I205">
        <f t="shared" si="12"/>
        <v>2017</v>
      </c>
      <c r="J205">
        <f t="shared" si="13"/>
        <v>167.4</v>
      </c>
      <c r="K205">
        <f t="shared" si="14"/>
        <v>4</v>
      </c>
      <c r="L205" t="str">
        <f t="shared" si="15"/>
        <v>Q2</v>
      </c>
    </row>
    <row r="206" spans="1:12">
      <c r="A206">
        <v>10325</v>
      </c>
      <c r="B206">
        <v>31</v>
      </c>
      <c r="C206" t="str">
        <f>_xlfn.IFNA(VLOOKUP(B206,Products!$A$1:$J$93,2,FALSE),"")</f>
        <v>Gorgonzola Telino</v>
      </c>
      <c r="D206" t="str">
        <f>_xlfn.IFNA(VLOOKUP(VLOOKUP(A206,Orders!$A$1:$L$832,3,FALSE),Employees!$A$1:$J$10,3,FALSE)&amp;" "&amp;VLOOKUP(VLOOKUP(A206,Orders!$A$1:$L$832,3,FALSE),Employees!$A$1:$J$10,2,FALSE),"")</f>
        <v>Nancy Davolio</v>
      </c>
      <c r="E206" s="3">
        <f>_xlfn.IFNA(VLOOKUP(A206,Orders!$A$1:$L$832,4,FALSE),"")</f>
        <v>42847</v>
      </c>
      <c r="F206">
        <v>10</v>
      </c>
      <c r="G206">
        <v>4</v>
      </c>
      <c r="H206">
        <v>0</v>
      </c>
      <c r="I206">
        <f t="shared" si="12"/>
        <v>2017</v>
      </c>
      <c r="J206">
        <f t="shared" si="13"/>
        <v>40</v>
      </c>
      <c r="K206">
        <f t="shared" si="14"/>
        <v>4</v>
      </c>
      <c r="L206" t="str">
        <f t="shared" si="15"/>
        <v>Q2</v>
      </c>
    </row>
    <row r="207" spans="1:12">
      <c r="A207">
        <v>10325</v>
      </c>
      <c r="B207">
        <v>72</v>
      </c>
      <c r="C207" t="str">
        <f>_xlfn.IFNA(VLOOKUP(B207,Products!$A$1:$J$93,2,FALSE),"")</f>
        <v>Mozzarella di Giovanni</v>
      </c>
      <c r="D207" t="str">
        <f>_xlfn.IFNA(VLOOKUP(VLOOKUP(A207,Orders!$A$1:$L$832,3,FALSE),Employees!$A$1:$J$10,3,FALSE)&amp;" "&amp;VLOOKUP(VLOOKUP(A207,Orders!$A$1:$L$832,3,FALSE),Employees!$A$1:$J$10,2,FALSE),"")</f>
        <v>Nancy Davolio</v>
      </c>
      <c r="E207" s="3">
        <f>_xlfn.IFNA(VLOOKUP(A207,Orders!$A$1:$L$832,4,FALSE),"")</f>
        <v>42847</v>
      </c>
      <c r="F207">
        <v>27.8</v>
      </c>
      <c r="G207">
        <v>40</v>
      </c>
      <c r="H207">
        <v>0</v>
      </c>
      <c r="I207">
        <f t="shared" si="12"/>
        <v>2017</v>
      </c>
      <c r="J207">
        <f t="shared" si="13"/>
        <v>1112</v>
      </c>
      <c r="K207">
        <f t="shared" si="14"/>
        <v>4</v>
      </c>
      <c r="L207" t="str">
        <f t="shared" si="15"/>
        <v>Q2</v>
      </c>
    </row>
    <row r="208" spans="1:12">
      <c r="A208">
        <v>10326</v>
      </c>
      <c r="B208">
        <v>4</v>
      </c>
      <c r="C208" t="str">
        <f>_xlfn.IFNA(VLOOKUP(B208,Products!$A$1:$J$93,2,FALSE),"")</f>
        <v>Chef Anton's Cajun Seasoning</v>
      </c>
      <c r="D208" t="str">
        <f>_xlfn.IFNA(VLOOKUP(VLOOKUP(A208,Orders!$A$1:$L$832,3,FALSE),Employees!$A$1:$J$10,3,FALSE)&amp;" "&amp;VLOOKUP(VLOOKUP(A208,Orders!$A$1:$L$832,3,FALSE),Employees!$A$1:$J$10,2,FALSE),"")</f>
        <v>Margaret Peacock</v>
      </c>
      <c r="E208" s="3">
        <f>_xlfn.IFNA(VLOOKUP(A208,Orders!$A$1:$L$832,4,FALSE),"")</f>
        <v>42848</v>
      </c>
      <c r="F208">
        <v>17.600000000000001</v>
      </c>
      <c r="G208">
        <v>24</v>
      </c>
      <c r="H208">
        <v>0</v>
      </c>
      <c r="I208">
        <f t="shared" si="12"/>
        <v>2017</v>
      </c>
      <c r="J208">
        <f t="shared" si="13"/>
        <v>422.40000000000003</v>
      </c>
      <c r="K208">
        <f t="shared" si="14"/>
        <v>4</v>
      </c>
      <c r="L208" t="str">
        <f t="shared" si="15"/>
        <v>Q2</v>
      </c>
    </row>
    <row r="209" spans="1:12">
      <c r="A209">
        <v>10326</v>
      </c>
      <c r="B209">
        <v>57</v>
      </c>
      <c r="C209" t="str">
        <f>_xlfn.IFNA(VLOOKUP(B209,Products!$A$1:$J$93,2,FALSE),"")</f>
        <v>Ravioli Angelo</v>
      </c>
      <c r="D209" t="str">
        <f>_xlfn.IFNA(VLOOKUP(VLOOKUP(A209,Orders!$A$1:$L$832,3,FALSE),Employees!$A$1:$J$10,3,FALSE)&amp;" "&amp;VLOOKUP(VLOOKUP(A209,Orders!$A$1:$L$832,3,FALSE),Employees!$A$1:$J$10,2,FALSE),"")</f>
        <v>Margaret Peacock</v>
      </c>
      <c r="E209" s="3">
        <f>_xlfn.IFNA(VLOOKUP(A209,Orders!$A$1:$L$832,4,FALSE),"")</f>
        <v>42848</v>
      </c>
      <c r="F209">
        <v>15.6</v>
      </c>
      <c r="G209">
        <v>16</v>
      </c>
      <c r="H209">
        <v>0</v>
      </c>
      <c r="I209">
        <f t="shared" si="12"/>
        <v>2017</v>
      </c>
      <c r="J209">
        <f t="shared" si="13"/>
        <v>249.6</v>
      </c>
      <c r="K209">
        <f t="shared" si="14"/>
        <v>4</v>
      </c>
      <c r="L209" t="str">
        <f t="shared" si="15"/>
        <v>Q2</v>
      </c>
    </row>
    <row r="210" spans="1:12">
      <c r="A210">
        <v>10326</v>
      </c>
      <c r="B210">
        <v>75</v>
      </c>
      <c r="C210" t="str">
        <f>_xlfn.IFNA(VLOOKUP(B210,Products!$A$1:$J$93,2,FALSE),"")</f>
        <v>Rhönbräu Klosterbier</v>
      </c>
      <c r="D210" t="str">
        <f>_xlfn.IFNA(VLOOKUP(VLOOKUP(A210,Orders!$A$1:$L$832,3,FALSE),Employees!$A$1:$J$10,3,FALSE)&amp;" "&amp;VLOOKUP(VLOOKUP(A210,Orders!$A$1:$L$832,3,FALSE),Employees!$A$1:$J$10,2,FALSE),"")</f>
        <v>Margaret Peacock</v>
      </c>
      <c r="E210" s="3">
        <f>_xlfn.IFNA(VLOOKUP(A210,Orders!$A$1:$L$832,4,FALSE),"")</f>
        <v>42848</v>
      </c>
      <c r="F210">
        <v>6.2</v>
      </c>
      <c r="G210">
        <v>50</v>
      </c>
      <c r="H210">
        <v>0</v>
      </c>
      <c r="I210">
        <f t="shared" si="12"/>
        <v>2017</v>
      </c>
      <c r="J210">
        <f t="shared" si="13"/>
        <v>310</v>
      </c>
      <c r="K210">
        <f t="shared" si="14"/>
        <v>4</v>
      </c>
      <c r="L210" t="str">
        <f t="shared" si="15"/>
        <v>Q2</v>
      </c>
    </row>
    <row r="211" spans="1:12">
      <c r="A211">
        <v>10327</v>
      </c>
      <c r="B211">
        <v>2</v>
      </c>
      <c r="C211" t="str">
        <f>_xlfn.IFNA(VLOOKUP(B211,Products!$A$1:$J$93,2,FALSE),"")</f>
        <v>Chang5</v>
      </c>
      <c r="D211" t="str">
        <f>_xlfn.IFNA(VLOOKUP(VLOOKUP(A211,Orders!$A$1:$L$832,3,FALSE),Employees!$A$1:$J$10,3,FALSE)&amp;" "&amp;VLOOKUP(VLOOKUP(A211,Orders!$A$1:$L$832,3,FALSE),Employees!$A$1:$J$10,2,FALSE),"")</f>
        <v>Andrew Fuller</v>
      </c>
      <c r="E211" s="3">
        <f>_xlfn.IFNA(VLOOKUP(A211,Orders!$A$1:$L$832,4,FALSE),"")</f>
        <v>42849</v>
      </c>
      <c r="F211">
        <v>15.2</v>
      </c>
      <c r="G211">
        <v>25</v>
      </c>
      <c r="H211">
        <v>0.2</v>
      </c>
      <c r="I211">
        <f t="shared" si="12"/>
        <v>2017</v>
      </c>
      <c r="J211">
        <f t="shared" si="13"/>
        <v>76</v>
      </c>
      <c r="K211">
        <f t="shared" si="14"/>
        <v>4</v>
      </c>
      <c r="L211" t="str">
        <f t="shared" si="15"/>
        <v>Q2</v>
      </c>
    </row>
    <row r="212" spans="1:12">
      <c r="A212">
        <v>10327</v>
      </c>
      <c r="B212">
        <v>11</v>
      </c>
      <c r="C212" t="str">
        <f>_xlfn.IFNA(VLOOKUP(B212,Products!$A$1:$J$93,2,FALSE),"")</f>
        <v>Queso Cabrales</v>
      </c>
      <c r="D212" t="str">
        <f>_xlfn.IFNA(VLOOKUP(VLOOKUP(A212,Orders!$A$1:$L$832,3,FALSE),Employees!$A$1:$J$10,3,FALSE)&amp;" "&amp;VLOOKUP(VLOOKUP(A212,Orders!$A$1:$L$832,3,FALSE),Employees!$A$1:$J$10,2,FALSE),"")</f>
        <v>Andrew Fuller</v>
      </c>
      <c r="E212" s="3">
        <f>_xlfn.IFNA(VLOOKUP(A212,Orders!$A$1:$L$832,4,FALSE),"")</f>
        <v>42849</v>
      </c>
      <c r="F212">
        <v>16.8</v>
      </c>
      <c r="G212">
        <v>50</v>
      </c>
      <c r="H212">
        <v>0.2</v>
      </c>
      <c r="I212">
        <f t="shared" si="12"/>
        <v>2017</v>
      </c>
      <c r="J212">
        <f t="shared" si="13"/>
        <v>168</v>
      </c>
      <c r="K212">
        <f t="shared" si="14"/>
        <v>4</v>
      </c>
      <c r="L212" t="str">
        <f t="shared" si="15"/>
        <v>Q2</v>
      </c>
    </row>
    <row r="213" spans="1:12">
      <c r="A213">
        <v>10327</v>
      </c>
      <c r="B213">
        <v>30</v>
      </c>
      <c r="C213" t="str">
        <f>_xlfn.IFNA(VLOOKUP(B213,Products!$A$1:$J$93,2,FALSE),"")</f>
        <v>Nord-Ost Matjeshering</v>
      </c>
      <c r="D213" t="str">
        <f>_xlfn.IFNA(VLOOKUP(VLOOKUP(A213,Orders!$A$1:$L$832,3,FALSE),Employees!$A$1:$J$10,3,FALSE)&amp;" "&amp;VLOOKUP(VLOOKUP(A213,Orders!$A$1:$L$832,3,FALSE),Employees!$A$1:$J$10,2,FALSE),"")</f>
        <v>Andrew Fuller</v>
      </c>
      <c r="E213" s="3">
        <f>_xlfn.IFNA(VLOOKUP(A213,Orders!$A$1:$L$832,4,FALSE),"")</f>
        <v>42849</v>
      </c>
      <c r="F213">
        <v>20.7</v>
      </c>
      <c r="G213">
        <v>35</v>
      </c>
      <c r="H213">
        <v>0.2</v>
      </c>
      <c r="I213">
        <f t="shared" si="12"/>
        <v>2017</v>
      </c>
      <c r="J213">
        <f t="shared" si="13"/>
        <v>144.9</v>
      </c>
      <c r="K213">
        <f t="shared" si="14"/>
        <v>4</v>
      </c>
      <c r="L213" t="str">
        <f t="shared" si="15"/>
        <v>Q2</v>
      </c>
    </row>
    <row r="214" spans="1:12">
      <c r="A214">
        <v>10327</v>
      </c>
      <c r="B214">
        <v>58</v>
      </c>
      <c r="C214" t="str">
        <f>_xlfn.IFNA(VLOOKUP(B214,Products!$A$1:$J$93,2,FALSE),"")</f>
        <v>Escargots de Bourgogne</v>
      </c>
      <c r="D214" t="str">
        <f>_xlfn.IFNA(VLOOKUP(VLOOKUP(A214,Orders!$A$1:$L$832,3,FALSE),Employees!$A$1:$J$10,3,FALSE)&amp;" "&amp;VLOOKUP(VLOOKUP(A214,Orders!$A$1:$L$832,3,FALSE),Employees!$A$1:$J$10,2,FALSE),"")</f>
        <v>Andrew Fuller</v>
      </c>
      <c r="E214" s="3">
        <f>_xlfn.IFNA(VLOOKUP(A214,Orders!$A$1:$L$832,4,FALSE),"")</f>
        <v>42849</v>
      </c>
      <c r="F214">
        <v>10.6</v>
      </c>
      <c r="G214">
        <v>30</v>
      </c>
      <c r="H214">
        <v>0.2</v>
      </c>
      <c r="I214">
        <f t="shared" si="12"/>
        <v>2017</v>
      </c>
      <c r="J214">
        <f t="shared" si="13"/>
        <v>63.6</v>
      </c>
      <c r="K214">
        <f t="shared" si="14"/>
        <v>4</v>
      </c>
      <c r="L214" t="str">
        <f t="shared" si="15"/>
        <v>Q2</v>
      </c>
    </row>
    <row r="215" spans="1:12">
      <c r="A215">
        <v>10328</v>
      </c>
      <c r="B215">
        <v>59</v>
      </c>
      <c r="C215" t="str">
        <f>_xlfn.IFNA(VLOOKUP(B215,Products!$A$1:$J$93,2,FALSE),"")</f>
        <v>Raclette Courdavault</v>
      </c>
      <c r="D215" t="str">
        <f>_xlfn.IFNA(VLOOKUP(VLOOKUP(A215,Orders!$A$1:$L$832,3,FALSE),Employees!$A$1:$J$10,3,FALSE)&amp;" "&amp;VLOOKUP(VLOOKUP(A215,Orders!$A$1:$L$832,3,FALSE),Employees!$A$1:$J$10,2,FALSE),"")</f>
        <v>Margaret Peacock</v>
      </c>
      <c r="E215" s="3">
        <f>_xlfn.IFNA(VLOOKUP(A215,Orders!$A$1:$L$832,4,FALSE),"")</f>
        <v>42852</v>
      </c>
      <c r="F215">
        <v>44</v>
      </c>
      <c r="G215">
        <v>9</v>
      </c>
      <c r="H215">
        <v>0</v>
      </c>
      <c r="I215">
        <f t="shared" si="12"/>
        <v>2017</v>
      </c>
      <c r="J215">
        <f t="shared" si="13"/>
        <v>396</v>
      </c>
      <c r="K215">
        <f t="shared" si="14"/>
        <v>4</v>
      </c>
      <c r="L215" t="str">
        <f t="shared" si="15"/>
        <v>Q2</v>
      </c>
    </row>
    <row r="216" spans="1:12">
      <c r="A216">
        <v>10328</v>
      </c>
      <c r="B216">
        <v>65</v>
      </c>
      <c r="C216" t="str">
        <f>_xlfn.IFNA(VLOOKUP(B216,Products!$A$1:$J$93,2,FALSE),"")</f>
        <v>Louisiana Fiery Hot Pepper Sauce</v>
      </c>
      <c r="D216" t="str">
        <f>_xlfn.IFNA(VLOOKUP(VLOOKUP(A216,Orders!$A$1:$L$832,3,FALSE),Employees!$A$1:$J$10,3,FALSE)&amp;" "&amp;VLOOKUP(VLOOKUP(A216,Orders!$A$1:$L$832,3,FALSE),Employees!$A$1:$J$10,2,FALSE),"")</f>
        <v>Margaret Peacock</v>
      </c>
      <c r="E216" s="3">
        <f>_xlfn.IFNA(VLOOKUP(A216,Orders!$A$1:$L$832,4,FALSE),"")</f>
        <v>42852</v>
      </c>
      <c r="F216">
        <v>16.8</v>
      </c>
      <c r="G216">
        <v>40</v>
      </c>
      <c r="H216">
        <v>0</v>
      </c>
      <c r="I216">
        <f t="shared" si="12"/>
        <v>2017</v>
      </c>
      <c r="J216">
        <f t="shared" si="13"/>
        <v>672</v>
      </c>
      <c r="K216">
        <f t="shared" si="14"/>
        <v>4</v>
      </c>
      <c r="L216" t="str">
        <f t="shared" si="15"/>
        <v>Q2</v>
      </c>
    </row>
    <row r="217" spans="1:12">
      <c r="A217">
        <v>10328</v>
      </c>
      <c r="B217">
        <v>68</v>
      </c>
      <c r="C217" t="str">
        <f>_xlfn.IFNA(VLOOKUP(B217,Products!$A$1:$J$93,2,FALSE),"")</f>
        <v>Scottish Longbreads</v>
      </c>
      <c r="D217" t="str">
        <f>_xlfn.IFNA(VLOOKUP(VLOOKUP(A217,Orders!$A$1:$L$832,3,FALSE),Employees!$A$1:$J$10,3,FALSE)&amp;" "&amp;VLOOKUP(VLOOKUP(A217,Orders!$A$1:$L$832,3,FALSE),Employees!$A$1:$J$10,2,FALSE),"")</f>
        <v>Margaret Peacock</v>
      </c>
      <c r="E217" s="3">
        <f>_xlfn.IFNA(VLOOKUP(A217,Orders!$A$1:$L$832,4,FALSE),"")</f>
        <v>42852</v>
      </c>
      <c r="F217">
        <v>10</v>
      </c>
      <c r="G217">
        <v>10</v>
      </c>
      <c r="H217">
        <v>0</v>
      </c>
      <c r="I217">
        <f t="shared" si="12"/>
        <v>2017</v>
      </c>
      <c r="J217">
        <f t="shared" si="13"/>
        <v>100</v>
      </c>
      <c r="K217">
        <f t="shared" si="14"/>
        <v>4</v>
      </c>
      <c r="L217" t="str">
        <f t="shared" si="15"/>
        <v>Q2</v>
      </c>
    </row>
    <row r="218" spans="1:12">
      <c r="A218">
        <v>10329</v>
      </c>
      <c r="B218">
        <v>19</v>
      </c>
      <c r="C218" t="str">
        <f>_xlfn.IFNA(VLOOKUP(B218,Products!$A$1:$J$93,2,FALSE),"")</f>
        <v>Teatime Chocolate Biscuits</v>
      </c>
      <c r="D218" t="str">
        <f>_xlfn.IFNA(VLOOKUP(VLOOKUP(A218,Orders!$A$1:$L$832,3,FALSE),Employees!$A$1:$J$10,3,FALSE)&amp;" "&amp;VLOOKUP(VLOOKUP(A218,Orders!$A$1:$L$832,3,FALSE),Employees!$A$1:$J$10,2,FALSE),"")</f>
        <v>Margaret Peacock</v>
      </c>
      <c r="E218" s="3">
        <f>_xlfn.IFNA(VLOOKUP(A218,Orders!$A$1:$L$832,4,FALSE),"")</f>
        <v>42853</v>
      </c>
      <c r="F218">
        <v>7.3</v>
      </c>
      <c r="G218">
        <v>10</v>
      </c>
      <c r="H218">
        <v>0.05</v>
      </c>
      <c r="I218">
        <f t="shared" si="12"/>
        <v>2017</v>
      </c>
      <c r="J218">
        <f t="shared" si="13"/>
        <v>3.6500000000000004</v>
      </c>
      <c r="K218">
        <f t="shared" si="14"/>
        <v>4</v>
      </c>
      <c r="L218" t="str">
        <f t="shared" si="15"/>
        <v>Q2</v>
      </c>
    </row>
    <row r="219" spans="1:12">
      <c r="A219">
        <v>10329</v>
      </c>
      <c r="B219">
        <v>30</v>
      </c>
      <c r="C219" t="str">
        <f>_xlfn.IFNA(VLOOKUP(B219,Products!$A$1:$J$93,2,FALSE),"")</f>
        <v>Nord-Ost Matjeshering</v>
      </c>
      <c r="D219" t="str">
        <f>_xlfn.IFNA(VLOOKUP(VLOOKUP(A219,Orders!$A$1:$L$832,3,FALSE),Employees!$A$1:$J$10,3,FALSE)&amp;" "&amp;VLOOKUP(VLOOKUP(A219,Orders!$A$1:$L$832,3,FALSE),Employees!$A$1:$J$10,2,FALSE),"")</f>
        <v>Margaret Peacock</v>
      </c>
      <c r="E219" s="3">
        <f>_xlfn.IFNA(VLOOKUP(A219,Orders!$A$1:$L$832,4,FALSE),"")</f>
        <v>42853</v>
      </c>
      <c r="F219">
        <v>20.7</v>
      </c>
      <c r="G219">
        <v>8</v>
      </c>
      <c r="H219">
        <v>0.05</v>
      </c>
      <c r="I219">
        <f t="shared" si="12"/>
        <v>2017</v>
      </c>
      <c r="J219">
        <f t="shared" si="13"/>
        <v>8.2799999999999994</v>
      </c>
      <c r="K219">
        <f t="shared" si="14"/>
        <v>4</v>
      </c>
      <c r="L219" t="str">
        <f t="shared" si="15"/>
        <v>Q2</v>
      </c>
    </row>
    <row r="220" spans="1:12">
      <c r="A220">
        <v>10329</v>
      </c>
      <c r="B220">
        <v>38</v>
      </c>
      <c r="C220" t="str">
        <f>_xlfn.IFNA(VLOOKUP(B220,Products!$A$1:$J$93,2,FALSE),"")</f>
        <v>Côte de Blaye</v>
      </c>
      <c r="D220" t="str">
        <f>_xlfn.IFNA(VLOOKUP(VLOOKUP(A220,Orders!$A$1:$L$832,3,FALSE),Employees!$A$1:$J$10,3,FALSE)&amp;" "&amp;VLOOKUP(VLOOKUP(A220,Orders!$A$1:$L$832,3,FALSE),Employees!$A$1:$J$10,2,FALSE),"")</f>
        <v>Margaret Peacock</v>
      </c>
      <c r="E220" s="3">
        <f>_xlfn.IFNA(VLOOKUP(A220,Orders!$A$1:$L$832,4,FALSE),"")</f>
        <v>42853</v>
      </c>
      <c r="F220">
        <v>210.8</v>
      </c>
      <c r="G220">
        <v>20</v>
      </c>
      <c r="H220">
        <v>0.05</v>
      </c>
      <c r="I220">
        <f t="shared" si="12"/>
        <v>2017</v>
      </c>
      <c r="J220">
        <f t="shared" si="13"/>
        <v>210.8</v>
      </c>
      <c r="K220">
        <f t="shared" si="14"/>
        <v>4</v>
      </c>
      <c r="L220" t="str">
        <f t="shared" si="15"/>
        <v>Q2</v>
      </c>
    </row>
    <row r="221" spans="1:12">
      <c r="A221">
        <v>10329</v>
      </c>
      <c r="B221">
        <v>56</v>
      </c>
      <c r="C221" t="str">
        <f>_xlfn.IFNA(VLOOKUP(B221,Products!$A$1:$J$93,2,FALSE),"")</f>
        <v>Gnocchi di nonna Alice</v>
      </c>
      <c r="D221" t="str">
        <f>_xlfn.IFNA(VLOOKUP(VLOOKUP(A221,Orders!$A$1:$L$832,3,FALSE),Employees!$A$1:$J$10,3,FALSE)&amp;" "&amp;VLOOKUP(VLOOKUP(A221,Orders!$A$1:$L$832,3,FALSE),Employees!$A$1:$J$10,2,FALSE),"")</f>
        <v>Margaret Peacock</v>
      </c>
      <c r="E221" s="3">
        <f>_xlfn.IFNA(VLOOKUP(A221,Orders!$A$1:$L$832,4,FALSE),"")</f>
        <v>42853</v>
      </c>
      <c r="F221">
        <v>30.4</v>
      </c>
      <c r="G221">
        <v>12</v>
      </c>
      <c r="H221">
        <v>0.05</v>
      </c>
      <c r="I221">
        <f t="shared" si="12"/>
        <v>2017</v>
      </c>
      <c r="J221">
        <f t="shared" si="13"/>
        <v>18.239999999999998</v>
      </c>
      <c r="K221">
        <f t="shared" si="14"/>
        <v>4</v>
      </c>
      <c r="L221" t="str">
        <f t="shared" si="15"/>
        <v>Q2</v>
      </c>
    </row>
    <row r="222" spans="1:12">
      <c r="A222">
        <v>10330</v>
      </c>
      <c r="B222">
        <v>26</v>
      </c>
      <c r="C222" t="str">
        <f>_xlfn.IFNA(VLOOKUP(B222,Products!$A$1:$J$93,2,FALSE),"")</f>
        <v>Gumbär Gummibärchen</v>
      </c>
      <c r="D222" t="str">
        <f>_xlfn.IFNA(VLOOKUP(VLOOKUP(A222,Orders!$A$1:$L$832,3,FALSE),Employees!$A$1:$J$10,3,FALSE)&amp;" "&amp;VLOOKUP(VLOOKUP(A222,Orders!$A$1:$L$832,3,FALSE),Employees!$A$1:$J$10,2,FALSE),"")</f>
        <v>Janet Leverling</v>
      </c>
      <c r="E222" s="3">
        <f>_xlfn.IFNA(VLOOKUP(A222,Orders!$A$1:$L$832,4,FALSE),"")</f>
        <v>42854</v>
      </c>
      <c r="F222">
        <v>24.9</v>
      </c>
      <c r="G222">
        <v>50</v>
      </c>
      <c r="H222">
        <v>0.15</v>
      </c>
      <c r="I222">
        <f t="shared" si="12"/>
        <v>2017</v>
      </c>
      <c r="J222">
        <f t="shared" si="13"/>
        <v>186.75</v>
      </c>
      <c r="K222">
        <f t="shared" si="14"/>
        <v>4</v>
      </c>
      <c r="L222" t="str">
        <f t="shared" si="15"/>
        <v>Q2</v>
      </c>
    </row>
    <row r="223" spans="1:12">
      <c r="A223">
        <v>10330</v>
      </c>
      <c r="B223">
        <v>72</v>
      </c>
      <c r="C223" t="str">
        <f>_xlfn.IFNA(VLOOKUP(B223,Products!$A$1:$J$93,2,FALSE),"")</f>
        <v>Mozzarella di Giovanni</v>
      </c>
      <c r="D223" t="str">
        <f>_xlfn.IFNA(VLOOKUP(VLOOKUP(A223,Orders!$A$1:$L$832,3,FALSE),Employees!$A$1:$J$10,3,FALSE)&amp;" "&amp;VLOOKUP(VLOOKUP(A223,Orders!$A$1:$L$832,3,FALSE),Employees!$A$1:$J$10,2,FALSE),"")</f>
        <v>Janet Leverling</v>
      </c>
      <c r="E223" s="3">
        <f>_xlfn.IFNA(VLOOKUP(A223,Orders!$A$1:$L$832,4,FALSE),"")</f>
        <v>42854</v>
      </c>
      <c r="F223">
        <v>27.8</v>
      </c>
      <c r="G223">
        <v>25</v>
      </c>
      <c r="H223">
        <v>0.15</v>
      </c>
      <c r="I223">
        <f t="shared" si="12"/>
        <v>2017</v>
      </c>
      <c r="J223">
        <f t="shared" si="13"/>
        <v>104.25</v>
      </c>
      <c r="K223">
        <f t="shared" si="14"/>
        <v>4</v>
      </c>
      <c r="L223" t="str">
        <f t="shared" si="15"/>
        <v>Q2</v>
      </c>
    </row>
    <row r="224" spans="1:12">
      <c r="A224">
        <v>10331</v>
      </c>
      <c r="B224">
        <v>54</v>
      </c>
      <c r="C224" t="str">
        <f>_xlfn.IFNA(VLOOKUP(B224,Products!$A$1:$J$93,2,FALSE),"")</f>
        <v>Tourtière</v>
      </c>
      <c r="D224" t="str">
        <f>_xlfn.IFNA(VLOOKUP(VLOOKUP(A224,Orders!$A$1:$L$832,3,FALSE),Employees!$A$1:$J$10,3,FALSE)&amp;" "&amp;VLOOKUP(VLOOKUP(A224,Orders!$A$1:$L$832,3,FALSE),Employees!$A$1:$J$10,2,FALSE),"")</f>
        <v>Anne Dodsworth</v>
      </c>
      <c r="E224" s="3">
        <f>_xlfn.IFNA(VLOOKUP(A224,Orders!$A$1:$L$832,4,FALSE),"")</f>
        <v>42854</v>
      </c>
      <c r="F224">
        <v>5.9</v>
      </c>
      <c r="G224">
        <v>15</v>
      </c>
      <c r="H224">
        <v>0</v>
      </c>
      <c r="I224">
        <f t="shared" si="12"/>
        <v>2017</v>
      </c>
      <c r="J224">
        <f t="shared" si="13"/>
        <v>88.5</v>
      </c>
      <c r="K224">
        <f t="shared" si="14"/>
        <v>4</v>
      </c>
      <c r="L224" t="str">
        <f t="shared" si="15"/>
        <v>Q2</v>
      </c>
    </row>
    <row r="225" spans="1:12">
      <c r="A225">
        <v>10332</v>
      </c>
      <c r="B225">
        <v>18</v>
      </c>
      <c r="C225" t="str">
        <f>_xlfn.IFNA(VLOOKUP(B225,Products!$A$1:$J$93,2,FALSE),"")</f>
        <v>Carnarvon Tigers</v>
      </c>
      <c r="D225" t="str">
        <f>_xlfn.IFNA(VLOOKUP(VLOOKUP(A225,Orders!$A$1:$L$832,3,FALSE),Employees!$A$1:$J$10,3,FALSE)&amp;" "&amp;VLOOKUP(VLOOKUP(A225,Orders!$A$1:$L$832,3,FALSE),Employees!$A$1:$J$10,2,FALSE),"")</f>
        <v>Janet Leverling</v>
      </c>
      <c r="E225" s="3">
        <f>_xlfn.IFNA(VLOOKUP(A225,Orders!$A$1:$L$832,4,FALSE),"")</f>
        <v>42855</v>
      </c>
      <c r="F225">
        <v>50</v>
      </c>
      <c r="G225">
        <v>40</v>
      </c>
      <c r="H225">
        <v>0.2</v>
      </c>
      <c r="I225">
        <f t="shared" si="12"/>
        <v>2017</v>
      </c>
      <c r="J225">
        <f t="shared" si="13"/>
        <v>400</v>
      </c>
      <c r="K225">
        <f t="shared" si="14"/>
        <v>4</v>
      </c>
      <c r="L225" t="str">
        <f t="shared" si="15"/>
        <v>Q2</v>
      </c>
    </row>
    <row r="226" spans="1:12">
      <c r="A226">
        <v>10332</v>
      </c>
      <c r="B226">
        <v>42</v>
      </c>
      <c r="C226" t="str">
        <f>_xlfn.IFNA(VLOOKUP(B226,Products!$A$1:$J$93,2,FALSE),"")</f>
        <v>Singaporean Hokkien Fried Mee</v>
      </c>
      <c r="D226" t="str">
        <f>_xlfn.IFNA(VLOOKUP(VLOOKUP(A226,Orders!$A$1:$L$832,3,FALSE),Employees!$A$1:$J$10,3,FALSE)&amp;" "&amp;VLOOKUP(VLOOKUP(A226,Orders!$A$1:$L$832,3,FALSE),Employees!$A$1:$J$10,2,FALSE),"")</f>
        <v>Janet Leverling</v>
      </c>
      <c r="E226" s="3">
        <f>_xlfn.IFNA(VLOOKUP(A226,Orders!$A$1:$L$832,4,FALSE),"")</f>
        <v>42855</v>
      </c>
      <c r="F226">
        <v>11.2</v>
      </c>
      <c r="G226">
        <v>10</v>
      </c>
      <c r="H226">
        <v>0.2</v>
      </c>
      <c r="I226">
        <f t="shared" si="12"/>
        <v>2017</v>
      </c>
      <c r="J226">
        <f t="shared" si="13"/>
        <v>22.400000000000002</v>
      </c>
      <c r="K226">
        <f t="shared" si="14"/>
        <v>4</v>
      </c>
      <c r="L226" t="str">
        <f t="shared" si="15"/>
        <v>Q2</v>
      </c>
    </row>
    <row r="227" spans="1:12">
      <c r="A227">
        <v>10332</v>
      </c>
      <c r="B227">
        <v>47</v>
      </c>
      <c r="C227" t="str">
        <f>_xlfn.IFNA(VLOOKUP(B227,Products!$A$1:$J$93,2,FALSE),"")</f>
        <v>Zaanse koeken</v>
      </c>
      <c r="D227" t="str">
        <f>_xlfn.IFNA(VLOOKUP(VLOOKUP(A227,Orders!$A$1:$L$832,3,FALSE),Employees!$A$1:$J$10,3,FALSE)&amp;" "&amp;VLOOKUP(VLOOKUP(A227,Orders!$A$1:$L$832,3,FALSE),Employees!$A$1:$J$10,2,FALSE),"")</f>
        <v>Janet Leverling</v>
      </c>
      <c r="E227" s="3">
        <f>_xlfn.IFNA(VLOOKUP(A227,Orders!$A$1:$L$832,4,FALSE),"")</f>
        <v>42855</v>
      </c>
      <c r="F227">
        <v>7.6</v>
      </c>
      <c r="G227">
        <v>16</v>
      </c>
      <c r="H227">
        <v>0.2</v>
      </c>
      <c r="I227">
        <f t="shared" si="12"/>
        <v>2017</v>
      </c>
      <c r="J227">
        <f t="shared" si="13"/>
        <v>24.32</v>
      </c>
      <c r="K227">
        <f t="shared" si="14"/>
        <v>4</v>
      </c>
      <c r="L227" t="str">
        <f t="shared" si="15"/>
        <v>Q2</v>
      </c>
    </row>
    <row r="228" spans="1:12">
      <c r="A228">
        <v>10333</v>
      </c>
      <c r="B228">
        <v>14</v>
      </c>
      <c r="C228" t="str">
        <f>_xlfn.IFNA(VLOOKUP(B228,Products!$A$1:$J$93,2,FALSE),"")</f>
        <v>Tofu</v>
      </c>
      <c r="D228" t="str">
        <f>_xlfn.IFNA(VLOOKUP(VLOOKUP(A228,Orders!$A$1:$L$832,3,FALSE),Employees!$A$1:$J$10,3,FALSE)&amp;" "&amp;VLOOKUP(VLOOKUP(A228,Orders!$A$1:$L$832,3,FALSE),Employees!$A$1:$J$10,2,FALSE),"")</f>
        <v>Steven Buchanan</v>
      </c>
      <c r="E228" s="3">
        <f>_xlfn.IFNA(VLOOKUP(A228,Orders!$A$1:$L$832,4,FALSE),"")</f>
        <v>42856</v>
      </c>
      <c r="F228">
        <v>18.600000000000001</v>
      </c>
      <c r="G228">
        <v>10</v>
      </c>
      <c r="H228">
        <v>0</v>
      </c>
      <c r="I228">
        <f t="shared" si="12"/>
        <v>2017</v>
      </c>
      <c r="J228">
        <f t="shared" si="13"/>
        <v>186</v>
      </c>
      <c r="K228">
        <f t="shared" si="14"/>
        <v>5</v>
      </c>
      <c r="L228" t="str">
        <f t="shared" si="15"/>
        <v>Q2</v>
      </c>
    </row>
    <row r="229" spans="1:12">
      <c r="A229">
        <v>10333</v>
      </c>
      <c r="B229">
        <v>21</v>
      </c>
      <c r="C229" t="str">
        <f>_xlfn.IFNA(VLOOKUP(B229,Products!$A$1:$J$93,2,FALSE),"")</f>
        <v>Sir Rodney's Scones</v>
      </c>
      <c r="D229" t="str">
        <f>_xlfn.IFNA(VLOOKUP(VLOOKUP(A229,Orders!$A$1:$L$832,3,FALSE),Employees!$A$1:$J$10,3,FALSE)&amp;" "&amp;VLOOKUP(VLOOKUP(A229,Orders!$A$1:$L$832,3,FALSE),Employees!$A$1:$J$10,2,FALSE),"")</f>
        <v>Steven Buchanan</v>
      </c>
      <c r="E229" s="3">
        <f>_xlfn.IFNA(VLOOKUP(A229,Orders!$A$1:$L$832,4,FALSE),"")</f>
        <v>42856</v>
      </c>
      <c r="F229">
        <v>8</v>
      </c>
      <c r="G229">
        <v>10</v>
      </c>
      <c r="H229">
        <v>0.1</v>
      </c>
      <c r="I229">
        <f t="shared" si="12"/>
        <v>2017</v>
      </c>
      <c r="J229">
        <f t="shared" si="13"/>
        <v>8</v>
      </c>
      <c r="K229">
        <f t="shared" si="14"/>
        <v>5</v>
      </c>
      <c r="L229" t="str">
        <f t="shared" si="15"/>
        <v>Q2</v>
      </c>
    </row>
    <row r="230" spans="1:12">
      <c r="A230">
        <v>10333</v>
      </c>
      <c r="B230">
        <v>71</v>
      </c>
      <c r="C230" t="str">
        <f>_xlfn.IFNA(VLOOKUP(B230,Products!$A$1:$J$93,2,FALSE),"")</f>
        <v>Flotemysost</v>
      </c>
      <c r="D230" t="str">
        <f>_xlfn.IFNA(VLOOKUP(VLOOKUP(A230,Orders!$A$1:$L$832,3,FALSE),Employees!$A$1:$J$10,3,FALSE)&amp;" "&amp;VLOOKUP(VLOOKUP(A230,Orders!$A$1:$L$832,3,FALSE),Employees!$A$1:$J$10,2,FALSE),"")</f>
        <v>Steven Buchanan</v>
      </c>
      <c r="E230" s="3">
        <f>_xlfn.IFNA(VLOOKUP(A230,Orders!$A$1:$L$832,4,FALSE),"")</f>
        <v>42856</v>
      </c>
      <c r="F230">
        <v>17.2</v>
      </c>
      <c r="G230">
        <v>40</v>
      </c>
      <c r="H230">
        <v>0.1</v>
      </c>
      <c r="I230">
        <f t="shared" si="12"/>
        <v>2017</v>
      </c>
      <c r="J230">
        <f t="shared" si="13"/>
        <v>68.8</v>
      </c>
      <c r="K230">
        <f t="shared" si="14"/>
        <v>5</v>
      </c>
      <c r="L230" t="str">
        <f t="shared" si="15"/>
        <v>Q2</v>
      </c>
    </row>
    <row r="231" spans="1:12">
      <c r="A231">
        <v>10334</v>
      </c>
      <c r="B231">
        <v>52</v>
      </c>
      <c r="C231" t="str">
        <f>_xlfn.IFNA(VLOOKUP(B231,Products!$A$1:$J$93,2,FALSE),"")</f>
        <v>Filo Mix</v>
      </c>
      <c r="D231" t="str">
        <f>_xlfn.IFNA(VLOOKUP(VLOOKUP(A231,Orders!$A$1:$L$832,3,FALSE),Employees!$A$1:$J$10,3,FALSE)&amp;" "&amp;VLOOKUP(VLOOKUP(A231,Orders!$A$1:$L$832,3,FALSE),Employees!$A$1:$J$10,2,FALSE),"")</f>
        <v>Laura Callahan</v>
      </c>
      <c r="E231" s="3">
        <f>_xlfn.IFNA(VLOOKUP(A231,Orders!$A$1:$L$832,4,FALSE),"")</f>
        <v>42859</v>
      </c>
      <c r="F231">
        <v>5.6</v>
      </c>
      <c r="G231">
        <v>8</v>
      </c>
      <c r="H231">
        <v>0</v>
      </c>
      <c r="I231">
        <f t="shared" si="12"/>
        <v>2017</v>
      </c>
      <c r="J231">
        <f t="shared" si="13"/>
        <v>44.8</v>
      </c>
      <c r="K231">
        <f t="shared" si="14"/>
        <v>5</v>
      </c>
      <c r="L231" t="str">
        <f t="shared" si="15"/>
        <v>Q2</v>
      </c>
    </row>
    <row r="232" spans="1:12">
      <c r="A232">
        <v>10334</v>
      </c>
      <c r="B232">
        <v>68</v>
      </c>
      <c r="C232" t="str">
        <f>_xlfn.IFNA(VLOOKUP(B232,Products!$A$1:$J$93,2,FALSE),"")</f>
        <v>Scottish Longbreads</v>
      </c>
      <c r="D232" t="str">
        <f>_xlfn.IFNA(VLOOKUP(VLOOKUP(A232,Orders!$A$1:$L$832,3,FALSE),Employees!$A$1:$J$10,3,FALSE)&amp;" "&amp;VLOOKUP(VLOOKUP(A232,Orders!$A$1:$L$832,3,FALSE),Employees!$A$1:$J$10,2,FALSE),"")</f>
        <v>Laura Callahan</v>
      </c>
      <c r="E232" s="3">
        <f>_xlfn.IFNA(VLOOKUP(A232,Orders!$A$1:$L$832,4,FALSE),"")</f>
        <v>42859</v>
      </c>
      <c r="F232">
        <v>10</v>
      </c>
      <c r="G232">
        <v>10</v>
      </c>
      <c r="H232">
        <v>0</v>
      </c>
      <c r="I232">
        <f t="shared" si="12"/>
        <v>2017</v>
      </c>
      <c r="J232">
        <f t="shared" si="13"/>
        <v>100</v>
      </c>
      <c r="K232">
        <f t="shared" si="14"/>
        <v>5</v>
      </c>
      <c r="L232" t="str">
        <f t="shared" si="15"/>
        <v>Q2</v>
      </c>
    </row>
    <row r="233" spans="1:12">
      <c r="A233">
        <v>10335</v>
      </c>
      <c r="B233">
        <v>2</v>
      </c>
      <c r="C233" t="str">
        <f>_xlfn.IFNA(VLOOKUP(B233,Products!$A$1:$J$93,2,FALSE),"")</f>
        <v>Chang5</v>
      </c>
      <c r="D233" t="str">
        <f>_xlfn.IFNA(VLOOKUP(VLOOKUP(A233,Orders!$A$1:$L$832,3,FALSE),Employees!$A$1:$J$10,3,FALSE)&amp;" "&amp;VLOOKUP(VLOOKUP(A233,Orders!$A$1:$L$832,3,FALSE),Employees!$A$1:$J$10,2,FALSE),"")</f>
        <v>Robert King</v>
      </c>
      <c r="E233" s="3">
        <f>_xlfn.IFNA(VLOOKUP(A233,Orders!$A$1:$L$832,4,FALSE),"")</f>
        <v>42860</v>
      </c>
      <c r="F233">
        <v>15.2</v>
      </c>
      <c r="G233">
        <v>7</v>
      </c>
      <c r="H233">
        <v>0.2</v>
      </c>
      <c r="I233">
        <f t="shared" si="12"/>
        <v>2017</v>
      </c>
      <c r="J233">
        <f t="shared" si="13"/>
        <v>21.28</v>
      </c>
      <c r="K233">
        <f t="shared" si="14"/>
        <v>5</v>
      </c>
      <c r="L233" t="str">
        <f t="shared" si="15"/>
        <v>Q2</v>
      </c>
    </row>
    <row r="234" spans="1:12">
      <c r="A234">
        <v>10335</v>
      </c>
      <c r="B234">
        <v>31</v>
      </c>
      <c r="C234" t="str">
        <f>_xlfn.IFNA(VLOOKUP(B234,Products!$A$1:$J$93,2,FALSE),"")</f>
        <v>Gorgonzola Telino</v>
      </c>
      <c r="D234" t="str">
        <f>_xlfn.IFNA(VLOOKUP(VLOOKUP(A234,Orders!$A$1:$L$832,3,FALSE),Employees!$A$1:$J$10,3,FALSE)&amp;" "&amp;VLOOKUP(VLOOKUP(A234,Orders!$A$1:$L$832,3,FALSE),Employees!$A$1:$J$10,2,FALSE),"")</f>
        <v>Robert King</v>
      </c>
      <c r="E234" s="3">
        <f>_xlfn.IFNA(VLOOKUP(A234,Orders!$A$1:$L$832,4,FALSE),"")</f>
        <v>42860</v>
      </c>
      <c r="F234">
        <v>10</v>
      </c>
      <c r="G234">
        <v>25</v>
      </c>
      <c r="H234">
        <v>0.2</v>
      </c>
      <c r="I234">
        <f t="shared" si="12"/>
        <v>2017</v>
      </c>
      <c r="J234">
        <f t="shared" si="13"/>
        <v>50</v>
      </c>
      <c r="K234">
        <f t="shared" si="14"/>
        <v>5</v>
      </c>
      <c r="L234" t="str">
        <f t="shared" si="15"/>
        <v>Q2</v>
      </c>
    </row>
    <row r="235" spans="1:12">
      <c r="A235">
        <v>10335</v>
      </c>
      <c r="B235">
        <v>32</v>
      </c>
      <c r="C235" t="str">
        <f>_xlfn.IFNA(VLOOKUP(B235,Products!$A$1:$J$93,2,FALSE),"")</f>
        <v>Mascarpone Fabioli</v>
      </c>
      <c r="D235" t="str">
        <f>_xlfn.IFNA(VLOOKUP(VLOOKUP(A235,Orders!$A$1:$L$832,3,FALSE),Employees!$A$1:$J$10,3,FALSE)&amp;" "&amp;VLOOKUP(VLOOKUP(A235,Orders!$A$1:$L$832,3,FALSE),Employees!$A$1:$J$10,2,FALSE),"")</f>
        <v>Robert King</v>
      </c>
      <c r="E235" s="3">
        <f>_xlfn.IFNA(VLOOKUP(A235,Orders!$A$1:$L$832,4,FALSE),"")</f>
        <v>42860</v>
      </c>
      <c r="F235">
        <v>25.6</v>
      </c>
      <c r="G235">
        <v>6</v>
      </c>
      <c r="H235">
        <v>0.2</v>
      </c>
      <c r="I235">
        <f t="shared" si="12"/>
        <v>2017</v>
      </c>
      <c r="J235">
        <f t="shared" si="13"/>
        <v>30.720000000000006</v>
      </c>
      <c r="K235">
        <f t="shared" si="14"/>
        <v>5</v>
      </c>
      <c r="L235" t="str">
        <f t="shared" si="15"/>
        <v>Q2</v>
      </c>
    </row>
    <row r="236" spans="1:12">
      <c r="A236">
        <v>10335</v>
      </c>
      <c r="B236">
        <v>51</v>
      </c>
      <c r="C236" t="str">
        <f>_xlfn.IFNA(VLOOKUP(B236,Products!$A$1:$J$93,2,FALSE),"")</f>
        <v>Manjimup Dried Apples</v>
      </c>
      <c r="D236" t="str">
        <f>_xlfn.IFNA(VLOOKUP(VLOOKUP(A236,Orders!$A$1:$L$832,3,FALSE),Employees!$A$1:$J$10,3,FALSE)&amp;" "&amp;VLOOKUP(VLOOKUP(A236,Orders!$A$1:$L$832,3,FALSE),Employees!$A$1:$J$10,2,FALSE),"")</f>
        <v>Robert King</v>
      </c>
      <c r="E236" s="3">
        <f>_xlfn.IFNA(VLOOKUP(A236,Orders!$A$1:$L$832,4,FALSE),"")</f>
        <v>42860</v>
      </c>
      <c r="F236">
        <v>42.4</v>
      </c>
      <c r="G236">
        <v>48</v>
      </c>
      <c r="H236">
        <v>0.2</v>
      </c>
      <c r="I236">
        <f t="shared" si="12"/>
        <v>2017</v>
      </c>
      <c r="J236">
        <f t="shared" si="13"/>
        <v>407.03999999999996</v>
      </c>
      <c r="K236">
        <f t="shared" si="14"/>
        <v>5</v>
      </c>
      <c r="L236" t="str">
        <f t="shared" si="15"/>
        <v>Q2</v>
      </c>
    </row>
    <row r="237" spans="1:12">
      <c r="A237">
        <v>10336</v>
      </c>
      <c r="B237">
        <v>4</v>
      </c>
      <c r="C237" t="str">
        <f>_xlfn.IFNA(VLOOKUP(B237,Products!$A$1:$J$93,2,FALSE),"")</f>
        <v>Chef Anton's Cajun Seasoning</v>
      </c>
      <c r="D237" t="str">
        <f>_xlfn.IFNA(VLOOKUP(VLOOKUP(A237,Orders!$A$1:$L$832,3,FALSE),Employees!$A$1:$J$10,3,FALSE)&amp;" "&amp;VLOOKUP(VLOOKUP(A237,Orders!$A$1:$L$832,3,FALSE),Employees!$A$1:$J$10,2,FALSE),"")</f>
        <v>Robert King</v>
      </c>
      <c r="E237" s="3">
        <f>_xlfn.IFNA(VLOOKUP(A237,Orders!$A$1:$L$832,4,FALSE),"")</f>
        <v>42861</v>
      </c>
      <c r="F237">
        <v>17.600000000000001</v>
      </c>
      <c r="G237">
        <v>18</v>
      </c>
      <c r="H237">
        <v>0.1</v>
      </c>
      <c r="I237">
        <f t="shared" si="12"/>
        <v>2017</v>
      </c>
      <c r="J237">
        <f t="shared" si="13"/>
        <v>31.680000000000003</v>
      </c>
      <c r="K237">
        <f t="shared" si="14"/>
        <v>5</v>
      </c>
      <c r="L237" t="str">
        <f t="shared" si="15"/>
        <v>Q2</v>
      </c>
    </row>
    <row r="238" spans="1:12">
      <c r="A238">
        <v>10337</v>
      </c>
      <c r="B238">
        <v>23</v>
      </c>
      <c r="C238" t="str">
        <f>_xlfn.IFNA(VLOOKUP(B238,Products!$A$1:$J$93,2,FALSE),"")</f>
        <v>Tunnbröd</v>
      </c>
      <c r="D238" t="str">
        <f>_xlfn.IFNA(VLOOKUP(VLOOKUP(A238,Orders!$A$1:$L$832,3,FALSE),Employees!$A$1:$J$10,3,FALSE)&amp;" "&amp;VLOOKUP(VLOOKUP(A238,Orders!$A$1:$L$832,3,FALSE),Employees!$A$1:$J$10,2,FALSE),"")</f>
        <v>Margaret Peacock</v>
      </c>
      <c r="E238" s="3">
        <f>_xlfn.IFNA(VLOOKUP(A238,Orders!$A$1:$L$832,4,FALSE),"")</f>
        <v>42862</v>
      </c>
      <c r="F238">
        <v>7.2</v>
      </c>
      <c r="G238">
        <v>40</v>
      </c>
      <c r="H238">
        <v>0</v>
      </c>
      <c r="I238">
        <f t="shared" si="12"/>
        <v>2017</v>
      </c>
      <c r="J238">
        <f t="shared" si="13"/>
        <v>288</v>
      </c>
      <c r="K238">
        <f t="shared" si="14"/>
        <v>5</v>
      </c>
      <c r="L238" t="str">
        <f t="shared" si="15"/>
        <v>Q2</v>
      </c>
    </row>
    <row r="239" spans="1:12">
      <c r="A239">
        <v>10337</v>
      </c>
      <c r="B239">
        <v>26</v>
      </c>
      <c r="C239" t="str">
        <f>_xlfn.IFNA(VLOOKUP(B239,Products!$A$1:$J$93,2,FALSE),"")</f>
        <v>Gumbär Gummibärchen</v>
      </c>
      <c r="D239" t="str">
        <f>_xlfn.IFNA(VLOOKUP(VLOOKUP(A239,Orders!$A$1:$L$832,3,FALSE),Employees!$A$1:$J$10,3,FALSE)&amp;" "&amp;VLOOKUP(VLOOKUP(A239,Orders!$A$1:$L$832,3,FALSE),Employees!$A$1:$J$10,2,FALSE),"")</f>
        <v>Margaret Peacock</v>
      </c>
      <c r="E239" s="3">
        <f>_xlfn.IFNA(VLOOKUP(A239,Orders!$A$1:$L$832,4,FALSE),"")</f>
        <v>42862</v>
      </c>
      <c r="F239">
        <v>24.9</v>
      </c>
      <c r="G239">
        <v>24</v>
      </c>
      <c r="H239">
        <v>0</v>
      </c>
      <c r="I239">
        <f t="shared" si="12"/>
        <v>2017</v>
      </c>
      <c r="J239">
        <f t="shared" si="13"/>
        <v>597.59999999999991</v>
      </c>
      <c r="K239">
        <f t="shared" si="14"/>
        <v>5</v>
      </c>
      <c r="L239" t="str">
        <f t="shared" si="15"/>
        <v>Q2</v>
      </c>
    </row>
    <row r="240" spans="1:12">
      <c r="A240">
        <v>10337</v>
      </c>
      <c r="B240">
        <v>36</v>
      </c>
      <c r="C240" t="str">
        <f>_xlfn.IFNA(VLOOKUP(B240,Products!$A$1:$J$93,2,FALSE),"")</f>
        <v>Inlagd Sill</v>
      </c>
      <c r="D240" t="str">
        <f>_xlfn.IFNA(VLOOKUP(VLOOKUP(A240,Orders!$A$1:$L$832,3,FALSE),Employees!$A$1:$J$10,3,FALSE)&amp;" "&amp;VLOOKUP(VLOOKUP(A240,Orders!$A$1:$L$832,3,FALSE),Employees!$A$1:$J$10,2,FALSE),"")</f>
        <v>Margaret Peacock</v>
      </c>
      <c r="E240" s="3">
        <f>_xlfn.IFNA(VLOOKUP(A240,Orders!$A$1:$L$832,4,FALSE),"")</f>
        <v>42862</v>
      </c>
      <c r="F240">
        <v>15.2</v>
      </c>
      <c r="G240">
        <v>20</v>
      </c>
      <c r="H240">
        <v>0</v>
      </c>
      <c r="I240">
        <f t="shared" si="12"/>
        <v>2017</v>
      </c>
      <c r="J240">
        <f t="shared" si="13"/>
        <v>304</v>
      </c>
      <c r="K240">
        <f t="shared" si="14"/>
        <v>5</v>
      </c>
      <c r="L240" t="str">
        <f t="shared" si="15"/>
        <v>Q2</v>
      </c>
    </row>
    <row r="241" spans="1:12">
      <c r="A241">
        <v>10337</v>
      </c>
      <c r="B241">
        <v>37</v>
      </c>
      <c r="C241" t="str">
        <f>_xlfn.IFNA(VLOOKUP(B241,Products!$A$1:$J$93,2,FALSE),"")</f>
        <v>Gravad lax</v>
      </c>
      <c r="D241" t="str">
        <f>_xlfn.IFNA(VLOOKUP(VLOOKUP(A241,Orders!$A$1:$L$832,3,FALSE),Employees!$A$1:$J$10,3,FALSE)&amp;" "&amp;VLOOKUP(VLOOKUP(A241,Orders!$A$1:$L$832,3,FALSE),Employees!$A$1:$J$10,2,FALSE),"")</f>
        <v>Margaret Peacock</v>
      </c>
      <c r="E241" s="3">
        <f>_xlfn.IFNA(VLOOKUP(A241,Orders!$A$1:$L$832,4,FALSE),"")</f>
        <v>42862</v>
      </c>
      <c r="F241">
        <v>20.8</v>
      </c>
      <c r="G241">
        <v>28</v>
      </c>
      <c r="H241">
        <v>0</v>
      </c>
      <c r="I241">
        <f t="shared" si="12"/>
        <v>2017</v>
      </c>
      <c r="J241">
        <f t="shared" si="13"/>
        <v>582.4</v>
      </c>
      <c r="K241">
        <f t="shared" si="14"/>
        <v>5</v>
      </c>
      <c r="L241" t="str">
        <f t="shared" si="15"/>
        <v>Q2</v>
      </c>
    </row>
    <row r="242" spans="1:12">
      <c r="A242">
        <v>10337</v>
      </c>
      <c r="B242">
        <v>72</v>
      </c>
      <c r="C242" t="str">
        <f>_xlfn.IFNA(VLOOKUP(B242,Products!$A$1:$J$93,2,FALSE),"")</f>
        <v>Mozzarella di Giovanni</v>
      </c>
      <c r="D242" t="str">
        <f>_xlfn.IFNA(VLOOKUP(VLOOKUP(A242,Orders!$A$1:$L$832,3,FALSE),Employees!$A$1:$J$10,3,FALSE)&amp;" "&amp;VLOOKUP(VLOOKUP(A242,Orders!$A$1:$L$832,3,FALSE),Employees!$A$1:$J$10,2,FALSE),"")</f>
        <v>Margaret Peacock</v>
      </c>
      <c r="E242" s="3">
        <f>_xlfn.IFNA(VLOOKUP(A242,Orders!$A$1:$L$832,4,FALSE),"")</f>
        <v>42862</v>
      </c>
      <c r="F242">
        <v>27.8</v>
      </c>
      <c r="G242">
        <v>25</v>
      </c>
      <c r="H242">
        <v>0</v>
      </c>
      <c r="I242">
        <f t="shared" si="12"/>
        <v>2017</v>
      </c>
      <c r="J242">
        <f t="shared" si="13"/>
        <v>695</v>
      </c>
      <c r="K242">
        <f t="shared" si="14"/>
        <v>5</v>
      </c>
      <c r="L242" t="str">
        <f t="shared" si="15"/>
        <v>Q2</v>
      </c>
    </row>
    <row r="243" spans="1:12">
      <c r="A243">
        <v>10338</v>
      </c>
      <c r="B243">
        <v>17</v>
      </c>
      <c r="C243" t="str">
        <f>_xlfn.IFNA(VLOOKUP(B243,Products!$A$1:$J$93,2,FALSE),"")</f>
        <v>Alice Mutton</v>
      </c>
      <c r="D243" t="str">
        <f>_xlfn.IFNA(VLOOKUP(VLOOKUP(A243,Orders!$A$1:$L$832,3,FALSE),Employees!$A$1:$J$10,3,FALSE)&amp;" "&amp;VLOOKUP(VLOOKUP(A243,Orders!$A$1:$L$832,3,FALSE),Employees!$A$1:$J$10,2,FALSE),"")</f>
        <v>Margaret Peacock</v>
      </c>
      <c r="E243" s="3">
        <f>_xlfn.IFNA(VLOOKUP(A243,Orders!$A$1:$L$832,4,FALSE),"")</f>
        <v>42863</v>
      </c>
      <c r="F243">
        <v>31.2</v>
      </c>
      <c r="G243">
        <v>20</v>
      </c>
      <c r="H243">
        <v>0</v>
      </c>
      <c r="I243">
        <f t="shared" si="12"/>
        <v>2017</v>
      </c>
      <c r="J243">
        <f t="shared" si="13"/>
        <v>624</v>
      </c>
      <c r="K243">
        <f t="shared" si="14"/>
        <v>5</v>
      </c>
      <c r="L243" t="str">
        <f t="shared" si="15"/>
        <v>Q2</v>
      </c>
    </row>
    <row r="244" spans="1:12">
      <c r="A244">
        <v>10338</v>
      </c>
      <c r="B244">
        <v>30</v>
      </c>
      <c r="C244" t="str">
        <f>_xlfn.IFNA(VLOOKUP(B244,Products!$A$1:$J$93,2,FALSE),"")</f>
        <v>Nord-Ost Matjeshering</v>
      </c>
      <c r="D244" t="str">
        <f>_xlfn.IFNA(VLOOKUP(VLOOKUP(A244,Orders!$A$1:$L$832,3,FALSE),Employees!$A$1:$J$10,3,FALSE)&amp;" "&amp;VLOOKUP(VLOOKUP(A244,Orders!$A$1:$L$832,3,FALSE),Employees!$A$1:$J$10,2,FALSE),"")</f>
        <v>Margaret Peacock</v>
      </c>
      <c r="E244" s="3">
        <f>_xlfn.IFNA(VLOOKUP(A244,Orders!$A$1:$L$832,4,FALSE),"")</f>
        <v>42863</v>
      </c>
      <c r="F244">
        <v>20.7</v>
      </c>
      <c r="G244">
        <v>15</v>
      </c>
      <c r="H244">
        <v>0</v>
      </c>
      <c r="I244">
        <f t="shared" si="12"/>
        <v>2017</v>
      </c>
      <c r="J244">
        <f t="shared" si="13"/>
        <v>310.5</v>
      </c>
      <c r="K244">
        <f t="shared" si="14"/>
        <v>5</v>
      </c>
      <c r="L244" t="str">
        <f t="shared" si="15"/>
        <v>Q2</v>
      </c>
    </row>
    <row r="245" spans="1:12">
      <c r="A245">
        <v>10339</v>
      </c>
      <c r="B245">
        <v>4</v>
      </c>
      <c r="C245" t="str">
        <f>_xlfn.IFNA(VLOOKUP(B245,Products!$A$1:$J$93,2,FALSE),"")</f>
        <v>Chef Anton's Cajun Seasoning</v>
      </c>
      <c r="D245" t="str">
        <f>_xlfn.IFNA(VLOOKUP(VLOOKUP(A245,Orders!$A$1:$L$832,3,FALSE),Employees!$A$1:$J$10,3,FALSE)&amp;" "&amp;VLOOKUP(VLOOKUP(A245,Orders!$A$1:$L$832,3,FALSE),Employees!$A$1:$J$10,2,FALSE),"")</f>
        <v>Andrew Fuller</v>
      </c>
      <c r="E245" s="3">
        <f>_xlfn.IFNA(VLOOKUP(A245,Orders!$A$1:$L$832,4,FALSE),"")</f>
        <v>42866</v>
      </c>
      <c r="F245">
        <v>17.600000000000001</v>
      </c>
      <c r="G245">
        <v>10</v>
      </c>
      <c r="H245">
        <v>0</v>
      </c>
      <c r="I245">
        <f t="shared" si="12"/>
        <v>2017</v>
      </c>
      <c r="J245">
        <f t="shared" si="13"/>
        <v>176</v>
      </c>
      <c r="K245">
        <f t="shared" si="14"/>
        <v>5</v>
      </c>
      <c r="L245" t="str">
        <f t="shared" si="15"/>
        <v>Q2</v>
      </c>
    </row>
    <row r="246" spans="1:12">
      <c r="A246">
        <v>10339</v>
      </c>
      <c r="B246">
        <v>17</v>
      </c>
      <c r="C246" t="str">
        <f>_xlfn.IFNA(VLOOKUP(B246,Products!$A$1:$J$93,2,FALSE),"")</f>
        <v>Alice Mutton</v>
      </c>
      <c r="D246" t="str">
        <f>_xlfn.IFNA(VLOOKUP(VLOOKUP(A246,Orders!$A$1:$L$832,3,FALSE),Employees!$A$1:$J$10,3,FALSE)&amp;" "&amp;VLOOKUP(VLOOKUP(A246,Orders!$A$1:$L$832,3,FALSE),Employees!$A$1:$J$10,2,FALSE),"")</f>
        <v>Andrew Fuller</v>
      </c>
      <c r="E246" s="3">
        <f>_xlfn.IFNA(VLOOKUP(A246,Orders!$A$1:$L$832,4,FALSE),"")</f>
        <v>42866</v>
      </c>
      <c r="F246">
        <v>31.2</v>
      </c>
      <c r="G246">
        <v>70</v>
      </c>
      <c r="H246">
        <v>0.05</v>
      </c>
      <c r="I246">
        <f t="shared" si="12"/>
        <v>2017</v>
      </c>
      <c r="J246">
        <f t="shared" si="13"/>
        <v>109.2</v>
      </c>
      <c r="K246">
        <f t="shared" si="14"/>
        <v>5</v>
      </c>
      <c r="L246" t="str">
        <f t="shared" si="15"/>
        <v>Q2</v>
      </c>
    </row>
    <row r="247" spans="1:12">
      <c r="A247">
        <v>10339</v>
      </c>
      <c r="B247">
        <v>62</v>
      </c>
      <c r="C247" t="str">
        <f>_xlfn.IFNA(VLOOKUP(B247,Products!$A$1:$J$93,2,FALSE),"")</f>
        <v>Tarte au sucre</v>
      </c>
      <c r="D247" t="str">
        <f>_xlfn.IFNA(VLOOKUP(VLOOKUP(A247,Orders!$A$1:$L$832,3,FALSE),Employees!$A$1:$J$10,3,FALSE)&amp;" "&amp;VLOOKUP(VLOOKUP(A247,Orders!$A$1:$L$832,3,FALSE),Employees!$A$1:$J$10,2,FALSE),"")</f>
        <v>Andrew Fuller</v>
      </c>
      <c r="E247" s="3">
        <f>_xlfn.IFNA(VLOOKUP(A247,Orders!$A$1:$L$832,4,FALSE),"")</f>
        <v>42866</v>
      </c>
      <c r="F247">
        <v>39.4</v>
      </c>
      <c r="G247">
        <v>28</v>
      </c>
      <c r="H247">
        <v>0</v>
      </c>
      <c r="I247">
        <f t="shared" si="12"/>
        <v>2017</v>
      </c>
      <c r="J247">
        <f t="shared" si="13"/>
        <v>1103.2</v>
      </c>
      <c r="K247">
        <f t="shared" si="14"/>
        <v>5</v>
      </c>
      <c r="L247" t="str">
        <f t="shared" si="15"/>
        <v>Q2</v>
      </c>
    </row>
    <row r="248" spans="1:12">
      <c r="A248">
        <v>10340</v>
      </c>
      <c r="B248">
        <v>18</v>
      </c>
      <c r="C248" t="str">
        <f>_xlfn.IFNA(VLOOKUP(B248,Products!$A$1:$J$93,2,FALSE),"")</f>
        <v>Carnarvon Tigers</v>
      </c>
      <c r="D248" t="str">
        <f>_xlfn.IFNA(VLOOKUP(VLOOKUP(A248,Orders!$A$1:$L$832,3,FALSE),Employees!$A$1:$J$10,3,FALSE)&amp;" "&amp;VLOOKUP(VLOOKUP(A248,Orders!$A$1:$L$832,3,FALSE),Employees!$A$1:$J$10,2,FALSE),"")</f>
        <v>Nancy Davolio</v>
      </c>
      <c r="E248" s="3">
        <f>_xlfn.IFNA(VLOOKUP(A248,Orders!$A$1:$L$832,4,FALSE),"")</f>
        <v>42867</v>
      </c>
      <c r="F248">
        <v>50</v>
      </c>
      <c r="G248">
        <v>20</v>
      </c>
      <c r="H248">
        <v>0.05</v>
      </c>
      <c r="I248">
        <f t="shared" si="12"/>
        <v>2017</v>
      </c>
      <c r="J248">
        <f t="shared" si="13"/>
        <v>50</v>
      </c>
      <c r="K248">
        <f t="shared" si="14"/>
        <v>5</v>
      </c>
      <c r="L248" t="str">
        <f t="shared" si="15"/>
        <v>Q2</v>
      </c>
    </row>
    <row r="249" spans="1:12">
      <c r="A249">
        <v>10340</v>
      </c>
      <c r="B249">
        <v>41</v>
      </c>
      <c r="C249" t="str">
        <f>_xlfn.IFNA(VLOOKUP(B249,Products!$A$1:$J$93,2,FALSE),"")</f>
        <v>Jack's New England Clam Chowder</v>
      </c>
      <c r="D249" t="str">
        <f>_xlfn.IFNA(VLOOKUP(VLOOKUP(A249,Orders!$A$1:$L$832,3,FALSE),Employees!$A$1:$J$10,3,FALSE)&amp;" "&amp;VLOOKUP(VLOOKUP(A249,Orders!$A$1:$L$832,3,FALSE),Employees!$A$1:$J$10,2,FALSE),"")</f>
        <v>Nancy Davolio</v>
      </c>
      <c r="E249" s="3">
        <f>_xlfn.IFNA(VLOOKUP(A249,Orders!$A$1:$L$832,4,FALSE),"")</f>
        <v>42867</v>
      </c>
      <c r="F249">
        <v>7.7</v>
      </c>
      <c r="G249">
        <v>12</v>
      </c>
      <c r="H249">
        <v>0.05</v>
      </c>
      <c r="I249">
        <f t="shared" si="12"/>
        <v>2017</v>
      </c>
      <c r="J249">
        <f t="shared" si="13"/>
        <v>4.62</v>
      </c>
      <c r="K249">
        <f t="shared" si="14"/>
        <v>5</v>
      </c>
      <c r="L249" t="str">
        <f t="shared" si="15"/>
        <v>Q2</v>
      </c>
    </row>
    <row r="250" spans="1:12">
      <c r="A250">
        <v>10340</v>
      </c>
      <c r="B250">
        <v>43</v>
      </c>
      <c r="C250" t="str">
        <f>_xlfn.IFNA(VLOOKUP(B250,Products!$A$1:$J$93,2,FALSE),"")</f>
        <v>Ipoh Coffee</v>
      </c>
      <c r="D250" t="str">
        <f>_xlfn.IFNA(VLOOKUP(VLOOKUP(A250,Orders!$A$1:$L$832,3,FALSE),Employees!$A$1:$J$10,3,FALSE)&amp;" "&amp;VLOOKUP(VLOOKUP(A250,Orders!$A$1:$L$832,3,FALSE),Employees!$A$1:$J$10,2,FALSE),"")</f>
        <v>Nancy Davolio</v>
      </c>
      <c r="E250" s="3">
        <f>_xlfn.IFNA(VLOOKUP(A250,Orders!$A$1:$L$832,4,FALSE),"")</f>
        <v>42867</v>
      </c>
      <c r="F250">
        <v>36.799999999999997</v>
      </c>
      <c r="G250">
        <v>40</v>
      </c>
      <c r="H250">
        <v>0.05</v>
      </c>
      <c r="I250">
        <f t="shared" si="12"/>
        <v>2017</v>
      </c>
      <c r="J250">
        <f t="shared" si="13"/>
        <v>73.600000000000009</v>
      </c>
      <c r="K250">
        <f t="shared" si="14"/>
        <v>5</v>
      </c>
      <c r="L250" t="str">
        <f t="shared" si="15"/>
        <v>Q2</v>
      </c>
    </row>
    <row r="251" spans="1:12">
      <c r="A251">
        <v>10341</v>
      </c>
      <c r="B251">
        <v>33</v>
      </c>
      <c r="C251" t="str">
        <f>_xlfn.IFNA(VLOOKUP(B251,Products!$A$1:$J$93,2,FALSE),"")</f>
        <v>Geitost</v>
      </c>
      <c r="D251" t="str">
        <f>_xlfn.IFNA(VLOOKUP(VLOOKUP(A251,Orders!$A$1:$L$832,3,FALSE),Employees!$A$1:$J$10,3,FALSE)&amp;" "&amp;VLOOKUP(VLOOKUP(A251,Orders!$A$1:$L$832,3,FALSE),Employees!$A$1:$J$10,2,FALSE),"")</f>
        <v>Robert King</v>
      </c>
      <c r="E251" s="3">
        <f>_xlfn.IFNA(VLOOKUP(A251,Orders!$A$1:$L$832,4,FALSE),"")</f>
        <v>42867</v>
      </c>
      <c r="F251">
        <v>2</v>
      </c>
      <c r="G251">
        <v>8</v>
      </c>
      <c r="H251">
        <v>0</v>
      </c>
      <c r="I251">
        <f t="shared" si="12"/>
        <v>2017</v>
      </c>
      <c r="J251">
        <f t="shared" si="13"/>
        <v>16</v>
      </c>
      <c r="K251">
        <f t="shared" si="14"/>
        <v>5</v>
      </c>
      <c r="L251" t="str">
        <f t="shared" si="15"/>
        <v>Q2</v>
      </c>
    </row>
    <row r="252" spans="1:12">
      <c r="A252">
        <v>10341</v>
      </c>
      <c r="B252">
        <v>59</v>
      </c>
      <c r="C252" t="str">
        <f>_xlfn.IFNA(VLOOKUP(B252,Products!$A$1:$J$93,2,FALSE),"")</f>
        <v>Raclette Courdavault</v>
      </c>
      <c r="D252" t="str">
        <f>_xlfn.IFNA(VLOOKUP(VLOOKUP(A252,Orders!$A$1:$L$832,3,FALSE),Employees!$A$1:$J$10,3,FALSE)&amp;" "&amp;VLOOKUP(VLOOKUP(A252,Orders!$A$1:$L$832,3,FALSE),Employees!$A$1:$J$10,2,FALSE),"")</f>
        <v>Robert King</v>
      </c>
      <c r="E252" s="3">
        <f>_xlfn.IFNA(VLOOKUP(A252,Orders!$A$1:$L$832,4,FALSE),"")</f>
        <v>42867</v>
      </c>
      <c r="F252">
        <v>44</v>
      </c>
      <c r="G252">
        <v>9</v>
      </c>
      <c r="H252">
        <v>0.15</v>
      </c>
      <c r="I252">
        <f t="shared" si="12"/>
        <v>2017</v>
      </c>
      <c r="J252">
        <f t="shared" si="13"/>
        <v>59.4</v>
      </c>
      <c r="K252">
        <f t="shared" si="14"/>
        <v>5</v>
      </c>
      <c r="L252" t="str">
        <f t="shared" si="15"/>
        <v>Q2</v>
      </c>
    </row>
    <row r="253" spans="1:12">
      <c r="A253">
        <v>10342</v>
      </c>
      <c r="B253">
        <v>2</v>
      </c>
      <c r="C253" t="str">
        <f>_xlfn.IFNA(VLOOKUP(B253,Products!$A$1:$J$93,2,FALSE),"")</f>
        <v>Chang5</v>
      </c>
      <c r="D253" t="str">
        <f>_xlfn.IFNA(VLOOKUP(VLOOKUP(A253,Orders!$A$1:$L$832,3,FALSE),Employees!$A$1:$J$10,3,FALSE)&amp;" "&amp;VLOOKUP(VLOOKUP(A253,Orders!$A$1:$L$832,3,FALSE),Employees!$A$1:$J$10,2,FALSE),"")</f>
        <v>Margaret Peacock</v>
      </c>
      <c r="E253" s="3">
        <f>_xlfn.IFNA(VLOOKUP(A253,Orders!$A$1:$L$832,4,FALSE),"")</f>
        <v>42868</v>
      </c>
      <c r="F253">
        <v>15.2</v>
      </c>
      <c r="G253">
        <v>24</v>
      </c>
      <c r="H253">
        <v>0.2</v>
      </c>
      <c r="I253">
        <f t="shared" si="12"/>
        <v>2017</v>
      </c>
      <c r="J253">
        <f t="shared" si="13"/>
        <v>72.959999999999994</v>
      </c>
      <c r="K253">
        <f t="shared" si="14"/>
        <v>5</v>
      </c>
      <c r="L253" t="str">
        <f t="shared" si="15"/>
        <v>Q2</v>
      </c>
    </row>
    <row r="254" spans="1:12">
      <c r="A254">
        <v>10342</v>
      </c>
      <c r="B254">
        <v>31</v>
      </c>
      <c r="C254" t="str">
        <f>_xlfn.IFNA(VLOOKUP(B254,Products!$A$1:$J$93,2,FALSE),"")</f>
        <v>Gorgonzola Telino</v>
      </c>
      <c r="D254" t="str">
        <f>_xlfn.IFNA(VLOOKUP(VLOOKUP(A254,Orders!$A$1:$L$832,3,FALSE),Employees!$A$1:$J$10,3,FALSE)&amp;" "&amp;VLOOKUP(VLOOKUP(A254,Orders!$A$1:$L$832,3,FALSE),Employees!$A$1:$J$10,2,FALSE),"")</f>
        <v>Margaret Peacock</v>
      </c>
      <c r="E254" s="3">
        <f>_xlfn.IFNA(VLOOKUP(A254,Orders!$A$1:$L$832,4,FALSE),"")</f>
        <v>42868</v>
      </c>
      <c r="F254">
        <v>10</v>
      </c>
      <c r="G254">
        <v>56</v>
      </c>
      <c r="H254">
        <v>0.2</v>
      </c>
      <c r="I254">
        <f t="shared" si="12"/>
        <v>2017</v>
      </c>
      <c r="J254">
        <f t="shared" si="13"/>
        <v>112</v>
      </c>
      <c r="K254">
        <f t="shared" si="14"/>
        <v>5</v>
      </c>
      <c r="L254" t="str">
        <f t="shared" si="15"/>
        <v>Q2</v>
      </c>
    </row>
    <row r="255" spans="1:12">
      <c r="A255">
        <v>10342</v>
      </c>
      <c r="B255">
        <v>36</v>
      </c>
      <c r="C255" t="str">
        <f>_xlfn.IFNA(VLOOKUP(B255,Products!$A$1:$J$93,2,FALSE),"")</f>
        <v>Inlagd Sill</v>
      </c>
      <c r="D255" t="str">
        <f>_xlfn.IFNA(VLOOKUP(VLOOKUP(A255,Orders!$A$1:$L$832,3,FALSE),Employees!$A$1:$J$10,3,FALSE)&amp;" "&amp;VLOOKUP(VLOOKUP(A255,Orders!$A$1:$L$832,3,FALSE),Employees!$A$1:$J$10,2,FALSE),"")</f>
        <v>Margaret Peacock</v>
      </c>
      <c r="E255" s="3">
        <f>_xlfn.IFNA(VLOOKUP(A255,Orders!$A$1:$L$832,4,FALSE),"")</f>
        <v>42868</v>
      </c>
      <c r="F255">
        <v>15.2</v>
      </c>
      <c r="G255">
        <v>40</v>
      </c>
      <c r="H255">
        <v>0.2</v>
      </c>
      <c r="I255">
        <f t="shared" si="12"/>
        <v>2017</v>
      </c>
      <c r="J255">
        <f t="shared" si="13"/>
        <v>121.60000000000001</v>
      </c>
      <c r="K255">
        <f t="shared" si="14"/>
        <v>5</v>
      </c>
      <c r="L255" t="str">
        <f t="shared" si="15"/>
        <v>Q2</v>
      </c>
    </row>
    <row r="256" spans="1:12">
      <c r="A256">
        <v>10342</v>
      </c>
      <c r="B256">
        <v>55</v>
      </c>
      <c r="C256" t="str">
        <f>_xlfn.IFNA(VLOOKUP(B256,Products!$A$1:$J$93,2,FALSE),"")</f>
        <v>Pâté chinois</v>
      </c>
      <c r="D256" t="str">
        <f>_xlfn.IFNA(VLOOKUP(VLOOKUP(A256,Orders!$A$1:$L$832,3,FALSE),Employees!$A$1:$J$10,3,FALSE)&amp;" "&amp;VLOOKUP(VLOOKUP(A256,Orders!$A$1:$L$832,3,FALSE),Employees!$A$1:$J$10,2,FALSE),"")</f>
        <v>Margaret Peacock</v>
      </c>
      <c r="E256" s="3">
        <f>_xlfn.IFNA(VLOOKUP(A256,Orders!$A$1:$L$832,4,FALSE),"")</f>
        <v>42868</v>
      </c>
      <c r="F256">
        <v>19.2</v>
      </c>
      <c r="G256">
        <v>40</v>
      </c>
      <c r="H256">
        <v>0.2</v>
      </c>
      <c r="I256">
        <f t="shared" si="12"/>
        <v>2017</v>
      </c>
      <c r="J256">
        <f t="shared" si="13"/>
        <v>153.60000000000002</v>
      </c>
      <c r="K256">
        <f t="shared" si="14"/>
        <v>5</v>
      </c>
      <c r="L256" t="str">
        <f t="shared" si="15"/>
        <v>Q2</v>
      </c>
    </row>
    <row r="257" spans="1:12">
      <c r="A257">
        <v>10343</v>
      </c>
      <c r="B257">
        <v>64</v>
      </c>
      <c r="C257" t="str">
        <f>_xlfn.IFNA(VLOOKUP(B257,Products!$A$1:$J$93,2,FALSE),"")</f>
        <v>Wimmers gute Semmelknödel</v>
      </c>
      <c r="D257" t="str">
        <f>_xlfn.IFNA(VLOOKUP(VLOOKUP(A257,Orders!$A$1:$L$832,3,FALSE),Employees!$A$1:$J$10,3,FALSE)&amp;" "&amp;VLOOKUP(VLOOKUP(A257,Orders!$A$1:$L$832,3,FALSE),Employees!$A$1:$J$10,2,FALSE),"")</f>
        <v>Margaret Peacock</v>
      </c>
      <c r="E257" s="3">
        <f>_xlfn.IFNA(VLOOKUP(A257,Orders!$A$1:$L$832,4,FALSE),"")</f>
        <v>42869</v>
      </c>
      <c r="F257">
        <v>26.6</v>
      </c>
      <c r="G257">
        <v>50</v>
      </c>
      <c r="H257">
        <v>0</v>
      </c>
      <c r="I257">
        <f t="shared" si="12"/>
        <v>2017</v>
      </c>
      <c r="J257">
        <f t="shared" si="13"/>
        <v>1330</v>
      </c>
      <c r="K257">
        <f t="shared" si="14"/>
        <v>5</v>
      </c>
      <c r="L257" t="str">
        <f t="shared" si="15"/>
        <v>Q2</v>
      </c>
    </row>
    <row r="258" spans="1:12">
      <c r="A258">
        <v>10343</v>
      </c>
      <c r="B258">
        <v>68</v>
      </c>
      <c r="C258" t="str">
        <f>_xlfn.IFNA(VLOOKUP(B258,Products!$A$1:$J$93,2,FALSE),"")</f>
        <v>Scottish Longbreads</v>
      </c>
      <c r="D258" t="str">
        <f>_xlfn.IFNA(VLOOKUP(VLOOKUP(A258,Orders!$A$1:$L$832,3,FALSE),Employees!$A$1:$J$10,3,FALSE)&amp;" "&amp;VLOOKUP(VLOOKUP(A258,Orders!$A$1:$L$832,3,FALSE),Employees!$A$1:$J$10,2,FALSE),"")</f>
        <v>Margaret Peacock</v>
      </c>
      <c r="E258" s="3">
        <f>_xlfn.IFNA(VLOOKUP(A258,Orders!$A$1:$L$832,4,FALSE),"")</f>
        <v>42869</v>
      </c>
      <c r="F258">
        <v>10</v>
      </c>
      <c r="G258">
        <v>4</v>
      </c>
      <c r="H258">
        <v>0.05</v>
      </c>
      <c r="I258">
        <f t="shared" si="12"/>
        <v>2017</v>
      </c>
      <c r="J258">
        <f t="shared" si="13"/>
        <v>2</v>
      </c>
      <c r="K258">
        <f t="shared" si="14"/>
        <v>5</v>
      </c>
      <c r="L258" t="str">
        <f t="shared" si="15"/>
        <v>Q2</v>
      </c>
    </row>
    <row r="259" spans="1:12">
      <c r="A259">
        <v>10343</v>
      </c>
      <c r="B259">
        <v>76</v>
      </c>
      <c r="C259" t="str">
        <f>_xlfn.IFNA(VLOOKUP(B259,Products!$A$1:$J$93,2,FALSE),"")</f>
        <v>Lakkalikööri</v>
      </c>
      <c r="D259" t="str">
        <f>_xlfn.IFNA(VLOOKUP(VLOOKUP(A259,Orders!$A$1:$L$832,3,FALSE),Employees!$A$1:$J$10,3,FALSE)&amp;" "&amp;VLOOKUP(VLOOKUP(A259,Orders!$A$1:$L$832,3,FALSE),Employees!$A$1:$J$10,2,FALSE),"")</f>
        <v>Margaret Peacock</v>
      </c>
      <c r="E259" s="3">
        <f>_xlfn.IFNA(VLOOKUP(A259,Orders!$A$1:$L$832,4,FALSE),"")</f>
        <v>42869</v>
      </c>
      <c r="F259">
        <v>14.4</v>
      </c>
      <c r="G259">
        <v>15</v>
      </c>
      <c r="H259">
        <v>0</v>
      </c>
      <c r="I259">
        <f t="shared" ref="I259:I322" si="16">IFERROR(IF(E259="","",YEAR(E259)),"")</f>
        <v>2017</v>
      </c>
      <c r="J259">
        <f t="shared" ref="J259:J322" si="17">IF(H259=0,F259*G259,F259*G259*H259)</f>
        <v>216</v>
      </c>
      <c r="K259">
        <f t="shared" ref="K259:K322" si="18">IFERROR(MONTH(E259),"")</f>
        <v>5</v>
      </c>
      <c r="L259" t="str">
        <f t="shared" ref="L259:L322" si="19">IFERROR("Q"&amp;ROUNDUP(MONTH(E259)/3,0),"")</f>
        <v>Q2</v>
      </c>
    </row>
    <row r="260" spans="1:12">
      <c r="A260">
        <v>10344</v>
      </c>
      <c r="B260">
        <v>4</v>
      </c>
      <c r="C260" t="str">
        <f>_xlfn.IFNA(VLOOKUP(B260,Products!$A$1:$J$93,2,FALSE),"")</f>
        <v>Chef Anton's Cajun Seasoning</v>
      </c>
      <c r="D260" t="str">
        <f>_xlfn.IFNA(VLOOKUP(VLOOKUP(A260,Orders!$A$1:$L$832,3,FALSE),Employees!$A$1:$J$10,3,FALSE)&amp;" "&amp;VLOOKUP(VLOOKUP(A260,Orders!$A$1:$L$832,3,FALSE),Employees!$A$1:$J$10,2,FALSE),"")</f>
        <v>Margaret Peacock</v>
      </c>
      <c r="E260" s="3">
        <f>_xlfn.IFNA(VLOOKUP(A260,Orders!$A$1:$L$832,4,FALSE),"")</f>
        <v>42870</v>
      </c>
      <c r="F260">
        <v>17.600000000000001</v>
      </c>
      <c r="G260">
        <v>35</v>
      </c>
      <c r="H260">
        <v>0</v>
      </c>
      <c r="I260">
        <f t="shared" si="16"/>
        <v>2017</v>
      </c>
      <c r="J260">
        <f t="shared" si="17"/>
        <v>616</v>
      </c>
      <c r="K260">
        <f t="shared" si="18"/>
        <v>5</v>
      </c>
      <c r="L260" t="str">
        <f t="shared" si="19"/>
        <v>Q2</v>
      </c>
    </row>
    <row r="261" spans="1:12">
      <c r="A261">
        <v>10344</v>
      </c>
      <c r="B261">
        <v>8</v>
      </c>
      <c r="C261" t="str">
        <f>_xlfn.IFNA(VLOOKUP(B261,Products!$A$1:$J$93,2,FALSE),"")</f>
        <v>Northwoods Cranberry Sauce</v>
      </c>
      <c r="D261" t="str">
        <f>_xlfn.IFNA(VLOOKUP(VLOOKUP(A261,Orders!$A$1:$L$832,3,FALSE),Employees!$A$1:$J$10,3,FALSE)&amp;" "&amp;VLOOKUP(VLOOKUP(A261,Orders!$A$1:$L$832,3,FALSE),Employees!$A$1:$J$10,2,FALSE),"")</f>
        <v>Margaret Peacock</v>
      </c>
      <c r="E261" s="3">
        <f>_xlfn.IFNA(VLOOKUP(A261,Orders!$A$1:$L$832,4,FALSE),"")</f>
        <v>42870</v>
      </c>
      <c r="F261">
        <v>32</v>
      </c>
      <c r="G261">
        <v>70</v>
      </c>
      <c r="H261">
        <v>0.25</v>
      </c>
      <c r="I261">
        <f t="shared" si="16"/>
        <v>2017</v>
      </c>
      <c r="J261">
        <f t="shared" si="17"/>
        <v>560</v>
      </c>
      <c r="K261">
        <f t="shared" si="18"/>
        <v>5</v>
      </c>
      <c r="L261" t="str">
        <f t="shared" si="19"/>
        <v>Q2</v>
      </c>
    </row>
    <row r="262" spans="1:12">
      <c r="A262">
        <v>10345</v>
      </c>
      <c r="B262">
        <v>8</v>
      </c>
      <c r="C262" t="str">
        <f>_xlfn.IFNA(VLOOKUP(B262,Products!$A$1:$J$93,2,FALSE),"")</f>
        <v>Northwoods Cranberry Sauce</v>
      </c>
      <c r="D262" t="str">
        <f>_xlfn.IFNA(VLOOKUP(VLOOKUP(A262,Orders!$A$1:$L$832,3,FALSE),Employees!$A$1:$J$10,3,FALSE)&amp;" "&amp;VLOOKUP(VLOOKUP(A262,Orders!$A$1:$L$832,3,FALSE),Employees!$A$1:$J$10,2,FALSE),"")</f>
        <v>Andrew Fuller</v>
      </c>
      <c r="E262" s="3">
        <f>_xlfn.IFNA(VLOOKUP(A262,Orders!$A$1:$L$832,4,FALSE),"")</f>
        <v>42873</v>
      </c>
      <c r="F262">
        <v>32</v>
      </c>
      <c r="G262">
        <v>70</v>
      </c>
      <c r="H262">
        <v>0</v>
      </c>
      <c r="I262">
        <f t="shared" si="16"/>
        <v>2017</v>
      </c>
      <c r="J262">
        <f t="shared" si="17"/>
        <v>2240</v>
      </c>
      <c r="K262">
        <f t="shared" si="18"/>
        <v>5</v>
      </c>
      <c r="L262" t="str">
        <f t="shared" si="19"/>
        <v>Q2</v>
      </c>
    </row>
    <row r="263" spans="1:12">
      <c r="A263">
        <v>10345</v>
      </c>
      <c r="B263">
        <v>19</v>
      </c>
      <c r="C263" t="str">
        <f>_xlfn.IFNA(VLOOKUP(B263,Products!$A$1:$J$93,2,FALSE),"")</f>
        <v>Teatime Chocolate Biscuits</v>
      </c>
      <c r="D263" t="str">
        <f>_xlfn.IFNA(VLOOKUP(VLOOKUP(A263,Orders!$A$1:$L$832,3,FALSE),Employees!$A$1:$J$10,3,FALSE)&amp;" "&amp;VLOOKUP(VLOOKUP(A263,Orders!$A$1:$L$832,3,FALSE),Employees!$A$1:$J$10,2,FALSE),"")</f>
        <v>Andrew Fuller</v>
      </c>
      <c r="E263" s="3">
        <f>_xlfn.IFNA(VLOOKUP(A263,Orders!$A$1:$L$832,4,FALSE),"")</f>
        <v>42873</v>
      </c>
      <c r="F263">
        <v>7.3</v>
      </c>
      <c r="G263">
        <v>80</v>
      </c>
      <c r="H263">
        <v>0</v>
      </c>
      <c r="I263">
        <f t="shared" si="16"/>
        <v>2017</v>
      </c>
      <c r="J263">
        <f t="shared" si="17"/>
        <v>584</v>
      </c>
      <c r="K263">
        <f t="shared" si="18"/>
        <v>5</v>
      </c>
      <c r="L263" t="str">
        <f t="shared" si="19"/>
        <v>Q2</v>
      </c>
    </row>
    <row r="264" spans="1:12">
      <c r="A264">
        <v>10345</v>
      </c>
      <c r="B264">
        <v>42</v>
      </c>
      <c r="C264" t="str">
        <f>_xlfn.IFNA(VLOOKUP(B264,Products!$A$1:$J$93,2,FALSE),"")</f>
        <v>Singaporean Hokkien Fried Mee</v>
      </c>
      <c r="D264" t="str">
        <f>_xlfn.IFNA(VLOOKUP(VLOOKUP(A264,Orders!$A$1:$L$832,3,FALSE),Employees!$A$1:$J$10,3,FALSE)&amp;" "&amp;VLOOKUP(VLOOKUP(A264,Orders!$A$1:$L$832,3,FALSE),Employees!$A$1:$J$10,2,FALSE),"")</f>
        <v>Andrew Fuller</v>
      </c>
      <c r="E264" s="3">
        <f>_xlfn.IFNA(VLOOKUP(A264,Orders!$A$1:$L$832,4,FALSE),"")</f>
        <v>42873</v>
      </c>
      <c r="F264">
        <v>11.2</v>
      </c>
      <c r="G264">
        <v>9</v>
      </c>
      <c r="H264">
        <v>0</v>
      </c>
      <c r="I264">
        <f t="shared" si="16"/>
        <v>2017</v>
      </c>
      <c r="J264">
        <f t="shared" si="17"/>
        <v>100.8</v>
      </c>
      <c r="K264">
        <f t="shared" si="18"/>
        <v>5</v>
      </c>
      <c r="L264" t="str">
        <f t="shared" si="19"/>
        <v>Q2</v>
      </c>
    </row>
    <row r="265" spans="1:12">
      <c r="A265">
        <v>10346</v>
      </c>
      <c r="B265">
        <v>17</v>
      </c>
      <c r="C265" t="str">
        <f>_xlfn.IFNA(VLOOKUP(B265,Products!$A$1:$J$93,2,FALSE),"")</f>
        <v>Alice Mutton</v>
      </c>
      <c r="D265" t="str">
        <f>_xlfn.IFNA(VLOOKUP(VLOOKUP(A265,Orders!$A$1:$L$832,3,FALSE),Employees!$A$1:$J$10,3,FALSE)&amp;" "&amp;VLOOKUP(VLOOKUP(A265,Orders!$A$1:$L$832,3,FALSE),Employees!$A$1:$J$10,2,FALSE),"")</f>
        <v>Janet Leverling</v>
      </c>
      <c r="E265" s="3">
        <f>_xlfn.IFNA(VLOOKUP(A265,Orders!$A$1:$L$832,4,FALSE),"")</f>
        <v>42874</v>
      </c>
      <c r="F265">
        <v>31.2</v>
      </c>
      <c r="G265">
        <v>36</v>
      </c>
      <c r="H265">
        <v>0.1</v>
      </c>
      <c r="I265">
        <f t="shared" si="16"/>
        <v>2017</v>
      </c>
      <c r="J265">
        <f t="shared" si="17"/>
        <v>112.32000000000001</v>
      </c>
      <c r="K265">
        <f t="shared" si="18"/>
        <v>5</v>
      </c>
      <c r="L265" t="str">
        <f t="shared" si="19"/>
        <v>Q2</v>
      </c>
    </row>
    <row r="266" spans="1:12">
      <c r="A266">
        <v>10346</v>
      </c>
      <c r="B266">
        <v>56</v>
      </c>
      <c r="C266" t="str">
        <f>_xlfn.IFNA(VLOOKUP(B266,Products!$A$1:$J$93,2,FALSE),"")</f>
        <v>Gnocchi di nonna Alice</v>
      </c>
      <c r="D266" t="str">
        <f>_xlfn.IFNA(VLOOKUP(VLOOKUP(A266,Orders!$A$1:$L$832,3,FALSE),Employees!$A$1:$J$10,3,FALSE)&amp;" "&amp;VLOOKUP(VLOOKUP(A266,Orders!$A$1:$L$832,3,FALSE),Employees!$A$1:$J$10,2,FALSE),"")</f>
        <v>Janet Leverling</v>
      </c>
      <c r="E266" s="3">
        <f>_xlfn.IFNA(VLOOKUP(A266,Orders!$A$1:$L$832,4,FALSE),"")</f>
        <v>42874</v>
      </c>
      <c r="F266">
        <v>30.4</v>
      </c>
      <c r="G266">
        <v>20</v>
      </c>
      <c r="H266">
        <v>0</v>
      </c>
      <c r="I266">
        <f t="shared" si="16"/>
        <v>2017</v>
      </c>
      <c r="J266">
        <f t="shared" si="17"/>
        <v>608</v>
      </c>
      <c r="K266">
        <f t="shared" si="18"/>
        <v>5</v>
      </c>
      <c r="L266" t="str">
        <f t="shared" si="19"/>
        <v>Q2</v>
      </c>
    </row>
    <row r="267" spans="1:12">
      <c r="A267">
        <v>10347</v>
      </c>
      <c r="B267">
        <v>25</v>
      </c>
      <c r="C267" t="str">
        <f>_xlfn.IFNA(VLOOKUP(B267,Products!$A$1:$J$93,2,FALSE),"")</f>
        <v>NuNuCa Nuß-Nougat-Creme</v>
      </c>
      <c r="D267" t="str">
        <f>_xlfn.IFNA(VLOOKUP(VLOOKUP(A267,Orders!$A$1:$L$832,3,FALSE),Employees!$A$1:$J$10,3,FALSE)&amp;" "&amp;VLOOKUP(VLOOKUP(A267,Orders!$A$1:$L$832,3,FALSE),Employees!$A$1:$J$10,2,FALSE),"")</f>
        <v>Margaret Peacock</v>
      </c>
      <c r="E267" s="3">
        <f>_xlfn.IFNA(VLOOKUP(A267,Orders!$A$1:$L$832,4,FALSE),"")</f>
        <v>42875</v>
      </c>
      <c r="F267">
        <v>11.2</v>
      </c>
      <c r="G267">
        <v>10</v>
      </c>
      <c r="H267">
        <v>0</v>
      </c>
      <c r="I267">
        <f t="shared" si="16"/>
        <v>2017</v>
      </c>
      <c r="J267">
        <f t="shared" si="17"/>
        <v>112</v>
      </c>
      <c r="K267">
        <f t="shared" si="18"/>
        <v>5</v>
      </c>
      <c r="L267" t="str">
        <f t="shared" si="19"/>
        <v>Q2</v>
      </c>
    </row>
    <row r="268" spans="1:12">
      <c r="A268">
        <v>10347</v>
      </c>
      <c r="B268">
        <v>39</v>
      </c>
      <c r="C268" t="str">
        <f>_xlfn.IFNA(VLOOKUP(B268,Products!$A$1:$J$93,2,FALSE),"")</f>
        <v>Chartreuse verte</v>
      </c>
      <c r="D268" t="str">
        <f>_xlfn.IFNA(VLOOKUP(VLOOKUP(A268,Orders!$A$1:$L$832,3,FALSE),Employees!$A$1:$J$10,3,FALSE)&amp;" "&amp;VLOOKUP(VLOOKUP(A268,Orders!$A$1:$L$832,3,FALSE),Employees!$A$1:$J$10,2,FALSE),"")</f>
        <v>Margaret Peacock</v>
      </c>
      <c r="E268" s="3">
        <f>_xlfn.IFNA(VLOOKUP(A268,Orders!$A$1:$L$832,4,FALSE),"")</f>
        <v>42875</v>
      </c>
      <c r="F268">
        <v>14.4</v>
      </c>
      <c r="G268">
        <v>50</v>
      </c>
      <c r="H268">
        <v>0.15</v>
      </c>
      <c r="I268">
        <f t="shared" si="16"/>
        <v>2017</v>
      </c>
      <c r="J268">
        <f t="shared" si="17"/>
        <v>108</v>
      </c>
      <c r="K268">
        <f t="shared" si="18"/>
        <v>5</v>
      </c>
      <c r="L268" t="str">
        <f t="shared" si="19"/>
        <v>Q2</v>
      </c>
    </row>
    <row r="269" spans="1:12">
      <c r="A269">
        <v>10347</v>
      </c>
      <c r="B269">
        <v>40</v>
      </c>
      <c r="C269" t="str">
        <f>_xlfn.IFNA(VLOOKUP(B269,Products!$A$1:$J$93,2,FALSE),"")</f>
        <v>Boston Crab Meat</v>
      </c>
      <c r="D269" t="str">
        <f>_xlfn.IFNA(VLOOKUP(VLOOKUP(A269,Orders!$A$1:$L$832,3,FALSE),Employees!$A$1:$J$10,3,FALSE)&amp;" "&amp;VLOOKUP(VLOOKUP(A269,Orders!$A$1:$L$832,3,FALSE),Employees!$A$1:$J$10,2,FALSE),"")</f>
        <v>Margaret Peacock</v>
      </c>
      <c r="E269" s="3">
        <f>_xlfn.IFNA(VLOOKUP(A269,Orders!$A$1:$L$832,4,FALSE),"")</f>
        <v>42875</v>
      </c>
      <c r="F269">
        <v>14.7</v>
      </c>
      <c r="G269">
        <v>4</v>
      </c>
      <c r="H269">
        <v>0</v>
      </c>
      <c r="I269">
        <f t="shared" si="16"/>
        <v>2017</v>
      </c>
      <c r="J269">
        <f t="shared" si="17"/>
        <v>58.8</v>
      </c>
      <c r="K269">
        <f t="shared" si="18"/>
        <v>5</v>
      </c>
      <c r="L269" t="str">
        <f t="shared" si="19"/>
        <v>Q2</v>
      </c>
    </row>
    <row r="270" spans="1:12">
      <c r="A270">
        <v>10347</v>
      </c>
      <c r="B270">
        <v>75</v>
      </c>
      <c r="C270" t="str">
        <f>_xlfn.IFNA(VLOOKUP(B270,Products!$A$1:$J$93,2,FALSE),"")</f>
        <v>Rhönbräu Klosterbier</v>
      </c>
      <c r="D270" t="str">
        <f>_xlfn.IFNA(VLOOKUP(VLOOKUP(A270,Orders!$A$1:$L$832,3,FALSE),Employees!$A$1:$J$10,3,FALSE)&amp;" "&amp;VLOOKUP(VLOOKUP(A270,Orders!$A$1:$L$832,3,FALSE),Employees!$A$1:$J$10,2,FALSE),"")</f>
        <v>Margaret Peacock</v>
      </c>
      <c r="E270" s="3">
        <f>_xlfn.IFNA(VLOOKUP(A270,Orders!$A$1:$L$832,4,FALSE),"")</f>
        <v>42875</v>
      </c>
      <c r="F270">
        <v>6.2</v>
      </c>
      <c r="G270">
        <v>6</v>
      </c>
      <c r="H270">
        <v>0.15</v>
      </c>
      <c r="I270">
        <f t="shared" si="16"/>
        <v>2017</v>
      </c>
      <c r="J270">
        <f t="shared" si="17"/>
        <v>5.58</v>
      </c>
      <c r="K270">
        <f t="shared" si="18"/>
        <v>5</v>
      </c>
      <c r="L270" t="str">
        <f t="shared" si="19"/>
        <v>Q2</v>
      </c>
    </row>
    <row r="271" spans="1:12">
      <c r="A271">
        <v>10348</v>
      </c>
      <c r="B271">
        <v>1</v>
      </c>
      <c r="C271" t="str">
        <f>_xlfn.IFNA(VLOOKUP(B271,Products!$A$1:$J$93,2,FALSE),"")</f>
        <v>Tea</v>
      </c>
      <c r="D271" t="str">
        <f>_xlfn.IFNA(VLOOKUP(VLOOKUP(A271,Orders!$A$1:$L$832,3,FALSE),Employees!$A$1:$J$10,3,FALSE)&amp;" "&amp;VLOOKUP(VLOOKUP(A271,Orders!$A$1:$L$832,3,FALSE),Employees!$A$1:$J$10,2,FALSE),"")</f>
        <v>Margaret Peacock</v>
      </c>
      <c r="E271" s="3">
        <f>_xlfn.IFNA(VLOOKUP(A271,Orders!$A$1:$L$832,4,FALSE),"")</f>
        <v>42876</v>
      </c>
      <c r="F271">
        <v>14.4</v>
      </c>
      <c r="G271">
        <v>15</v>
      </c>
      <c r="H271">
        <v>0.15</v>
      </c>
      <c r="I271">
        <f t="shared" si="16"/>
        <v>2017</v>
      </c>
      <c r="J271">
        <f t="shared" si="17"/>
        <v>32.4</v>
      </c>
      <c r="K271">
        <f t="shared" si="18"/>
        <v>5</v>
      </c>
      <c r="L271" t="str">
        <f t="shared" si="19"/>
        <v>Q2</v>
      </c>
    </row>
    <row r="272" spans="1:12">
      <c r="A272">
        <v>10348</v>
      </c>
      <c r="B272">
        <v>23</v>
      </c>
      <c r="C272" t="str">
        <f>_xlfn.IFNA(VLOOKUP(B272,Products!$A$1:$J$93,2,FALSE),"")</f>
        <v>Tunnbröd</v>
      </c>
      <c r="D272" t="str">
        <f>_xlfn.IFNA(VLOOKUP(VLOOKUP(A272,Orders!$A$1:$L$832,3,FALSE),Employees!$A$1:$J$10,3,FALSE)&amp;" "&amp;VLOOKUP(VLOOKUP(A272,Orders!$A$1:$L$832,3,FALSE),Employees!$A$1:$J$10,2,FALSE),"")</f>
        <v>Margaret Peacock</v>
      </c>
      <c r="E272" s="3">
        <f>_xlfn.IFNA(VLOOKUP(A272,Orders!$A$1:$L$832,4,FALSE),"")</f>
        <v>42876</v>
      </c>
      <c r="F272">
        <v>7.2</v>
      </c>
      <c r="G272">
        <v>25</v>
      </c>
      <c r="H272">
        <v>0</v>
      </c>
      <c r="I272">
        <f t="shared" si="16"/>
        <v>2017</v>
      </c>
      <c r="J272">
        <f t="shared" si="17"/>
        <v>180</v>
      </c>
      <c r="K272">
        <f t="shared" si="18"/>
        <v>5</v>
      </c>
      <c r="L272" t="str">
        <f t="shared" si="19"/>
        <v>Q2</v>
      </c>
    </row>
    <row r="273" spans="1:12">
      <c r="A273">
        <v>10349</v>
      </c>
      <c r="B273">
        <v>54</v>
      </c>
      <c r="C273" t="str">
        <f>_xlfn.IFNA(VLOOKUP(B273,Products!$A$1:$J$93,2,FALSE),"")</f>
        <v>Tourtière</v>
      </c>
      <c r="D273" t="str">
        <f>_xlfn.IFNA(VLOOKUP(VLOOKUP(A273,Orders!$A$1:$L$832,3,FALSE),Employees!$A$1:$J$10,3,FALSE)&amp;" "&amp;VLOOKUP(VLOOKUP(A273,Orders!$A$1:$L$832,3,FALSE),Employees!$A$1:$J$10,2,FALSE),"")</f>
        <v>Robert King</v>
      </c>
      <c r="E273" s="3">
        <f>_xlfn.IFNA(VLOOKUP(A273,Orders!$A$1:$L$832,4,FALSE),"")</f>
        <v>42877</v>
      </c>
      <c r="F273">
        <v>5.9</v>
      </c>
      <c r="G273">
        <v>24</v>
      </c>
      <c r="H273">
        <v>0</v>
      </c>
      <c r="I273">
        <f t="shared" si="16"/>
        <v>2017</v>
      </c>
      <c r="J273">
        <f t="shared" si="17"/>
        <v>141.60000000000002</v>
      </c>
      <c r="K273">
        <f t="shared" si="18"/>
        <v>5</v>
      </c>
      <c r="L273" t="str">
        <f t="shared" si="19"/>
        <v>Q2</v>
      </c>
    </row>
    <row r="274" spans="1:12">
      <c r="A274">
        <v>10350</v>
      </c>
      <c r="B274">
        <v>50</v>
      </c>
      <c r="C274" t="str">
        <f>_xlfn.IFNA(VLOOKUP(B274,Products!$A$1:$J$93,2,FALSE),"")</f>
        <v>Valkoinen suklaa</v>
      </c>
      <c r="D274" t="str">
        <f>_xlfn.IFNA(VLOOKUP(VLOOKUP(A274,Orders!$A$1:$L$832,3,FALSE),Employees!$A$1:$J$10,3,FALSE)&amp;" "&amp;VLOOKUP(VLOOKUP(A274,Orders!$A$1:$L$832,3,FALSE),Employees!$A$1:$J$10,2,FALSE),"")</f>
        <v>Michael Suyama</v>
      </c>
      <c r="E274" s="3">
        <f>_xlfn.IFNA(VLOOKUP(A274,Orders!$A$1:$L$832,4,FALSE),"")</f>
        <v>42880</v>
      </c>
      <c r="F274">
        <v>13</v>
      </c>
      <c r="G274">
        <v>15</v>
      </c>
      <c r="H274">
        <v>0.1</v>
      </c>
      <c r="I274">
        <f t="shared" si="16"/>
        <v>2017</v>
      </c>
      <c r="J274">
        <f t="shared" si="17"/>
        <v>19.5</v>
      </c>
      <c r="K274">
        <f t="shared" si="18"/>
        <v>5</v>
      </c>
      <c r="L274" t="str">
        <f t="shared" si="19"/>
        <v>Q2</v>
      </c>
    </row>
    <row r="275" spans="1:12">
      <c r="A275">
        <v>10350</v>
      </c>
      <c r="B275">
        <v>69</v>
      </c>
      <c r="C275" t="str">
        <f>_xlfn.IFNA(VLOOKUP(B275,Products!$A$1:$J$93,2,FALSE),"")</f>
        <v>Gudbrandsdalsost</v>
      </c>
      <c r="D275" t="str">
        <f>_xlfn.IFNA(VLOOKUP(VLOOKUP(A275,Orders!$A$1:$L$832,3,FALSE),Employees!$A$1:$J$10,3,FALSE)&amp;" "&amp;VLOOKUP(VLOOKUP(A275,Orders!$A$1:$L$832,3,FALSE),Employees!$A$1:$J$10,2,FALSE),"")</f>
        <v>Michael Suyama</v>
      </c>
      <c r="E275" s="3">
        <f>_xlfn.IFNA(VLOOKUP(A275,Orders!$A$1:$L$832,4,FALSE),"")</f>
        <v>42880</v>
      </c>
      <c r="F275">
        <v>28.8</v>
      </c>
      <c r="G275">
        <v>18</v>
      </c>
      <c r="H275">
        <v>0.1</v>
      </c>
      <c r="I275">
        <f t="shared" si="16"/>
        <v>2017</v>
      </c>
      <c r="J275">
        <f t="shared" si="17"/>
        <v>51.84</v>
      </c>
      <c r="K275">
        <f t="shared" si="18"/>
        <v>5</v>
      </c>
      <c r="L275" t="str">
        <f t="shared" si="19"/>
        <v>Q2</v>
      </c>
    </row>
    <row r="276" spans="1:12">
      <c r="A276">
        <v>10351</v>
      </c>
      <c r="B276">
        <v>38</v>
      </c>
      <c r="C276" t="str">
        <f>_xlfn.IFNA(VLOOKUP(B276,Products!$A$1:$J$93,2,FALSE),"")</f>
        <v>Côte de Blaye</v>
      </c>
      <c r="D276" t="str">
        <f>_xlfn.IFNA(VLOOKUP(VLOOKUP(A276,Orders!$A$1:$L$832,3,FALSE),Employees!$A$1:$J$10,3,FALSE)&amp;" "&amp;VLOOKUP(VLOOKUP(A276,Orders!$A$1:$L$832,3,FALSE),Employees!$A$1:$J$10,2,FALSE),"")</f>
        <v>Nancy Davolio</v>
      </c>
      <c r="E276" s="3">
        <f>_xlfn.IFNA(VLOOKUP(A276,Orders!$A$1:$L$832,4,FALSE),"")</f>
        <v>42880</v>
      </c>
      <c r="F276">
        <v>210.8</v>
      </c>
      <c r="G276">
        <v>20</v>
      </c>
      <c r="H276">
        <v>0.05</v>
      </c>
      <c r="I276">
        <f t="shared" si="16"/>
        <v>2017</v>
      </c>
      <c r="J276">
        <f t="shared" si="17"/>
        <v>210.8</v>
      </c>
      <c r="K276">
        <f t="shared" si="18"/>
        <v>5</v>
      </c>
      <c r="L276" t="str">
        <f t="shared" si="19"/>
        <v>Q2</v>
      </c>
    </row>
    <row r="277" spans="1:12">
      <c r="A277">
        <v>10351</v>
      </c>
      <c r="B277">
        <v>41</v>
      </c>
      <c r="C277" t="str">
        <f>_xlfn.IFNA(VLOOKUP(B277,Products!$A$1:$J$93,2,FALSE),"")</f>
        <v>Jack's New England Clam Chowder</v>
      </c>
      <c r="D277" t="str">
        <f>_xlfn.IFNA(VLOOKUP(VLOOKUP(A277,Orders!$A$1:$L$832,3,FALSE),Employees!$A$1:$J$10,3,FALSE)&amp;" "&amp;VLOOKUP(VLOOKUP(A277,Orders!$A$1:$L$832,3,FALSE),Employees!$A$1:$J$10,2,FALSE),"")</f>
        <v>Nancy Davolio</v>
      </c>
      <c r="E277" s="3">
        <f>_xlfn.IFNA(VLOOKUP(A277,Orders!$A$1:$L$832,4,FALSE),"")</f>
        <v>42880</v>
      </c>
      <c r="F277">
        <v>7.7</v>
      </c>
      <c r="G277">
        <v>13</v>
      </c>
      <c r="H277">
        <v>0</v>
      </c>
      <c r="I277">
        <f t="shared" si="16"/>
        <v>2017</v>
      </c>
      <c r="J277">
        <f t="shared" si="17"/>
        <v>100.10000000000001</v>
      </c>
      <c r="K277">
        <f t="shared" si="18"/>
        <v>5</v>
      </c>
      <c r="L277" t="str">
        <f t="shared" si="19"/>
        <v>Q2</v>
      </c>
    </row>
    <row r="278" spans="1:12">
      <c r="A278">
        <v>10351</v>
      </c>
      <c r="B278">
        <v>44</v>
      </c>
      <c r="C278" t="str">
        <f>_xlfn.IFNA(VLOOKUP(B278,Products!$A$1:$J$93,2,FALSE),"")</f>
        <v>Gula Malacca</v>
      </c>
      <c r="D278" t="str">
        <f>_xlfn.IFNA(VLOOKUP(VLOOKUP(A278,Orders!$A$1:$L$832,3,FALSE),Employees!$A$1:$J$10,3,FALSE)&amp;" "&amp;VLOOKUP(VLOOKUP(A278,Orders!$A$1:$L$832,3,FALSE),Employees!$A$1:$J$10,2,FALSE),"")</f>
        <v>Nancy Davolio</v>
      </c>
      <c r="E278" s="3">
        <f>_xlfn.IFNA(VLOOKUP(A278,Orders!$A$1:$L$832,4,FALSE),"")</f>
        <v>42880</v>
      </c>
      <c r="F278">
        <v>15.5</v>
      </c>
      <c r="G278">
        <v>77</v>
      </c>
      <c r="H278">
        <v>0.05</v>
      </c>
      <c r="I278">
        <f t="shared" si="16"/>
        <v>2017</v>
      </c>
      <c r="J278">
        <f t="shared" si="17"/>
        <v>59.675000000000004</v>
      </c>
      <c r="K278">
        <f t="shared" si="18"/>
        <v>5</v>
      </c>
      <c r="L278" t="str">
        <f t="shared" si="19"/>
        <v>Q2</v>
      </c>
    </row>
    <row r="279" spans="1:12">
      <c r="A279">
        <v>10351</v>
      </c>
      <c r="B279">
        <v>65</v>
      </c>
      <c r="C279" t="str">
        <f>_xlfn.IFNA(VLOOKUP(B279,Products!$A$1:$J$93,2,FALSE),"")</f>
        <v>Louisiana Fiery Hot Pepper Sauce</v>
      </c>
      <c r="D279" t="str">
        <f>_xlfn.IFNA(VLOOKUP(VLOOKUP(A279,Orders!$A$1:$L$832,3,FALSE),Employees!$A$1:$J$10,3,FALSE)&amp;" "&amp;VLOOKUP(VLOOKUP(A279,Orders!$A$1:$L$832,3,FALSE),Employees!$A$1:$J$10,2,FALSE),"")</f>
        <v>Nancy Davolio</v>
      </c>
      <c r="E279" s="3">
        <f>_xlfn.IFNA(VLOOKUP(A279,Orders!$A$1:$L$832,4,FALSE),"")</f>
        <v>42880</v>
      </c>
      <c r="F279">
        <v>16.8</v>
      </c>
      <c r="G279">
        <v>10</v>
      </c>
      <c r="H279">
        <v>0.05</v>
      </c>
      <c r="I279">
        <f t="shared" si="16"/>
        <v>2017</v>
      </c>
      <c r="J279">
        <f t="shared" si="17"/>
        <v>8.4</v>
      </c>
      <c r="K279">
        <f t="shared" si="18"/>
        <v>5</v>
      </c>
      <c r="L279" t="str">
        <f t="shared" si="19"/>
        <v>Q2</v>
      </c>
    </row>
    <row r="280" spans="1:12">
      <c r="A280">
        <v>10352</v>
      </c>
      <c r="B280">
        <v>24</v>
      </c>
      <c r="C280" t="str">
        <f>_xlfn.IFNA(VLOOKUP(B280,Products!$A$1:$J$93,2,FALSE),"")</f>
        <v>Guaraná Fantástica</v>
      </c>
      <c r="D280" t="str">
        <f>_xlfn.IFNA(VLOOKUP(VLOOKUP(A280,Orders!$A$1:$L$832,3,FALSE),Employees!$A$1:$J$10,3,FALSE)&amp;" "&amp;VLOOKUP(VLOOKUP(A280,Orders!$A$1:$L$832,3,FALSE),Employees!$A$1:$J$10,2,FALSE),"")</f>
        <v>Janet Leverling</v>
      </c>
      <c r="E280" s="3">
        <f>_xlfn.IFNA(VLOOKUP(A280,Orders!$A$1:$L$832,4,FALSE),"")</f>
        <v>42881</v>
      </c>
      <c r="F280">
        <v>3.6</v>
      </c>
      <c r="G280">
        <v>10</v>
      </c>
      <c r="H280">
        <v>0</v>
      </c>
      <c r="I280">
        <f t="shared" si="16"/>
        <v>2017</v>
      </c>
      <c r="J280">
        <f t="shared" si="17"/>
        <v>36</v>
      </c>
      <c r="K280">
        <f t="shared" si="18"/>
        <v>5</v>
      </c>
      <c r="L280" t="str">
        <f t="shared" si="19"/>
        <v>Q2</v>
      </c>
    </row>
    <row r="281" spans="1:12">
      <c r="A281">
        <v>10352</v>
      </c>
      <c r="B281">
        <v>54</v>
      </c>
      <c r="C281" t="str">
        <f>_xlfn.IFNA(VLOOKUP(B281,Products!$A$1:$J$93,2,FALSE),"")</f>
        <v>Tourtière</v>
      </c>
      <c r="D281" t="str">
        <f>_xlfn.IFNA(VLOOKUP(VLOOKUP(A281,Orders!$A$1:$L$832,3,FALSE),Employees!$A$1:$J$10,3,FALSE)&amp;" "&amp;VLOOKUP(VLOOKUP(A281,Orders!$A$1:$L$832,3,FALSE),Employees!$A$1:$J$10,2,FALSE),"")</f>
        <v>Janet Leverling</v>
      </c>
      <c r="E281" s="3">
        <f>_xlfn.IFNA(VLOOKUP(A281,Orders!$A$1:$L$832,4,FALSE),"")</f>
        <v>42881</v>
      </c>
      <c r="F281">
        <v>5.9</v>
      </c>
      <c r="G281">
        <v>20</v>
      </c>
      <c r="H281">
        <v>0.15</v>
      </c>
      <c r="I281">
        <f t="shared" si="16"/>
        <v>2017</v>
      </c>
      <c r="J281">
        <f t="shared" si="17"/>
        <v>17.7</v>
      </c>
      <c r="K281">
        <f t="shared" si="18"/>
        <v>5</v>
      </c>
      <c r="L281" t="str">
        <f t="shared" si="19"/>
        <v>Q2</v>
      </c>
    </row>
    <row r="282" spans="1:12">
      <c r="A282">
        <v>10353</v>
      </c>
      <c r="B282">
        <v>11</v>
      </c>
      <c r="C282" t="str">
        <f>_xlfn.IFNA(VLOOKUP(B282,Products!$A$1:$J$93,2,FALSE),"")</f>
        <v>Queso Cabrales</v>
      </c>
      <c r="D282" t="str">
        <f>_xlfn.IFNA(VLOOKUP(VLOOKUP(A282,Orders!$A$1:$L$832,3,FALSE),Employees!$A$1:$J$10,3,FALSE)&amp;" "&amp;VLOOKUP(VLOOKUP(A282,Orders!$A$1:$L$832,3,FALSE),Employees!$A$1:$J$10,2,FALSE),"")</f>
        <v>Robert King</v>
      </c>
      <c r="E282" s="3">
        <f>_xlfn.IFNA(VLOOKUP(A282,Orders!$A$1:$L$832,4,FALSE),"")</f>
        <v>42882</v>
      </c>
      <c r="F282">
        <v>16.8</v>
      </c>
      <c r="G282">
        <v>12</v>
      </c>
      <c r="H282">
        <v>0.2</v>
      </c>
      <c r="I282">
        <f t="shared" si="16"/>
        <v>2017</v>
      </c>
      <c r="J282">
        <f t="shared" si="17"/>
        <v>40.320000000000007</v>
      </c>
      <c r="K282">
        <f t="shared" si="18"/>
        <v>5</v>
      </c>
      <c r="L282" t="str">
        <f t="shared" si="19"/>
        <v>Q2</v>
      </c>
    </row>
    <row r="283" spans="1:12">
      <c r="A283">
        <v>10353</v>
      </c>
      <c r="B283">
        <v>38</v>
      </c>
      <c r="C283" t="str">
        <f>_xlfn.IFNA(VLOOKUP(B283,Products!$A$1:$J$93,2,FALSE),"")</f>
        <v>Côte de Blaye</v>
      </c>
      <c r="D283" t="str">
        <f>_xlfn.IFNA(VLOOKUP(VLOOKUP(A283,Orders!$A$1:$L$832,3,FALSE),Employees!$A$1:$J$10,3,FALSE)&amp;" "&amp;VLOOKUP(VLOOKUP(A283,Orders!$A$1:$L$832,3,FALSE),Employees!$A$1:$J$10,2,FALSE),"")</f>
        <v>Robert King</v>
      </c>
      <c r="E283" s="3">
        <f>_xlfn.IFNA(VLOOKUP(A283,Orders!$A$1:$L$832,4,FALSE),"")</f>
        <v>42882</v>
      </c>
      <c r="F283">
        <v>210.8</v>
      </c>
      <c r="G283">
        <v>50</v>
      </c>
      <c r="H283">
        <v>0.2</v>
      </c>
      <c r="I283">
        <f t="shared" si="16"/>
        <v>2017</v>
      </c>
      <c r="J283">
        <f t="shared" si="17"/>
        <v>2108</v>
      </c>
      <c r="K283">
        <f t="shared" si="18"/>
        <v>5</v>
      </c>
      <c r="L283" t="str">
        <f t="shared" si="19"/>
        <v>Q2</v>
      </c>
    </row>
    <row r="284" spans="1:12">
      <c r="A284">
        <v>10354</v>
      </c>
      <c r="B284">
        <v>1</v>
      </c>
      <c r="C284" t="str">
        <f>_xlfn.IFNA(VLOOKUP(B284,Products!$A$1:$J$93,2,FALSE),"")</f>
        <v>Tea</v>
      </c>
      <c r="D284" t="str">
        <f>_xlfn.IFNA(VLOOKUP(VLOOKUP(A284,Orders!$A$1:$L$832,3,FALSE),Employees!$A$1:$J$10,3,FALSE)&amp;" "&amp;VLOOKUP(VLOOKUP(A284,Orders!$A$1:$L$832,3,FALSE),Employees!$A$1:$J$10,2,FALSE),"")</f>
        <v>Laura Callahan</v>
      </c>
      <c r="E284" s="3">
        <f>_xlfn.IFNA(VLOOKUP(A284,Orders!$A$1:$L$832,4,FALSE),"")</f>
        <v>42883</v>
      </c>
      <c r="F284">
        <v>14.4</v>
      </c>
      <c r="G284">
        <v>12</v>
      </c>
      <c r="H284">
        <v>0</v>
      </c>
      <c r="I284">
        <f t="shared" si="16"/>
        <v>2017</v>
      </c>
      <c r="J284">
        <f t="shared" si="17"/>
        <v>172.8</v>
      </c>
      <c r="K284">
        <f t="shared" si="18"/>
        <v>5</v>
      </c>
      <c r="L284" t="str">
        <f t="shared" si="19"/>
        <v>Q2</v>
      </c>
    </row>
    <row r="285" spans="1:12">
      <c r="A285">
        <v>10354</v>
      </c>
      <c r="B285">
        <v>29</v>
      </c>
      <c r="C285" t="str">
        <f>_xlfn.IFNA(VLOOKUP(B285,Products!$A$1:$J$93,2,FALSE),"")</f>
        <v>Thüringer Rostbratwurst</v>
      </c>
      <c r="D285" t="str">
        <f>_xlfn.IFNA(VLOOKUP(VLOOKUP(A285,Orders!$A$1:$L$832,3,FALSE),Employees!$A$1:$J$10,3,FALSE)&amp;" "&amp;VLOOKUP(VLOOKUP(A285,Orders!$A$1:$L$832,3,FALSE),Employees!$A$1:$J$10,2,FALSE),"")</f>
        <v>Laura Callahan</v>
      </c>
      <c r="E285" s="3">
        <f>_xlfn.IFNA(VLOOKUP(A285,Orders!$A$1:$L$832,4,FALSE),"")</f>
        <v>42883</v>
      </c>
      <c r="F285">
        <v>99</v>
      </c>
      <c r="G285">
        <v>4</v>
      </c>
      <c r="H285">
        <v>0</v>
      </c>
      <c r="I285">
        <f t="shared" si="16"/>
        <v>2017</v>
      </c>
      <c r="J285">
        <f t="shared" si="17"/>
        <v>396</v>
      </c>
      <c r="K285">
        <f t="shared" si="18"/>
        <v>5</v>
      </c>
      <c r="L285" t="str">
        <f t="shared" si="19"/>
        <v>Q2</v>
      </c>
    </row>
    <row r="286" spans="1:12">
      <c r="A286">
        <v>10355</v>
      </c>
      <c r="B286">
        <v>24</v>
      </c>
      <c r="C286" t="str">
        <f>_xlfn.IFNA(VLOOKUP(B286,Products!$A$1:$J$93,2,FALSE),"")</f>
        <v>Guaraná Fantástica</v>
      </c>
      <c r="D286" t="str">
        <f>_xlfn.IFNA(VLOOKUP(VLOOKUP(A286,Orders!$A$1:$L$832,3,FALSE),Employees!$A$1:$J$10,3,FALSE)&amp;" "&amp;VLOOKUP(VLOOKUP(A286,Orders!$A$1:$L$832,3,FALSE),Employees!$A$1:$J$10,2,FALSE),"")</f>
        <v>Michael Suyama</v>
      </c>
      <c r="E286" s="3">
        <f>_xlfn.IFNA(VLOOKUP(A286,Orders!$A$1:$L$832,4,FALSE),"")</f>
        <v>42884</v>
      </c>
      <c r="F286">
        <v>3.6</v>
      </c>
      <c r="G286">
        <v>25</v>
      </c>
      <c r="H286">
        <v>0</v>
      </c>
      <c r="I286">
        <f t="shared" si="16"/>
        <v>2017</v>
      </c>
      <c r="J286">
        <f t="shared" si="17"/>
        <v>90</v>
      </c>
      <c r="K286">
        <f t="shared" si="18"/>
        <v>5</v>
      </c>
      <c r="L286" t="str">
        <f t="shared" si="19"/>
        <v>Q2</v>
      </c>
    </row>
    <row r="287" spans="1:12">
      <c r="A287">
        <v>10355</v>
      </c>
      <c r="B287">
        <v>57</v>
      </c>
      <c r="C287" t="str">
        <f>_xlfn.IFNA(VLOOKUP(B287,Products!$A$1:$J$93,2,FALSE),"")</f>
        <v>Ravioli Angelo</v>
      </c>
      <c r="D287" t="str">
        <f>_xlfn.IFNA(VLOOKUP(VLOOKUP(A287,Orders!$A$1:$L$832,3,FALSE),Employees!$A$1:$J$10,3,FALSE)&amp;" "&amp;VLOOKUP(VLOOKUP(A287,Orders!$A$1:$L$832,3,FALSE),Employees!$A$1:$J$10,2,FALSE),"")</f>
        <v>Michael Suyama</v>
      </c>
      <c r="E287" s="3">
        <f>_xlfn.IFNA(VLOOKUP(A287,Orders!$A$1:$L$832,4,FALSE),"")</f>
        <v>42884</v>
      </c>
      <c r="F287">
        <v>15.6</v>
      </c>
      <c r="G287">
        <v>25</v>
      </c>
      <c r="H287">
        <v>0</v>
      </c>
      <c r="I287">
        <f t="shared" si="16"/>
        <v>2017</v>
      </c>
      <c r="J287">
        <f t="shared" si="17"/>
        <v>390</v>
      </c>
      <c r="K287">
        <f t="shared" si="18"/>
        <v>5</v>
      </c>
      <c r="L287" t="str">
        <f t="shared" si="19"/>
        <v>Q2</v>
      </c>
    </row>
    <row r="288" spans="1:12">
      <c r="A288">
        <v>10356</v>
      </c>
      <c r="B288">
        <v>31</v>
      </c>
      <c r="C288" t="str">
        <f>_xlfn.IFNA(VLOOKUP(B288,Products!$A$1:$J$93,2,FALSE),"")</f>
        <v>Gorgonzola Telino</v>
      </c>
      <c r="D288" t="str">
        <f>_xlfn.IFNA(VLOOKUP(VLOOKUP(A288,Orders!$A$1:$L$832,3,FALSE),Employees!$A$1:$J$10,3,FALSE)&amp;" "&amp;VLOOKUP(VLOOKUP(A288,Orders!$A$1:$L$832,3,FALSE),Employees!$A$1:$J$10,2,FALSE),"")</f>
        <v>Michael Suyama</v>
      </c>
      <c r="E288" s="3">
        <f>_xlfn.IFNA(VLOOKUP(A288,Orders!$A$1:$L$832,4,FALSE),"")</f>
        <v>42887</v>
      </c>
      <c r="F288">
        <v>10</v>
      </c>
      <c r="G288">
        <v>30</v>
      </c>
      <c r="H288">
        <v>0</v>
      </c>
      <c r="I288">
        <f t="shared" si="16"/>
        <v>2017</v>
      </c>
      <c r="J288">
        <f t="shared" si="17"/>
        <v>300</v>
      </c>
      <c r="K288">
        <f t="shared" si="18"/>
        <v>6</v>
      </c>
      <c r="L288" t="str">
        <f t="shared" si="19"/>
        <v>Q2</v>
      </c>
    </row>
    <row r="289" spans="1:12">
      <c r="A289">
        <v>10356</v>
      </c>
      <c r="B289">
        <v>55</v>
      </c>
      <c r="C289" t="str">
        <f>_xlfn.IFNA(VLOOKUP(B289,Products!$A$1:$J$93,2,FALSE),"")</f>
        <v>Pâté chinois</v>
      </c>
      <c r="D289" t="str">
        <f>_xlfn.IFNA(VLOOKUP(VLOOKUP(A289,Orders!$A$1:$L$832,3,FALSE),Employees!$A$1:$J$10,3,FALSE)&amp;" "&amp;VLOOKUP(VLOOKUP(A289,Orders!$A$1:$L$832,3,FALSE),Employees!$A$1:$J$10,2,FALSE),"")</f>
        <v>Michael Suyama</v>
      </c>
      <c r="E289" s="3">
        <f>_xlfn.IFNA(VLOOKUP(A289,Orders!$A$1:$L$832,4,FALSE),"")</f>
        <v>42887</v>
      </c>
      <c r="F289">
        <v>19.2</v>
      </c>
      <c r="G289">
        <v>12</v>
      </c>
      <c r="H289">
        <v>0</v>
      </c>
      <c r="I289">
        <f t="shared" si="16"/>
        <v>2017</v>
      </c>
      <c r="J289">
        <f t="shared" si="17"/>
        <v>230.39999999999998</v>
      </c>
      <c r="K289">
        <f t="shared" si="18"/>
        <v>6</v>
      </c>
      <c r="L289" t="str">
        <f t="shared" si="19"/>
        <v>Q2</v>
      </c>
    </row>
    <row r="290" spans="1:12">
      <c r="A290">
        <v>10356</v>
      </c>
      <c r="B290">
        <v>69</v>
      </c>
      <c r="C290" t="str">
        <f>_xlfn.IFNA(VLOOKUP(B290,Products!$A$1:$J$93,2,FALSE),"")</f>
        <v>Gudbrandsdalsost</v>
      </c>
      <c r="D290" t="str">
        <f>_xlfn.IFNA(VLOOKUP(VLOOKUP(A290,Orders!$A$1:$L$832,3,FALSE),Employees!$A$1:$J$10,3,FALSE)&amp;" "&amp;VLOOKUP(VLOOKUP(A290,Orders!$A$1:$L$832,3,FALSE),Employees!$A$1:$J$10,2,FALSE),"")</f>
        <v>Michael Suyama</v>
      </c>
      <c r="E290" s="3">
        <f>_xlfn.IFNA(VLOOKUP(A290,Orders!$A$1:$L$832,4,FALSE),"")</f>
        <v>42887</v>
      </c>
      <c r="F290">
        <v>28.8</v>
      </c>
      <c r="G290">
        <v>20</v>
      </c>
      <c r="H290">
        <v>0</v>
      </c>
      <c r="I290">
        <f t="shared" si="16"/>
        <v>2017</v>
      </c>
      <c r="J290">
        <f t="shared" si="17"/>
        <v>576</v>
      </c>
      <c r="K290">
        <f t="shared" si="18"/>
        <v>6</v>
      </c>
      <c r="L290" t="str">
        <f t="shared" si="19"/>
        <v>Q2</v>
      </c>
    </row>
    <row r="291" spans="1:12">
      <c r="A291">
        <v>10357</v>
      </c>
      <c r="B291">
        <v>10</v>
      </c>
      <c r="C291" t="str">
        <f>_xlfn.IFNA(VLOOKUP(B291,Products!$A$1:$J$93,2,FALSE),"")</f>
        <v>sugar</v>
      </c>
      <c r="D291" t="str">
        <f>_xlfn.IFNA(VLOOKUP(VLOOKUP(A291,Orders!$A$1:$L$832,3,FALSE),Employees!$A$1:$J$10,3,FALSE)&amp;" "&amp;VLOOKUP(VLOOKUP(A291,Orders!$A$1:$L$832,3,FALSE),Employees!$A$1:$J$10,2,FALSE),"")</f>
        <v>Nancy Davolio</v>
      </c>
      <c r="E291" s="3">
        <f>_xlfn.IFNA(VLOOKUP(A291,Orders!$A$1:$L$832,4,FALSE),"")</f>
        <v>42888</v>
      </c>
      <c r="F291">
        <v>24.8</v>
      </c>
      <c r="G291">
        <v>30</v>
      </c>
      <c r="H291">
        <v>0.2</v>
      </c>
      <c r="I291">
        <f t="shared" si="16"/>
        <v>2017</v>
      </c>
      <c r="J291">
        <f t="shared" si="17"/>
        <v>148.80000000000001</v>
      </c>
      <c r="K291">
        <f t="shared" si="18"/>
        <v>6</v>
      </c>
      <c r="L291" t="str">
        <f t="shared" si="19"/>
        <v>Q2</v>
      </c>
    </row>
    <row r="292" spans="1:12">
      <c r="A292">
        <v>10357</v>
      </c>
      <c r="B292">
        <v>26</v>
      </c>
      <c r="C292" t="str">
        <f>_xlfn.IFNA(VLOOKUP(B292,Products!$A$1:$J$93,2,FALSE),"")</f>
        <v>Gumbär Gummibärchen</v>
      </c>
      <c r="D292" t="str">
        <f>_xlfn.IFNA(VLOOKUP(VLOOKUP(A292,Orders!$A$1:$L$832,3,FALSE),Employees!$A$1:$J$10,3,FALSE)&amp;" "&amp;VLOOKUP(VLOOKUP(A292,Orders!$A$1:$L$832,3,FALSE),Employees!$A$1:$J$10,2,FALSE),"")</f>
        <v>Nancy Davolio</v>
      </c>
      <c r="E292" s="3">
        <f>_xlfn.IFNA(VLOOKUP(A292,Orders!$A$1:$L$832,4,FALSE),"")</f>
        <v>42888</v>
      </c>
      <c r="F292">
        <v>24.9</v>
      </c>
      <c r="G292">
        <v>16</v>
      </c>
      <c r="H292">
        <v>0</v>
      </c>
      <c r="I292">
        <f t="shared" si="16"/>
        <v>2017</v>
      </c>
      <c r="J292">
        <f t="shared" si="17"/>
        <v>398.4</v>
      </c>
      <c r="K292">
        <f t="shared" si="18"/>
        <v>6</v>
      </c>
      <c r="L292" t="str">
        <f t="shared" si="19"/>
        <v>Q2</v>
      </c>
    </row>
    <row r="293" spans="1:12">
      <c r="A293">
        <v>10357</v>
      </c>
      <c r="B293">
        <v>60</v>
      </c>
      <c r="C293" t="str">
        <f>_xlfn.IFNA(VLOOKUP(B293,Products!$A$1:$J$93,2,FALSE),"")</f>
        <v>Camembert Pierrot</v>
      </c>
      <c r="D293" t="str">
        <f>_xlfn.IFNA(VLOOKUP(VLOOKUP(A293,Orders!$A$1:$L$832,3,FALSE),Employees!$A$1:$J$10,3,FALSE)&amp;" "&amp;VLOOKUP(VLOOKUP(A293,Orders!$A$1:$L$832,3,FALSE),Employees!$A$1:$J$10,2,FALSE),"")</f>
        <v>Nancy Davolio</v>
      </c>
      <c r="E293" s="3">
        <f>_xlfn.IFNA(VLOOKUP(A293,Orders!$A$1:$L$832,4,FALSE),"")</f>
        <v>42888</v>
      </c>
      <c r="F293">
        <v>27.2</v>
      </c>
      <c r="G293">
        <v>8</v>
      </c>
      <c r="H293">
        <v>0.2</v>
      </c>
      <c r="I293">
        <f t="shared" si="16"/>
        <v>2017</v>
      </c>
      <c r="J293">
        <f t="shared" si="17"/>
        <v>43.52</v>
      </c>
      <c r="K293">
        <f t="shared" si="18"/>
        <v>6</v>
      </c>
      <c r="L293" t="str">
        <f t="shared" si="19"/>
        <v>Q2</v>
      </c>
    </row>
    <row r="294" spans="1:12">
      <c r="A294">
        <v>10358</v>
      </c>
      <c r="B294">
        <v>24</v>
      </c>
      <c r="C294" t="str">
        <f>_xlfn.IFNA(VLOOKUP(B294,Products!$A$1:$J$93,2,FALSE),"")</f>
        <v>Guaraná Fantástica</v>
      </c>
      <c r="D294" t="str">
        <f>_xlfn.IFNA(VLOOKUP(VLOOKUP(A294,Orders!$A$1:$L$832,3,FALSE),Employees!$A$1:$J$10,3,FALSE)&amp;" "&amp;VLOOKUP(VLOOKUP(A294,Orders!$A$1:$L$832,3,FALSE),Employees!$A$1:$J$10,2,FALSE),"")</f>
        <v>Steven Buchanan</v>
      </c>
      <c r="E294" s="3">
        <f>_xlfn.IFNA(VLOOKUP(A294,Orders!$A$1:$L$832,4,FALSE),"")</f>
        <v>42889</v>
      </c>
      <c r="F294">
        <v>3.6</v>
      </c>
      <c r="G294">
        <v>10</v>
      </c>
      <c r="H294">
        <v>0.05</v>
      </c>
      <c r="I294">
        <f t="shared" si="16"/>
        <v>2017</v>
      </c>
      <c r="J294">
        <f t="shared" si="17"/>
        <v>1.8</v>
      </c>
      <c r="K294">
        <f t="shared" si="18"/>
        <v>6</v>
      </c>
      <c r="L294" t="str">
        <f t="shared" si="19"/>
        <v>Q2</v>
      </c>
    </row>
    <row r="295" spans="1:12">
      <c r="A295">
        <v>10358</v>
      </c>
      <c r="B295">
        <v>34</v>
      </c>
      <c r="C295" t="str">
        <f>_xlfn.IFNA(VLOOKUP(B295,Products!$A$1:$J$93,2,FALSE),"")</f>
        <v>Sasquatch Ale</v>
      </c>
      <c r="D295" t="str">
        <f>_xlfn.IFNA(VLOOKUP(VLOOKUP(A295,Orders!$A$1:$L$832,3,FALSE),Employees!$A$1:$J$10,3,FALSE)&amp;" "&amp;VLOOKUP(VLOOKUP(A295,Orders!$A$1:$L$832,3,FALSE),Employees!$A$1:$J$10,2,FALSE),"")</f>
        <v>Steven Buchanan</v>
      </c>
      <c r="E295" s="3">
        <f>_xlfn.IFNA(VLOOKUP(A295,Orders!$A$1:$L$832,4,FALSE),"")</f>
        <v>42889</v>
      </c>
      <c r="F295">
        <v>11.2</v>
      </c>
      <c r="G295">
        <v>10</v>
      </c>
      <c r="H295">
        <v>0.05</v>
      </c>
      <c r="I295">
        <f t="shared" si="16"/>
        <v>2017</v>
      </c>
      <c r="J295">
        <f t="shared" si="17"/>
        <v>5.6000000000000005</v>
      </c>
      <c r="K295">
        <f t="shared" si="18"/>
        <v>6</v>
      </c>
      <c r="L295" t="str">
        <f t="shared" si="19"/>
        <v>Q2</v>
      </c>
    </row>
    <row r="296" spans="1:12">
      <c r="A296">
        <v>10358</v>
      </c>
      <c r="B296">
        <v>36</v>
      </c>
      <c r="C296" t="str">
        <f>_xlfn.IFNA(VLOOKUP(B296,Products!$A$1:$J$93,2,FALSE),"")</f>
        <v>Inlagd Sill</v>
      </c>
      <c r="D296" t="str">
        <f>_xlfn.IFNA(VLOOKUP(VLOOKUP(A296,Orders!$A$1:$L$832,3,FALSE),Employees!$A$1:$J$10,3,FALSE)&amp;" "&amp;VLOOKUP(VLOOKUP(A296,Orders!$A$1:$L$832,3,FALSE),Employees!$A$1:$J$10,2,FALSE),"")</f>
        <v>Steven Buchanan</v>
      </c>
      <c r="E296" s="3">
        <f>_xlfn.IFNA(VLOOKUP(A296,Orders!$A$1:$L$832,4,FALSE),"")</f>
        <v>42889</v>
      </c>
      <c r="F296">
        <v>15.2</v>
      </c>
      <c r="G296">
        <v>20</v>
      </c>
      <c r="H296">
        <v>0.05</v>
      </c>
      <c r="I296">
        <f t="shared" si="16"/>
        <v>2017</v>
      </c>
      <c r="J296">
        <f t="shared" si="17"/>
        <v>15.200000000000001</v>
      </c>
      <c r="K296">
        <f t="shared" si="18"/>
        <v>6</v>
      </c>
      <c r="L296" t="str">
        <f t="shared" si="19"/>
        <v>Q2</v>
      </c>
    </row>
    <row r="297" spans="1:12">
      <c r="A297">
        <v>10359</v>
      </c>
      <c r="B297">
        <v>16</v>
      </c>
      <c r="C297" t="str">
        <f>_xlfn.IFNA(VLOOKUP(B297,Products!$A$1:$J$93,2,FALSE),"")</f>
        <v>Pavlova</v>
      </c>
      <c r="D297" t="str">
        <f>_xlfn.IFNA(VLOOKUP(VLOOKUP(A297,Orders!$A$1:$L$832,3,FALSE),Employees!$A$1:$J$10,3,FALSE)&amp;" "&amp;VLOOKUP(VLOOKUP(A297,Orders!$A$1:$L$832,3,FALSE),Employees!$A$1:$J$10,2,FALSE),"")</f>
        <v>Steven Buchanan</v>
      </c>
      <c r="E297" s="3">
        <f>_xlfn.IFNA(VLOOKUP(A297,Orders!$A$1:$L$832,4,FALSE),"")</f>
        <v>42890</v>
      </c>
      <c r="F297">
        <v>13.9</v>
      </c>
      <c r="G297">
        <v>56</v>
      </c>
      <c r="H297">
        <v>0.05</v>
      </c>
      <c r="I297">
        <f t="shared" si="16"/>
        <v>2017</v>
      </c>
      <c r="J297">
        <f t="shared" si="17"/>
        <v>38.92</v>
      </c>
      <c r="K297">
        <f t="shared" si="18"/>
        <v>6</v>
      </c>
      <c r="L297" t="str">
        <f t="shared" si="19"/>
        <v>Q2</v>
      </c>
    </row>
    <row r="298" spans="1:12">
      <c r="A298">
        <v>10359</v>
      </c>
      <c r="B298">
        <v>31</v>
      </c>
      <c r="C298" t="str">
        <f>_xlfn.IFNA(VLOOKUP(B298,Products!$A$1:$J$93,2,FALSE),"")</f>
        <v>Gorgonzola Telino</v>
      </c>
      <c r="D298" t="str">
        <f>_xlfn.IFNA(VLOOKUP(VLOOKUP(A298,Orders!$A$1:$L$832,3,FALSE),Employees!$A$1:$J$10,3,FALSE)&amp;" "&amp;VLOOKUP(VLOOKUP(A298,Orders!$A$1:$L$832,3,FALSE),Employees!$A$1:$J$10,2,FALSE),"")</f>
        <v>Steven Buchanan</v>
      </c>
      <c r="E298" s="3">
        <f>_xlfn.IFNA(VLOOKUP(A298,Orders!$A$1:$L$832,4,FALSE),"")</f>
        <v>42890</v>
      </c>
      <c r="F298">
        <v>10</v>
      </c>
      <c r="G298">
        <v>70</v>
      </c>
      <c r="H298">
        <v>0.05</v>
      </c>
      <c r="I298">
        <f t="shared" si="16"/>
        <v>2017</v>
      </c>
      <c r="J298">
        <f t="shared" si="17"/>
        <v>35</v>
      </c>
      <c r="K298">
        <f t="shared" si="18"/>
        <v>6</v>
      </c>
      <c r="L298" t="str">
        <f t="shared" si="19"/>
        <v>Q2</v>
      </c>
    </row>
    <row r="299" spans="1:12">
      <c r="A299">
        <v>10359</v>
      </c>
      <c r="B299">
        <v>60</v>
      </c>
      <c r="C299" t="str">
        <f>_xlfn.IFNA(VLOOKUP(B299,Products!$A$1:$J$93,2,FALSE),"")</f>
        <v>Camembert Pierrot</v>
      </c>
      <c r="D299" t="str">
        <f>_xlfn.IFNA(VLOOKUP(VLOOKUP(A299,Orders!$A$1:$L$832,3,FALSE),Employees!$A$1:$J$10,3,FALSE)&amp;" "&amp;VLOOKUP(VLOOKUP(A299,Orders!$A$1:$L$832,3,FALSE),Employees!$A$1:$J$10,2,FALSE),"")</f>
        <v>Steven Buchanan</v>
      </c>
      <c r="E299" s="3">
        <f>_xlfn.IFNA(VLOOKUP(A299,Orders!$A$1:$L$832,4,FALSE),"")</f>
        <v>42890</v>
      </c>
      <c r="F299">
        <v>27.2</v>
      </c>
      <c r="G299">
        <v>80</v>
      </c>
      <c r="H299">
        <v>0.05</v>
      </c>
      <c r="I299">
        <f t="shared" si="16"/>
        <v>2017</v>
      </c>
      <c r="J299">
        <f t="shared" si="17"/>
        <v>108.80000000000001</v>
      </c>
      <c r="K299">
        <f t="shared" si="18"/>
        <v>6</v>
      </c>
      <c r="L299" t="str">
        <f t="shared" si="19"/>
        <v>Q2</v>
      </c>
    </row>
    <row r="300" spans="1:12">
      <c r="A300">
        <v>10360</v>
      </c>
      <c r="B300">
        <v>28</v>
      </c>
      <c r="C300" t="str">
        <f>_xlfn.IFNA(VLOOKUP(B300,Products!$A$1:$J$93,2,FALSE),"")</f>
        <v>Rössle Sauerkraut</v>
      </c>
      <c r="D300" t="str">
        <f>_xlfn.IFNA(VLOOKUP(VLOOKUP(A300,Orders!$A$1:$L$832,3,FALSE),Employees!$A$1:$J$10,3,FALSE)&amp;" "&amp;VLOOKUP(VLOOKUP(A300,Orders!$A$1:$L$832,3,FALSE),Employees!$A$1:$J$10,2,FALSE),"")</f>
        <v>Margaret Peacock</v>
      </c>
      <c r="E300" s="3">
        <f>_xlfn.IFNA(VLOOKUP(A300,Orders!$A$1:$L$832,4,FALSE),"")</f>
        <v>42891</v>
      </c>
      <c r="F300">
        <v>36.4</v>
      </c>
      <c r="G300">
        <v>30</v>
      </c>
      <c r="H300">
        <v>0</v>
      </c>
      <c r="I300">
        <f t="shared" si="16"/>
        <v>2017</v>
      </c>
      <c r="J300">
        <f t="shared" si="17"/>
        <v>1092</v>
      </c>
      <c r="K300">
        <f t="shared" si="18"/>
        <v>6</v>
      </c>
      <c r="L300" t="str">
        <f t="shared" si="19"/>
        <v>Q2</v>
      </c>
    </row>
    <row r="301" spans="1:12">
      <c r="A301">
        <v>10360</v>
      </c>
      <c r="B301">
        <v>29</v>
      </c>
      <c r="C301" t="str">
        <f>_xlfn.IFNA(VLOOKUP(B301,Products!$A$1:$J$93,2,FALSE),"")</f>
        <v>Thüringer Rostbratwurst</v>
      </c>
      <c r="D301" t="str">
        <f>_xlfn.IFNA(VLOOKUP(VLOOKUP(A301,Orders!$A$1:$L$832,3,FALSE),Employees!$A$1:$J$10,3,FALSE)&amp;" "&amp;VLOOKUP(VLOOKUP(A301,Orders!$A$1:$L$832,3,FALSE),Employees!$A$1:$J$10,2,FALSE),"")</f>
        <v>Margaret Peacock</v>
      </c>
      <c r="E301" s="3">
        <f>_xlfn.IFNA(VLOOKUP(A301,Orders!$A$1:$L$832,4,FALSE),"")</f>
        <v>42891</v>
      </c>
      <c r="F301">
        <v>99</v>
      </c>
      <c r="G301">
        <v>35</v>
      </c>
      <c r="H301">
        <v>0</v>
      </c>
      <c r="I301">
        <f t="shared" si="16"/>
        <v>2017</v>
      </c>
      <c r="J301">
        <f t="shared" si="17"/>
        <v>3465</v>
      </c>
      <c r="K301">
        <f t="shared" si="18"/>
        <v>6</v>
      </c>
      <c r="L301" t="str">
        <f t="shared" si="19"/>
        <v>Q2</v>
      </c>
    </row>
    <row r="302" spans="1:12">
      <c r="A302">
        <v>10360</v>
      </c>
      <c r="B302">
        <v>38</v>
      </c>
      <c r="C302" t="str">
        <f>_xlfn.IFNA(VLOOKUP(B302,Products!$A$1:$J$93,2,FALSE),"")</f>
        <v>Côte de Blaye</v>
      </c>
      <c r="D302" t="str">
        <f>_xlfn.IFNA(VLOOKUP(VLOOKUP(A302,Orders!$A$1:$L$832,3,FALSE),Employees!$A$1:$J$10,3,FALSE)&amp;" "&amp;VLOOKUP(VLOOKUP(A302,Orders!$A$1:$L$832,3,FALSE),Employees!$A$1:$J$10,2,FALSE),"")</f>
        <v>Margaret Peacock</v>
      </c>
      <c r="E302" s="3">
        <f>_xlfn.IFNA(VLOOKUP(A302,Orders!$A$1:$L$832,4,FALSE),"")</f>
        <v>42891</v>
      </c>
      <c r="F302">
        <v>210.8</v>
      </c>
      <c r="G302">
        <v>10</v>
      </c>
      <c r="H302">
        <v>0</v>
      </c>
      <c r="I302">
        <f t="shared" si="16"/>
        <v>2017</v>
      </c>
      <c r="J302">
        <f t="shared" si="17"/>
        <v>2108</v>
      </c>
      <c r="K302">
        <f t="shared" si="18"/>
        <v>6</v>
      </c>
      <c r="L302" t="str">
        <f t="shared" si="19"/>
        <v>Q2</v>
      </c>
    </row>
    <row r="303" spans="1:12">
      <c r="A303">
        <v>10360</v>
      </c>
      <c r="B303">
        <v>49</v>
      </c>
      <c r="C303" t="str">
        <f>_xlfn.IFNA(VLOOKUP(B303,Products!$A$1:$J$93,2,FALSE),"")</f>
        <v>Maxilaku</v>
      </c>
      <c r="D303" t="str">
        <f>_xlfn.IFNA(VLOOKUP(VLOOKUP(A303,Orders!$A$1:$L$832,3,FALSE),Employees!$A$1:$J$10,3,FALSE)&amp;" "&amp;VLOOKUP(VLOOKUP(A303,Orders!$A$1:$L$832,3,FALSE),Employees!$A$1:$J$10,2,FALSE),"")</f>
        <v>Margaret Peacock</v>
      </c>
      <c r="E303" s="3">
        <f>_xlfn.IFNA(VLOOKUP(A303,Orders!$A$1:$L$832,4,FALSE),"")</f>
        <v>42891</v>
      </c>
      <c r="F303">
        <v>16</v>
      </c>
      <c r="G303">
        <v>35</v>
      </c>
      <c r="H303">
        <v>0</v>
      </c>
      <c r="I303">
        <f t="shared" si="16"/>
        <v>2017</v>
      </c>
      <c r="J303">
        <f t="shared" si="17"/>
        <v>560</v>
      </c>
      <c r="K303">
        <f t="shared" si="18"/>
        <v>6</v>
      </c>
      <c r="L303" t="str">
        <f t="shared" si="19"/>
        <v>Q2</v>
      </c>
    </row>
    <row r="304" spans="1:12">
      <c r="A304">
        <v>10360</v>
      </c>
      <c r="B304">
        <v>54</v>
      </c>
      <c r="C304" t="str">
        <f>_xlfn.IFNA(VLOOKUP(B304,Products!$A$1:$J$93,2,FALSE),"")</f>
        <v>Tourtière</v>
      </c>
      <c r="D304" t="str">
        <f>_xlfn.IFNA(VLOOKUP(VLOOKUP(A304,Orders!$A$1:$L$832,3,FALSE),Employees!$A$1:$J$10,3,FALSE)&amp;" "&amp;VLOOKUP(VLOOKUP(A304,Orders!$A$1:$L$832,3,FALSE),Employees!$A$1:$J$10,2,FALSE),"")</f>
        <v>Margaret Peacock</v>
      </c>
      <c r="E304" s="3">
        <f>_xlfn.IFNA(VLOOKUP(A304,Orders!$A$1:$L$832,4,FALSE),"")</f>
        <v>42891</v>
      </c>
      <c r="F304">
        <v>5.9</v>
      </c>
      <c r="G304">
        <v>28</v>
      </c>
      <c r="H304">
        <v>0</v>
      </c>
      <c r="I304">
        <f t="shared" si="16"/>
        <v>2017</v>
      </c>
      <c r="J304">
        <f t="shared" si="17"/>
        <v>165.20000000000002</v>
      </c>
      <c r="K304">
        <f t="shared" si="18"/>
        <v>6</v>
      </c>
      <c r="L304" t="str">
        <f t="shared" si="19"/>
        <v>Q2</v>
      </c>
    </row>
    <row r="305" spans="1:12">
      <c r="A305">
        <v>10361</v>
      </c>
      <c r="B305">
        <v>39</v>
      </c>
      <c r="C305" t="str">
        <f>_xlfn.IFNA(VLOOKUP(B305,Products!$A$1:$J$93,2,FALSE),"")</f>
        <v>Chartreuse verte</v>
      </c>
      <c r="D305" t="str">
        <f>_xlfn.IFNA(VLOOKUP(VLOOKUP(A305,Orders!$A$1:$L$832,3,FALSE),Employees!$A$1:$J$10,3,FALSE)&amp;" "&amp;VLOOKUP(VLOOKUP(A305,Orders!$A$1:$L$832,3,FALSE),Employees!$A$1:$J$10,2,FALSE),"")</f>
        <v>Nancy Davolio</v>
      </c>
      <c r="E305" s="3">
        <f>_xlfn.IFNA(VLOOKUP(A305,Orders!$A$1:$L$832,4,FALSE),"")</f>
        <v>42891</v>
      </c>
      <c r="F305">
        <v>14.4</v>
      </c>
      <c r="G305">
        <v>54</v>
      </c>
      <c r="H305">
        <v>0.1</v>
      </c>
      <c r="I305">
        <f t="shared" si="16"/>
        <v>2017</v>
      </c>
      <c r="J305">
        <f t="shared" si="17"/>
        <v>77.760000000000005</v>
      </c>
      <c r="K305">
        <f t="shared" si="18"/>
        <v>6</v>
      </c>
      <c r="L305" t="str">
        <f t="shared" si="19"/>
        <v>Q2</v>
      </c>
    </row>
    <row r="306" spans="1:12">
      <c r="A306">
        <v>10361</v>
      </c>
      <c r="B306">
        <v>60</v>
      </c>
      <c r="C306" t="str">
        <f>_xlfn.IFNA(VLOOKUP(B306,Products!$A$1:$J$93,2,FALSE),"")</f>
        <v>Camembert Pierrot</v>
      </c>
      <c r="D306" t="str">
        <f>_xlfn.IFNA(VLOOKUP(VLOOKUP(A306,Orders!$A$1:$L$832,3,FALSE),Employees!$A$1:$J$10,3,FALSE)&amp;" "&amp;VLOOKUP(VLOOKUP(A306,Orders!$A$1:$L$832,3,FALSE),Employees!$A$1:$J$10,2,FALSE),"")</f>
        <v>Nancy Davolio</v>
      </c>
      <c r="E306" s="3">
        <f>_xlfn.IFNA(VLOOKUP(A306,Orders!$A$1:$L$832,4,FALSE),"")</f>
        <v>42891</v>
      </c>
      <c r="F306">
        <v>27.2</v>
      </c>
      <c r="G306">
        <v>55</v>
      </c>
      <c r="H306">
        <v>0.1</v>
      </c>
      <c r="I306">
        <f t="shared" si="16"/>
        <v>2017</v>
      </c>
      <c r="J306">
        <f t="shared" si="17"/>
        <v>149.6</v>
      </c>
      <c r="K306">
        <f t="shared" si="18"/>
        <v>6</v>
      </c>
      <c r="L306" t="str">
        <f t="shared" si="19"/>
        <v>Q2</v>
      </c>
    </row>
    <row r="307" spans="1:12">
      <c r="A307">
        <v>10362</v>
      </c>
      <c r="B307">
        <v>25</v>
      </c>
      <c r="C307" t="str">
        <f>_xlfn.IFNA(VLOOKUP(B307,Products!$A$1:$J$93,2,FALSE),"")</f>
        <v>NuNuCa Nuß-Nougat-Creme</v>
      </c>
      <c r="D307" t="str">
        <f>_xlfn.IFNA(VLOOKUP(VLOOKUP(A307,Orders!$A$1:$L$832,3,FALSE),Employees!$A$1:$J$10,3,FALSE)&amp;" "&amp;VLOOKUP(VLOOKUP(A307,Orders!$A$1:$L$832,3,FALSE),Employees!$A$1:$J$10,2,FALSE),"")</f>
        <v>Janet Leverling</v>
      </c>
      <c r="E307" s="3">
        <f>_xlfn.IFNA(VLOOKUP(A307,Orders!$A$1:$L$832,4,FALSE),"")</f>
        <v>42894</v>
      </c>
      <c r="F307">
        <v>11.2</v>
      </c>
      <c r="G307">
        <v>50</v>
      </c>
      <c r="H307">
        <v>0</v>
      </c>
      <c r="I307">
        <f t="shared" si="16"/>
        <v>2017</v>
      </c>
      <c r="J307">
        <f t="shared" si="17"/>
        <v>560</v>
      </c>
      <c r="K307">
        <f t="shared" si="18"/>
        <v>6</v>
      </c>
      <c r="L307" t="str">
        <f t="shared" si="19"/>
        <v>Q2</v>
      </c>
    </row>
    <row r="308" spans="1:12">
      <c r="A308">
        <v>10362</v>
      </c>
      <c r="B308">
        <v>51</v>
      </c>
      <c r="C308" t="str">
        <f>_xlfn.IFNA(VLOOKUP(B308,Products!$A$1:$J$93,2,FALSE),"")</f>
        <v>Manjimup Dried Apples</v>
      </c>
      <c r="D308" t="str">
        <f>_xlfn.IFNA(VLOOKUP(VLOOKUP(A308,Orders!$A$1:$L$832,3,FALSE),Employees!$A$1:$J$10,3,FALSE)&amp;" "&amp;VLOOKUP(VLOOKUP(A308,Orders!$A$1:$L$832,3,FALSE),Employees!$A$1:$J$10,2,FALSE),"")</f>
        <v>Janet Leverling</v>
      </c>
      <c r="E308" s="3">
        <f>_xlfn.IFNA(VLOOKUP(A308,Orders!$A$1:$L$832,4,FALSE),"")</f>
        <v>42894</v>
      </c>
      <c r="F308">
        <v>42.4</v>
      </c>
      <c r="G308">
        <v>20</v>
      </c>
      <c r="H308">
        <v>0</v>
      </c>
      <c r="I308">
        <f t="shared" si="16"/>
        <v>2017</v>
      </c>
      <c r="J308">
        <f t="shared" si="17"/>
        <v>848</v>
      </c>
      <c r="K308">
        <f t="shared" si="18"/>
        <v>6</v>
      </c>
      <c r="L308" t="str">
        <f t="shared" si="19"/>
        <v>Q2</v>
      </c>
    </row>
    <row r="309" spans="1:12">
      <c r="A309">
        <v>10362</v>
      </c>
      <c r="B309">
        <v>54</v>
      </c>
      <c r="C309" t="str">
        <f>_xlfn.IFNA(VLOOKUP(B309,Products!$A$1:$J$93,2,FALSE),"")</f>
        <v>Tourtière</v>
      </c>
      <c r="D309" t="str">
        <f>_xlfn.IFNA(VLOOKUP(VLOOKUP(A309,Orders!$A$1:$L$832,3,FALSE),Employees!$A$1:$J$10,3,FALSE)&amp;" "&amp;VLOOKUP(VLOOKUP(A309,Orders!$A$1:$L$832,3,FALSE),Employees!$A$1:$J$10,2,FALSE),"")</f>
        <v>Janet Leverling</v>
      </c>
      <c r="E309" s="3">
        <f>_xlfn.IFNA(VLOOKUP(A309,Orders!$A$1:$L$832,4,FALSE),"")</f>
        <v>42894</v>
      </c>
      <c r="F309">
        <v>5.9</v>
      </c>
      <c r="G309">
        <v>24</v>
      </c>
      <c r="H309">
        <v>0</v>
      </c>
      <c r="I309">
        <f t="shared" si="16"/>
        <v>2017</v>
      </c>
      <c r="J309">
        <f t="shared" si="17"/>
        <v>141.60000000000002</v>
      </c>
      <c r="K309">
        <f t="shared" si="18"/>
        <v>6</v>
      </c>
      <c r="L309" t="str">
        <f t="shared" si="19"/>
        <v>Q2</v>
      </c>
    </row>
    <row r="310" spans="1:12">
      <c r="A310">
        <v>10363</v>
      </c>
      <c r="B310">
        <v>31</v>
      </c>
      <c r="C310" t="str">
        <f>_xlfn.IFNA(VLOOKUP(B310,Products!$A$1:$J$93,2,FALSE),"")</f>
        <v>Gorgonzola Telino</v>
      </c>
      <c r="D310" t="str">
        <f>_xlfn.IFNA(VLOOKUP(VLOOKUP(A310,Orders!$A$1:$L$832,3,FALSE),Employees!$A$1:$J$10,3,FALSE)&amp;" "&amp;VLOOKUP(VLOOKUP(A310,Orders!$A$1:$L$832,3,FALSE),Employees!$A$1:$J$10,2,FALSE),"")</f>
        <v>Margaret Peacock</v>
      </c>
      <c r="E310" s="3">
        <f>_xlfn.IFNA(VLOOKUP(A310,Orders!$A$1:$L$832,4,FALSE),"")</f>
        <v>42895</v>
      </c>
      <c r="F310">
        <v>10</v>
      </c>
      <c r="G310">
        <v>20</v>
      </c>
      <c r="H310">
        <v>0</v>
      </c>
      <c r="I310">
        <f t="shared" si="16"/>
        <v>2017</v>
      </c>
      <c r="J310">
        <f t="shared" si="17"/>
        <v>200</v>
      </c>
      <c r="K310">
        <f t="shared" si="18"/>
        <v>6</v>
      </c>
      <c r="L310" t="str">
        <f t="shared" si="19"/>
        <v>Q2</v>
      </c>
    </row>
    <row r="311" spans="1:12">
      <c r="A311">
        <v>10363</v>
      </c>
      <c r="B311">
        <v>75</v>
      </c>
      <c r="C311" t="str">
        <f>_xlfn.IFNA(VLOOKUP(B311,Products!$A$1:$J$93,2,FALSE),"")</f>
        <v>Rhönbräu Klosterbier</v>
      </c>
      <c r="D311" t="str">
        <f>_xlfn.IFNA(VLOOKUP(VLOOKUP(A311,Orders!$A$1:$L$832,3,FALSE),Employees!$A$1:$J$10,3,FALSE)&amp;" "&amp;VLOOKUP(VLOOKUP(A311,Orders!$A$1:$L$832,3,FALSE),Employees!$A$1:$J$10,2,FALSE),"")</f>
        <v>Margaret Peacock</v>
      </c>
      <c r="E311" s="3">
        <f>_xlfn.IFNA(VLOOKUP(A311,Orders!$A$1:$L$832,4,FALSE),"")</f>
        <v>42895</v>
      </c>
      <c r="F311">
        <v>6.2</v>
      </c>
      <c r="G311">
        <v>12</v>
      </c>
      <c r="H311">
        <v>0</v>
      </c>
      <c r="I311">
        <f t="shared" si="16"/>
        <v>2017</v>
      </c>
      <c r="J311">
        <f t="shared" si="17"/>
        <v>74.400000000000006</v>
      </c>
      <c r="K311">
        <f t="shared" si="18"/>
        <v>6</v>
      </c>
      <c r="L311" t="str">
        <f t="shared" si="19"/>
        <v>Q2</v>
      </c>
    </row>
    <row r="312" spans="1:12">
      <c r="A312">
        <v>10363</v>
      </c>
      <c r="B312">
        <v>76</v>
      </c>
      <c r="C312" t="str">
        <f>_xlfn.IFNA(VLOOKUP(B312,Products!$A$1:$J$93,2,FALSE),"")</f>
        <v>Lakkalikööri</v>
      </c>
      <c r="D312" t="str">
        <f>_xlfn.IFNA(VLOOKUP(VLOOKUP(A312,Orders!$A$1:$L$832,3,FALSE),Employees!$A$1:$J$10,3,FALSE)&amp;" "&amp;VLOOKUP(VLOOKUP(A312,Orders!$A$1:$L$832,3,FALSE),Employees!$A$1:$J$10,2,FALSE),"")</f>
        <v>Margaret Peacock</v>
      </c>
      <c r="E312" s="3">
        <f>_xlfn.IFNA(VLOOKUP(A312,Orders!$A$1:$L$832,4,FALSE),"")</f>
        <v>42895</v>
      </c>
      <c r="F312">
        <v>14.4</v>
      </c>
      <c r="G312">
        <v>12</v>
      </c>
      <c r="H312">
        <v>0</v>
      </c>
      <c r="I312">
        <f t="shared" si="16"/>
        <v>2017</v>
      </c>
      <c r="J312">
        <f t="shared" si="17"/>
        <v>172.8</v>
      </c>
      <c r="K312">
        <f t="shared" si="18"/>
        <v>6</v>
      </c>
      <c r="L312" t="str">
        <f t="shared" si="19"/>
        <v>Q2</v>
      </c>
    </row>
    <row r="313" spans="1:12">
      <c r="A313">
        <v>10364</v>
      </c>
      <c r="B313">
        <v>69</v>
      </c>
      <c r="C313" t="str">
        <f>_xlfn.IFNA(VLOOKUP(B313,Products!$A$1:$J$93,2,FALSE),"")</f>
        <v>Gudbrandsdalsost</v>
      </c>
      <c r="D313" t="str">
        <f>_xlfn.IFNA(VLOOKUP(VLOOKUP(A313,Orders!$A$1:$L$832,3,FALSE),Employees!$A$1:$J$10,3,FALSE)&amp;" "&amp;VLOOKUP(VLOOKUP(A313,Orders!$A$1:$L$832,3,FALSE),Employees!$A$1:$J$10,2,FALSE),"")</f>
        <v>Nancy Davolio</v>
      </c>
      <c r="E313" s="3">
        <f>_xlfn.IFNA(VLOOKUP(A313,Orders!$A$1:$L$832,4,FALSE),"")</f>
        <v>42895</v>
      </c>
      <c r="F313">
        <v>28.8</v>
      </c>
      <c r="G313">
        <v>30</v>
      </c>
      <c r="H313">
        <v>0</v>
      </c>
      <c r="I313">
        <f t="shared" si="16"/>
        <v>2017</v>
      </c>
      <c r="J313">
        <f t="shared" si="17"/>
        <v>864</v>
      </c>
      <c r="K313">
        <f t="shared" si="18"/>
        <v>6</v>
      </c>
      <c r="L313" t="str">
        <f t="shared" si="19"/>
        <v>Q2</v>
      </c>
    </row>
    <row r="314" spans="1:12">
      <c r="A314">
        <v>10364</v>
      </c>
      <c r="B314">
        <v>71</v>
      </c>
      <c r="C314" t="str">
        <f>_xlfn.IFNA(VLOOKUP(B314,Products!$A$1:$J$93,2,FALSE),"")</f>
        <v>Flotemysost</v>
      </c>
      <c r="D314" t="str">
        <f>_xlfn.IFNA(VLOOKUP(VLOOKUP(A314,Orders!$A$1:$L$832,3,FALSE),Employees!$A$1:$J$10,3,FALSE)&amp;" "&amp;VLOOKUP(VLOOKUP(A314,Orders!$A$1:$L$832,3,FALSE),Employees!$A$1:$J$10,2,FALSE),"")</f>
        <v>Nancy Davolio</v>
      </c>
      <c r="E314" s="3">
        <f>_xlfn.IFNA(VLOOKUP(A314,Orders!$A$1:$L$832,4,FALSE),"")</f>
        <v>42895</v>
      </c>
      <c r="F314">
        <v>17.2</v>
      </c>
      <c r="G314">
        <v>5</v>
      </c>
      <c r="H314">
        <v>0</v>
      </c>
      <c r="I314">
        <f t="shared" si="16"/>
        <v>2017</v>
      </c>
      <c r="J314">
        <f t="shared" si="17"/>
        <v>86</v>
      </c>
      <c r="K314">
        <f t="shared" si="18"/>
        <v>6</v>
      </c>
      <c r="L314" t="str">
        <f t="shared" si="19"/>
        <v>Q2</v>
      </c>
    </row>
    <row r="315" spans="1:12">
      <c r="A315">
        <v>10365</v>
      </c>
      <c r="B315">
        <v>11</v>
      </c>
      <c r="C315" t="str">
        <f>_xlfn.IFNA(VLOOKUP(B315,Products!$A$1:$J$93,2,FALSE),"")</f>
        <v>Queso Cabrales</v>
      </c>
      <c r="D315" t="str">
        <f>_xlfn.IFNA(VLOOKUP(VLOOKUP(A315,Orders!$A$1:$L$832,3,FALSE),Employees!$A$1:$J$10,3,FALSE)&amp;" "&amp;VLOOKUP(VLOOKUP(A315,Orders!$A$1:$L$832,3,FALSE),Employees!$A$1:$J$10,2,FALSE),"")</f>
        <v>Janet Leverling</v>
      </c>
      <c r="E315" s="3">
        <f>_xlfn.IFNA(VLOOKUP(A315,Orders!$A$1:$L$832,4,FALSE),"")</f>
        <v>42896</v>
      </c>
      <c r="F315">
        <v>16.8</v>
      </c>
      <c r="G315">
        <v>24</v>
      </c>
      <c r="H315">
        <v>0</v>
      </c>
      <c r="I315">
        <f t="shared" si="16"/>
        <v>2017</v>
      </c>
      <c r="J315">
        <f t="shared" si="17"/>
        <v>403.20000000000005</v>
      </c>
      <c r="K315">
        <f t="shared" si="18"/>
        <v>6</v>
      </c>
      <c r="L315" t="str">
        <f t="shared" si="19"/>
        <v>Q2</v>
      </c>
    </row>
    <row r="316" spans="1:12">
      <c r="A316">
        <v>10366</v>
      </c>
      <c r="B316">
        <v>65</v>
      </c>
      <c r="C316" t="str">
        <f>_xlfn.IFNA(VLOOKUP(B316,Products!$A$1:$J$93,2,FALSE),"")</f>
        <v>Louisiana Fiery Hot Pepper Sauce</v>
      </c>
      <c r="D316" t="str">
        <f>_xlfn.IFNA(VLOOKUP(VLOOKUP(A316,Orders!$A$1:$L$832,3,FALSE),Employees!$A$1:$J$10,3,FALSE)&amp;" "&amp;VLOOKUP(VLOOKUP(A316,Orders!$A$1:$L$832,3,FALSE),Employees!$A$1:$J$10,2,FALSE),"")</f>
        <v>Laura Callahan</v>
      </c>
      <c r="E316" s="3">
        <f>_xlfn.IFNA(VLOOKUP(A316,Orders!$A$1:$L$832,4,FALSE),"")</f>
        <v>42897</v>
      </c>
      <c r="F316">
        <v>16.8</v>
      </c>
      <c r="G316">
        <v>5</v>
      </c>
      <c r="H316">
        <v>0</v>
      </c>
      <c r="I316">
        <f t="shared" si="16"/>
        <v>2017</v>
      </c>
      <c r="J316">
        <f t="shared" si="17"/>
        <v>84</v>
      </c>
      <c r="K316">
        <f t="shared" si="18"/>
        <v>6</v>
      </c>
      <c r="L316" t="str">
        <f t="shared" si="19"/>
        <v>Q2</v>
      </c>
    </row>
    <row r="317" spans="1:12">
      <c r="A317">
        <v>10366</v>
      </c>
      <c r="B317">
        <v>77</v>
      </c>
      <c r="C317" t="str">
        <f>_xlfn.IFNA(VLOOKUP(B317,Products!$A$1:$J$93,2,FALSE),"")</f>
        <v>Original Frankfurter grüne Soße</v>
      </c>
      <c r="D317" t="str">
        <f>_xlfn.IFNA(VLOOKUP(VLOOKUP(A317,Orders!$A$1:$L$832,3,FALSE),Employees!$A$1:$J$10,3,FALSE)&amp;" "&amp;VLOOKUP(VLOOKUP(A317,Orders!$A$1:$L$832,3,FALSE),Employees!$A$1:$J$10,2,FALSE),"")</f>
        <v>Laura Callahan</v>
      </c>
      <c r="E317" s="3">
        <f>_xlfn.IFNA(VLOOKUP(A317,Orders!$A$1:$L$832,4,FALSE),"")</f>
        <v>42897</v>
      </c>
      <c r="F317">
        <v>10.4</v>
      </c>
      <c r="G317">
        <v>5</v>
      </c>
      <c r="H317">
        <v>0</v>
      </c>
      <c r="I317">
        <f t="shared" si="16"/>
        <v>2017</v>
      </c>
      <c r="J317">
        <f t="shared" si="17"/>
        <v>52</v>
      </c>
      <c r="K317">
        <f t="shared" si="18"/>
        <v>6</v>
      </c>
      <c r="L317" t="str">
        <f t="shared" si="19"/>
        <v>Q2</v>
      </c>
    </row>
    <row r="318" spans="1:12">
      <c r="A318">
        <v>10367</v>
      </c>
      <c r="B318">
        <v>34</v>
      </c>
      <c r="C318" t="str">
        <f>_xlfn.IFNA(VLOOKUP(B318,Products!$A$1:$J$93,2,FALSE),"")</f>
        <v>Sasquatch Ale</v>
      </c>
      <c r="D318" t="str">
        <f>_xlfn.IFNA(VLOOKUP(VLOOKUP(A318,Orders!$A$1:$L$832,3,FALSE),Employees!$A$1:$J$10,3,FALSE)&amp;" "&amp;VLOOKUP(VLOOKUP(A318,Orders!$A$1:$L$832,3,FALSE),Employees!$A$1:$J$10,2,FALSE),"")</f>
        <v>Robert King</v>
      </c>
      <c r="E318" s="3">
        <f>_xlfn.IFNA(VLOOKUP(A318,Orders!$A$1:$L$832,4,FALSE),"")</f>
        <v>42897</v>
      </c>
      <c r="F318">
        <v>11.2</v>
      </c>
      <c r="G318">
        <v>36</v>
      </c>
      <c r="H318">
        <v>0</v>
      </c>
      <c r="I318">
        <f t="shared" si="16"/>
        <v>2017</v>
      </c>
      <c r="J318">
        <f t="shared" si="17"/>
        <v>403.2</v>
      </c>
      <c r="K318">
        <f t="shared" si="18"/>
        <v>6</v>
      </c>
      <c r="L318" t="str">
        <f t="shared" si="19"/>
        <v>Q2</v>
      </c>
    </row>
    <row r="319" spans="1:12">
      <c r="A319">
        <v>10367</v>
      </c>
      <c r="B319">
        <v>54</v>
      </c>
      <c r="C319" t="str">
        <f>_xlfn.IFNA(VLOOKUP(B319,Products!$A$1:$J$93,2,FALSE),"")</f>
        <v>Tourtière</v>
      </c>
      <c r="D319" t="str">
        <f>_xlfn.IFNA(VLOOKUP(VLOOKUP(A319,Orders!$A$1:$L$832,3,FALSE),Employees!$A$1:$J$10,3,FALSE)&amp;" "&amp;VLOOKUP(VLOOKUP(A319,Orders!$A$1:$L$832,3,FALSE),Employees!$A$1:$J$10,2,FALSE),"")</f>
        <v>Robert King</v>
      </c>
      <c r="E319" s="3">
        <f>_xlfn.IFNA(VLOOKUP(A319,Orders!$A$1:$L$832,4,FALSE),"")</f>
        <v>42897</v>
      </c>
      <c r="F319">
        <v>5.9</v>
      </c>
      <c r="G319">
        <v>18</v>
      </c>
      <c r="H319">
        <v>0</v>
      </c>
      <c r="I319">
        <f t="shared" si="16"/>
        <v>2017</v>
      </c>
      <c r="J319">
        <f t="shared" si="17"/>
        <v>106.2</v>
      </c>
      <c r="K319">
        <f t="shared" si="18"/>
        <v>6</v>
      </c>
      <c r="L319" t="str">
        <f t="shared" si="19"/>
        <v>Q2</v>
      </c>
    </row>
    <row r="320" spans="1:12">
      <c r="A320">
        <v>10367</v>
      </c>
      <c r="B320">
        <v>65</v>
      </c>
      <c r="C320" t="str">
        <f>_xlfn.IFNA(VLOOKUP(B320,Products!$A$1:$J$93,2,FALSE),"")</f>
        <v>Louisiana Fiery Hot Pepper Sauce</v>
      </c>
      <c r="D320" t="str">
        <f>_xlfn.IFNA(VLOOKUP(VLOOKUP(A320,Orders!$A$1:$L$832,3,FALSE),Employees!$A$1:$J$10,3,FALSE)&amp;" "&amp;VLOOKUP(VLOOKUP(A320,Orders!$A$1:$L$832,3,FALSE),Employees!$A$1:$J$10,2,FALSE),"")</f>
        <v>Robert King</v>
      </c>
      <c r="E320" s="3">
        <f>_xlfn.IFNA(VLOOKUP(A320,Orders!$A$1:$L$832,4,FALSE),"")</f>
        <v>42897</v>
      </c>
      <c r="F320">
        <v>16.8</v>
      </c>
      <c r="G320">
        <v>15</v>
      </c>
      <c r="H320">
        <v>0</v>
      </c>
      <c r="I320">
        <f t="shared" si="16"/>
        <v>2017</v>
      </c>
      <c r="J320">
        <f t="shared" si="17"/>
        <v>252</v>
      </c>
      <c r="K320">
        <f t="shared" si="18"/>
        <v>6</v>
      </c>
      <c r="L320" t="str">
        <f t="shared" si="19"/>
        <v>Q2</v>
      </c>
    </row>
    <row r="321" spans="1:12">
      <c r="A321">
        <v>10367</v>
      </c>
      <c r="B321">
        <v>77</v>
      </c>
      <c r="C321" t="str">
        <f>_xlfn.IFNA(VLOOKUP(B321,Products!$A$1:$J$93,2,FALSE),"")</f>
        <v>Original Frankfurter grüne Soße</v>
      </c>
      <c r="D321" t="str">
        <f>_xlfn.IFNA(VLOOKUP(VLOOKUP(A321,Orders!$A$1:$L$832,3,FALSE),Employees!$A$1:$J$10,3,FALSE)&amp;" "&amp;VLOOKUP(VLOOKUP(A321,Orders!$A$1:$L$832,3,FALSE),Employees!$A$1:$J$10,2,FALSE),"")</f>
        <v>Robert King</v>
      </c>
      <c r="E321" s="3">
        <f>_xlfn.IFNA(VLOOKUP(A321,Orders!$A$1:$L$832,4,FALSE),"")</f>
        <v>42897</v>
      </c>
      <c r="F321">
        <v>10.4</v>
      </c>
      <c r="G321">
        <v>7</v>
      </c>
      <c r="H321">
        <v>0</v>
      </c>
      <c r="I321">
        <f t="shared" si="16"/>
        <v>2017</v>
      </c>
      <c r="J321">
        <f t="shared" si="17"/>
        <v>72.8</v>
      </c>
      <c r="K321">
        <f t="shared" si="18"/>
        <v>6</v>
      </c>
      <c r="L321" t="str">
        <f t="shared" si="19"/>
        <v>Q2</v>
      </c>
    </row>
    <row r="322" spans="1:12">
      <c r="A322">
        <v>10368</v>
      </c>
      <c r="B322">
        <v>21</v>
      </c>
      <c r="C322" t="str">
        <f>_xlfn.IFNA(VLOOKUP(B322,Products!$A$1:$J$93,2,FALSE),"")</f>
        <v>Sir Rodney's Scones</v>
      </c>
      <c r="D322" t="str">
        <f>_xlfn.IFNA(VLOOKUP(VLOOKUP(A322,Orders!$A$1:$L$832,3,FALSE),Employees!$A$1:$J$10,3,FALSE)&amp;" "&amp;VLOOKUP(VLOOKUP(A322,Orders!$A$1:$L$832,3,FALSE),Employees!$A$1:$J$10,2,FALSE),"")</f>
        <v>Andrew Fuller</v>
      </c>
      <c r="E322" s="3">
        <f>_xlfn.IFNA(VLOOKUP(A322,Orders!$A$1:$L$832,4,FALSE),"")</f>
        <v>42898</v>
      </c>
      <c r="F322">
        <v>8</v>
      </c>
      <c r="G322">
        <v>5</v>
      </c>
      <c r="H322">
        <v>0.1</v>
      </c>
      <c r="I322">
        <f t="shared" si="16"/>
        <v>2017</v>
      </c>
      <c r="J322">
        <f t="shared" si="17"/>
        <v>4</v>
      </c>
      <c r="K322">
        <f t="shared" si="18"/>
        <v>6</v>
      </c>
      <c r="L322" t="str">
        <f t="shared" si="19"/>
        <v>Q2</v>
      </c>
    </row>
    <row r="323" spans="1:12">
      <c r="A323">
        <v>10368</v>
      </c>
      <c r="B323">
        <v>28</v>
      </c>
      <c r="C323" t="str">
        <f>_xlfn.IFNA(VLOOKUP(B323,Products!$A$1:$J$93,2,FALSE),"")</f>
        <v>Rössle Sauerkraut</v>
      </c>
      <c r="D323" t="str">
        <f>_xlfn.IFNA(VLOOKUP(VLOOKUP(A323,Orders!$A$1:$L$832,3,FALSE),Employees!$A$1:$J$10,3,FALSE)&amp;" "&amp;VLOOKUP(VLOOKUP(A323,Orders!$A$1:$L$832,3,FALSE),Employees!$A$1:$J$10,2,FALSE),"")</f>
        <v>Andrew Fuller</v>
      </c>
      <c r="E323" s="3">
        <f>_xlfn.IFNA(VLOOKUP(A323,Orders!$A$1:$L$832,4,FALSE),"")</f>
        <v>42898</v>
      </c>
      <c r="F323">
        <v>36.4</v>
      </c>
      <c r="G323">
        <v>13</v>
      </c>
      <c r="H323">
        <v>0.1</v>
      </c>
      <c r="I323">
        <f t="shared" ref="I323:I386" si="20">IFERROR(IF(E323="","",YEAR(E323)),"")</f>
        <v>2017</v>
      </c>
      <c r="J323">
        <f t="shared" ref="J323:J386" si="21">IF(H323=0,F323*G323,F323*G323*H323)</f>
        <v>47.32</v>
      </c>
      <c r="K323">
        <f t="shared" ref="K323:K386" si="22">IFERROR(MONTH(E323),"")</f>
        <v>6</v>
      </c>
      <c r="L323" t="str">
        <f t="shared" ref="L323:L386" si="23">IFERROR("Q"&amp;ROUNDUP(MONTH(E323)/3,0),"")</f>
        <v>Q2</v>
      </c>
    </row>
    <row r="324" spans="1:12">
      <c r="A324">
        <v>10368</v>
      </c>
      <c r="B324">
        <v>57</v>
      </c>
      <c r="C324" t="str">
        <f>_xlfn.IFNA(VLOOKUP(B324,Products!$A$1:$J$93,2,FALSE),"")</f>
        <v>Ravioli Angelo</v>
      </c>
      <c r="D324" t="str">
        <f>_xlfn.IFNA(VLOOKUP(VLOOKUP(A324,Orders!$A$1:$L$832,3,FALSE),Employees!$A$1:$J$10,3,FALSE)&amp;" "&amp;VLOOKUP(VLOOKUP(A324,Orders!$A$1:$L$832,3,FALSE),Employees!$A$1:$J$10,2,FALSE),"")</f>
        <v>Andrew Fuller</v>
      </c>
      <c r="E324" s="3">
        <f>_xlfn.IFNA(VLOOKUP(A324,Orders!$A$1:$L$832,4,FALSE),"")</f>
        <v>42898</v>
      </c>
      <c r="F324">
        <v>15.6</v>
      </c>
      <c r="G324">
        <v>25</v>
      </c>
      <c r="H324">
        <v>0</v>
      </c>
      <c r="I324">
        <f t="shared" si="20"/>
        <v>2017</v>
      </c>
      <c r="J324">
        <f t="shared" si="21"/>
        <v>390</v>
      </c>
      <c r="K324">
        <f t="shared" si="22"/>
        <v>6</v>
      </c>
      <c r="L324" t="str">
        <f t="shared" si="23"/>
        <v>Q2</v>
      </c>
    </row>
    <row r="325" spans="1:12">
      <c r="A325">
        <v>10368</v>
      </c>
      <c r="B325">
        <v>64</v>
      </c>
      <c r="C325" t="str">
        <f>_xlfn.IFNA(VLOOKUP(B325,Products!$A$1:$J$93,2,FALSE),"")</f>
        <v>Wimmers gute Semmelknödel</v>
      </c>
      <c r="D325" t="str">
        <f>_xlfn.IFNA(VLOOKUP(VLOOKUP(A325,Orders!$A$1:$L$832,3,FALSE),Employees!$A$1:$J$10,3,FALSE)&amp;" "&amp;VLOOKUP(VLOOKUP(A325,Orders!$A$1:$L$832,3,FALSE),Employees!$A$1:$J$10,2,FALSE),"")</f>
        <v>Andrew Fuller</v>
      </c>
      <c r="E325" s="3">
        <f>_xlfn.IFNA(VLOOKUP(A325,Orders!$A$1:$L$832,4,FALSE),"")</f>
        <v>42898</v>
      </c>
      <c r="F325">
        <v>26.6</v>
      </c>
      <c r="G325">
        <v>35</v>
      </c>
      <c r="H325">
        <v>0.1</v>
      </c>
      <c r="I325">
        <f t="shared" si="20"/>
        <v>2017</v>
      </c>
      <c r="J325">
        <f t="shared" si="21"/>
        <v>93.100000000000009</v>
      </c>
      <c r="K325">
        <f t="shared" si="22"/>
        <v>6</v>
      </c>
      <c r="L325" t="str">
        <f t="shared" si="23"/>
        <v>Q2</v>
      </c>
    </row>
    <row r="326" spans="1:12">
      <c r="A326">
        <v>10369</v>
      </c>
      <c r="B326">
        <v>29</v>
      </c>
      <c r="C326" t="str">
        <f>_xlfn.IFNA(VLOOKUP(B326,Products!$A$1:$J$93,2,FALSE),"")</f>
        <v>Thüringer Rostbratwurst</v>
      </c>
      <c r="D326" t="str">
        <f>_xlfn.IFNA(VLOOKUP(VLOOKUP(A326,Orders!$A$1:$L$832,3,FALSE),Employees!$A$1:$J$10,3,FALSE)&amp;" "&amp;VLOOKUP(VLOOKUP(A326,Orders!$A$1:$L$832,3,FALSE),Employees!$A$1:$J$10,2,FALSE),"")</f>
        <v>Laura Callahan</v>
      </c>
      <c r="E326" s="3">
        <f>_xlfn.IFNA(VLOOKUP(A326,Orders!$A$1:$L$832,4,FALSE),"")</f>
        <v>42901</v>
      </c>
      <c r="F326">
        <v>99</v>
      </c>
      <c r="G326">
        <v>20</v>
      </c>
      <c r="H326">
        <v>0</v>
      </c>
      <c r="I326">
        <f t="shared" si="20"/>
        <v>2017</v>
      </c>
      <c r="J326">
        <f t="shared" si="21"/>
        <v>1980</v>
      </c>
      <c r="K326">
        <f t="shared" si="22"/>
        <v>6</v>
      </c>
      <c r="L326" t="str">
        <f t="shared" si="23"/>
        <v>Q2</v>
      </c>
    </row>
    <row r="327" spans="1:12">
      <c r="A327">
        <v>10369</v>
      </c>
      <c r="B327">
        <v>56</v>
      </c>
      <c r="C327" t="str">
        <f>_xlfn.IFNA(VLOOKUP(B327,Products!$A$1:$J$93,2,FALSE),"")</f>
        <v>Gnocchi di nonna Alice</v>
      </c>
      <c r="D327" t="str">
        <f>_xlfn.IFNA(VLOOKUP(VLOOKUP(A327,Orders!$A$1:$L$832,3,FALSE),Employees!$A$1:$J$10,3,FALSE)&amp;" "&amp;VLOOKUP(VLOOKUP(A327,Orders!$A$1:$L$832,3,FALSE),Employees!$A$1:$J$10,2,FALSE),"")</f>
        <v>Laura Callahan</v>
      </c>
      <c r="E327" s="3">
        <f>_xlfn.IFNA(VLOOKUP(A327,Orders!$A$1:$L$832,4,FALSE),"")</f>
        <v>42901</v>
      </c>
      <c r="F327">
        <v>30.4</v>
      </c>
      <c r="G327">
        <v>18</v>
      </c>
      <c r="H327">
        <v>0.25</v>
      </c>
      <c r="I327">
        <f t="shared" si="20"/>
        <v>2017</v>
      </c>
      <c r="J327">
        <f t="shared" si="21"/>
        <v>136.79999999999998</v>
      </c>
      <c r="K327">
        <f t="shared" si="22"/>
        <v>6</v>
      </c>
      <c r="L327" t="str">
        <f t="shared" si="23"/>
        <v>Q2</v>
      </c>
    </row>
    <row r="328" spans="1:12">
      <c r="A328">
        <v>10370</v>
      </c>
      <c r="B328">
        <v>1</v>
      </c>
      <c r="C328" t="str">
        <f>_xlfn.IFNA(VLOOKUP(B328,Products!$A$1:$J$93,2,FALSE),"")</f>
        <v>Tea</v>
      </c>
      <c r="D328" t="str">
        <f>_xlfn.IFNA(VLOOKUP(VLOOKUP(A328,Orders!$A$1:$L$832,3,FALSE),Employees!$A$1:$J$10,3,FALSE)&amp;" "&amp;VLOOKUP(VLOOKUP(A328,Orders!$A$1:$L$832,3,FALSE),Employees!$A$1:$J$10,2,FALSE),"")</f>
        <v>Michael Suyama</v>
      </c>
      <c r="E328" s="3">
        <f>_xlfn.IFNA(VLOOKUP(A328,Orders!$A$1:$L$832,4,FALSE),"")</f>
        <v>42902</v>
      </c>
      <c r="F328">
        <v>14.4</v>
      </c>
      <c r="G328">
        <v>15</v>
      </c>
      <c r="H328">
        <v>0.15</v>
      </c>
      <c r="I328">
        <f t="shared" si="20"/>
        <v>2017</v>
      </c>
      <c r="J328">
        <f t="shared" si="21"/>
        <v>32.4</v>
      </c>
      <c r="K328">
        <f t="shared" si="22"/>
        <v>6</v>
      </c>
      <c r="L328" t="str">
        <f t="shared" si="23"/>
        <v>Q2</v>
      </c>
    </row>
    <row r="329" spans="1:12">
      <c r="A329">
        <v>10370</v>
      </c>
      <c r="B329">
        <v>64</v>
      </c>
      <c r="C329" t="str">
        <f>_xlfn.IFNA(VLOOKUP(B329,Products!$A$1:$J$93,2,FALSE),"")</f>
        <v>Wimmers gute Semmelknödel</v>
      </c>
      <c r="D329" t="str">
        <f>_xlfn.IFNA(VLOOKUP(VLOOKUP(A329,Orders!$A$1:$L$832,3,FALSE),Employees!$A$1:$J$10,3,FALSE)&amp;" "&amp;VLOOKUP(VLOOKUP(A329,Orders!$A$1:$L$832,3,FALSE),Employees!$A$1:$J$10,2,FALSE),"")</f>
        <v>Michael Suyama</v>
      </c>
      <c r="E329" s="3">
        <f>_xlfn.IFNA(VLOOKUP(A329,Orders!$A$1:$L$832,4,FALSE),"")</f>
        <v>42902</v>
      </c>
      <c r="F329">
        <v>26.6</v>
      </c>
      <c r="G329">
        <v>30</v>
      </c>
      <c r="H329">
        <v>0</v>
      </c>
      <c r="I329">
        <f t="shared" si="20"/>
        <v>2017</v>
      </c>
      <c r="J329">
        <f t="shared" si="21"/>
        <v>798</v>
      </c>
      <c r="K329">
        <f t="shared" si="22"/>
        <v>6</v>
      </c>
      <c r="L329" t="str">
        <f t="shared" si="23"/>
        <v>Q2</v>
      </c>
    </row>
    <row r="330" spans="1:12">
      <c r="A330">
        <v>10370</v>
      </c>
      <c r="B330">
        <v>74</v>
      </c>
      <c r="C330" t="str">
        <f>_xlfn.IFNA(VLOOKUP(B330,Products!$A$1:$J$93,2,FALSE),"")</f>
        <v>Longlife Tofu</v>
      </c>
      <c r="D330" t="str">
        <f>_xlfn.IFNA(VLOOKUP(VLOOKUP(A330,Orders!$A$1:$L$832,3,FALSE),Employees!$A$1:$J$10,3,FALSE)&amp;" "&amp;VLOOKUP(VLOOKUP(A330,Orders!$A$1:$L$832,3,FALSE),Employees!$A$1:$J$10,2,FALSE),"")</f>
        <v>Michael Suyama</v>
      </c>
      <c r="E330" s="3">
        <f>_xlfn.IFNA(VLOOKUP(A330,Orders!$A$1:$L$832,4,FALSE),"")</f>
        <v>42902</v>
      </c>
      <c r="F330">
        <v>8</v>
      </c>
      <c r="G330">
        <v>20</v>
      </c>
      <c r="H330">
        <v>0.15</v>
      </c>
      <c r="I330">
        <f t="shared" si="20"/>
        <v>2017</v>
      </c>
      <c r="J330">
        <f t="shared" si="21"/>
        <v>24</v>
      </c>
      <c r="K330">
        <f t="shared" si="22"/>
        <v>6</v>
      </c>
      <c r="L330" t="str">
        <f t="shared" si="23"/>
        <v>Q2</v>
      </c>
    </row>
    <row r="331" spans="1:12">
      <c r="A331">
        <v>10371</v>
      </c>
      <c r="B331">
        <v>36</v>
      </c>
      <c r="C331" t="str">
        <f>_xlfn.IFNA(VLOOKUP(B331,Products!$A$1:$J$93,2,FALSE),"")</f>
        <v>Inlagd Sill</v>
      </c>
      <c r="D331" t="str">
        <f>_xlfn.IFNA(VLOOKUP(VLOOKUP(A331,Orders!$A$1:$L$832,3,FALSE),Employees!$A$1:$J$10,3,FALSE)&amp;" "&amp;VLOOKUP(VLOOKUP(A331,Orders!$A$1:$L$832,3,FALSE),Employees!$A$1:$J$10,2,FALSE),"")</f>
        <v>Nancy Davolio</v>
      </c>
      <c r="E331" s="3">
        <f>_xlfn.IFNA(VLOOKUP(A331,Orders!$A$1:$L$832,4,FALSE),"")</f>
        <v>42902</v>
      </c>
      <c r="F331">
        <v>15.2</v>
      </c>
      <c r="G331">
        <v>6</v>
      </c>
      <c r="H331">
        <v>0.2</v>
      </c>
      <c r="I331">
        <f t="shared" si="20"/>
        <v>2017</v>
      </c>
      <c r="J331">
        <f t="shared" si="21"/>
        <v>18.239999999999998</v>
      </c>
      <c r="K331">
        <f t="shared" si="22"/>
        <v>6</v>
      </c>
      <c r="L331" t="str">
        <f t="shared" si="23"/>
        <v>Q2</v>
      </c>
    </row>
    <row r="332" spans="1:12">
      <c r="A332">
        <v>10372</v>
      </c>
      <c r="B332">
        <v>20</v>
      </c>
      <c r="C332" t="str">
        <f>_xlfn.IFNA(VLOOKUP(B332,Products!$A$1:$J$93,2,FALSE),"")</f>
        <v>Sir Rodney's Marmalade</v>
      </c>
      <c r="D332" t="str">
        <f>_xlfn.IFNA(VLOOKUP(VLOOKUP(A332,Orders!$A$1:$L$832,3,FALSE),Employees!$A$1:$J$10,3,FALSE)&amp;" "&amp;VLOOKUP(VLOOKUP(A332,Orders!$A$1:$L$832,3,FALSE),Employees!$A$1:$J$10,2,FALSE),"")</f>
        <v>Steven Buchanan</v>
      </c>
      <c r="E332" s="3">
        <f>_xlfn.IFNA(VLOOKUP(A332,Orders!$A$1:$L$832,4,FALSE),"")</f>
        <v>42903</v>
      </c>
      <c r="F332">
        <v>64.8</v>
      </c>
      <c r="G332">
        <v>12</v>
      </c>
      <c r="H332">
        <v>0.25</v>
      </c>
      <c r="I332">
        <f t="shared" si="20"/>
        <v>2017</v>
      </c>
      <c r="J332">
        <f t="shared" si="21"/>
        <v>194.39999999999998</v>
      </c>
      <c r="K332">
        <f t="shared" si="22"/>
        <v>6</v>
      </c>
      <c r="L332" t="str">
        <f t="shared" si="23"/>
        <v>Q2</v>
      </c>
    </row>
    <row r="333" spans="1:12">
      <c r="A333">
        <v>10372</v>
      </c>
      <c r="B333">
        <v>38</v>
      </c>
      <c r="C333" t="str">
        <f>_xlfn.IFNA(VLOOKUP(B333,Products!$A$1:$J$93,2,FALSE),"")</f>
        <v>Côte de Blaye</v>
      </c>
      <c r="D333" t="str">
        <f>_xlfn.IFNA(VLOOKUP(VLOOKUP(A333,Orders!$A$1:$L$832,3,FALSE),Employees!$A$1:$J$10,3,FALSE)&amp;" "&amp;VLOOKUP(VLOOKUP(A333,Orders!$A$1:$L$832,3,FALSE),Employees!$A$1:$J$10,2,FALSE),"")</f>
        <v>Steven Buchanan</v>
      </c>
      <c r="E333" s="3">
        <f>_xlfn.IFNA(VLOOKUP(A333,Orders!$A$1:$L$832,4,FALSE),"")</f>
        <v>42903</v>
      </c>
      <c r="F333">
        <v>210.8</v>
      </c>
      <c r="G333">
        <v>40</v>
      </c>
      <c r="H333">
        <v>0.25</v>
      </c>
      <c r="I333">
        <f t="shared" si="20"/>
        <v>2017</v>
      </c>
      <c r="J333">
        <f t="shared" si="21"/>
        <v>2108</v>
      </c>
      <c r="K333">
        <f t="shared" si="22"/>
        <v>6</v>
      </c>
      <c r="L333" t="str">
        <f t="shared" si="23"/>
        <v>Q2</v>
      </c>
    </row>
    <row r="334" spans="1:12">
      <c r="A334">
        <v>10372</v>
      </c>
      <c r="B334">
        <v>60</v>
      </c>
      <c r="C334" t="str">
        <f>_xlfn.IFNA(VLOOKUP(B334,Products!$A$1:$J$93,2,FALSE),"")</f>
        <v>Camembert Pierrot</v>
      </c>
      <c r="D334" t="str">
        <f>_xlfn.IFNA(VLOOKUP(VLOOKUP(A334,Orders!$A$1:$L$832,3,FALSE),Employees!$A$1:$J$10,3,FALSE)&amp;" "&amp;VLOOKUP(VLOOKUP(A334,Orders!$A$1:$L$832,3,FALSE),Employees!$A$1:$J$10,2,FALSE),"")</f>
        <v>Steven Buchanan</v>
      </c>
      <c r="E334" s="3">
        <f>_xlfn.IFNA(VLOOKUP(A334,Orders!$A$1:$L$832,4,FALSE),"")</f>
        <v>42903</v>
      </c>
      <c r="F334">
        <v>27.2</v>
      </c>
      <c r="G334">
        <v>70</v>
      </c>
      <c r="H334">
        <v>0.25</v>
      </c>
      <c r="I334">
        <f t="shared" si="20"/>
        <v>2017</v>
      </c>
      <c r="J334">
        <f t="shared" si="21"/>
        <v>476</v>
      </c>
      <c r="K334">
        <f t="shared" si="22"/>
        <v>6</v>
      </c>
      <c r="L334" t="str">
        <f t="shared" si="23"/>
        <v>Q2</v>
      </c>
    </row>
    <row r="335" spans="1:12">
      <c r="A335">
        <v>10372</v>
      </c>
      <c r="B335">
        <v>72</v>
      </c>
      <c r="C335" t="str">
        <f>_xlfn.IFNA(VLOOKUP(B335,Products!$A$1:$J$93,2,FALSE),"")</f>
        <v>Mozzarella di Giovanni</v>
      </c>
      <c r="D335" t="str">
        <f>_xlfn.IFNA(VLOOKUP(VLOOKUP(A335,Orders!$A$1:$L$832,3,FALSE),Employees!$A$1:$J$10,3,FALSE)&amp;" "&amp;VLOOKUP(VLOOKUP(A335,Orders!$A$1:$L$832,3,FALSE),Employees!$A$1:$J$10,2,FALSE),"")</f>
        <v>Steven Buchanan</v>
      </c>
      <c r="E335" s="3">
        <f>_xlfn.IFNA(VLOOKUP(A335,Orders!$A$1:$L$832,4,FALSE),"")</f>
        <v>42903</v>
      </c>
      <c r="F335">
        <v>27.8</v>
      </c>
      <c r="G335">
        <v>42</v>
      </c>
      <c r="H335">
        <v>0.25</v>
      </c>
      <c r="I335">
        <f t="shared" si="20"/>
        <v>2017</v>
      </c>
      <c r="J335">
        <f t="shared" si="21"/>
        <v>291.90000000000003</v>
      </c>
      <c r="K335">
        <f t="shared" si="22"/>
        <v>6</v>
      </c>
      <c r="L335" t="str">
        <f t="shared" si="23"/>
        <v>Q2</v>
      </c>
    </row>
    <row r="336" spans="1:12">
      <c r="A336">
        <v>10373</v>
      </c>
      <c r="B336">
        <v>58</v>
      </c>
      <c r="C336" t="str">
        <f>_xlfn.IFNA(VLOOKUP(B336,Products!$A$1:$J$93,2,FALSE),"")</f>
        <v>Escargots de Bourgogne</v>
      </c>
      <c r="D336" t="str">
        <f>_xlfn.IFNA(VLOOKUP(VLOOKUP(A336,Orders!$A$1:$L$832,3,FALSE),Employees!$A$1:$J$10,3,FALSE)&amp;" "&amp;VLOOKUP(VLOOKUP(A336,Orders!$A$1:$L$832,3,FALSE),Employees!$A$1:$J$10,2,FALSE),"")</f>
        <v>Margaret Peacock</v>
      </c>
      <c r="E336" s="3">
        <f>_xlfn.IFNA(VLOOKUP(A336,Orders!$A$1:$L$832,4,FALSE),"")</f>
        <v>42904</v>
      </c>
      <c r="F336">
        <v>10.6</v>
      </c>
      <c r="G336">
        <v>80</v>
      </c>
      <c r="H336">
        <v>0.2</v>
      </c>
      <c r="I336">
        <f t="shared" si="20"/>
        <v>2017</v>
      </c>
      <c r="J336">
        <f t="shared" si="21"/>
        <v>169.60000000000002</v>
      </c>
      <c r="K336">
        <f t="shared" si="22"/>
        <v>6</v>
      </c>
      <c r="L336" t="str">
        <f t="shared" si="23"/>
        <v>Q2</v>
      </c>
    </row>
    <row r="337" spans="1:12">
      <c r="A337">
        <v>10373</v>
      </c>
      <c r="B337">
        <v>71</v>
      </c>
      <c r="C337" t="str">
        <f>_xlfn.IFNA(VLOOKUP(B337,Products!$A$1:$J$93,2,FALSE),"")</f>
        <v>Flotemysost</v>
      </c>
      <c r="D337" t="str">
        <f>_xlfn.IFNA(VLOOKUP(VLOOKUP(A337,Orders!$A$1:$L$832,3,FALSE),Employees!$A$1:$J$10,3,FALSE)&amp;" "&amp;VLOOKUP(VLOOKUP(A337,Orders!$A$1:$L$832,3,FALSE),Employees!$A$1:$J$10,2,FALSE),"")</f>
        <v>Margaret Peacock</v>
      </c>
      <c r="E337" s="3">
        <f>_xlfn.IFNA(VLOOKUP(A337,Orders!$A$1:$L$832,4,FALSE),"")</f>
        <v>42904</v>
      </c>
      <c r="F337">
        <v>17.2</v>
      </c>
      <c r="G337">
        <v>50</v>
      </c>
      <c r="H337">
        <v>0.2</v>
      </c>
      <c r="I337">
        <f t="shared" si="20"/>
        <v>2017</v>
      </c>
      <c r="J337">
        <f t="shared" si="21"/>
        <v>172</v>
      </c>
      <c r="K337">
        <f t="shared" si="22"/>
        <v>6</v>
      </c>
      <c r="L337" t="str">
        <f t="shared" si="23"/>
        <v>Q2</v>
      </c>
    </row>
    <row r="338" spans="1:12">
      <c r="A338">
        <v>10374</v>
      </c>
      <c r="B338">
        <v>31</v>
      </c>
      <c r="C338" t="str">
        <f>_xlfn.IFNA(VLOOKUP(B338,Products!$A$1:$J$93,2,FALSE),"")</f>
        <v>Gorgonzola Telino</v>
      </c>
      <c r="D338" t="str">
        <f>_xlfn.IFNA(VLOOKUP(VLOOKUP(A338,Orders!$A$1:$L$832,3,FALSE),Employees!$A$1:$J$10,3,FALSE)&amp;" "&amp;VLOOKUP(VLOOKUP(A338,Orders!$A$1:$L$832,3,FALSE),Employees!$A$1:$J$10,2,FALSE),"")</f>
        <v>Nancy Davolio</v>
      </c>
      <c r="E338" s="3">
        <f>_xlfn.IFNA(VLOOKUP(A338,Orders!$A$1:$L$832,4,FALSE),"")</f>
        <v>42904</v>
      </c>
      <c r="F338">
        <v>10</v>
      </c>
      <c r="G338">
        <v>30</v>
      </c>
      <c r="H338">
        <v>0</v>
      </c>
      <c r="I338">
        <f t="shared" si="20"/>
        <v>2017</v>
      </c>
      <c r="J338">
        <f t="shared" si="21"/>
        <v>300</v>
      </c>
      <c r="K338">
        <f t="shared" si="22"/>
        <v>6</v>
      </c>
      <c r="L338" t="str">
        <f t="shared" si="23"/>
        <v>Q2</v>
      </c>
    </row>
    <row r="339" spans="1:12">
      <c r="A339">
        <v>10374</v>
      </c>
      <c r="B339">
        <v>58</v>
      </c>
      <c r="C339" t="str">
        <f>_xlfn.IFNA(VLOOKUP(B339,Products!$A$1:$J$93,2,FALSE),"")</f>
        <v>Escargots de Bourgogne</v>
      </c>
      <c r="D339" t="str">
        <f>_xlfn.IFNA(VLOOKUP(VLOOKUP(A339,Orders!$A$1:$L$832,3,FALSE),Employees!$A$1:$J$10,3,FALSE)&amp;" "&amp;VLOOKUP(VLOOKUP(A339,Orders!$A$1:$L$832,3,FALSE),Employees!$A$1:$J$10,2,FALSE),"")</f>
        <v>Nancy Davolio</v>
      </c>
      <c r="E339" s="3">
        <f>_xlfn.IFNA(VLOOKUP(A339,Orders!$A$1:$L$832,4,FALSE),"")</f>
        <v>42904</v>
      </c>
      <c r="F339">
        <v>10.6</v>
      </c>
      <c r="G339">
        <v>15</v>
      </c>
      <c r="H339">
        <v>0</v>
      </c>
      <c r="I339">
        <f t="shared" si="20"/>
        <v>2017</v>
      </c>
      <c r="J339">
        <f t="shared" si="21"/>
        <v>159</v>
      </c>
      <c r="K339">
        <f t="shared" si="22"/>
        <v>6</v>
      </c>
      <c r="L339" t="str">
        <f t="shared" si="23"/>
        <v>Q2</v>
      </c>
    </row>
    <row r="340" spans="1:12">
      <c r="A340">
        <v>10375</v>
      </c>
      <c r="B340">
        <v>14</v>
      </c>
      <c r="C340" t="str">
        <f>_xlfn.IFNA(VLOOKUP(B340,Products!$A$1:$J$93,2,FALSE),"")</f>
        <v>Tofu</v>
      </c>
      <c r="D340" t="str">
        <f>_xlfn.IFNA(VLOOKUP(VLOOKUP(A340,Orders!$A$1:$L$832,3,FALSE),Employees!$A$1:$J$10,3,FALSE)&amp;" "&amp;VLOOKUP(VLOOKUP(A340,Orders!$A$1:$L$832,3,FALSE),Employees!$A$1:$J$10,2,FALSE),"")</f>
        <v>Janet Leverling</v>
      </c>
      <c r="E340" s="3">
        <f>_xlfn.IFNA(VLOOKUP(A340,Orders!$A$1:$L$832,4,FALSE),"")</f>
        <v>42905</v>
      </c>
      <c r="F340">
        <v>18.600000000000001</v>
      </c>
      <c r="G340">
        <v>15</v>
      </c>
      <c r="H340">
        <v>0</v>
      </c>
      <c r="I340">
        <f t="shared" si="20"/>
        <v>2017</v>
      </c>
      <c r="J340">
        <f t="shared" si="21"/>
        <v>279</v>
      </c>
      <c r="K340">
        <f t="shared" si="22"/>
        <v>6</v>
      </c>
      <c r="L340" t="str">
        <f t="shared" si="23"/>
        <v>Q2</v>
      </c>
    </row>
    <row r="341" spans="1:12">
      <c r="A341">
        <v>10375</v>
      </c>
      <c r="B341">
        <v>54</v>
      </c>
      <c r="C341" t="str">
        <f>_xlfn.IFNA(VLOOKUP(B341,Products!$A$1:$J$93,2,FALSE),"")</f>
        <v>Tourtière</v>
      </c>
      <c r="D341" t="str">
        <f>_xlfn.IFNA(VLOOKUP(VLOOKUP(A341,Orders!$A$1:$L$832,3,FALSE),Employees!$A$1:$J$10,3,FALSE)&amp;" "&amp;VLOOKUP(VLOOKUP(A341,Orders!$A$1:$L$832,3,FALSE),Employees!$A$1:$J$10,2,FALSE),"")</f>
        <v>Janet Leverling</v>
      </c>
      <c r="E341" s="3">
        <f>_xlfn.IFNA(VLOOKUP(A341,Orders!$A$1:$L$832,4,FALSE),"")</f>
        <v>42905</v>
      </c>
      <c r="F341">
        <v>5.9</v>
      </c>
      <c r="G341">
        <v>10</v>
      </c>
      <c r="H341">
        <v>0</v>
      </c>
      <c r="I341">
        <f t="shared" si="20"/>
        <v>2017</v>
      </c>
      <c r="J341">
        <f t="shared" si="21"/>
        <v>59</v>
      </c>
      <c r="K341">
        <f t="shared" si="22"/>
        <v>6</v>
      </c>
      <c r="L341" t="str">
        <f t="shared" si="23"/>
        <v>Q2</v>
      </c>
    </row>
    <row r="342" spans="1:12">
      <c r="A342">
        <v>10376</v>
      </c>
      <c r="B342">
        <v>31</v>
      </c>
      <c r="C342" t="str">
        <f>_xlfn.IFNA(VLOOKUP(B342,Products!$A$1:$J$93,2,FALSE),"")</f>
        <v>Gorgonzola Telino</v>
      </c>
      <c r="D342" t="str">
        <f>_xlfn.IFNA(VLOOKUP(VLOOKUP(A342,Orders!$A$1:$L$832,3,FALSE),Employees!$A$1:$J$10,3,FALSE)&amp;" "&amp;VLOOKUP(VLOOKUP(A342,Orders!$A$1:$L$832,3,FALSE),Employees!$A$1:$J$10,2,FALSE),"")</f>
        <v>Nancy Davolio</v>
      </c>
      <c r="E342" s="3">
        <f>_xlfn.IFNA(VLOOKUP(A342,Orders!$A$1:$L$832,4,FALSE),"")</f>
        <v>42908</v>
      </c>
      <c r="F342">
        <v>10</v>
      </c>
      <c r="G342">
        <v>42</v>
      </c>
      <c r="H342">
        <v>0.05</v>
      </c>
      <c r="I342">
        <f t="shared" si="20"/>
        <v>2017</v>
      </c>
      <c r="J342">
        <f t="shared" si="21"/>
        <v>21</v>
      </c>
      <c r="K342">
        <f t="shared" si="22"/>
        <v>6</v>
      </c>
      <c r="L342" t="str">
        <f t="shared" si="23"/>
        <v>Q2</v>
      </c>
    </row>
    <row r="343" spans="1:12">
      <c r="A343">
        <v>10377</v>
      </c>
      <c r="B343">
        <v>28</v>
      </c>
      <c r="C343" t="str">
        <f>_xlfn.IFNA(VLOOKUP(B343,Products!$A$1:$J$93,2,FALSE),"")</f>
        <v>Rössle Sauerkraut</v>
      </c>
      <c r="D343" t="str">
        <f>_xlfn.IFNA(VLOOKUP(VLOOKUP(A343,Orders!$A$1:$L$832,3,FALSE),Employees!$A$1:$J$10,3,FALSE)&amp;" "&amp;VLOOKUP(VLOOKUP(A343,Orders!$A$1:$L$832,3,FALSE),Employees!$A$1:$J$10,2,FALSE),"")</f>
        <v>Nancy Davolio</v>
      </c>
      <c r="E343" s="3">
        <f>_xlfn.IFNA(VLOOKUP(A343,Orders!$A$1:$L$832,4,FALSE),"")</f>
        <v>42908</v>
      </c>
      <c r="F343">
        <v>36.4</v>
      </c>
      <c r="G343">
        <v>20</v>
      </c>
      <c r="H343">
        <v>0.15</v>
      </c>
      <c r="I343">
        <f t="shared" si="20"/>
        <v>2017</v>
      </c>
      <c r="J343">
        <f t="shared" si="21"/>
        <v>109.2</v>
      </c>
      <c r="K343">
        <f t="shared" si="22"/>
        <v>6</v>
      </c>
      <c r="L343" t="str">
        <f t="shared" si="23"/>
        <v>Q2</v>
      </c>
    </row>
    <row r="344" spans="1:12">
      <c r="A344">
        <v>10377</v>
      </c>
      <c r="B344">
        <v>39</v>
      </c>
      <c r="C344" t="str">
        <f>_xlfn.IFNA(VLOOKUP(B344,Products!$A$1:$J$93,2,FALSE),"")</f>
        <v>Chartreuse verte</v>
      </c>
      <c r="D344" t="str">
        <f>_xlfn.IFNA(VLOOKUP(VLOOKUP(A344,Orders!$A$1:$L$832,3,FALSE),Employees!$A$1:$J$10,3,FALSE)&amp;" "&amp;VLOOKUP(VLOOKUP(A344,Orders!$A$1:$L$832,3,FALSE),Employees!$A$1:$J$10,2,FALSE),"")</f>
        <v>Nancy Davolio</v>
      </c>
      <c r="E344" s="3">
        <f>_xlfn.IFNA(VLOOKUP(A344,Orders!$A$1:$L$832,4,FALSE),"")</f>
        <v>42908</v>
      </c>
      <c r="F344">
        <v>14.4</v>
      </c>
      <c r="G344">
        <v>20</v>
      </c>
      <c r="H344">
        <v>0.15</v>
      </c>
      <c r="I344">
        <f t="shared" si="20"/>
        <v>2017</v>
      </c>
      <c r="J344">
        <f t="shared" si="21"/>
        <v>43.199999999999996</v>
      </c>
      <c r="K344">
        <f t="shared" si="22"/>
        <v>6</v>
      </c>
      <c r="L344" t="str">
        <f t="shared" si="23"/>
        <v>Q2</v>
      </c>
    </row>
    <row r="345" spans="1:12">
      <c r="A345">
        <v>10378</v>
      </c>
      <c r="B345">
        <v>71</v>
      </c>
      <c r="C345" t="str">
        <f>_xlfn.IFNA(VLOOKUP(B345,Products!$A$1:$J$93,2,FALSE),"")</f>
        <v>Flotemysost</v>
      </c>
      <c r="D345" t="str">
        <f>_xlfn.IFNA(VLOOKUP(VLOOKUP(A345,Orders!$A$1:$L$832,3,FALSE),Employees!$A$1:$J$10,3,FALSE)&amp;" "&amp;VLOOKUP(VLOOKUP(A345,Orders!$A$1:$L$832,3,FALSE),Employees!$A$1:$J$10,2,FALSE),"")</f>
        <v>Steven Buchanan</v>
      </c>
      <c r="E345" s="3">
        <f>_xlfn.IFNA(VLOOKUP(A345,Orders!$A$1:$L$832,4,FALSE),"")</f>
        <v>42909</v>
      </c>
      <c r="F345">
        <v>17.2</v>
      </c>
      <c r="G345">
        <v>6</v>
      </c>
      <c r="H345">
        <v>0</v>
      </c>
      <c r="I345">
        <f t="shared" si="20"/>
        <v>2017</v>
      </c>
      <c r="J345">
        <f t="shared" si="21"/>
        <v>103.19999999999999</v>
      </c>
      <c r="K345">
        <f t="shared" si="22"/>
        <v>6</v>
      </c>
      <c r="L345" t="str">
        <f t="shared" si="23"/>
        <v>Q2</v>
      </c>
    </row>
    <row r="346" spans="1:12">
      <c r="A346">
        <v>10379</v>
      </c>
      <c r="B346">
        <v>41</v>
      </c>
      <c r="C346" t="str">
        <f>_xlfn.IFNA(VLOOKUP(B346,Products!$A$1:$J$93,2,FALSE),"")</f>
        <v>Jack's New England Clam Chowder</v>
      </c>
      <c r="D346" t="str">
        <f>_xlfn.IFNA(VLOOKUP(VLOOKUP(A346,Orders!$A$1:$L$832,3,FALSE),Employees!$A$1:$J$10,3,FALSE)&amp;" "&amp;VLOOKUP(VLOOKUP(A346,Orders!$A$1:$L$832,3,FALSE),Employees!$A$1:$J$10,2,FALSE),"")</f>
        <v>Andrew Fuller</v>
      </c>
      <c r="E346" s="3">
        <f>_xlfn.IFNA(VLOOKUP(A346,Orders!$A$1:$L$832,4,FALSE),"")</f>
        <v>42910</v>
      </c>
      <c r="F346">
        <v>7.7</v>
      </c>
      <c r="G346">
        <v>8</v>
      </c>
      <c r="H346">
        <v>0.1</v>
      </c>
      <c r="I346">
        <f t="shared" si="20"/>
        <v>2017</v>
      </c>
      <c r="J346">
        <f t="shared" si="21"/>
        <v>6.16</v>
      </c>
      <c r="K346">
        <f t="shared" si="22"/>
        <v>6</v>
      </c>
      <c r="L346" t="str">
        <f t="shared" si="23"/>
        <v>Q2</v>
      </c>
    </row>
    <row r="347" spans="1:12">
      <c r="A347">
        <v>10379</v>
      </c>
      <c r="B347">
        <v>63</v>
      </c>
      <c r="C347" t="str">
        <f>_xlfn.IFNA(VLOOKUP(B347,Products!$A$1:$J$93,2,FALSE),"")</f>
        <v>Vegie-spread</v>
      </c>
      <c r="D347" t="str">
        <f>_xlfn.IFNA(VLOOKUP(VLOOKUP(A347,Orders!$A$1:$L$832,3,FALSE),Employees!$A$1:$J$10,3,FALSE)&amp;" "&amp;VLOOKUP(VLOOKUP(A347,Orders!$A$1:$L$832,3,FALSE),Employees!$A$1:$J$10,2,FALSE),"")</f>
        <v>Andrew Fuller</v>
      </c>
      <c r="E347" s="3">
        <f>_xlfn.IFNA(VLOOKUP(A347,Orders!$A$1:$L$832,4,FALSE),"")</f>
        <v>42910</v>
      </c>
      <c r="F347">
        <v>35.1</v>
      </c>
      <c r="G347">
        <v>16</v>
      </c>
      <c r="H347">
        <v>0.1</v>
      </c>
      <c r="I347">
        <f t="shared" si="20"/>
        <v>2017</v>
      </c>
      <c r="J347">
        <f t="shared" si="21"/>
        <v>56.160000000000004</v>
      </c>
      <c r="K347">
        <f t="shared" si="22"/>
        <v>6</v>
      </c>
      <c r="L347" t="str">
        <f t="shared" si="23"/>
        <v>Q2</v>
      </c>
    </row>
    <row r="348" spans="1:12">
      <c r="A348">
        <v>10379</v>
      </c>
      <c r="B348">
        <v>65</v>
      </c>
      <c r="C348" t="str">
        <f>_xlfn.IFNA(VLOOKUP(B348,Products!$A$1:$J$93,2,FALSE),"")</f>
        <v>Louisiana Fiery Hot Pepper Sauce</v>
      </c>
      <c r="D348" t="str">
        <f>_xlfn.IFNA(VLOOKUP(VLOOKUP(A348,Orders!$A$1:$L$832,3,FALSE),Employees!$A$1:$J$10,3,FALSE)&amp;" "&amp;VLOOKUP(VLOOKUP(A348,Orders!$A$1:$L$832,3,FALSE),Employees!$A$1:$J$10,2,FALSE),"")</f>
        <v>Andrew Fuller</v>
      </c>
      <c r="E348" s="3">
        <f>_xlfn.IFNA(VLOOKUP(A348,Orders!$A$1:$L$832,4,FALSE),"")</f>
        <v>42910</v>
      </c>
      <c r="F348">
        <v>16.8</v>
      </c>
      <c r="G348">
        <v>20</v>
      </c>
      <c r="H348">
        <v>0.1</v>
      </c>
      <c r="I348">
        <f t="shared" si="20"/>
        <v>2017</v>
      </c>
      <c r="J348">
        <f t="shared" si="21"/>
        <v>33.6</v>
      </c>
      <c r="K348">
        <f t="shared" si="22"/>
        <v>6</v>
      </c>
      <c r="L348" t="str">
        <f t="shared" si="23"/>
        <v>Q2</v>
      </c>
    </row>
    <row r="349" spans="1:12">
      <c r="A349">
        <v>10380</v>
      </c>
      <c r="B349">
        <v>30</v>
      </c>
      <c r="C349" t="str">
        <f>_xlfn.IFNA(VLOOKUP(B349,Products!$A$1:$J$93,2,FALSE),"")</f>
        <v>Nord-Ost Matjeshering</v>
      </c>
      <c r="D349" t="str">
        <f>_xlfn.IFNA(VLOOKUP(VLOOKUP(A349,Orders!$A$1:$L$832,3,FALSE),Employees!$A$1:$J$10,3,FALSE)&amp;" "&amp;VLOOKUP(VLOOKUP(A349,Orders!$A$1:$L$832,3,FALSE),Employees!$A$1:$J$10,2,FALSE),"")</f>
        <v>Laura Callahan</v>
      </c>
      <c r="E349" s="3">
        <f>_xlfn.IFNA(VLOOKUP(A349,Orders!$A$1:$L$832,4,FALSE),"")</f>
        <v>42911</v>
      </c>
      <c r="F349">
        <v>20.7</v>
      </c>
      <c r="G349">
        <v>18</v>
      </c>
      <c r="H349">
        <v>0.1</v>
      </c>
      <c r="I349">
        <f t="shared" si="20"/>
        <v>2017</v>
      </c>
      <c r="J349">
        <f t="shared" si="21"/>
        <v>37.26</v>
      </c>
      <c r="K349">
        <f t="shared" si="22"/>
        <v>6</v>
      </c>
      <c r="L349" t="str">
        <f t="shared" si="23"/>
        <v>Q2</v>
      </c>
    </row>
    <row r="350" spans="1:12">
      <c r="A350">
        <v>10380</v>
      </c>
      <c r="B350">
        <v>53</v>
      </c>
      <c r="C350" t="str">
        <f>_xlfn.IFNA(VLOOKUP(B350,Products!$A$1:$J$93,2,FALSE),"")</f>
        <v>Perth Pasties</v>
      </c>
      <c r="D350" t="str">
        <f>_xlfn.IFNA(VLOOKUP(VLOOKUP(A350,Orders!$A$1:$L$832,3,FALSE),Employees!$A$1:$J$10,3,FALSE)&amp;" "&amp;VLOOKUP(VLOOKUP(A350,Orders!$A$1:$L$832,3,FALSE),Employees!$A$1:$J$10,2,FALSE),"")</f>
        <v>Laura Callahan</v>
      </c>
      <c r="E350" s="3">
        <f>_xlfn.IFNA(VLOOKUP(A350,Orders!$A$1:$L$832,4,FALSE),"")</f>
        <v>42911</v>
      </c>
      <c r="F350">
        <v>26.2</v>
      </c>
      <c r="G350">
        <v>20</v>
      </c>
      <c r="H350">
        <v>0.1</v>
      </c>
      <c r="I350">
        <f t="shared" si="20"/>
        <v>2017</v>
      </c>
      <c r="J350">
        <f t="shared" si="21"/>
        <v>52.400000000000006</v>
      </c>
      <c r="K350">
        <f t="shared" si="22"/>
        <v>6</v>
      </c>
      <c r="L350" t="str">
        <f t="shared" si="23"/>
        <v>Q2</v>
      </c>
    </row>
    <row r="351" spans="1:12">
      <c r="A351">
        <v>10380</v>
      </c>
      <c r="B351">
        <v>60</v>
      </c>
      <c r="C351" t="str">
        <f>_xlfn.IFNA(VLOOKUP(B351,Products!$A$1:$J$93,2,FALSE),"")</f>
        <v>Camembert Pierrot</v>
      </c>
      <c r="D351" t="str">
        <f>_xlfn.IFNA(VLOOKUP(VLOOKUP(A351,Orders!$A$1:$L$832,3,FALSE),Employees!$A$1:$J$10,3,FALSE)&amp;" "&amp;VLOOKUP(VLOOKUP(A351,Orders!$A$1:$L$832,3,FALSE),Employees!$A$1:$J$10,2,FALSE),"")</f>
        <v>Laura Callahan</v>
      </c>
      <c r="E351" s="3">
        <f>_xlfn.IFNA(VLOOKUP(A351,Orders!$A$1:$L$832,4,FALSE),"")</f>
        <v>42911</v>
      </c>
      <c r="F351">
        <v>27.2</v>
      </c>
      <c r="G351">
        <v>6</v>
      </c>
      <c r="H351">
        <v>0.1</v>
      </c>
      <c r="I351">
        <f t="shared" si="20"/>
        <v>2017</v>
      </c>
      <c r="J351">
        <f t="shared" si="21"/>
        <v>16.32</v>
      </c>
      <c r="K351">
        <f t="shared" si="22"/>
        <v>6</v>
      </c>
      <c r="L351" t="str">
        <f t="shared" si="23"/>
        <v>Q2</v>
      </c>
    </row>
    <row r="352" spans="1:12">
      <c r="A352">
        <v>10380</v>
      </c>
      <c r="B352">
        <v>70</v>
      </c>
      <c r="C352" t="str">
        <f>_xlfn.IFNA(VLOOKUP(B352,Products!$A$1:$J$93,2,FALSE),"")</f>
        <v>Outback Lager</v>
      </c>
      <c r="D352" t="str">
        <f>_xlfn.IFNA(VLOOKUP(VLOOKUP(A352,Orders!$A$1:$L$832,3,FALSE),Employees!$A$1:$J$10,3,FALSE)&amp;" "&amp;VLOOKUP(VLOOKUP(A352,Orders!$A$1:$L$832,3,FALSE),Employees!$A$1:$J$10,2,FALSE),"")</f>
        <v>Laura Callahan</v>
      </c>
      <c r="E352" s="3">
        <f>_xlfn.IFNA(VLOOKUP(A352,Orders!$A$1:$L$832,4,FALSE),"")</f>
        <v>42911</v>
      </c>
      <c r="F352">
        <v>12</v>
      </c>
      <c r="G352">
        <v>30</v>
      </c>
      <c r="H352">
        <v>0</v>
      </c>
      <c r="I352">
        <f t="shared" si="20"/>
        <v>2017</v>
      </c>
      <c r="J352">
        <f t="shared" si="21"/>
        <v>360</v>
      </c>
      <c r="K352">
        <f t="shared" si="22"/>
        <v>6</v>
      </c>
      <c r="L352" t="str">
        <f t="shared" si="23"/>
        <v>Q2</v>
      </c>
    </row>
    <row r="353" spans="1:12">
      <c r="A353">
        <v>10381</v>
      </c>
      <c r="B353">
        <v>74</v>
      </c>
      <c r="C353" t="str">
        <f>_xlfn.IFNA(VLOOKUP(B353,Products!$A$1:$J$93,2,FALSE),"")</f>
        <v>Longlife Tofu</v>
      </c>
      <c r="D353" t="str">
        <f>_xlfn.IFNA(VLOOKUP(VLOOKUP(A353,Orders!$A$1:$L$832,3,FALSE),Employees!$A$1:$J$10,3,FALSE)&amp;" "&amp;VLOOKUP(VLOOKUP(A353,Orders!$A$1:$L$832,3,FALSE),Employees!$A$1:$J$10,2,FALSE),"")</f>
        <v>Janet Leverling</v>
      </c>
      <c r="E353" s="3">
        <f>_xlfn.IFNA(VLOOKUP(A353,Orders!$A$1:$L$832,4,FALSE),"")</f>
        <v>42911</v>
      </c>
      <c r="F353">
        <v>8</v>
      </c>
      <c r="G353">
        <v>14</v>
      </c>
      <c r="H353">
        <v>0</v>
      </c>
      <c r="I353">
        <f t="shared" si="20"/>
        <v>2017</v>
      </c>
      <c r="J353">
        <f t="shared" si="21"/>
        <v>112</v>
      </c>
      <c r="K353">
        <f t="shared" si="22"/>
        <v>6</v>
      </c>
      <c r="L353" t="str">
        <f t="shared" si="23"/>
        <v>Q2</v>
      </c>
    </row>
    <row r="354" spans="1:12">
      <c r="A354">
        <v>10382</v>
      </c>
      <c r="B354">
        <v>5</v>
      </c>
      <c r="C354" t="str">
        <f>_xlfn.IFNA(VLOOKUP(B354,Products!$A$1:$J$93,2,FALSE),"")</f>
        <v>Chef Anton's Gumbo Mix</v>
      </c>
      <c r="D354" t="str">
        <f>_xlfn.IFNA(VLOOKUP(VLOOKUP(A354,Orders!$A$1:$L$832,3,FALSE),Employees!$A$1:$J$10,3,FALSE)&amp;" "&amp;VLOOKUP(VLOOKUP(A354,Orders!$A$1:$L$832,3,FALSE),Employees!$A$1:$J$10,2,FALSE),"")</f>
        <v>Margaret Peacock</v>
      </c>
      <c r="E354" s="3">
        <f>_xlfn.IFNA(VLOOKUP(A354,Orders!$A$1:$L$832,4,FALSE),"")</f>
        <v>42912</v>
      </c>
      <c r="F354">
        <v>17</v>
      </c>
      <c r="G354">
        <v>32</v>
      </c>
      <c r="H354">
        <v>0</v>
      </c>
      <c r="I354">
        <f t="shared" si="20"/>
        <v>2017</v>
      </c>
      <c r="J354">
        <f t="shared" si="21"/>
        <v>544</v>
      </c>
      <c r="K354">
        <f t="shared" si="22"/>
        <v>6</v>
      </c>
      <c r="L354" t="str">
        <f t="shared" si="23"/>
        <v>Q2</v>
      </c>
    </row>
    <row r="355" spans="1:12">
      <c r="A355">
        <v>10382</v>
      </c>
      <c r="B355">
        <v>18</v>
      </c>
      <c r="C355" t="str">
        <f>_xlfn.IFNA(VLOOKUP(B355,Products!$A$1:$J$93,2,FALSE),"")</f>
        <v>Carnarvon Tigers</v>
      </c>
      <c r="D355" t="str">
        <f>_xlfn.IFNA(VLOOKUP(VLOOKUP(A355,Orders!$A$1:$L$832,3,FALSE),Employees!$A$1:$J$10,3,FALSE)&amp;" "&amp;VLOOKUP(VLOOKUP(A355,Orders!$A$1:$L$832,3,FALSE),Employees!$A$1:$J$10,2,FALSE),"")</f>
        <v>Margaret Peacock</v>
      </c>
      <c r="E355" s="3">
        <f>_xlfn.IFNA(VLOOKUP(A355,Orders!$A$1:$L$832,4,FALSE),"")</f>
        <v>42912</v>
      </c>
      <c r="F355">
        <v>50</v>
      </c>
      <c r="G355">
        <v>9</v>
      </c>
      <c r="H355">
        <v>0</v>
      </c>
      <c r="I355">
        <f t="shared" si="20"/>
        <v>2017</v>
      </c>
      <c r="J355">
        <f t="shared" si="21"/>
        <v>450</v>
      </c>
      <c r="K355">
        <f t="shared" si="22"/>
        <v>6</v>
      </c>
      <c r="L355" t="str">
        <f t="shared" si="23"/>
        <v>Q2</v>
      </c>
    </row>
    <row r="356" spans="1:12">
      <c r="A356">
        <v>10382</v>
      </c>
      <c r="B356">
        <v>29</v>
      </c>
      <c r="C356" t="str">
        <f>_xlfn.IFNA(VLOOKUP(B356,Products!$A$1:$J$93,2,FALSE),"")</f>
        <v>Thüringer Rostbratwurst</v>
      </c>
      <c r="D356" t="str">
        <f>_xlfn.IFNA(VLOOKUP(VLOOKUP(A356,Orders!$A$1:$L$832,3,FALSE),Employees!$A$1:$J$10,3,FALSE)&amp;" "&amp;VLOOKUP(VLOOKUP(A356,Orders!$A$1:$L$832,3,FALSE),Employees!$A$1:$J$10,2,FALSE),"")</f>
        <v>Margaret Peacock</v>
      </c>
      <c r="E356" s="3">
        <f>_xlfn.IFNA(VLOOKUP(A356,Orders!$A$1:$L$832,4,FALSE),"")</f>
        <v>42912</v>
      </c>
      <c r="F356">
        <v>99</v>
      </c>
      <c r="G356">
        <v>14</v>
      </c>
      <c r="H356">
        <v>0</v>
      </c>
      <c r="I356">
        <f t="shared" si="20"/>
        <v>2017</v>
      </c>
      <c r="J356">
        <f t="shared" si="21"/>
        <v>1386</v>
      </c>
      <c r="K356">
        <f t="shared" si="22"/>
        <v>6</v>
      </c>
      <c r="L356" t="str">
        <f t="shared" si="23"/>
        <v>Q2</v>
      </c>
    </row>
    <row r="357" spans="1:12">
      <c r="A357">
        <v>10382</v>
      </c>
      <c r="B357">
        <v>33</v>
      </c>
      <c r="C357" t="str">
        <f>_xlfn.IFNA(VLOOKUP(B357,Products!$A$1:$J$93,2,FALSE),"")</f>
        <v>Geitost</v>
      </c>
      <c r="D357" t="str">
        <f>_xlfn.IFNA(VLOOKUP(VLOOKUP(A357,Orders!$A$1:$L$832,3,FALSE),Employees!$A$1:$J$10,3,FALSE)&amp;" "&amp;VLOOKUP(VLOOKUP(A357,Orders!$A$1:$L$832,3,FALSE),Employees!$A$1:$J$10,2,FALSE),"")</f>
        <v>Margaret Peacock</v>
      </c>
      <c r="E357" s="3">
        <f>_xlfn.IFNA(VLOOKUP(A357,Orders!$A$1:$L$832,4,FALSE),"")</f>
        <v>42912</v>
      </c>
      <c r="F357">
        <v>2</v>
      </c>
      <c r="G357">
        <v>60</v>
      </c>
      <c r="H357">
        <v>0</v>
      </c>
      <c r="I357">
        <f t="shared" si="20"/>
        <v>2017</v>
      </c>
      <c r="J357">
        <f t="shared" si="21"/>
        <v>120</v>
      </c>
      <c r="K357">
        <f t="shared" si="22"/>
        <v>6</v>
      </c>
      <c r="L357" t="str">
        <f t="shared" si="23"/>
        <v>Q2</v>
      </c>
    </row>
    <row r="358" spans="1:12">
      <c r="A358">
        <v>10382</v>
      </c>
      <c r="B358">
        <v>74</v>
      </c>
      <c r="C358" t="str">
        <f>_xlfn.IFNA(VLOOKUP(B358,Products!$A$1:$J$93,2,FALSE),"")</f>
        <v>Longlife Tofu</v>
      </c>
      <c r="D358" t="str">
        <f>_xlfn.IFNA(VLOOKUP(VLOOKUP(A358,Orders!$A$1:$L$832,3,FALSE),Employees!$A$1:$J$10,3,FALSE)&amp;" "&amp;VLOOKUP(VLOOKUP(A358,Orders!$A$1:$L$832,3,FALSE),Employees!$A$1:$J$10,2,FALSE),"")</f>
        <v>Margaret Peacock</v>
      </c>
      <c r="E358" s="3">
        <f>_xlfn.IFNA(VLOOKUP(A358,Orders!$A$1:$L$832,4,FALSE),"")</f>
        <v>42912</v>
      </c>
      <c r="F358">
        <v>8</v>
      </c>
      <c r="G358">
        <v>50</v>
      </c>
      <c r="H358">
        <v>0</v>
      </c>
      <c r="I358">
        <f t="shared" si="20"/>
        <v>2017</v>
      </c>
      <c r="J358">
        <f t="shared" si="21"/>
        <v>400</v>
      </c>
      <c r="K358">
        <f t="shared" si="22"/>
        <v>6</v>
      </c>
      <c r="L358" t="str">
        <f t="shared" si="23"/>
        <v>Q2</v>
      </c>
    </row>
    <row r="359" spans="1:12">
      <c r="A359">
        <v>10383</v>
      </c>
      <c r="B359">
        <v>13</v>
      </c>
      <c r="C359" t="str">
        <f>_xlfn.IFNA(VLOOKUP(B359,Products!$A$1:$J$93,2,FALSE),"")</f>
        <v>Konbu</v>
      </c>
      <c r="D359" t="str">
        <f>_xlfn.IFNA(VLOOKUP(VLOOKUP(A359,Orders!$A$1:$L$832,3,FALSE),Employees!$A$1:$J$10,3,FALSE)&amp;" "&amp;VLOOKUP(VLOOKUP(A359,Orders!$A$1:$L$832,3,FALSE),Employees!$A$1:$J$10,2,FALSE),"")</f>
        <v>Laura Callahan</v>
      </c>
      <c r="E359" s="3">
        <f>_xlfn.IFNA(VLOOKUP(A359,Orders!$A$1:$L$832,4,FALSE),"")</f>
        <v>42915</v>
      </c>
      <c r="F359">
        <v>4.8</v>
      </c>
      <c r="G359">
        <v>20</v>
      </c>
      <c r="H359">
        <v>0</v>
      </c>
      <c r="I359">
        <f t="shared" si="20"/>
        <v>2017</v>
      </c>
      <c r="J359">
        <f t="shared" si="21"/>
        <v>96</v>
      </c>
      <c r="K359">
        <f t="shared" si="22"/>
        <v>6</v>
      </c>
      <c r="L359" t="str">
        <f t="shared" si="23"/>
        <v>Q2</v>
      </c>
    </row>
    <row r="360" spans="1:12">
      <c r="A360">
        <v>10383</v>
      </c>
      <c r="B360">
        <v>50</v>
      </c>
      <c r="C360" t="str">
        <f>_xlfn.IFNA(VLOOKUP(B360,Products!$A$1:$J$93,2,FALSE),"")</f>
        <v>Valkoinen suklaa</v>
      </c>
      <c r="D360" t="str">
        <f>_xlfn.IFNA(VLOOKUP(VLOOKUP(A360,Orders!$A$1:$L$832,3,FALSE),Employees!$A$1:$J$10,3,FALSE)&amp;" "&amp;VLOOKUP(VLOOKUP(A360,Orders!$A$1:$L$832,3,FALSE),Employees!$A$1:$J$10,2,FALSE),"")</f>
        <v>Laura Callahan</v>
      </c>
      <c r="E360" s="3">
        <f>_xlfn.IFNA(VLOOKUP(A360,Orders!$A$1:$L$832,4,FALSE),"")</f>
        <v>42915</v>
      </c>
      <c r="F360">
        <v>13</v>
      </c>
      <c r="G360">
        <v>15</v>
      </c>
      <c r="H360">
        <v>0</v>
      </c>
      <c r="I360">
        <f t="shared" si="20"/>
        <v>2017</v>
      </c>
      <c r="J360">
        <f t="shared" si="21"/>
        <v>195</v>
      </c>
      <c r="K360">
        <f t="shared" si="22"/>
        <v>6</v>
      </c>
      <c r="L360" t="str">
        <f t="shared" si="23"/>
        <v>Q2</v>
      </c>
    </row>
    <row r="361" spans="1:12">
      <c r="A361">
        <v>10383</v>
      </c>
      <c r="B361">
        <v>56</v>
      </c>
      <c r="C361" t="str">
        <f>_xlfn.IFNA(VLOOKUP(B361,Products!$A$1:$J$93,2,FALSE),"")</f>
        <v>Gnocchi di nonna Alice</v>
      </c>
      <c r="D361" t="str">
        <f>_xlfn.IFNA(VLOOKUP(VLOOKUP(A361,Orders!$A$1:$L$832,3,FALSE),Employees!$A$1:$J$10,3,FALSE)&amp;" "&amp;VLOOKUP(VLOOKUP(A361,Orders!$A$1:$L$832,3,FALSE),Employees!$A$1:$J$10,2,FALSE),"")</f>
        <v>Laura Callahan</v>
      </c>
      <c r="E361" s="3">
        <f>_xlfn.IFNA(VLOOKUP(A361,Orders!$A$1:$L$832,4,FALSE),"")</f>
        <v>42915</v>
      </c>
      <c r="F361">
        <v>30.4</v>
      </c>
      <c r="G361">
        <v>20</v>
      </c>
      <c r="H361">
        <v>0</v>
      </c>
      <c r="I361">
        <f t="shared" si="20"/>
        <v>2017</v>
      </c>
      <c r="J361">
        <f t="shared" si="21"/>
        <v>608</v>
      </c>
      <c r="K361">
        <f t="shared" si="22"/>
        <v>6</v>
      </c>
      <c r="L361" t="str">
        <f t="shared" si="23"/>
        <v>Q2</v>
      </c>
    </row>
    <row r="362" spans="1:12">
      <c r="A362">
        <v>10384</v>
      </c>
      <c r="B362">
        <v>20</v>
      </c>
      <c r="C362" t="str">
        <f>_xlfn.IFNA(VLOOKUP(B362,Products!$A$1:$J$93,2,FALSE),"")</f>
        <v>Sir Rodney's Marmalade</v>
      </c>
      <c r="D362" t="str">
        <f>_xlfn.IFNA(VLOOKUP(VLOOKUP(A362,Orders!$A$1:$L$832,3,FALSE),Employees!$A$1:$J$10,3,FALSE)&amp;" "&amp;VLOOKUP(VLOOKUP(A362,Orders!$A$1:$L$832,3,FALSE),Employees!$A$1:$J$10,2,FALSE),"")</f>
        <v>Janet Leverling</v>
      </c>
      <c r="E362" s="3">
        <f>_xlfn.IFNA(VLOOKUP(A362,Orders!$A$1:$L$832,4,FALSE),"")</f>
        <v>42915</v>
      </c>
      <c r="F362">
        <v>64.8</v>
      </c>
      <c r="G362">
        <v>28</v>
      </c>
      <c r="H362">
        <v>0</v>
      </c>
      <c r="I362">
        <f t="shared" si="20"/>
        <v>2017</v>
      </c>
      <c r="J362">
        <f t="shared" si="21"/>
        <v>1814.3999999999999</v>
      </c>
      <c r="K362">
        <f t="shared" si="22"/>
        <v>6</v>
      </c>
      <c r="L362" t="str">
        <f t="shared" si="23"/>
        <v>Q2</v>
      </c>
    </row>
    <row r="363" spans="1:12">
      <c r="A363">
        <v>10384</v>
      </c>
      <c r="B363">
        <v>60</v>
      </c>
      <c r="C363" t="str">
        <f>_xlfn.IFNA(VLOOKUP(B363,Products!$A$1:$J$93,2,FALSE),"")</f>
        <v>Camembert Pierrot</v>
      </c>
      <c r="D363" t="str">
        <f>_xlfn.IFNA(VLOOKUP(VLOOKUP(A363,Orders!$A$1:$L$832,3,FALSE),Employees!$A$1:$J$10,3,FALSE)&amp;" "&amp;VLOOKUP(VLOOKUP(A363,Orders!$A$1:$L$832,3,FALSE),Employees!$A$1:$J$10,2,FALSE),"")</f>
        <v>Janet Leverling</v>
      </c>
      <c r="E363" s="3">
        <f>_xlfn.IFNA(VLOOKUP(A363,Orders!$A$1:$L$832,4,FALSE),"")</f>
        <v>42915</v>
      </c>
      <c r="F363">
        <v>27.2</v>
      </c>
      <c r="G363">
        <v>15</v>
      </c>
      <c r="H363">
        <v>0</v>
      </c>
      <c r="I363">
        <f t="shared" si="20"/>
        <v>2017</v>
      </c>
      <c r="J363">
        <f t="shared" si="21"/>
        <v>408</v>
      </c>
      <c r="K363">
        <f t="shared" si="22"/>
        <v>6</v>
      </c>
      <c r="L363" t="str">
        <f t="shared" si="23"/>
        <v>Q2</v>
      </c>
    </row>
    <row r="364" spans="1:12">
      <c r="A364">
        <v>10385</v>
      </c>
      <c r="B364">
        <v>7</v>
      </c>
      <c r="C364" t="str">
        <f>_xlfn.IFNA(VLOOKUP(B364,Products!$A$1:$J$93,2,FALSE),"")</f>
        <v>Uncle Bob's Organic Dried Pears</v>
      </c>
      <c r="D364" t="str">
        <f>_xlfn.IFNA(VLOOKUP(VLOOKUP(A364,Orders!$A$1:$L$832,3,FALSE),Employees!$A$1:$J$10,3,FALSE)&amp;" "&amp;VLOOKUP(VLOOKUP(A364,Orders!$A$1:$L$832,3,FALSE),Employees!$A$1:$J$10,2,FALSE),"")</f>
        <v>Nancy Davolio</v>
      </c>
      <c r="E364" s="3">
        <f>_xlfn.IFNA(VLOOKUP(A364,Orders!$A$1:$L$832,4,FALSE),"")</f>
        <v>42916</v>
      </c>
      <c r="F364">
        <v>24</v>
      </c>
      <c r="G364">
        <v>10</v>
      </c>
      <c r="H364">
        <v>0.2</v>
      </c>
      <c r="I364">
        <f t="shared" si="20"/>
        <v>2017</v>
      </c>
      <c r="J364">
        <f t="shared" si="21"/>
        <v>48</v>
      </c>
      <c r="K364">
        <f t="shared" si="22"/>
        <v>6</v>
      </c>
      <c r="L364" t="str">
        <f t="shared" si="23"/>
        <v>Q2</v>
      </c>
    </row>
    <row r="365" spans="1:12">
      <c r="A365">
        <v>10385</v>
      </c>
      <c r="B365">
        <v>60</v>
      </c>
      <c r="C365" t="str">
        <f>_xlfn.IFNA(VLOOKUP(B365,Products!$A$1:$J$93,2,FALSE),"")</f>
        <v>Camembert Pierrot</v>
      </c>
      <c r="D365" t="str">
        <f>_xlfn.IFNA(VLOOKUP(VLOOKUP(A365,Orders!$A$1:$L$832,3,FALSE),Employees!$A$1:$J$10,3,FALSE)&amp;" "&amp;VLOOKUP(VLOOKUP(A365,Orders!$A$1:$L$832,3,FALSE),Employees!$A$1:$J$10,2,FALSE),"")</f>
        <v>Nancy Davolio</v>
      </c>
      <c r="E365" s="3">
        <f>_xlfn.IFNA(VLOOKUP(A365,Orders!$A$1:$L$832,4,FALSE),"")</f>
        <v>42916</v>
      </c>
      <c r="F365">
        <v>27.2</v>
      </c>
      <c r="G365">
        <v>20</v>
      </c>
      <c r="H365">
        <v>0.2</v>
      </c>
      <c r="I365">
        <f t="shared" si="20"/>
        <v>2017</v>
      </c>
      <c r="J365">
        <f t="shared" si="21"/>
        <v>108.80000000000001</v>
      </c>
      <c r="K365">
        <f t="shared" si="22"/>
        <v>6</v>
      </c>
      <c r="L365" t="str">
        <f t="shared" si="23"/>
        <v>Q2</v>
      </c>
    </row>
    <row r="366" spans="1:12">
      <c r="A366">
        <v>10385</v>
      </c>
      <c r="B366">
        <v>68</v>
      </c>
      <c r="C366" t="str">
        <f>_xlfn.IFNA(VLOOKUP(B366,Products!$A$1:$J$93,2,FALSE),"")</f>
        <v>Scottish Longbreads</v>
      </c>
      <c r="D366" t="str">
        <f>_xlfn.IFNA(VLOOKUP(VLOOKUP(A366,Orders!$A$1:$L$832,3,FALSE),Employees!$A$1:$J$10,3,FALSE)&amp;" "&amp;VLOOKUP(VLOOKUP(A366,Orders!$A$1:$L$832,3,FALSE),Employees!$A$1:$J$10,2,FALSE),"")</f>
        <v>Nancy Davolio</v>
      </c>
      <c r="E366" s="3">
        <f>_xlfn.IFNA(VLOOKUP(A366,Orders!$A$1:$L$832,4,FALSE),"")</f>
        <v>42916</v>
      </c>
      <c r="F366">
        <v>10</v>
      </c>
      <c r="G366">
        <v>8</v>
      </c>
      <c r="H366">
        <v>0.2</v>
      </c>
      <c r="I366">
        <f t="shared" si="20"/>
        <v>2017</v>
      </c>
      <c r="J366">
        <f t="shared" si="21"/>
        <v>16</v>
      </c>
      <c r="K366">
        <f t="shared" si="22"/>
        <v>6</v>
      </c>
      <c r="L366" t="str">
        <f t="shared" si="23"/>
        <v>Q2</v>
      </c>
    </row>
    <row r="367" spans="1:12">
      <c r="A367">
        <v>10386</v>
      </c>
      <c r="B367">
        <v>24</v>
      </c>
      <c r="C367" t="str">
        <f>_xlfn.IFNA(VLOOKUP(B367,Products!$A$1:$J$93,2,FALSE),"")</f>
        <v>Guaraná Fantástica</v>
      </c>
      <c r="D367" t="str">
        <f>_xlfn.IFNA(VLOOKUP(VLOOKUP(A367,Orders!$A$1:$L$832,3,FALSE),Employees!$A$1:$J$10,3,FALSE)&amp;" "&amp;VLOOKUP(VLOOKUP(A367,Orders!$A$1:$L$832,3,FALSE),Employees!$A$1:$J$10,2,FALSE),"")</f>
        <v>Anne Dodsworth</v>
      </c>
      <c r="E367" s="3">
        <f>_xlfn.IFNA(VLOOKUP(A367,Orders!$A$1:$L$832,4,FALSE),"")</f>
        <v>42917</v>
      </c>
      <c r="F367">
        <v>3.6</v>
      </c>
      <c r="G367">
        <v>15</v>
      </c>
      <c r="H367">
        <v>0</v>
      </c>
      <c r="I367">
        <f t="shared" si="20"/>
        <v>2017</v>
      </c>
      <c r="J367">
        <f t="shared" si="21"/>
        <v>54</v>
      </c>
      <c r="K367">
        <f t="shared" si="22"/>
        <v>7</v>
      </c>
      <c r="L367" t="str">
        <f t="shared" si="23"/>
        <v>Q3</v>
      </c>
    </row>
    <row r="368" spans="1:12">
      <c r="A368">
        <v>10386</v>
      </c>
      <c r="B368">
        <v>34</v>
      </c>
      <c r="C368" t="str">
        <f>_xlfn.IFNA(VLOOKUP(B368,Products!$A$1:$J$93,2,FALSE),"")</f>
        <v>Sasquatch Ale</v>
      </c>
      <c r="D368" t="str">
        <f>_xlfn.IFNA(VLOOKUP(VLOOKUP(A368,Orders!$A$1:$L$832,3,FALSE),Employees!$A$1:$J$10,3,FALSE)&amp;" "&amp;VLOOKUP(VLOOKUP(A368,Orders!$A$1:$L$832,3,FALSE),Employees!$A$1:$J$10,2,FALSE),"")</f>
        <v>Anne Dodsworth</v>
      </c>
      <c r="E368" s="3">
        <f>_xlfn.IFNA(VLOOKUP(A368,Orders!$A$1:$L$832,4,FALSE),"")</f>
        <v>42917</v>
      </c>
      <c r="F368">
        <v>11.2</v>
      </c>
      <c r="G368">
        <v>10</v>
      </c>
      <c r="H368">
        <v>0</v>
      </c>
      <c r="I368">
        <f t="shared" si="20"/>
        <v>2017</v>
      </c>
      <c r="J368">
        <f t="shared" si="21"/>
        <v>112</v>
      </c>
      <c r="K368">
        <f t="shared" si="22"/>
        <v>7</v>
      </c>
      <c r="L368" t="str">
        <f t="shared" si="23"/>
        <v>Q3</v>
      </c>
    </row>
    <row r="369" spans="1:12">
      <c r="A369">
        <v>10387</v>
      </c>
      <c r="B369">
        <v>24</v>
      </c>
      <c r="C369" t="str">
        <f>_xlfn.IFNA(VLOOKUP(B369,Products!$A$1:$J$93,2,FALSE),"")</f>
        <v>Guaraná Fantástica</v>
      </c>
      <c r="D369" t="str">
        <f>_xlfn.IFNA(VLOOKUP(VLOOKUP(A369,Orders!$A$1:$L$832,3,FALSE),Employees!$A$1:$J$10,3,FALSE)&amp;" "&amp;VLOOKUP(VLOOKUP(A369,Orders!$A$1:$L$832,3,FALSE),Employees!$A$1:$J$10,2,FALSE),"")</f>
        <v>Nancy Davolio</v>
      </c>
      <c r="E369" s="3">
        <f>_xlfn.IFNA(VLOOKUP(A369,Orders!$A$1:$L$832,4,FALSE),"")</f>
        <v>42917</v>
      </c>
      <c r="F369">
        <v>3.6</v>
      </c>
      <c r="G369">
        <v>15</v>
      </c>
      <c r="H369">
        <v>0</v>
      </c>
      <c r="I369">
        <f t="shared" si="20"/>
        <v>2017</v>
      </c>
      <c r="J369">
        <f t="shared" si="21"/>
        <v>54</v>
      </c>
      <c r="K369">
        <f t="shared" si="22"/>
        <v>7</v>
      </c>
      <c r="L369" t="str">
        <f t="shared" si="23"/>
        <v>Q3</v>
      </c>
    </row>
    <row r="370" spans="1:12">
      <c r="A370">
        <v>10387</v>
      </c>
      <c r="B370">
        <v>28</v>
      </c>
      <c r="C370" t="str">
        <f>_xlfn.IFNA(VLOOKUP(B370,Products!$A$1:$J$93,2,FALSE),"")</f>
        <v>Rössle Sauerkraut</v>
      </c>
      <c r="D370" t="str">
        <f>_xlfn.IFNA(VLOOKUP(VLOOKUP(A370,Orders!$A$1:$L$832,3,FALSE),Employees!$A$1:$J$10,3,FALSE)&amp;" "&amp;VLOOKUP(VLOOKUP(A370,Orders!$A$1:$L$832,3,FALSE),Employees!$A$1:$J$10,2,FALSE),"")</f>
        <v>Nancy Davolio</v>
      </c>
      <c r="E370" s="3">
        <f>_xlfn.IFNA(VLOOKUP(A370,Orders!$A$1:$L$832,4,FALSE),"")</f>
        <v>42917</v>
      </c>
      <c r="F370">
        <v>36.4</v>
      </c>
      <c r="G370">
        <v>6</v>
      </c>
      <c r="H370">
        <v>0</v>
      </c>
      <c r="I370">
        <f t="shared" si="20"/>
        <v>2017</v>
      </c>
      <c r="J370">
        <f t="shared" si="21"/>
        <v>218.39999999999998</v>
      </c>
      <c r="K370">
        <f t="shared" si="22"/>
        <v>7</v>
      </c>
      <c r="L370" t="str">
        <f t="shared" si="23"/>
        <v>Q3</v>
      </c>
    </row>
    <row r="371" spans="1:12">
      <c r="A371">
        <v>10387</v>
      </c>
      <c r="B371">
        <v>59</v>
      </c>
      <c r="C371" t="str">
        <f>_xlfn.IFNA(VLOOKUP(B371,Products!$A$1:$J$93,2,FALSE),"")</f>
        <v>Raclette Courdavault</v>
      </c>
      <c r="D371" t="str">
        <f>_xlfn.IFNA(VLOOKUP(VLOOKUP(A371,Orders!$A$1:$L$832,3,FALSE),Employees!$A$1:$J$10,3,FALSE)&amp;" "&amp;VLOOKUP(VLOOKUP(A371,Orders!$A$1:$L$832,3,FALSE),Employees!$A$1:$J$10,2,FALSE),"")</f>
        <v>Nancy Davolio</v>
      </c>
      <c r="E371" s="3">
        <f>_xlfn.IFNA(VLOOKUP(A371,Orders!$A$1:$L$832,4,FALSE),"")</f>
        <v>42917</v>
      </c>
      <c r="F371">
        <v>44</v>
      </c>
      <c r="G371">
        <v>12</v>
      </c>
      <c r="H371">
        <v>0</v>
      </c>
      <c r="I371">
        <f t="shared" si="20"/>
        <v>2017</v>
      </c>
      <c r="J371">
        <f t="shared" si="21"/>
        <v>528</v>
      </c>
      <c r="K371">
        <f t="shared" si="22"/>
        <v>7</v>
      </c>
      <c r="L371" t="str">
        <f t="shared" si="23"/>
        <v>Q3</v>
      </c>
    </row>
    <row r="372" spans="1:12">
      <c r="A372">
        <v>10387</v>
      </c>
      <c r="B372">
        <v>71</v>
      </c>
      <c r="C372" t="str">
        <f>_xlfn.IFNA(VLOOKUP(B372,Products!$A$1:$J$93,2,FALSE),"")</f>
        <v>Flotemysost</v>
      </c>
      <c r="D372" t="str">
        <f>_xlfn.IFNA(VLOOKUP(VLOOKUP(A372,Orders!$A$1:$L$832,3,FALSE),Employees!$A$1:$J$10,3,FALSE)&amp;" "&amp;VLOOKUP(VLOOKUP(A372,Orders!$A$1:$L$832,3,FALSE),Employees!$A$1:$J$10,2,FALSE),"")</f>
        <v>Nancy Davolio</v>
      </c>
      <c r="E372" s="3">
        <f>_xlfn.IFNA(VLOOKUP(A372,Orders!$A$1:$L$832,4,FALSE),"")</f>
        <v>42917</v>
      </c>
      <c r="F372">
        <v>17.2</v>
      </c>
      <c r="G372">
        <v>15</v>
      </c>
      <c r="H372">
        <v>0</v>
      </c>
      <c r="I372">
        <f t="shared" si="20"/>
        <v>2017</v>
      </c>
      <c r="J372">
        <f t="shared" si="21"/>
        <v>258</v>
      </c>
      <c r="K372">
        <f t="shared" si="22"/>
        <v>7</v>
      </c>
      <c r="L372" t="str">
        <f t="shared" si="23"/>
        <v>Q3</v>
      </c>
    </row>
    <row r="373" spans="1:12">
      <c r="A373">
        <v>10388</v>
      </c>
      <c r="B373">
        <v>45</v>
      </c>
      <c r="C373" t="str">
        <f>_xlfn.IFNA(VLOOKUP(B373,Products!$A$1:$J$93,2,FALSE),"")</f>
        <v>Rogede sild</v>
      </c>
      <c r="D373" t="str">
        <f>_xlfn.IFNA(VLOOKUP(VLOOKUP(A373,Orders!$A$1:$L$832,3,FALSE),Employees!$A$1:$J$10,3,FALSE)&amp;" "&amp;VLOOKUP(VLOOKUP(A373,Orders!$A$1:$L$832,3,FALSE),Employees!$A$1:$J$10,2,FALSE),"")</f>
        <v>Andrew Fuller</v>
      </c>
      <c r="E373" s="3">
        <f>_xlfn.IFNA(VLOOKUP(A373,Orders!$A$1:$L$832,4,FALSE),"")</f>
        <v>42918</v>
      </c>
      <c r="F373">
        <v>7.6</v>
      </c>
      <c r="G373">
        <v>15</v>
      </c>
      <c r="H373">
        <v>0.2</v>
      </c>
      <c r="I373">
        <f t="shared" si="20"/>
        <v>2017</v>
      </c>
      <c r="J373">
        <f t="shared" si="21"/>
        <v>22.8</v>
      </c>
      <c r="K373">
        <f t="shared" si="22"/>
        <v>7</v>
      </c>
      <c r="L373" t="str">
        <f t="shared" si="23"/>
        <v>Q3</v>
      </c>
    </row>
    <row r="374" spans="1:12">
      <c r="A374">
        <v>10388</v>
      </c>
      <c r="B374">
        <v>52</v>
      </c>
      <c r="C374" t="str">
        <f>_xlfn.IFNA(VLOOKUP(B374,Products!$A$1:$J$93,2,FALSE),"")</f>
        <v>Filo Mix</v>
      </c>
      <c r="D374" t="str">
        <f>_xlfn.IFNA(VLOOKUP(VLOOKUP(A374,Orders!$A$1:$L$832,3,FALSE),Employees!$A$1:$J$10,3,FALSE)&amp;" "&amp;VLOOKUP(VLOOKUP(A374,Orders!$A$1:$L$832,3,FALSE),Employees!$A$1:$J$10,2,FALSE),"")</f>
        <v>Andrew Fuller</v>
      </c>
      <c r="E374" s="3">
        <f>_xlfn.IFNA(VLOOKUP(A374,Orders!$A$1:$L$832,4,FALSE),"")</f>
        <v>42918</v>
      </c>
      <c r="F374">
        <v>5.6</v>
      </c>
      <c r="G374">
        <v>20</v>
      </c>
      <c r="H374">
        <v>0.2</v>
      </c>
      <c r="I374">
        <f t="shared" si="20"/>
        <v>2017</v>
      </c>
      <c r="J374">
        <f t="shared" si="21"/>
        <v>22.400000000000002</v>
      </c>
      <c r="K374">
        <f t="shared" si="22"/>
        <v>7</v>
      </c>
      <c r="L374" t="str">
        <f t="shared" si="23"/>
        <v>Q3</v>
      </c>
    </row>
    <row r="375" spans="1:12">
      <c r="A375">
        <v>10388</v>
      </c>
      <c r="B375">
        <v>53</v>
      </c>
      <c r="C375" t="str">
        <f>_xlfn.IFNA(VLOOKUP(B375,Products!$A$1:$J$93,2,FALSE),"")</f>
        <v>Perth Pasties</v>
      </c>
      <c r="D375" t="str">
        <f>_xlfn.IFNA(VLOOKUP(VLOOKUP(A375,Orders!$A$1:$L$832,3,FALSE),Employees!$A$1:$J$10,3,FALSE)&amp;" "&amp;VLOOKUP(VLOOKUP(A375,Orders!$A$1:$L$832,3,FALSE),Employees!$A$1:$J$10,2,FALSE),"")</f>
        <v>Andrew Fuller</v>
      </c>
      <c r="E375" s="3">
        <f>_xlfn.IFNA(VLOOKUP(A375,Orders!$A$1:$L$832,4,FALSE),"")</f>
        <v>42918</v>
      </c>
      <c r="F375">
        <v>26.2</v>
      </c>
      <c r="G375">
        <v>40</v>
      </c>
      <c r="H375">
        <v>0</v>
      </c>
      <c r="I375">
        <f t="shared" si="20"/>
        <v>2017</v>
      </c>
      <c r="J375">
        <f t="shared" si="21"/>
        <v>1048</v>
      </c>
      <c r="K375">
        <f t="shared" si="22"/>
        <v>7</v>
      </c>
      <c r="L375" t="str">
        <f t="shared" si="23"/>
        <v>Q3</v>
      </c>
    </row>
    <row r="376" spans="1:12">
      <c r="A376">
        <v>10389</v>
      </c>
      <c r="B376">
        <v>10</v>
      </c>
      <c r="C376" t="str">
        <f>_xlfn.IFNA(VLOOKUP(B376,Products!$A$1:$J$93,2,FALSE),"")</f>
        <v>sugar</v>
      </c>
      <c r="D376" t="str">
        <f>_xlfn.IFNA(VLOOKUP(VLOOKUP(A376,Orders!$A$1:$L$832,3,FALSE),Employees!$A$1:$J$10,3,FALSE)&amp;" "&amp;VLOOKUP(VLOOKUP(A376,Orders!$A$1:$L$832,3,FALSE),Employees!$A$1:$J$10,2,FALSE),"")</f>
        <v>Margaret Peacock</v>
      </c>
      <c r="E376" s="3">
        <f>_xlfn.IFNA(VLOOKUP(A376,Orders!$A$1:$L$832,4,FALSE),"")</f>
        <v>42919</v>
      </c>
      <c r="F376">
        <v>24.8</v>
      </c>
      <c r="G376">
        <v>16</v>
      </c>
      <c r="H376">
        <v>0</v>
      </c>
      <c r="I376">
        <f t="shared" si="20"/>
        <v>2017</v>
      </c>
      <c r="J376">
        <f t="shared" si="21"/>
        <v>396.8</v>
      </c>
      <c r="K376">
        <f t="shared" si="22"/>
        <v>7</v>
      </c>
      <c r="L376" t="str">
        <f t="shared" si="23"/>
        <v>Q3</v>
      </c>
    </row>
    <row r="377" spans="1:12">
      <c r="A377">
        <v>10389</v>
      </c>
      <c r="B377">
        <v>55</v>
      </c>
      <c r="C377" t="str">
        <f>_xlfn.IFNA(VLOOKUP(B377,Products!$A$1:$J$93,2,FALSE),"")</f>
        <v>Pâté chinois</v>
      </c>
      <c r="D377" t="str">
        <f>_xlfn.IFNA(VLOOKUP(VLOOKUP(A377,Orders!$A$1:$L$832,3,FALSE),Employees!$A$1:$J$10,3,FALSE)&amp;" "&amp;VLOOKUP(VLOOKUP(A377,Orders!$A$1:$L$832,3,FALSE),Employees!$A$1:$J$10,2,FALSE),"")</f>
        <v>Margaret Peacock</v>
      </c>
      <c r="E377" s="3">
        <f>_xlfn.IFNA(VLOOKUP(A377,Orders!$A$1:$L$832,4,FALSE),"")</f>
        <v>42919</v>
      </c>
      <c r="F377">
        <v>19.2</v>
      </c>
      <c r="G377">
        <v>15</v>
      </c>
      <c r="H377">
        <v>0</v>
      </c>
      <c r="I377">
        <f t="shared" si="20"/>
        <v>2017</v>
      </c>
      <c r="J377">
        <f t="shared" si="21"/>
        <v>288</v>
      </c>
      <c r="K377">
        <f t="shared" si="22"/>
        <v>7</v>
      </c>
      <c r="L377" t="str">
        <f t="shared" si="23"/>
        <v>Q3</v>
      </c>
    </row>
    <row r="378" spans="1:12">
      <c r="A378">
        <v>10389</v>
      </c>
      <c r="B378">
        <v>62</v>
      </c>
      <c r="C378" t="str">
        <f>_xlfn.IFNA(VLOOKUP(B378,Products!$A$1:$J$93,2,FALSE),"")</f>
        <v>Tarte au sucre</v>
      </c>
      <c r="D378" t="str">
        <f>_xlfn.IFNA(VLOOKUP(VLOOKUP(A378,Orders!$A$1:$L$832,3,FALSE),Employees!$A$1:$J$10,3,FALSE)&amp;" "&amp;VLOOKUP(VLOOKUP(A378,Orders!$A$1:$L$832,3,FALSE),Employees!$A$1:$J$10,2,FALSE),"")</f>
        <v>Margaret Peacock</v>
      </c>
      <c r="E378" s="3">
        <f>_xlfn.IFNA(VLOOKUP(A378,Orders!$A$1:$L$832,4,FALSE),"")</f>
        <v>42919</v>
      </c>
      <c r="F378">
        <v>39.4</v>
      </c>
      <c r="G378">
        <v>20</v>
      </c>
      <c r="H378">
        <v>0</v>
      </c>
      <c r="I378">
        <f t="shared" si="20"/>
        <v>2017</v>
      </c>
      <c r="J378">
        <f t="shared" si="21"/>
        <v>788</v>
      </c>
      <c r="K378">
        <f t="shared" si="22"/>
        <v>7</v>
      </c>
      <c r="L378" t="str">
        <f t="shared" si="23"/>
        <v>Q3</v>
      </c>
    </row>
    <row r="379" spans="1:12">
      <c r="A379">
        <v>10389</v>
      </c>
      <c r="B379">
        <v>70</v>
      </c>
      <c r="C379" t="str">
        <f>_xlfn.IFNA(VLOOKUP(B379,Products!$A$1:$J$93,2,FALSE),"")</f>
        <v>Outback Lager</v>
      </c>
      <c r="D379" t="str">
        <f>_xlfn.IFNA(VLOOKUP(VLOOKUP(A379,Orders!$A$1:$L$832,3,FALSE),Employees!$A$1:$J$10,3,FALSE)&amp;" "&amp;VLOOKUP(VLOOKUP(A379,Orders!$A$1:$L$832,3,FALSE),Employees!$A$1:$J$10,2,FALSE),"")</f>
        <v>Margaret Peacock</v>
      </c>
      <c r="E379" s="3">
        <f>_xlfn.IFNA(VLOOKUP(A379,Orders!$A$1:$L$832,4,FALSE),"")</f>
        <v>42919</v>
      </c>
      <c r="F379">
        <v>12</v>
      </c>
      <c r="G379">
        <v>30</v>
      </c>
      <c r="H379">
        <v>0</v>
      </c>
      <c r="I379">
        <f t="shared" si="20"/>
        <v>2017</v>
      </c>
      <c r="J379">
        <f t="shared" si="21"/>
        <v>360</v>
      </c>
      <c r="K379">
        <f t="shared" si="22"/>
        <v>7</v>
      </c>
      <c r="L379" t="str">
        <f t="shared" si="23"/>
        <v>Q3</v>
      </c>
    </row>
    <row r="380" spans="1:12">
      <c r="A380">
        <v>10390</v>
      </c>
      <c r="B380">
        <v>31</v>
      </c>
      <c r="C380" t="str">
        <f>_xlfn.IFNA(VLOOKUP(B380,Products!$A$1:$J$93,2,FALSE),"")</f>
        <v>Gorgonzola Telino</v>
      </c>
      <c r="D380" t="str">
        <f>_xlfn.IFNA(VLOOKUP(VLOOKUP(A380,Orders!$A$1:$L$832,3,FALSE),Employees!$A$1:$J$10,3,FALSE)&amp;" "&amp;VLOOKUP(VLOOKUP(A380,Orders!$A$1:$L$832,3,FALSE),Employees!$A$1:$J$10,2,FALSE),"")</f>
        <v>Michael Suyama</v>
      </c>
      <c r="E380" s="3">
        <f>_xlfn.IFNA(VLOOKUP(A380,Orders!$A$1:$L$832,4,FALSE),"")</f>
        <v>42922</v>
      </c>
      <c r="F380">
        <v>10</v>
      </c>
      <c r="G380">
        <v>60</v>
      </c>
      <c r="H380">
        <v>0.1</v>
      </c>
      <c r="I380">
        <f t="shared" si="20"/>
        <v>2017</v>
      </c>
      <c r="J380">
        <f t="shared" si="21"/>
        <v>60</v>
      </c>
      <c r="K380">
        <f t="shared" si="22"/>
        <v>7</v>
      </c>
      <c r="L380" t="str">
        <f t="shared" si="23"/>
        <v>Q3</v>
      </c>
    </row>
    <row r="381" spans="1:12">
      <c r="A381">
        <v>10390</v>
      </c>
      <c r="B381">
        <v>35</v>
      </c>
      <c r="C381" t="str">
        <f>_xlfn.IFNA(VLOOKUP(B381,Products!$A$1:$J$93,2,FALSE),"")</f>
        <v>Steeleye Stout</v>
      </c>
      <c r="D381" t="str">
        <f>_xlfn.IFNA(VLOOKUP(VLOOKUP(A381,Orders!$A$1:$L$832,3,FALSE),Employees!$A$1:$J$10,3,FALSE)&amp;" "&amp;VLOOKUP(VLOOKUP(A381,Orders!$A$1:$L$832,3,FALSE),Employees!$A$1:$J$10,2,FALSE),"")</f>
        <v>Michael Suyama</v>
      </c>
      <c r="E381" s="3">
        <f>_xlfn.IFNA(VLOOKUP(A381,Orders!$A$1:$L$832,4,FALSE),"")</f>
        <v>42922</v>
      </c>
      <c r="F381">
        <v>14.4</v>
      </c>
      <c r="G381">
        <v>40</v>
      </c>
      <c r="H381">
        <v>0.1</v>
      </c>
      <c r="I381">
        <f t="shared" si="20"/>
        <v>2017</v>
      </c>
      <c r="J381">
        <f t="shared" si="21"/>
        <v>57.6</v>
      </c>
      <c r="K381">
        <f t="shared" si="22"/>
        <v>7</v>
      </c>
      <c r="L381" t="str">
        <f t="shared" si="23"/>
        <v>Q3</v>
      </c>
    </row>
    <row r="382" spans="1:12">
      <c r="A382">
        <v>10390</v>
      </c>
      <c r="B382">
        <v>46</v>
      </c>
      <c r="C382" t="str">
        <f>_xlfn.IFNA(VLOOKUP(B382,Products!$A$1:$J$93,2,FALSE),"")</f>
        <v>Spegesild</v>
      </c>
      <c r="D382" t="str">
        <f>_xlfn.IFNA(VLOOKUP(VLOOKUP(A382,Orders!$A$1:$L$832,3,FALSE),Employees!$A$1:$J$10,3,FALSE)&amp;" "&amp;VLOOKUP(VLOOKUP(A382,Orders!$A$1:$L$832,3,FALSE),Employees!$A$1:$J$10,2,FALSE),"")</f>
        <v>Michael Suyama</v>
      </c>
      <c r="E382" s="3">
        <f>_xlfn.IFNA(VLOOKUP(A382,Orders!$A$1:$L$832,4,FALSE),"")</f>
        <v>42922</v>
      </c>
      <c r="F382">
        <v>9.6</v>
      </c>
      <c r="G382">
        <v>45</v>
      </c>
      <c r="H382">
        <v>0</v>
      </c>
      <c r="I382">
        <f t="shared" si="20"/>
        <v>2017</v>
      </c>
      <c r="J382">
        <f t="shared" si="21"/>
        <v>432</v>
      </c>
      <c r="K382">
        <f t="shared" si="22"/>
        <v>7</v>
      </c>
      <c r="L382" t="str">
        <f t="shared" si="23"/>
        <v>Q3</v>
      </c>
    </row>
    <row r="383" spans="1:12">
      <c r="A383">
        <v>10390</v>
      </c>
      <c r="B383">
        <v>72</v>
      </c>
      <c r="C383" t="str">
        <f>_xlfn.IFNA(VLOOKUP(B383,Products!$A$1:$J$93,2,FALSE),"")</f>
        <v>Mozzarella di Giovanni</v>
      </c>
      <c r="D383" t="str">
        <f>_xlfn.IFNA(VLOOKUP(VLOOKUP(A383,Orders!$A$1:$L$832,3,FALSE),Employees!$A$1:$J$10,3,FALSE)&amp;" "&amp;VLOOKUP(VLOOKUP(A383,Orders!$A$1:$L$832,3,FALSE),Employees!$A$1:$J$10,2,FALSE),"")</f>
        <v>Michael Suyama</v>
      </c>
      <c r="E383" s="3">
        <f>_xlfn.IFNA(VLOOKUP(A383,Orders!$A$1:$L$832,4,FALSE),"")</f>
        <v>42922</v>
      </c>
      <c r="F383">
        <v>27.8</v>
      </c>
      <c r="G383">
        <v>24</v>
      </c>
      <c r="H383">
        <v>0.1</v>
      </c>
      <c r="I383">
        <f t="shared" si="20"/>
        <v>2017</v>
      </c>
      <c r="J383">
        <f t="shared" si="21"/>
        <v>66.720000000000013</v>
      </c>
      <c r="K383">
        <f t="shared" si="22"/>
        <v>7</v>
      </c>
      <c r="L383" t="str">
        <f t="shared" si="23"/>
        <v>Q3</v>
      </c>
    </row>
    <row r="384" spans="1:12">
      <c r="A384">
        <v>10391</v>
      </c>
      <c r="B384">
        <v>13</v>
      </c>
      <c r="C384" t="str">
        <f>_xlfn.IFNA(VLOOKUP(B384,Products!$A$1:$J$93,2,FALSE),"")</f>
        <v>Konbu</v>
      </c>
      <c r="D384" t="str">
        <f>_xlfn.IFNA(VLOOKUP(VLOOKUP(A384,Orders!$A$1:$L$832,3,FALSE),Employees!$A$1:$J$10,3,FALSE)&amp;" "&amp;VLOOKUP(VLOOKUP(A384,Orders!$A$1:$L$832,3,FALSE),Employees!$A$1:$J$10,2,FALSE),"")</f>
        <v>Janet Leverling</v>
      </c>
      <c r="E384" s="3">
        <f>_xlfn.IFNA(VLOOKUP(A384,Orders!$A$1:$L$832,4,FALSE),"")</f>
        <v>42922</v>
      </c>
      <c r="F384">
        <v>4.8</v>
      </c>
      <c r="G384">
        <v>18</v>
      </c>
      <c r="H384">
        <v>0</v>
      </c>
      <c r="I384">
        <f t="shared" si="20"/>
        <v>2017</v>
      </c>
      <c r="J384">
        <f t="shared" si="21"/>
        <v>86.399999999999991</v>
      </c>
      <c r="K384">
        <f t="shared" si="22"/>
        <v>7</v>
      </c>
      <c r="L384" t="str">
        <f t="shared" si="23"/>
        <v>Q3</v>
      </c>
    </row>
    <row r="385" spans="1:12">
      <c r="A385">
        <v>10392</v>
      </c>
      <c r="B385">
        <v>69</v>
      </c>
      <c r="C385" t="str">
        <f>_xlfn.IFNA(VLOOKUP(B385,Products!$A$1:$J$93,2,FALSE),"")</f>
        <v>Gudbrandsdalsost</v>
      </c>
      <c r="D385" t="str">
        <f>_xlfn.IFNA(VLOOKUP(VLOOKUP(A385,Orders!$A$1:$L$832,3,FALSE),Employees!$A$1:$J$10,3,FALSE)&amp;" "&amp;VLOOKUP(VLOOKUP(A385,Orders!$A$1:$L$832,3,FALSE),Employees!$A$1:$J$10,2,FALSE),"")</f>
        <v>Andrew Fuller</v>
      </c>
      <c r="E385" s="3">
        <f>_xlfn.IFNA(VLOOKUP(A385,Orders!$A$1:$L$832,4,FALSE),"")</f>
        <v>42923</v>
      </c>
      <c r="F385">
        <v>28.8</v>
      </c>
      <c r="G385">
        <v>50</v>
      </c>
      <c r="H385">
        <v>0</v>
      </c>
      <c r="I385">
        <f t="shared" si="20"/>
        <v>2017</v>
      </c>
      <c r="J385">
        <f t="shared" si="21"/>
        <v>1440</v>
      </c>
      <c r="K385">
        <f t="shared" si="22"/>
        <v>7</v>
      </c>
      <c r="L385" t="str">
        <f t="shared" si="23"/>
        <v>Q3</v>
      </c>
    </row>
    <row r="386" spans="1:12">
      <c r="A386">
        <v>10393</v>
      </c>
      <c r="B386">
        <v>2</v>
      </c>
      <c r="C386" t="str">
        <f>_xlfn.IFNA(VLOOKUP(B386,Products!$A$1:$J$93,2,FALSE),"")</f>
        <v>Chang5</v>
      </c>
      <c r="D386" t="str">
        <f>_xlfn.IFNA(VLOOKUP(VLOOKUP(A386,Orders!$A$1:$L$832,3,FALSE),Employees!$A$1:$J$10,3,FALSE)&amp;" "&amp;VLOOKUP(VLOOKUP(A386,Orders!$A$1:$L$832,3,FALSE),Employees!$A$1:$J$10,2,FALSE),"")</f>
        <v>Nancy Davolio</v>
      </c>
      <c r="E386" s="3">
        <f>_xlfn.IFNA(VLOOKUP(A386,Orders!$A$1:$L$832,4,FALSE),"")</f>
        <v>42924</v>
      </c>
      <c r="F386">
        <v>15.2</v>
      </c>
      <c r="G386">
        <v>25</v>
      </c>
      <c r="H386">
        <v>0.25</v>
      </c>
      <c r="I386">
        <f t="shared" si="20"/>
        <v>2017</v>
      </c>
      <c r="J386">
        <f t="shared" si="21"/>
        <v>95</v>
      </c>
      <c r="K386">
        <f t="shared" si="22"/>
        <v>7</v>
      </c>
      <c r="L386" t="str">
        <f t="shared" si="23"/>
        <v>Q3</v>
      </c>
    </row>
    <row r="387" spans="1:12">
      <c r="A387">
        <v>10393</v>
      </c>
      <c r="B387">
        <v>14</v>
      </c>
      <c r="C387" t="str">
        <f>_xlfn.IFNA(VLOOKUP(B387,Products!$A$1:$J$93,2,FALSE),"")</f>
        <v>Tofu</v>
      </c>
      <c r="D387" t="str">
        <f>_xlfn.IFNA(VLOOKUP(VLOOKUP(A387,Orders!$A$1:$L$832,3,FALSE),Employees!$A$1:$J$10,3,FALSE)&amp;" "&amp;VLOOKUP(VLOOKUP(A387,Orders!$A$1:$L$832,3,FALSE),Employees!$A$1:$J$10,2,FALSE),"")</f>
        <v>Nancy Davolio</v>
      </c>
      <c r="E387" s="3">
        <f>_xlfn.IFNA(VLOOKUP(A387,Orders!$A$1:$L$832,4,FALSE),"")</f>
        <v>42924</v>
      </c>
      <c r="F387">
        <v>18.600000000000001</v>
      </c>
      <c r="G387">
        <v>42</v>
      </c>
      <c r="H387">
        <v>0.25</v>
      </c>
      <c r="I387">
        <f t="shared" ref="I387:I450" si="24">IFERROR(IF(E387="","",YEAR(E387)),"")</f>
        <v>2017</v>
      </c>
      <c r="J387">
        <f t="shared" ref="J387:J450" si="25">IF(H387=0,F387*G387,F387*G387*H387)</f>
        <v>195.3</v>
      </c>
      <c r="K387">
        <f t="shared" ref="K387:K450" si="26">IFERROR(MONTH(E387),"")</f>
        <v>7</v>
      </c>
      <c r="L387" t="str">
        <f t="shared" ref="L387:L450" si="27">IFERROR("Q"&amp;ROUNDUP(MONTH(E387)/3,0),"")</f>
        <v>Q3</v>
      </c>
    </row>
    <row r="388" spans="1:12">
      <c r="A388">
        <v>10393</v>
      </c>
      <c r="B388">
        <v>25</v>
      </c>
      <c r="C388" t="str">
        <f>_xlfn.IFNA(VLOOKUP(B388,Products!$A$1:$J$93,2,FALSE),"")</f>
        <v>NuNuCa Nuß-Nougat-Creme</v>
      </c>
      <c r="D388" t="str">
        <f>_xlfn.IFNA(VLOOKUP(VLOOKUP(A388,Orders!$A$1:$L$832,3,FALSE),Employees!$A$1:$J$10,3,FALSE)&amp;" "&amp;VLOOKUP(VLOOKUP(A388,Orders!$A$1:$L$832,3,FALSE),Employees!$A$1:$J$10,2,FALSE),"")</f>
        <v>Nancy Davolio</v>
      </c>
      <c r="E388" s="3">
        <f>_xlfn.IFNA(VLOOKUP(A388,Orders!$A$1:$L$832,4,FALSE),"")</f>
        <v>42924</v>
      </c>
      <c r="F388">
        <v>11.2</v>
      </c>
      <c r="G388">
        <v>7</v>
      </c>
      <c r="H388">
        <v>0.25</v>
      </c>
      <c r="I388">
        <f t="shared" si="24"/>
        <v>2017</v>
      </c>
      <c r="J388">
        <f t="shared" si="25"/>
        <v>19.599999999999998</v>
      </c>
      <c r="K388">
        <f t="shared" si="26"/>
        <v>7</v>
      </c>
      <c r="L388" t="str">
        <f t="shared" si="27"/>
        <v>Q3</v>
      </c>
    </row>
    <row r="389" spans="1:12">
      <c r="A389">
        <v>10393</v>
      </c>
      <c r="B389">
        <v>26</v>
      </c>
      <c r="C389" t="str">
        <f>_xlfn.IFNA(VLOOKUP(B389,Products!$A$1:$J$93,2,FALSE),"")</f>
        <v>Gumbär Gummibärchen</v>
      </c>
      <c r="D389" t="str">
        <f>_xlfn.IFNA(VLOOKUP(VLOOKUP(A389,Orders!$A$1:$L$832,3,FALSE),Employees!$A$1:$J$10,3,FALSE)&amp;" "&amp;VLOOKUP(VLOOKUP(A389,Orders!$A$1:$L$832,3,FALSE),Employees!$A$1:$J$10,2,FALSE),"")</f>
        <v>Nancy Davolio</v>
      </c>
      <c r="E389" s="3">
        <f>_xlfn.IFNA(VLOOKUP(A389,Orders!$A$1:$L$832,4,FALSE),"")</f>
        <v>42924</v>
      </c>
      <c r="F389">
        <v>24.9</v>
      </c>
      <c r="G389">
        <v>70</v>
      </c>
      <c r="H389">
        <v>0.25</v>
      </c>
      <c r="I389">
        <f t="shared" si="24"/>
        <v>2017</v>
      </c>
      <c r="J389">
        <f t="shared" si="25"/>
        <v>435.75</v>
      </c>
      <c r="K389">
        <f t="shared" si="26"/>
        <v>7</v>
      </c>
      <c r="L389" t="str">
        <f t="shared" si="27"/>
        <v>Q3</v>
      </c>
    </row>
    <row r="390" spans="1:12">
      <c r="A390">
        <v>10393</v>
      </c>
      <c r="B390">
        <v>31</v>
      </c>
      <c r="C390" t="str">
        <f>_xlfn.IFNA(VLOOKUP(B390,Products!$A$1:$J$93,2,FALSE),"")</f>
        <v>Gorgonzola Telino</v>
      </c>
      <c r="D390" t="str">
        <f>_xlfn.IFNA(VLOOKUP(VLOOKUP(A390,Orders!$A$1:$L$832,3,FALSE),Employees!$A$1:$J$10,3,FALSE)&amp;" "&amp;VLOOKUP(VLOOKUP(A390,Orders!$A$1:$L$832,3,FALSE),Employees!$A$1:$J$10,2,FALSE),"")</f>
        <v>Nancy Davolio</v>
      </c>
      <c r="E390" s="3">
        <f>_xlfn.IFNA(VLOOKUP(A390,Orders!$A$1:$L$832,4,FALSE),"")</f>
        <v>42924</v>
      </c>
      <c r="F390">
        <v>10</v>
      </c>
      <c r="G390">
        <v>32</v>
      </c>
      <c r="H390">
        <v>0</v>
      </c>
      <c r="I390">
        <f t="shared" si="24"/>
        <v>2017</v>
      </c>
      <c r="J390">
        <f t="shared" si="25"/>
        <v>320</v>
      </c>
      <c r="K390">
        <f t="shared" si="26"/>
        <v>7</v>
      </c>
      <c r="L390" t="str">
        <f t="shared" si="27"/>
        <v>Q3</v>
      </c>
    </row>
    <row r="391" spans="1:12">
      <c r="A391">
        <v>10394</v>
      </c>
      <c r="B391">
        <v>13</v>
      </c>
      <c r="C391" t="str">
        <f>_xlfn.IFNA(VLOOKUP(B391,Products!$A$1:$J$93,2,FALSE),"")</f>
        <v>Konbu</v>
      </c>
      <c r="D391" t="str">
        <f>_xlfn.IFNA(VLOOKUP(VLOOKUP(A391,Orders!$A$1:$L$832,3,FALSE),Employees!$A$1:$J$10,3,FALSE)&amp;" "&amp;VLOOKUP(VLOOKUP(A391,Orders!$A$1:$L$832,3,FALSE),Employees!$A$1:$J$10,2,FALSE),"")</f>
        <v>Nancy Davolio</v>
      </c>
      <c r="E391" s="3">
        <f>_xlfn.IFNA(VLOOKUP(A391,Orders!$A$1:$L$832,4,FALSE),"")</f>
        <v>42924</v>
      </c>
      <c r="F391">
        <v>4.8</v>
      </c>
      <c r="G391">
        <v>10</v>
      </c>
      <c r="H391">
        <v>0</v>
      </c>
      <c r="I391">
        <f t="shared" si="24"/>
        <v>2017</v>
      </c>
      <c r="J391">
        <f t="shared" si="25"/>
        <v>48</v>
      </c>
      <c r="K391">
        <f t="shared" si="26"/>
        <v>7</v>
      </c>
      <c r="L391" t="str">
        <f t="shared" si="27"/>
        <v>Q3</v>
      </c>
    </row>
    <row r="392" spans="1:12">
      <c r="A392">
        <v>10394</v>
      </c>
      <c r="B392">
        <v>62</v>
      </c>
      <c r="C392" t="str">
        <f>_xlfn.IFNA(VLOOKUP(B392,Products!$A$1:$J$93,2,FALSE),"")</f>
        <v>Tarte au sucre</v>
      </c>
      <c r="D392" t="str">
        <f>_xlfn.IFNA(VLOOKUP(VLOOKUP(A392,Orders!$A$1:$L$832,3,FALSE),Employees!$A$1:$J$10,3,FALSE)&amp;" "&amp;VLOOKUP(VLOOKUP(A392,Orders!$A$1:$L$832,3,FALSE),Employees!$A$1:$J$10,2,FALSE),"")</f>
        <v>Nancy Davolio</v>
      </c>
      <c r="E392" s="3">
        <f>_xlfn.IFNA(VLOOKUP(A392,Orders!$A$1:$L$832,4,FALSE),"")</f>
        <v>42924</v>
      </c>
      <c r="F392">
        <v>39.4</v>
      </c>
      <c r="G392">
        <v>10</v>
      </c>
      <c r="H392">
        <v>0</v>
      </c>
      <c r="I392">
        <f t="shared" si="24"/>
        <v>2017</v>
      </c>
      <c r="J392">
        <f t="shared" si="25"/>
        <v>394</v>
      </c>
      <c r="K392">
        <f t="shared" si="26"/>
        <v>7</v>
      </c>
      <c r="L392" t="str">
        <f t="shared" si="27"/>
        <v>Q3</v>
      </c>
    </row>
    <row r="393" spans="1:12">
      <c r="A393">
        <v>10395</v>
      </c>
      <c r="B393">
        <v>46</v>
      </c>
      <c r="C393" t="str">
        <f>_xlfn.IFNA(VLOOKUP(B393,Products!$A$1:$J$93,2,FALSE),"")</f>
        <v>Spegesild</v>
      </c>
      <c r="D393" t="str">
        <f>_xlfn.IFNA(VLOOKUP(VLOOKUP(A393,Orders!$A$1:$L$832,3,FALSE),Employees!$A$1:$J$10,3,FALSE)&amp;" "&amp;VLOOKUP(VLOOKUP(A393,Orders!$A$1:$L$832,3,FALSE),Employees!$A$1:$J$10,2,FALSE),"")</f>
        <v>Michael Suyama</v>
      </c>
      <c r="E393" s="3">
        <f>_xlfn.IFNA(VLOOKUP(A393,Orders!$A$1:$L$832,4,FALSE),"")</f>
        <v>42925</v>
      </c>
      <c r="F393">
        <v>9.6</v>
      </c>
      <c r="G393">
        <v>28</v>
      </c>
      <c r="H393">
        <v>0.1</v>
      </c>
      <c r="I393">
        <f t="shared" si="24"/>
        <v>2017</v>
      </c>
      <c r="J393">
        <f t="shared" si="25"/>
        <v>26.880000000000003</v>
      </c>
      <c r="K393">
        <f t="shared" si="26"/>
        <v>7</v>
      </c>
      <c r="L393" t="str">
        <f t="shared" si="27"/>
        <v>Q3</v>
      </c>
    </row>
    <row r="394" spans="1:12">
      <c r="A394">
        <v>10395</v>
      </c>
      <c r="B394">
        <v>53</v>
      </c>
      <c r="C394" t="str">
        <f>_xlfn.IFNA(VLOOKUP(B394,Products!$A$1:$J$93,2,FALSE),"")</f>
        <v>Perth Pasties</v>
      </c>
      <c r="D394" t="str">
        <f>_xlfn.IFNA(VLOOKUP(VLOOKUP(A394,Orders!$A$1:$L$832,3,FALSE),Employees!$A$1:$J$10,3,FALSE)&amp;" "&amp;VLOOKUP(VLOOKUP(A394,Orders!$A$1:$L$832,3,FALSE),Employees!$A$1:$J$10,2,FALSE),"")</f>
        <v>Michael Suyama</v>
      </c>
      <c r="E394" s="3">
        <f>_xlfn.IFNA(VLOOKUP(A394,Orders!$A$1:$L$832,4,FALSE),"")</f>
        <v>42925</v>
      </c>
      <c r="F394">
        <v>26.2</v>
      </c>
      <c r="G394">
        <v>70</v>
      </c>
      <c r="H394">
        <v>0.1</v>
      </c>
      <c r="I394">
        <f t="shared" si="24"/>
        <v>2017</v>
      </c>
      <c r="J394">
        <f t="shared" si="25"/>
        <v>183.4</v>
      </c>
      <c r="K394">
        <f t="shared" si="26"/>
        <v>7</v>
      </c>
      <c r="L394" t="str">
        <f t="shared" si="27"/>
        <v>Q3</v>
      </c>
    </row>
    <row r="395" spans="1:12">
      <c r="A395">
        <v>10395</v>
      </c>
      <c r="B395">
        <v>69</v>
      </c>
      <c r="C395" t="str">
        <f>_xlfn.IFNA(VLOOKUP(B395,Products!$A$1:$J$93,2,FALSE),"")</f>
        <v>Gudbrandsdalsost</v>
      </c>
      <c r="D395" t="str">
        <f>_xlfn.IFNA(VLOOKUP(VLOOKUP(A395,Orders!$A$1:$L$832,3,FALSE),Employees!$A$1:$J$10,3,FALSE)&amp;" "&amp;VLOOKUP(VLOOKUP(A395,Orders!$A$1:$L$832,3,FALSE),Employees!$A$1:$J$10,2,FALSE),"")</f>
        <v>Michael Suyama</v>
      </c>
      <c r="E395" s="3">
        <f>_xlfn.IFNA(VLOOKUP(A395,Orders!$A$1:$L$832,4,FALSE),"")</f>
        <v>42925</v>
      </c>
      <c r="F395">
        <v>28.8</v>
      </c>
      <c r="G395">
        <v>8</v>
      </c>
      <c r="H395">
        <v>0</v>
      </c>
      <c r="I395">
        <f t="shared" si="24"/>
        <v>2017</v>
      </c>
      <c r="J395">
        <f t="shared" si="25"/>
        <v>230.4</v>
      </c>
      <c r="K395">
        <f t="shared" si="26"/>
        <v>7</v>
      </c>
      <c r="L395" t="str">
        <f t="shared" si="27"/>
        <v>Q3</v>
      </c>
    </row>
    <row r="396" spans="1:12">
      <c r="A396">
        <v>10396</v>
      </c>
      <c r="B396">
        <v>23</v>
      </c>
      <c r="C396" t="str">
        <f>_xlfn.IFNA(VLOOKUP(B396,Products!$A$1:$J$93,2,FALSE),"")</f>
        <v>Tunnbröd</v>
      </c>
      <c r="D396" t="str">
        <f>_xlfn.IFNA(VLOOKUP(VLOOKUP(A396,Orders!$A$1:$L$832,3,FALSE),Employees!$A$1:$J$10,3,FALSE)&amp;" "&amp;VLOOKUP(VLOOKUP(A396,Orders!$A$1:$L$832,3,FALSE),Employees!$A$1:$J$10,2,FALSE),"")</f>
        <v>Nancy Davolio</v>
      </c>
      <c r="E396" s="3">
        <f>_xlfn.IFNA(VLOOKUP(A396,Orders!$A$1:$L$832,4,FALSE),"")</f>
        <v>42926</v>
      </c>
      <c r="F396">
        <v>7.2</v>
      </c>
      <c r="G396">
        <v>40</v>
      </c>
      <c r="H396">
        <v>0</v>
      </c>
      <c r="I396">
        <f t="shared" si="24"/>
        <v>2017</v>
      </c>
      <c r="J396">
        <f t="shared" si="25"/>
        <v>288</v>
      </c>
      <c r="K396">
        <f t="shared" si="26"/>
        <v>7</v>
      </c>
      <c r="L396" t="str">
        <f t="shared" si="27"/>
        <v>Q3</v>
      </c>
    </row>
    <row r="397" spans="1:12">
      <c r="A397">
        <v>10396</v>
      </c>
      <c r="B397">
        <v>71</v>
      </c>
      <c r="C397" t="str">
        <f>_xlfn.IFNA(VLOOKUP(B397,Products!$A$1:$J$93,2,FALSE),"")</f>
        <v>Flotemysost</v>
      </c>
      <c r="D397" t="str">
        <f>_xlfn.IFNA(VLOOKUP(VLOOKUP(A397,Orders!$A$1:$L$832,3,FALSE),Employees!$A$1:$J$10,3,FALSE)&amp;" "&amp;VLOOKUP(VLOOKUP(A397,Orders!$A$1:$L$832,3,FALSE),Employees!$A$1:$J$10,2,FALSE),"")</f>
        <v>Nancy Davolio</v>
      </c>
      <c r="E397" s="3">
        <f>_xlfn.IFNA(VLOOKUP(A397,Orders!$A$1:$L$832,4,FALSE),"")</f>
        <v>42926</v>
      </c>
      <c r="F397">
        <v>17.2</v>
      </c>
      <c r="G397">
        <v>60</v>
      </c>
      <c r="H397">
        <v>0</v>
      </c>
      <c r="I397">
        <f t="shared" si="24"/>
        <v>2017</v>
      </c>
      <c r="J397">
        <f t="shared" si="25"/>
        <v>1032</v>
      </c>
      <c r="K397">
        <f t="shared" si="26"/>
        <v>7</v>
      </c>
      <c r="L397" t="str">
        <f t="shared" si="27"/>
        <v>Q3</v>
      </c>
    </row>
    <row r="398" spans="1:12">
      <c r="A398">
        <v>10396</v>
      </c>
      <c r="B398">
        <v>72</v>
      </c>
      <c r="C398" t="str">
        <f>_xlfn.IFNA(VLOOKUP(B398,Products!$A$1:$J$93,2,FALSE),"")</f>
        <v>Mozzarella di Giovanni</v>
      </c>
      <c r="D398" t="str">
        <f>_xlfn.IFNA(VLOOKUP(VLOOKUP(A398,Orders!$A$1:$L$832,3,FALSE),Employees!$A$1:$J$10,3,FALSE)&amp;" "&amp;VLOOKUP(VLOOKUP(A398,Orders!$A$1:$L$832,3,FALSE),Employees!$A$1:$J$10,2,FALSE),"")</f>
        <v>Nancy Davolio</v>
      </c>
      <c r="E398" s="3">
        <f>_xlfn.IFNA(VLOOKUP(A398,Orders!$A$1:$L$832,4,FALSE),"")</f>
        <v>42926</v>
      </c>
      <c r="F398">
        <v>27.8</v>
      </c>
      <c r="G398">
        <v>21</v>
      </c>
      <c r="H398">
        <v>0</v>
      </c>
      <c r="I398">
        <f t="shared" si="24"/>
        <v>2017</v>
      </c>
      <c r="J398">
        <f t="shared" si="25"/>
        <v>583.80000000000007</v>
      </c>
      <c r="K398">
        <f t="shared" si="26"/>
        <v>7</v>
      </c>
      <c r="L398" t="str">
        <f t="shared" si="27"/>
        <v>Q3</v>
      </c>
    </row>
    <row r="399" spans="1:12">
      <c r="A399">
        <v>10397</v>
      </c>
      <c r="B399">
        <v>21</v>
      </c>
      <c r="C399" t="str">
        <f>_xlfn.IFNA(VLOOKUP(B399,Products!$A$1:$J$93,2,FALSE),"")</f>
        <v>Sir Rodney's Scones</v>
      </c>
      <c r="D399" t="str">
        <f>_xlfn.IFNA(VLOOKUP(VLOOKUP(A399,Orders!$A$1:$L$832,3,FALSE),Employees!$A$1:$J$10,3,FALSE)&amp;" "&amp;VLOOKUP(VLOOKUP(A399,Orders!$A$1:$L$832,3,FALSE),Employees!$A$1:$J$10,2,FALSE),"")</f>
        <v>Steven Buchanan</v>
      </c>
      <c r="E399" s="3">
        <f>_xlfn.IFNA(VLOOKUP(A399,Orders!$A$1:$L$832,4,FALSE),"")</f>
        <v>42926</v>
      </c>
      <c r="F399">
        <v>8</v>
      </c>
      <c r="G399">
        <v>10</v>
      </c>
      <c r="H399">
        <v>0.15</v>
      </c>
      <c r="I399">
        <f t="shared" si="24"/>
        <v>2017</v>
      </c>
      <c r="J399">
        <f t="shared" si="25"/>
        <v>12</v>
      </c>
      <c r="K399">
        <f t="shared" si="26"/>
        <v>7</v>
      </c>
      <c r="L399" t="str">
        <f t="shared" si="27"/>
        <v>Q3</v>
      </c>
    </row>
    <row r="400" spans="1:12">
      <c r="A400">
        <v>10397</v>
      </c>
      <c r="B400">
        <v>51</v>
      </c>
      <c r="C400" t="str">
        <f>_xlfn.IFNA(VLOOKUP(B400,Products!$A$1:$J$93,2,FALSE),"")</f>
        <v>Manjimup Dried Apples</v>
      </c>
      <c r="D400" t="str">
        <f>_xlfn.IFNA(VLOOKUP(VLOOKUP(A400,Orders!$A$1:$L$832,3,FALSE),Employees!$A$1:$J$10,3,FALSE)&amp;" "&amp;VLOOKUP(VLOOKUP(A400,Orders!$A$1:$L$832,3,FALSE),Employees!$A$1:$J$10,2,FALSE),"")</f>
        <v>Steven Buchanan</v>
      </c>
      <c r="E400" s="3">
        <f>_xlfn.IFNA(VLOOKUP(A400,Orders!$A$1:$L$832,4,FALSE),"")</f>
        <v>42926</v>
      </c>
      <c r="F400">
        <v>42.4</v>
      </c>
      <c r="G400">
        <v>18</v>
      </c>
      <c r="H400">
        <v>0.15</v>
      </c>
      <c r="I400">
        <f t="shared" si="24"/>
        <v>2017</v>
      </c>
      <c r="J400">
        <f t="shared" si="25"/>
        <v>114.47999999999999</v>
      </c>
      <c r="K400">
        <f t="shared" si="26"/>
        <v>7</v>
      </c>
      <c r="L400" t="str">
        <f t="shared" si="27"/>
        <v>Q3</v>
      </c>
    </row>
    <row r="401" spans="1:12">
      <c r="A401">
        <v>10398</v>
      </c>
      <c r="B401">
        <v>35</v>
      </c>
      <c r="C401" t="str">
        <f>_xlfn.IFNA(VLOOKUP(B401,Products!$A$1:$J$93,2,FALSE),"")</f>
        <v>Steeleye Stout</v>
      </c>
      <c r="D401" t="str">
        <f>_xlfn.IFNA(VLOOKUP(VLOOKUP(A401,Orders!$A$1:$L$832,3,FALSE),Employees!$A$1:$J$10,3,FALSE)&amp;" "&amp;VLOOKUP(VLOOKUP(A401,Orders!$A$1:$L$832,3,FALSE),Employees!$A$1:$J$10,2,FALSE),"")</f>
        <v>Andrew Fuller</v>
      </c>
      <c r="E401" s="3">
        <f>_xlfn.IFNA(VLOOKUP(A401,Orders!$A$1:$L$832,4,FALSE),"")</f>
        <v>42929</v>
      </c>
      <c r="F401">
        <v>14.4</v>
      </c>
      <c r="G401">
        <v>30</v>
      </c>
      <c r="H401">
        <v>0</v>
      </c>
      <c r="I401">
        <f t="shared" si="24"/>
        <v>2017</v>
      </c>
      <c r="J401">
        <f t="shared" si="25"/>
        <v>432</v>
      </c>
      <c r="K401">
        <f t="shared" si="26"/>
        <v>7</v>
      </c>
      <c r="L401" t="str">
        <f t="shared" si="27"/>
        <v>Q3</v>
      </c>
    </row>
    <row r="402" spans="1:12">
      <c r="A402">
        <v>10398</v>
      </c>
      <c r="B402">
        <v>55</v>
      </c>
      <c r="C402" t="str">
        <f>_xlfn.IFNA(VLOOKUP(B402,Products!$A$1:$J$93,2,FALSE),"")</f>
        <v>Pâté chinois</v>
      </c>
      <c r="D402" t="str">
        <f>_xlfn.IFNA(VLOOKUP(VLOOKUP(A402,Orders!$A$1:$L$832,3,FALSE),Employees!$A$1:$J$10,3,FALSE)&amp;" "&amp;VLOOKUP(VLOOKUP(A402,Orders!$A$1:$L$832,3,FALSE),Employees!$A$1:$J$10,2,FALSE),"")</f>
        <v>Andrew Fuller</v>
      </c>
      <c r="E402" s="3">
        <f>_xlfn.IFNA(VLOOKUP(A402,Orders!$A$1:$L$832,4,FALSE),"")</f>
        <v>42929</v>
      </c>
      <c r="F402">
        <v>19.2</v>
      </c>
      <c r="G402">
        <v>120</v>
      </c>
      <c r="H402">
        <v>0.1</v>
      </c>
      <c r="I402">
        <f t="shared" si="24"/>
        <v>2017</v>
      </c>
      <c r="J402">
        <f t="shared" si="25"/>
        <v>230.4</v>
      </c>
      <c r="K402">
        <f t="shared" si="26"/>
        <v>7</v>
      </c>
      <c r="L402" t="str">
        <f t="shared" si="27"/>
        <v>Q3</v>
      </c>
    </row>
    <row r="403" spans="1:12">
      <c r="A403">
        <v>10399</v>
      </c>
      <c r="B403">
        <v>68</v>
      </c>
      <c r="C403" t="str">
        <f>_xlfn.IFNA(VLOOKUP(B403,Products!$A$1:$J$93,2,FALSE),"")</f>
        <v>Scottish Longbreads</v>
      </c>
      <c r="D403" t="str">
        <f>_xlfn.IFNA(VLOOKUP(VLOOKUP(A403,Orders!$A$1:$L$832,3,FALSE),Employees!$A$1:$J$10,3,FALSE)&amp;" "&amp;VLOOKUP(VLOOKUP(A403,Orders!$A$1:$L$832,3,FALSE),Employees!$A$1:$J$10,2,FALSE),"")</f>
        <v>Laura Callahan</v>
      </c>
      <c r="E403" s="3">
        <f>_xlfn.IFNA(VLOOKUP(A403,Orders!$A$1:$L$832,4,FALSE),"")</f>
        <v>42930</v>
      </c>
      <c r="F403">
        <v>10</v>
      </c>
      <c r="G403">
        <v>60</v>
      </c>
      <c r="H403">
        <v>0</v>
      </c>
      <c r="I403">
        <f t="shared" si="24"/>
        <v>2017</v>
      </c>
      <c r="J403">
        <f t="shared" si="25"/>
        <v>600</v>
      </c>
      <c r="K403">
        <f t="shared" si="26"/>
        <v>7</v>
      </c>
      <c r="L403" t="str">
        <f t="shared" si="27"/>
        <v>Q3</v>
      </c>
    </row>
    <row r="404" spans="1:12">
      <c r="A404">
        <v>10399</v>
      </c>
      <c r="B404">
        <v>71</v>
      </c>
      <c r="C404" t="str">
        <f>_xlfn.IFNA(VLOOKUP(B404,Products!$A$1:$J$93,2,FALSE),"")</f>
        <v>Flotemysost</v>
      </c>
      <c r="D404" t="str">
        <f>_xlfn.IFNA(VLOOKUP(VLOOKUP(A404,Orders!$A$1:$L$832,3,FALSE),Employees!$A$1:$J$10,3,FALSE)&amp;" "&amp;VLOOKUP(VLOOKUP(A404,Orders!$A$1:$L$832,3,FALSE),Employees!$A$1:$J$10,2,FALSE),"")</f>
        <v>Laura Callahan</v>
      </c>
      <c r="E404" s="3">
        <f>_xlfn.IFNA(VLOOKUP(A404,Orders!$A$1:$L$832,4,FALSE),"")</f>
        <v>42930</v>
      </c>
      <c r="F404">
        <v>17.2</v>
      </c>
      <c r="G404">
        <v>30</v>
      </c>
      <c r="H404">
        <v>0</v>
      </c>
      <c r="I404">
        <f t="shared" si="24"/>
        <v>2017</v>
      </c>
      <c r="J404">
        <f t="shared" si="25"/>
        <v>516</v>
      </c>
      <c r="K404">
        <f t="shared" si="26"/>
        <v>7</v>
      </c>
      <c r="L404" t="str">
        <f t="shared" si="27"/>
        <v>Q3</v>
      </c>
    </row>
    <row r="405" spans="1:12">
      <c r="A405">
        <v>10399</v>
      </c>
      <c r="B405">
        <v>76</v>
      </c>
      <c r="C405" t="str">
        <f>_xlfn.IFNA(VLOOKUP(B405,Products!$A$1:$J$93,2,FALSE),"")</f>
        <v>Lakkalikööri</v>
      </c>
      <c r="D405" t="str">
        <f>_xlfn.IFNA(VLOOKUP(VLOOKUP(A405,Orders!$A$1:$L$832,3,FALSE),Employees!$A$1:$J$10,3,FALSE)&amp;" "&amp;VLOOKUP(VLOOKUP(A405,Orders!$A$1:$L$832,3,FALSE),Employees!$A$1:$J$10,2,FALSE),"")</f>
        <v>Laura Callahan</v>
      </c>
      <c r="E405" s="3">
        <f>_xlfn.IFNA(VLOOKUP(A405,Orders!$A$1:$L$832,4,FALSE),"")</f>
        <v>42930</v>
      </c>
      <c r="F405">
        <v>14.4</v>
      </c>
      <c r="G405">
        <v>35</v>
      </c>
      <c r="H405">
        <v>0</v>
      </c>
      <c r="I405">
        <f t="shared" si="24"/>
        <v>2017</v>
      </c>
      <c r="J405">
        <f t="shared" si="25"/>
        <v>504</v>
      </c>
      <c r="K405">
        <f t="shared" si="26"/>
        <v>7</v>
      </c>
      <c r="L405" t="str">
        <f t="shared" si="27"/>
        <v>Q3</v>
      </c>
    </row>
    <row r="406" spans="1:12">
      <c r="A406">
        <v>10399</v>
      </c>
      <c r="B406">
        <v>77</v>
      </c>
      <c r="C406" t="str">
        <f>_xlfn.IFNA(VLOOKUP(B406,Products!$A$1:$J$93,2,FALSE),"")</f>
        <v>Original Frankfurter grüne Soße</v>
      </c>
      <c r="D406" t="str">
        <f>_xlfn.IFNA(VLOOKUP(VLOOKUP(A406,Orders!$A$1:$L$832,3,FALSE),Employees!$A$1:$J$10,3,FALSE)&amp;" "&amp;VLOOKUP(VLOOKUP(A406,Orders!$A$1:$L$832,3,FALSE),Employees!$A$1:$J$10,2,FALSE),"")</f>
        <v>Laura Callahan</v>
      </c>
      <c r="E406" s="3">
        <f>_xlfn.IFNA(VLOOKUP(A406,Orders!$A$1:$L$832,4,FALSE),"")</f>
        <v>42930</v>
      </c>
      <c r="F406">
        <v>10.4</v>
      </c>
      <c r="G406">
        <v>14</v>
      </c>
      <c r="H406">
        <v>0</v>
      </c>
      <c r="I406">
        <f t="shared" si="24"/>
        <v>2017</v>
      </c>
      <c r="J406">
        <f t="shared" si="25"/>
        <v>145.6</v>
      </c>
      <c r="K406">
        <f t="shared" si="26"/>
        <v>7</v>
      </c>
      <c r="L406" t="str">
        <f t="shared" si="27"/>
        <v>Q3</v>
      </c>
    </row>
    <row r="407" spans="1:12">
      <c r="A407">
        <v>10400</v>
      </c>
      <c r="B407">
        <v>29</v>
      </c>
      <c r="C407" t="str">
        <f>_xlfn.IFNA(VLOOKUP(B407,Products!$A$1:$J$93,2,FALSE),"")</f>
        <v>Thüringer Rostbratwurst</v>
      </c>
      <c r="D407" t="str">
        <f>_xlfn.IFNA(VLOOKUP(VLOOKUP(A407,Orders!$A$1:$L$832,3,FALSE),Employees!$A$1:$J$10,3,FALSE)&amp;" "&amp;VLOOKUP(VLOOKUP(A407,Orders!$A$1:$L$832,3,FALSE),Employees!$A$1:$J$10,2,FALSE),"")</f>
        <v>Nancy Davolio</v>
      </c>
      <c r="E407" s="3">
        <f>_xlfn.IFNA(VLOOKUP(A407,Orders!$A$1:$L$832,4,FALSE),"")</f>
        <v>42931</v>
      </c>
      <c r="F407">
        <v>99</v>
      </c>
      <c r="G407">
        <v>21</v>
      </c>
      <c r="H407">
        <v>0</v>
      </c>
      <c r="I407">
        <f t="shared" si="24"/>
        <v>2017</v>
      </c>
      <c r="J407">
        <f t="shared" si="25"/>
        <v>2079</v>
      </c>
      <c r="K407">
        <f t="shared" si="26"/>
        <v>7</v>
      </c>
      <c r="L407" t="str">
        <f t="shared" si="27"/>
        <v>Q3</v>
      </c>
    </row>
    <row r="408" spans="1:12">
      <c r="A408">
        <v>10400</v>
      </c>
      <c r="B408">
        <v>35</v>
      </c>
      <c r="C408" t="str">
        <f>_xlfn.IFNA(VLOOKUP(B408,Products!$A$1:$J$93,2,FALSE),"")</f>
        <v>Steeleye Stout</v>
      </c>
      <c r="D408" t="str">
        <f>_xlfn.IFNA(VLOOKUP(VLOOKUP(A408,Orders!$A$1:$L$832,3,FALSE),Employees!$A$1:$J$10,3,FALSE)&amp;" "&amp;VLOOKUP(VLOOKUP(A408,Orders!$A$1:$L$832,3,FALSE),Employees!$A$1:$J$10,2,FALSE),"")</f>
        <v>Nancy Davolio</v>
      </c>
      <c r="E408" s="3">
        <f>_xlfn.IFNA(VLOOKUP(A408,Orders!$A$1:$L$832,4,FALSE),"")</f>
        <v>42931</v>
      </c>
      <c r="F408">
        <v>14.4</v>
      </c>
      <c r="G408">
        <v>35</v>
      </c>
      <c r="H408">
        <v>0</v>
      </c>
      <c r="I408">
        <f t="shared" si="24"/>
        <v>2017</v>
      </c>
      <c r="J408">
        <f t="shared" si="25"/>
        <v>504</v>
      </c>
      <c r="K408">
        <f t="shared" si="26"/>
        <v>7</v>
      </c>
      <c r="L408" t="str">
        <f t="shared" si="27"/>
        <v>Q3</v>
      </c>
    </row>
    <row r="409" spans="1:12">
      <c r="A409">
        <v>10400</v>
      </c>
      <c r="B409">
        <v>49</v>
      </c>
      <c r="C409" t="str">
        <f>_xlfn.IFNA(VLOOKUP(B409,Products!$A$1:$J$93,2,FALSE),"")</f>
        <v>Maxilaku</v>
      </c>
      <c r="D409" t="str">
        <f>_xlfn.IFNA(VLOOKUP(VLOOKUP(A409,Orders!$A$1:$L$832,3,FALSE),Employees!$A$1:$J$10,3,FALSE)&amp;" "&amp;VLOOKUP(VLOOKUP(A409,Orders!$A$1:$L$832,3,FALSE),Employees!$A$1:$J$10,2,FALSE),"")</f>
        <v>Nancy Davolio</v>
      </c>
      <c r="E409" s="3">
        <f>_xlfn.IFNA(VLOOKUP(A409,Orders!$A$1:$L$832,4,FALSE),"")</f>
        <v>42931</v>
      </c>
      <c r="F409">
        <v>16</v>
      </c>
      <c r="G409">
        <v>30</v>
      </c>
      <c r="H409">
        <v>0</v>
      </c>
      <c r="I409">
        <f t="shared" si="24"/>
        <v>2017</v>
      </c>
      <c r="J409">
        <f t="shared" si="25"/>
        <v>480</v>
      </c>
      <c r="K409">
        <f t="shared" si="26"/>
        <v>7</v>
      </c>
      <c r="L409" t="str">
        <f t="shared" si="27"/>
        <v>Q3</v>
      </c>
    </row>
    <row r="410" spans="1:12">
      <c r="A410">
        <v>10401</v>
      </c>
      <c r="B410">
        <v>30</v>
      </c>
      <c r="C410" t="str">
        <f>_xlfn.IFNA(VLOOKUP(B410,Products!$A$1:$J$93,2,FALSE),"")</f>
        <v>Nord-Ost Matjeshering</v>
      </c>
      <c r="D410" t="str">
        <f>_xlfn.IFNA(VLOOKUP(VLOOKUP(A410,Orders!$A$1:$L$832,3,FALSE),Employees!$A$1:$J$10,3,FALSE)&amp;" "&amp;VLOOKUP(VLOOKUP(A410,Orders!$A$1:$L$832,3,FALSE),Employees!$A$1:$J$10,2,FALSE),"")</f>
        <v>Nancy Davolio</v>
      </c>
      <c r="E410" s="3">
        <f>_xlfn.IFNA(VLOOKUP(A410,Orders!$A$1:$L$832,4,FALSE),"")</f>
        <v>42931</v>
      </c>
      <c r="F410">
        <v>20.7</v>
      </c>
      <c r="G410">
        <v>18</v>
      </c>
      <c r="H410">
        <v>0</v>
      </c>
      <c r="I410">
        <f t="shared" si="24"/>
        <v>2017</v>
      </c>
      <c r="J410">
        <f t="shared" si="25"/>
        <v>372.59999999999997</v>
      </c>
      <c r="K410">
        <f t="shared" si="26"/>
        <v>7</v>
      </c>
      <c r="L410" t="str">
        <f t="shared" si="27"/>
        <v>Q3</v>
      </c>
    </row>
    <row r="411" spans="1:12">
      <c r="A411">
        <v>10401</v>
      </c>
      <c r="B411">
        <v>56</v>
      </c>
      <c r="C411" t="str">
        <f>_xlfn.IFNA(VLOOKUP(B411,Products!$A$1:$J$93,2,FALSE),"")</f>
        <v>Gnocchi di nonna Alice</v>
      </c>
      <c r="D411" t="str">
        <f>_xlfn.IFNA(VLOOKUP(VLOOKUP(A411,Orders!$A$1:$L$832,3,FALSE),Employees!$A$1:$J$10,3,FALSE)&amp;" "&amp;VLOOKUP(VLOOKUP(A411,Orders!$A$1:$L$832,3,FALSE),Employees!$A$1:$J$10,2,FALSE),"")</f>
        <v>Nancy Davolio</v>
      </c>
      <c r="E411" s="3">
        <f>_xlfn.IFNA(VLOOKUP(A411,Orders!$A$1:$L$832,4,FALSE),"")</f>
        <v>42931</v>
      </c>
      <c r="F411">
        <v>30.4</v>
      </c>
      <c r="G411">
        <v>70</v>
      </c>
      <c r="H411">
        <v>0</v>
      </c>
      <c r="I411">
        <f t="shared" si="24"/>
        <v>2017</v>
      </c>
      <c r="J411">
        <f t="shared" si="25"/>
        <v>2128</v>
      </c>
      <c r="K411">
        <f t="shared" si="26"/>
        <v>7</v>
      </c>
      <c r="L411" t="str">
        <f t="shared" si="27"/>
        <v>Q3</v>
      </c>
    </row>
    <row r="412" spans="1:12">
      <c r="A412">
        <v>10401</v>
      </c>
      <c r="B412">
        <v>65</v>
      </c>
      <c r="C412" t="str">
        <f>_xlfn.IFNA(VLOOKUP(B412,Products!$A$1:$J$93,2,FALSE),"")</f>
        <v>Louisiana Fiery Hot Pepper Sauce</v>
      </c>
      <c r="D412" t="str">
        <f>_xlfn.IFNA(VLOOKUP(VLOOKUP(A412,Orders!$A$1:$L$832,3,FALSE),Employees!$A$1:$J$10,3,FALSE)&amp;" "&amp;VLOOKUP(VLOOKUP(A412,Orders!$A$1:$L$832,3,FALSE),Employees!$A$1:$J$10,2,FALSE),"")</f>
        <v>Nancy Davolio</v>
      </c>
      <c r="E412" s="3">
        <f>_xlfn.IFNA(VLOOKUP(A412,Orders!$A$1:$L$832,4,FALSE),"")</f>
        <v>42931</v>
      </c>
      <c r="F412">
        <v>16.8</v>
      </c>
      <c r="G412">
        <v>20</v>
      </c>
      <c r="H412">
        <v>0</v>
      </c>
      <c r="I412">
        <f t="shared" si="24"/>
        <v>2017</v>
      </c>
      <c r="J412">
        <f t="shared" si="25"/>
        <v>336</v>
      </c>
      <c r="K412">
        <f t="shared" si="26"/>
        <v>7</v>
      </c>
      <c r="L412" t="str">
        <f t="shared" si="27"/>
        <v>Q3</v>
      </c>
    </row>
    <row r="413" spans="1:12">
      <c r="A413">
        <v>10401</v>
      </c>
      <c r="B413">
        <v>71</v>
      </c>
      <c r="C413" t="str">
        <f>_xlfn.IFNA(VLOOKUP(B413,Products!$A$1:$J$93,2,FALSE),"")</f>
        <v>Flotemysost</v>
      </c>
      <c r="D413" t="str">
        <f>_xlfn.IFNA(VLOOKUP(VLOOKUP(A413,Orders!$A$1:$L$832,3,FALSE),Employees!$A$1:$J$10,3,FALSE)&amp;" "&amp;VLOOKUP(VLOOKUP(A413,Orders!$A$1:$L$832,3,FALSE),Employees!$A$1:$J$10,2,FALSE),"")</f>
        <v>Nancy Davolio</v>
      </c>
      <c r="E413" s="3">
        <f>_xlfn.IFNA(VLOOKUP(A413,Orders!$A$1:$L$832,4,FALSE),"")</f>
        <v>42931</v>
      </c>
      <c r="F413">
        <v>17.2</v>
      </c>
      <c r="G413">
        <v>60</v>
      </c>
      <c r="H413">
        <v>0</v>
      </c>
      <c r="I413">
        <f t="shared" si="24"/>
        <v>2017</v>
      </c>
      <c r="J413">
        <f t="shared" si="25"/>
        <v>1032</v>
      </c>
      <c r="K413">
        <f t="shared" si="26"/>
        <v>7</v>
      </c>
      <c r="L413" t="str">
        <f t="shared" si="27"/>
        <v>Q3</v>
      </c>
    </row>
    <row r="414" spans="1:12">
      <c r="A414">
        <v>10402</v>
      </c>
      <c r="B414">
        <v>23</v>
      </c>
      <c r="C414" t="str">
        <f>_xlfn.IFNA(VLOOKUP(B414,Products!$A$1:$J$93,2,FALSE),"")</f>
        <v>Tunnbröd</v>
      </c>
      <c r="D414" t="str">
        <f>_xlfn.IFNA(VLOOKUP(VLOOKUP(A414,Orders!$A$1:$L$832,3,FALSE),Employees!$A$1:$J$10,3,FALSE)&amp;" "&amp;VLOOKUP(VLOOKUP(A414,Orders!$A$1:$L$832,3,FALSE),Employees!$A$1:$J$10,2,FALSE),"")</f>
        <v>Laura Callahan</v>
      </c>
      <c r="E414" s="3">
        <f>_xlfn.IFNA(VLOOKUP(A414,Orders!$A$1:$L$832,4,FALSE),"")</f>
        <v>42932</v>
      </c>
      <c r="F414">
        <v>7.2</v>
      </c>
      <c r="G414">
        <v>60</v>
      </c>
      <c r="H414">
        <v>0</v>
      </c>
      <c r="I414">
        <f t="shared" si="24"/>
        <v>2017</v>
      </c>
      <c r="J414">
        <f t="shared" si="25"/>
        <v>432</v>
      </c>
      <c r="K414">
        <f t="shared" si="26"/>
        <v>7</v>
      </c>
      <c r="L414" t="str">
        <f t="shared" si="27"/>
        <v>Q3</v>
      </c>
    </row>
    <row r="415" spans="1:12">
      <c r="A415">
        <v>10402</v>
      </c>
      <c r="B415">
        <v>63</v>
      </c>
      <c r="C415" t="str">
        <f>_xlfn.IFNA(VLOOKUP(B415,Products!$A$1:$J$93,2,FALSE),"")</f>
        <v>Vegie-spread</v>
      </c>
      <c r="D415" t="str">
        <f>_xlfn.IFNA(VLOOKUP(VLOOKUP(A415,Orders!$A$1:$L$832,3,FALSE),Employees!$A$1:$J$10,3,FALSE)&amp;" "&amp;VLOOKUP(VLOOKUP(A415,Orders!$A$1:$L$832,3,FALSE),Employees!$A$1:$J$10,2,FALSE),"")</f>
        <v>Laura Callahan</v>
      </c>
      <c r="E415" s="3">
        <f>_xlfn.IFNA(VLOOKUP(A415,Orders!$A$1:$L$832,4,FALSE),"")</f>
        <v>42932</v>
      </c>
      <c r="F415">
        <v>35.1</v>
      </c>
      <c r="G415">
        <v>65</v>
      </c>
      <c r="H415">
        <v>0</v>
      </c>
      <c r="I415">
        <f t="shared" si="24"/>
        <v>2017</v>
      </c>
      <c r="J415">
        <f t="shared" si="25"/>
        <v>2281.5</v>
      </c>
      <c r="K415">
        <f t="shared" si="26"/>
        <v>7</v>
      </c>
      <c r="L415" t="str">
        <f t="shared" si="27"/>
        <v>Q3</v>
      </c>
    </row>
    <row r="416" spans="1:12">
      <c r="A416">
        <v>10403</v>
      </c>
      <c r="B416">
        <v>16</v>
      </c>
      <c r="C416" t="str">
        <f>_xlfn.IFNA(VLOOKUP(B416,Products!$A$1:$J$93,2,FALSE),"")</f>
        <v>Pavlova</v>
      </c>
      <c r="D416" t="str">
        <f>_xlfn.IFNA(VLOOKUP(VLOOKUP(A416,Orders!$A$1:$L$832,3,FALSE),Employees!$A$1:$J$10,3,FALSE)&amp;" "&amp;VLOOKUP(VLOOKUP(A416,Orders!$A$1:$L$832,3,FALSE),Employees!$A$1:$J$10,2,FALSE),"")</f>
        <v>Margaret Peacock</v>
      </c>
      <c r="E416" s="3">
        <f>_xlfn.IFNA(VLOOKUP(A416,Orders!$A$1:$L$832,4,FALSE),"")</f>
        <v>42933</v>
      </c>
      <c r="F416">
        <v>13.9</v>
      </c>
      <c r="G416">
        <v>21</v>
      </c>
      <c r="H416">
        <v>0.15</v>
      </c>
      <c r="I416">
        <f t="shared" si="24"/>
        <v>2017</v>
      </c>
      <c r="J416">
        <f t="shared" si="25"/>
        <v>43.785000000000004</v>
      </c>
      <c r="K416">
        <f t="shared" si="26"/>
        <v>7</v>
      </c>
      <c r="L416" t="str">
        <f t="shared" si="27"/>
        <v>Q3</v>
      </c>
    </row>
    <row r="417" spans="1:12">
      <c r="A417">
        <v>10403</v>
      </c>
      <c r="B417">
        <v>48</v>
      </c>
      <c r="C417" t="str">
        <f>_xlfn.IFNA(VLOOKUP(B417,Products!$A$1:$J$93,2,FALSE),"")</f>
        <v>Chocolade</v>
      </c>
      <c r="D417" t="str">
        <f>_xlfn.IFNA(VLOOKUP(VLOOKUP(A417,Orders!$A$1:$L$832,3,FALSE),Employees!$A$1:$J$10,3,FALSE)&amp;" "&amp;VLOOKUP(VLOOKUP(A417,Orders!$A$1:$L$832,3,FALSE),Employees!$A$1:$J$10,2,FALSE),"")</f>
        <v>Margaret Peacock</v>
      </c>
      <c r="E417" s="3">
        <f>_xlfn.IFNA(VLOOKUP(A417,Orders!$A$1:$L$832,4,FALSE),"")</f>
        <v>42933</v>
      </c>
      <c r="F417">
        <v>10.199999999999999</v>
      </c>
      <c r="G417">
        <v>70</v>
      </c>
      <c r="H417">
        <v>0.15</v>
      </c>
      <c r="I417">
        <f t="shared" si="24"/>
        <v>2017</v>
      </c>
      <c r="J417">
        <f t="shared" si="25"/>
        <v>107.1</v>
      </c>
      <c r="K417">
        <f t="shared" si="26"/>
        <v>7</v>
      </c>
      <c r="L417" t="str">
        <f t="shared" si="27"/>
        <v>Q3</v>
      </c>
    </row>
    <row r="418" spans="1:12">
      <c r="A418">
        <v>10404</v>
      </c>
      <c r="B418">
        <v>26</v>
      </c>
      <c r="C418" t="str">
        <f>_xlfn.IFNA(VLOOKUP(B418,Products!$A$1:$J$93,2,FALSE),"")</f>
        <v>Gumbär Gummibärchen</v>
      </c>
      <c r="D418" t="str">
        <f>_xlfn.IFNA(VLOOKUP(VLOOKUP(A418,Orders!$A$1:$L$832,3,FALSE),Employees!$A$1:$J$10,3,FALSE)&amp;" "&amp;VLOOKUP(VLOOKUP(A418,Orders!$A$1:$L$832,3,FALSE),Employees!$A$1:$J$10,2,FALSE),"")</f>
        <v>Andrew Fuller</v>
      </c>
      <c r="E418" s="3">
        <f>_xlfn.IFNA(VLOOKUP(A418,Orders!$A$1:$L$832,4,FALSE),"")</f>
        <v>42933</v>
      </c>
      <c r="F418">
        <v>24.9</v>
      </c>
      <c r="G418">
        <v>30</v>
      </c>
      <c r="H418">
        <v>0.05</v>
      </c>
      <c r="I418">
        <f t="shared" si="24"/>
        <v>2017</v>
      </c>
      <c r="J418">
        <f t="shared" si="25"/>
        <v>37.35</v>
      </c>
      <c r="K418">
        <f t="shared" si="26"/>
        <v>7</v>
      </c>
      <c r="L418" t="str">
        <f t="shared" si="27"/>
        <v>Q3</v>
      </c>
    </row>
    <row r="419" spans="1:12">
      <c r="A419">
        <v>10404</v>
      </c>
      <c r="B419">
        <v>42</v>
      </c>
      <c r="C419" t="str">
        <f>_xlfn.IFNA(VLOOKUP(B419,Products!$A$1:$J$93,2,FALSE),"")</f>
        <v>Singaporean Hokkien Fried Mee</v>
      </c>
      <c r="D419" t="str">
        <f>_xlfn.IFNA(VLOOKUP(VLOOKUP(A419,Orders!$A$1:$L$832,3,FALSE),Employees!$A$1:$J$10,3,FALSE)&amp;" "&amp;VLOOKUP(VLOOKUP(A419,Orders!$A$1:$L$832,3,FALSE),Employees!$A$1:$J$10,2,FALSE),"")</f>
        <v>Andrew Fuller</v>
      </c>
      <c r="E419" s="3">
        <f>_xlfn.IFNA(VLOOKUP(A419,Orders!$A$1:$L$832,4,FALSE),"")</f>
        <v>42933</v>
      </c>
      <c r="F419">
        <v>11.2</v>
      </c>
      <c r="G419">
        <v>40</v>
      </c>
      <c r="H419">
        <v>0.05</v>
      </c>
      <c r="I419">
        <f t="shared" si="24"/>
        <v>2017</v>
      </c>
      <c r="J419">
        <f t="shared" si="25"/>
        <v>22.400000000000002</v>
      </c>
      <c r="K419">
        <f t="shared" si="26"/>
        <v>7</v>
      </c>
      <c r="L419" t="str">
        <f t="shared" si="27"/>
        <v>Q3</v>
      </c>
    </row>
    <row r="420" spans="1:12">
      <c r="A420">
        <v>10404</v>
      </c>
      <c r="B420">
        <v>49</v>
      </c>
      <c r="C420" t="str">
        <f>_xlfn.IFNA(VLOOKUP(B420,Products!$A$1:$J$93,2,FALSE),"")</f>
        <v>Maxilaku</v>
      </c>
      <c r="D420" t="str">
        <f>_xlfn.IFNA(VLOOKUP(VLOOKUP(A420,Orders!$A$1:$L$832,3,FALSE),Employees!$A$1:$J$10,3,FALSE)&amp;" "&amp;VLOOKUP(VLOOKUP(A420,Orders!$A$1:$L$832,3,FALSE),Employees!$A$1:$J$10,2,FALSE),"")</f>
        <v>Andrew Fuller</v>
      </c>
      <c r="E420" s="3">
        <f>_xlfn.IFNA(VLOOKUP(A420,Orders!$A$1:$L$832,4,FALSE),"")</f>
        <v>42933</v>
      </c>
      <c r="F420">
        <v>16</v>
      </c>
      <c r="G420">
        <v>30</v>
      </c>
      <c r="H420">
        <v>0.05</v>
      </c>
      <c r="I420">
        <f t="shared" si="24"/>
        <v>2017</v>
      </c>
      <c r="J420">
        <f t="shared" si="25"/>
        <v>24</v>
      </c>
      <c r="K420">
        <f t="shared" si="26"/>
        <v>7</v>
      </c>
      <c r="L420" t="str">
        <f t="shared" si="27"/>
        <v>Q3</v>
      </c>
    </row>
    <row r="421" spans="1:12">
      <c r="A421">
        <v>10405</v>
      </c>
      <c r="B421">
        <v>3</v>
      </c>
      <c r="C421" t="str">
        <f>_xlfn.IFNA(VLOOKUP(B421,Products!$A$1:$J$93,2,FALSE),"")</f>
        <v>Aniseed Syrup</v>
      </c>
      <c r="D421" t="str">
        <f>_xlfn.IFNA(VLOOKUP(VLOOKUP(A421,Orders!$A$1:$L$832,3,FALSE),Employees!$A$1:$J$10,3,FALSE)&amp;" "&amp;VLOOKUP(VLOOKUP(A421,Orders!$A$1:$L$832,3,FALSE),Employees!$A$1:$J$10,2,FALSE),"")</f>
        <v>Nancy Davolio</v>
      </c>
      <c r="E421" s="3">
        <f>_xlfn.IFNA(VLOOKUP(A421,Orders!$A$1:$L$832,4,FALSE),"")</f>
        <v>42936</v>
      </c>
      <c r="F421">
        <v>8</v>
      </c>
      <c r="G421">
        <v>50</v>
      </c>
      <c r="H421">
        <v>0</v>
      </c>
      <c r="I421">
        <f t="shared" si="24"/>
        <v>2017</v>
      </c>
      <c r="J421">
        <f t="shared" si="25"/>
        <v>400</v>
      </c>
      <c r="K421">
        <f t="shared" si="26"/>
        <v>7</v>
      </c>
      <c r="L421" t="str">
        <f t="shared" si="27"/>
        <v>Q3</v>
      </c>
    </row>
    <row r="422" spans="1:12">
      <c r="A422">
        <v>10406</v>
      </c>
      <c r="B422">
        <v>1</v>
      </c>
      <c r="C422" t="str">
        <f>_xlfn.IFNA(VLOOKUP(B422,Products!$A$1:$J$93,2,FALSE),"")</f>
        <v>Tea</v>
      </c>
      <c r="D422" t="str">
        <f>_xlfn.IFNA(VLOOKUP(VLOOKUP(A422,Orders!$A$1:$L$832,3,FALSE),Employees!$A$1:$J$10,3,FALSE)&amp;" "&amp;VLOOKUP(VLOOKUP(A422,Orders!$A$1:$L$832,3,FALSE),Employees!$A$1:$J$10,2,FALSE),"")</f>
        <v>Robert King</v>
      </c>
      <c r="E422" s="3">
        <f>_xlfn.IFNA(VLOOKUP(A422,Orders!$A$1:$L$832,4,FALSE),"")</f>
        <v>42937</v>
      </c>
      <c r="F422">
        <v>14.4</v>
      </c>
      <c r="G422">
        <v>10</v>
      </c>
      <c r="H422">
        <v>0</v>
      </c>
      <c r="I422">
        <f t="shared" si="24"/>
        <v>2017</v>
      </c>
      <c r="J422">
        <f t="shared" si="25"/>
        <v>144</v>
      </c>
      <c r="K422">
        <f t="shared" si="26"/>
        <v>7</v>
      </c>
      <c r="L422" t="str">
        <f t="shared" si="27"/>
        <v>Q3</v>
      </c>
    </row>
    <row r="423" spans="1:12">
      <c r="A423">
        <v>10406</v>
      </c>
      <c r="B423">
        <v>21</v>
      </c>
      <c r="C423" t="str">
        <f>_xlfn.IFNA(VLOOKUP(B423,Products!$A$1:$J$93,2,FALSE),"")</f>
        <v>Sir Rodney's Scones</v>
      </c>
      <c r="D423" t="str">
        <f>_xlfn.IFNA(VLOOKUP(VLOOKUP(A423,Orders!$A$1:$L$832,3,FALSE),Employees!$A$1:$J$10,3,FALSE)&amp;" "&amp;VLOOKUP(VLOOKUP(A423,Orders!$A$1:$L$832,3,FALSE),Employees!$A$1:$J$10,2,FALSE),"")</f>
        <v>Robert King</v>
      </c>
      <c r="E423" s="3">
        <f>_xlfn.IFNA(VLOOKUP(A423,Orders!$A$1:$L$832,4,FALSE),"")</f>
        <v>42937</v>
      </c>
      <c r="F423">
        <v>8</v>
      </c>
      <c r="G423">
        <v>30</v>
      </c>
      <c r="H423">
        <v>0.1</v>
      </c>
      <c r="I423">
        <f t="shared" si="24"/>
        <v>2017</v>
      </c>
      <c r="J423">
        <f t="shared" si="25"/>
        <v>24</v>
      </c>
      <c r="K423">
        <f t="shared" si="26"/>
        <v>7</v>
      </c>
      <c r="L423" t="str">
        <f t="shared" si="27"/>
        <v>Q3</v>
      </c>
    </row>
    <row r="424" spans="1:12">
      <c r="A424">
        <v>10406</v>
      </c>
      <c r="B424">
        <v>28</v>
      </c>
      <c r="C424" t="str">
        <f>_xlfn.IFNA(VLOOKUP(B424,Products!$A$1:$J$93,2,FALSE),"")</f>
        <v>Rössle Sauerkraut</v>
      </c>
      <c r="D424" t="str">
        <f>_xlfn.IFNA(VLOOKUP(VLOOKUP(A424,Orders!$A$1:$L$832,3,FALSE),Employees!$A$1:$J$10,3,FALSE)&amp;" "&amp;VLOOKUP(VLOOKUP(A424,Orders!$A$1:$L$832,3,FALSE),Employees!$A$1:$J$10,2,FALSE),"")</f>
        <v>Robert King</v>
      </c>
      <c r="E424" s="3">
        <f>_xlfn.IFNA(VLOOKUP(A424,Orders!$A$1:$L$832,4,FALSE),"")</f>
        <v>42937</v>
      </c>
      <c r="F424">
        <v>36.4</v>
      </c>
      <c r="G424">
        <v>42</v>
      </c>
      <c r="H424">
        <v>0.1</v>
      </c>
      <c r="I424">
        <f t="shared" si="24"/>
        <v>2017</v>
      </c>
      <c r="J424">
        <f t="shared" si="25"/>
        <v>152.88</v>
      </c>
      <c r="K424">
        <f t="shared" si="26"/>
        <v>7</v>
      </c>
      <c r="L424" t="str">
        <f t="shared" si="27"/>
        <v>Q3</v>
      </c>
    </row>
    <row r="425" spans="1:12">
      <c r="A425">
        <v>10406</v>
      </c>
      <c r="B425">
        <v>36</v>
      </c>
      <c r="C425" t="str">
        <f>_xlfn.IFNA(VLOOKUP(B425,Products!$A$1:$J$93,2,FALSE),"")</f>
        <v>Inlagd Sill</v>
      </c>
      <c r="D425" t="str">
        <f>_xlfn.IFNA(VLOOKUP(VLOOKUP(A425,Orders!$A$1:$L$832,3,FALSE),Employees!$A$1:$J$10,3,FALSE)&amp;" "&amp;VLOOKUP(VLOOKUP(A425,Orders!$A$1:$L$832,3,FALSE),Employees!$A$1:$J$10,2,FALSE),"")</f>
        <v>Robert King</v>
      </c>
      <c r="E425" s="3">
        <f>_xlfn.IFNA(VLOOKUP(A425,Orders!$A$1:$L$832,4,FALSE),"")</f>
        <v>42937</v>
      </c>
      <c r="F425">
        <v>15.2</v>
      </c>
      <c r="G425">
        <v>5</v>
      </c>
      <c r="H425">
        <v>0.1</v>
      </c>
      <c r="I425">
        <f t="shared" si="24"/>
        <v>2017</v>
      </c>
      <c r="J425">
        <f t="shared" si="25"/>
        <v>7.6000000000000005</v>
      </c>
      <c r="K425">
        <f t="shared" si="26"/>
        <v>7</v>
      </c>
      <c r="L425" t="str">
        <f t="shared" si="27"/>
        <v>Q3</v>
      </c>
    </row>
    <row r="426" spans="1:12">
      <c r="A426">
        <v>10406</v>
      </c>
      <c r="B426">
        <v>40</v>
      </c>
      <c r="C426" t="str">
        <f>_xlfn.IFNA(VLOOKUP(B426,Products!$A$1:$J$93,2,FALSE),"")</f>
        <v>Boston Crab Meat</v>
      </c>
      <c r="D426" t="str">
        <f>_xlfn.IFNA(VLOOKUP(VLOOKUP(A426,Orders!$A$1:$L$832,3,FALSE),Employees!$A$1:$J$10,3,FALSE)&amp;" "&amp;VLOOKUP(VLOOKUP(A426,Orders!$A$1:$L$832,3,FALSE),Employees!$A$1:$J$10,2,FALSE),"")</f>
        <v>Robert King</v>
      </c>
      <c r="E426" s="3">
        <f>_xlfn.IFNA(VLOOKUP(A426,Orders!$A$1:$L$832,4,FALSE),"")</f>
        <v>42937</v>
      </c>
      <c r="F426">
        <v>14.7</v>
      </c>
      <c r="G426">
        <v>2</v>
      </c>
      <c r="H426">
        <v>0.1</v>
      </c>
      <c r="I426">
        <f t="shared" si="24"/>
        <v>2017</v>
      </c>
      <c r="J426">
        <f t="shared" si="25"/>
        <v>2.94</v>
      </c>
      <c r="K426">
        <f t="shared" si="26"/>
        <v>7</v>
      </c>
      <c r="L426" t="str">
        <f t="shared" si="27"/>
        <v>Q3</v>
      </c>
    </row>
    <row r="427" spans="1:12">
      <c r="A427">
        <v>10407</v>
      </c>
      <c r="B427">
        <v>11</v>
      </c>
      <c r="C427" t="str">
        <f>_xlfn.IFNA(VLOOKUP(B427,Products!$A$1:$J$93,2,FALSE),"")</f>
        <v>Queso Cabrales</v>
      </c>
      <c r="D427" t="str">
        <f>_xlfn.IFNA(VLOOKUP(VLOOKUP(A427,Orders!$A$1:$L$832,3,FALSE),Employees!$A$1:$J$10,3,FALSE)&amp;" "&amp;VLOOKUP(VLOOKUP(A427,Orders!$A$1:$L$832,3,FALSE),Employees!$A$1:$J$10,2,FALSE),"")</f>
        <v>Andrew Fuller</v>
      </c>
      <c r="E427" s="3">
        <f>_xlfn.IFNA(VLOOKUP(A427,Orders!$A$1:$L$832,4,FALSE),"")</f>
        <v>42937</v>
      </c>
      <c r="F427">
        <v>16.8</v>
      </c>
      <c r="G427">
        <v>30</v>
      </c>
      <c r="H427">
        <v>0</v>
      </c>
      <c r="I427">
        <f t="shared" si="24"/>
        <v>2017</v>
      </c>
      <c r="J427">
        <f t="shared" si="25"/>
        <v>504</v>
      </c>
      <c r="K427">
        <f t="shared" si="26"/>
        <v>7</v>
      </c>
      <c r="L427" t="str">
        <f t="shared" si="27"/>
        <v>Q3</v>
      </c>
    </row>
    <row r="428" spans="1:12">
      <c r="A428">
        <v>10407</v>
      </c>
      <c r="B428">
        <v>69</v>
      </c>
      <c r="C428" t="str">
        <f>_xlfn.IFNA(VLOOKUP(B428,Products!$A$1:$J$93,2,FALSE),"")</f>
        <v>Gudbrandsdalsost</v>
      </c>
      <c r="D428" t="str">
        <f>_xlfn.IFNA(VLOOKUP(VLOOKUP(A428,Orders!$A$1:$L$832,3,FALSE),Employees!$A$1:$J$10,3,FALSE)&amp;" "&amp;VLOOKUP(VLOOKUP(A428,Orders!$A$1:$L$832,3,FALSE),Employees!$A$1:$J$10,2,FALSE),"")</f>
        <v>Andrew Fuller</v>
      </c>
      <c r="E428" s="3">
        <f>_xlfn.IFNA(VLOOKUP(A428,Orders!$A$1:$L$832,4,FALSE),"")</f>
        <v>42937</v>
      </c>
      <c r="F428">
        <v>28.8</v>
      </c>
      <c r="G428">
        <v>15</v>
      </c>
      <c r="H428">
        <v>0</v>
      </c>
      <c r="I428">
        <f t="shared" si="24"/>
        <v>2017</v>
      </c>
      <c r="J428">
        <f t="shared" si="25"/>
        <v>432</v>
      </c>
      <c r="K428">
        <f t="shared" si="26"/>
        <v>7</v>
      </c>
      <c r="L428" t="str">
        <f t="shared" si="27"/>
        <v>Q3</v>
      </c>
    </row>
    <row r="429" spans="1:12">
      <c r="A429">
        <v>10407</v>
      </c>
      <c r="B429">
        <v>71</v>
      </c>
      <c r="C429" t="str">
        <f>_xlfn.IFNA(VLOOKUP(B429,Products!$A$1:$J$93,2,FALSE),"")</f>
        <v>Flotemysost</v>
      </c>
      <c r="D429" t="str">
        <f>_xlfn.IFNA(VLOOKUP(VLOOKUP(A429,Orders!$A$1:$L$832,3,FALSE),Employees!$A$1:$J$10,3,FALSE)&amp;" "&amp;VLOOKUP(VLOOKUP(A429,Orders!$A$1:$L$832,3,FALSE),Employees!$A$1:$J$10,2,FALSE),"")</f>
        <v>Andrew Fuller</v>
      </c>
      <c r="E429" s="3">
        <f>_xlfn.IFNA(VLOOKUP(A429,Orders!$A$1:$L$832,4,FALSE),"")</f>
        <v>42937</v>
      </c>
      <c r="F429">
        <v>17.2</v>
      </c>
      <c r="G429">
        <v>15</v>
      </c>
      <c r="H429">
        <v>0</v>
      </c>
      <c r="I429">
        <f t="shared" si="24"/>
        <v>2017</v>
      </c>
      <c r="J429">
        <f t="shared" si="25"/>
        <v>258</v>
      </c>
      <c r="K429">
        <f t="shared" si="26"/>
        <v>7</v>
      </c>
      <c r="L429" t="str">
        <f t="shared" si="27"/>
        <v>Q3</v>
      </c>
    </row>
    <row r="430" spans="1:12">
      <c r="A430">
        <v>10408</v>
      </c>
      <c r="B430">
        <v>37</v>
      </c>
      <c r="C430" t="str">
        <f>_xlfn.IFNA(VLOOKUP(B430,Products!$A$1:$J$93,2,FALSE),"")</f>
        <v>Gravad lax</v>
      </c>
      <c r="D430" t="str">
        <f>_xlfn.IFNA(VLOOKUP(VLOOKUP(A430,Orders!$A$1:$L$832,3,FALSE),Employees!$A$1:$J$10,3,FALSE)&amp;" "&amp;VLOOKUP(VLOOKUP(A430,Orders!$A$1:$L$832,3,FALSE),Employees!$A$1:$J$10,2,FALSE),"")</f>
        <v>Laura Callahan</v>
      </c>
      <c r="E430" s="3">
        <f>_xlfn.IFNA(VLOOKUP(A430,Orders!$A$1:$L$832,4,FALSE),"")</f>
        <v>42938</v>
      </c>
      <c r="F430">
        <v>20.8</v>
      </c>
      <c r="G430">
        <v>10</v>
      </c>
      <c r="H430">
        <v>0</v>
      </c>
      <c r="I430">
        <f t="shared" si="24"/>
        <v>2017</v>
      </c>
      <c r="J430">
        <f t="shared" si="25"/>
        <v>208</v>
      </c>
      <c r="K430">
        <f t="shared" si="26"/>
        <v>7</v>
      </c>
      <c r="L430" t="str">
        <f t="shared" si="27"/>
        <v>Q3</v>
      </c>
    </row>
    <row r="431" spans="1:12">
      <c r="A431">
        <v>10408</v>
      </c>
      <c r="B431">
        <v>54</v>
      </c>
      <c r="C431" t="str">
        <f>_xlfn.IFNA(VLOOKUP(B431,Products!$A$1:$J$93,2,FALSE),"")</f>
        <v>Tourtière</v>
      </c>
      <c r="D431" t="str">
        <f>_xlfn.IFNA(VLOOKUP(VLOOKUP(A431,Orders!$A$1:$L$832,3,FALSE),Employees!$A$1:$J$10,3,FALSE)&amp;" "&amp;VLOOKUP(VLOOKUP(A431,Orders!$A$1:$L$832,3,FALSE),Employees!$A$1:$J$10,2,FALSE),"")</f>
        <v>Laura Callahan</v>
      </c>
      <c r="E431" s="3">
        <f>_xlfn.IFNA(VLOOKUP(A431,Orders!$A$1:$L$832,4,FALSE),"")</f>
        <v>42938</v>
      </c>
      <c r="F431">
        <v>5.9</v>
      </c>
      <c r="G431">
        <v>6</v>
      </c>
      <c r="H431">
        <v>0</v>
      </c>
      <c r="I431">
        <f t="shared" si="24"/>
        <v>2017</v>
      </c>
      <c r="J431">
        <f t="shared" si="25"/>
        <v>35.400000000000006</v>
      </c>
      <c r="K431">
        <f t="shared" si="26"/>
        <v>7</v>
      </c>
      <c r="L431" t="str">
        <f t="shared" si="27"/>
        <v>Q3</v>
      </c>
    </row>
    <row r="432" spans="1:12">
      <c r="A432">
        <v>10408</v>
      </c>
      <c r="B432">
        <v>62</v>
      </c>
      <c r="C432" t="str">
        <f>_xlfn.IFNA(VLOOKUP(B432,Products!$A$1:$J$93,2,FALSE),"")</f>
        <v>Tarte au sucre</v>
      </c>
      <c r="D432" t="str">
        <f>_xlfn.IFNA(VLOOKUP(VLOOKUP(A432,Orders!$A$1:$L$832,3,FALSE),Employees!$A$1:$J$10,3,FALSE)&amp;" "&amp;VLOOKUP(VLOOKUP(A432,Orders!$A$1:$L$832,3,FALSE),Employees!$A$1:$J$10,2,FALSE),"")</f>
        <v>Laura Callahan</v>
      </c>
      <c r="E432" s="3">
        <f>_xlfn.IFNA(VLOOKUP(A432,Orders!$A$1:$L$832,4,FALSE),"")</f>
        <v>42938</v>
      </c>
      <c r="F432">
        <v>39.4</v>
      </c>
      <c r="G432">
        <v>35</v>
      </c>
      <c r="H432">
        <v>0</v>
      </c>
      <c r="I432">
        <f t="shared" si="24"/>
        <v>2017</v>
      </c>
      <c r="J432">
        <f t="shared" si="25"/>
        <v>1379</v>
      </c>
      <c r="K432">
        <f t="shared" si="26"/>
        <v>7</v>
      </c>
      <c r="L432" t="str">
        <f t="shared" si="27"/>
        <v>Q3</v>
      </c>
    </row>
    <row r="433" spans="1:12">
      <c r="A433">
        <v>10409</v>
      </c>
      <c r="B433">
        <v>14</v>
      </c>
      <c r="C433" t="str">
        <f>_xlfn.IFNA(VLOOKUP(B433,Products!$A$1:$J$93,2,FALSE),"")</f>
        <v>Tofu</v>
      </c>
      <c r="D433" t="str">
        <f>_xlfn.IFNA(VLOOKUP(VLOOKUP(A433,Orders!$A$1:$L$832,3,FALSE),Employees!$A$1:$J$10,3,FALSE)&amp;" "&amp;VLOOKUP(VLOOKUP(A433,Orders!$A$1:$L$832,3,FALSE),Employees!$A$1:$J$10,2,FALSE),"")</f>
        <v>Janet Leverling</v>
      </c>
      <c r="E433" s="3">
        <f>_xlfn.IFNA(VLOOKUP(A433,Orders!$A$1:$L$832,4,FALSE),"")</f>
        <v>42939</v>
      </c>
      <c r="F433">
        <v>18.600000000000001</v>
      </c>
      <c r="G433">
        <v>12</v>
      </c>
      <c r="H433">
        <v>0</v>
      </c>
      <c r="I433">
        <f t="shared" si="24"/>
        <v>2017</v>
      </c>
      <c r="J433">
        <f t="shared" si="25"/>
        <v>223.20000000000002</v>
      </c>
      <c r="K433">
        <f t="shared" si="26"/>
        <v>7</v>
      </c>
      <c r="L433" t="str">
        <f t="shared" si="27"/>
        <v>Q3</v>
      </c>
    </row>
    <row r="434" spans="1:12">
      <c r="A434">
        <v>10409</v>
      </c>
      <c r="B434">
        <v>21</v>
      </c>
      <c r="C434" t="str">
        <f>_xlfn.IFNA(VLOOKUP(B434,Products!$A$1:$J$93,2,FALSE),"")</f>
        <v>Sir Rodney's Scones</v>
      </c>
      <c r="D434" t="str">
        <f>_xlfn.IFNA(VLOOKUP(VLOOKUP(A434,Orders!$A$1:$L$832,3,FALSE),Employees!$A$1:$J$10,3,FALSE)&amp;" "&amp;VLOOKUP(VLOOKUP(A434,Orders!$A$1:$L$832,3,FALSE),Employees!$A$1:$J$10,2,FALSE),"")</f>
        <v>Janet Leverling</v>
      </c>
      <c r="E434" s="3">
        <f>_xlfn.IFNA(VLOOKUP(A434,Orders!$A$1:$L$832,4,FALSE),"")</f>
        <v>42939</v>
      </c>
      <c r="F434">
        <v>8</v>
      </c>
      <c r="G434">
        <v>12</v>
      </c>
      <c r="H434">
        <v>0</v>
      </c>
      <c r="I434">
        <f t="shared" si="24"/>
        <v>2017</v>
      </c>
      <c r="J434">
        <f t="shared" si="25"/>
        <v>96</v>
      </c>
      <c r="K434">
        <f t="shared" si="26"/>
        <v>7</v>
      </c>
      <c r="L434" t="str">
        <f t="shared" si="27"/>
        <v>Q3</v>
      </c>
    </row>
    <row r="435" spans="1:12">
      <c r="A435">
        <v>10410</v>
      </c>
      <c r="B435">
        <v>33</v>
      </c>
      <c r="C435" t="str">
        <f>_xlfn.IFNA(VLOOKUP(B435,Products!$A$1:$J$93,2,FALSE),"")</f>
        <v>Geitost</v>
      </c>
      <c r="D435" t="str">
        <f>_xlfn.IFNA(VLOOKUP(VLOOKUP(A435,Orders!$A$1:$L$832,3,FALSE),Employees!$A$1:$J$10,3,FALSE)&amp;" "&amp;VLOOKUP(VLOOKUP(A435,Orders!$A$1:$L$832,3,FALSE),Employees!$A$1:$J$10,2,FALSE),"")</f>
        <v>Janet Leverling</v>
      </c>
      <c r="E435" s="3">
        <f>_xlfn.IFNA(VLOOKUP(A435,Orders!$A$1:$L$832,4,FALSE),"")</f>
        <v>42940</v>
      </c>
      <c r="F435">
        <v>2</v>
      </c>
      <c r="G435">
        <v>49</v>
      </c>
      <c r="H435">
        <v>0</v>
      </c>
      <c r="I435">
        <f t="shared" si="24"/>
        <v>2017</v>
      </c>
      <c r="J435">
        <f t="shared" si="25"/>
        <v>98</v>
      </c>
      <c r="K435">
        <f t="shared" si="26"/>
        <v>7</v>
      </c>
      <c r="L435" t="str">
        <f t="shared" si="27"/>
        <v>Q3</v>
      </c>
    </row>
    <row r="436" spans="1:12">
      <c r="A436">
        <v>10410</v>
      </c>
      <c r="B436">
        <v>59</v>
      </c>
      <c r="C436" t="str">
        <f>_xlfn.IFNA(VLOOKUP(B436,Products!$A$1:$J$93,2,FALSE),"")</f>
        <v>Raclette Courdavault</v>
      </c>
      <c r="D436" t="str">
        <f>_xlfn.IFNA(VLOOKUP(VLOOKUP(A436,Orders!$A$1:$L$832,3,FALSE),Employees!$A$1:$J$10,3,FALSE)&amp;" "&amp;VLOOKUP(VLOOKUP(A436,Orders!$A$1:$L$832,3,FALSE),Employees!$A$1:$J$10,2,FALSE),"")</f>
        <v>Janet Leverling</v>
      </c>
      <c r="E436" s="3">
        <f>_xlfn.IFNA(VLOOKUP(A436,Orders!$A$1:$L$832,4,FALSE),"")</f>
        <v>42940</v>
      </c>
      <c r="F436">
        <v>44</v>
      </c>
      <c r="G436">
        <v>16</v>
      </c>
      <c r="H436">
        <v>0</v>
      </c>
      <c r="I436">
        <f t="shared" si="24"/>
        <v>2017</v>
      </c>
      <c r="J436">
        <f t="shared" si="25"/>
        <v>704</v>
      </c>
      <c r="K436">
        <f t="shared" si="26"/>
        <v>7</v>
      </c>
      <c r="L436" t="str">
        <f t="shared" si="27"/>
        <v>Q3</v>
      </c>
    </row>
    <row r="437" spans="1:12">
      <c r="A437">
        <v>10411</v>
      </c>
      <c r="B437">
        <v>41</v>
      </c>
      <c r="C437" t="str">
        <f>_xlfn.IFNA(VLOOKUP(B437,Products!$A$1:$J$93,2,FALSE),"")</f>
        <v>Jack's New England Clam Chowder</v>
      </c>
      <c r="D437" t="str">
        <f>_xlfn.IFNA(VLOOKUP(VLOOKUP(A437,Orders!$A$1:$L$832,3,FALSE),Employees!$A$1:$J$10,3,FALSE)&amp;" "&amp;VLOOKUP(VLOOKUP(A437,Orders!$A$1:$L$832,3,FALSE),Employees!$A$1:$J$10,2,FALSE),"")</f>
        <v>Anne Dodsworth</v>
      </c>
      <c r="E437" s="3">
        <f>_xlfn.IFNA(VLOOKUP(A437,Orders!$A$1:$L$832,4,FALSE),"")</f>
        <v>42940</v>
      </c>
      <c r="F437">
        <v>7.7</v>
      </c>
      <c r="G437">
        <v>25</v>
      </c>
      <c r="H437">
        <v>0.2</v>
      </c>
      <c r="I437">
        <f t="shared" si="24"/>
        <v>2017</v>
      </c>
      <c r="J437">
        <f t="shared" si="25"/>
        <v>38.5</v>
      </c>
      <c r="K437">
        <f t="shared" si="26"/>
        <v>7</v>
      </c>
      <c r="L437" t="str">
        <f t="shared" si="27"/>
        <v>Q3</v>
      </c>
    </row>
    <row r="438" spans="1:12">
      <c r="A438">
        <v>10411</v>
      </c>
      <c r="B438">
        <v>44</v>
      </c>
      <c r="C438" t="str">
        <f>_xlfn.IFNA(VLOOKUP(B438,Products!$A$1:$J$93,2,FALSE),"")</f>
        <v>Gula Malacca</v>
      </c>
      <c r="D438" t="str">
        <f>_xlfn.IFNA(VLOOKUP(VLOOKUP(A438,Orders!$A$1:$L$832,3,FALSE),Employees!$A$1:$J$10,3,FALSE)&amp;" "&amp;VLOOKUP(VLOOKUP(A438,Orders!$A$1:$L$832,3,FALSE),Employees!$A$1:$J$10,2,FALSE),"")</f>
        <v>Anne Dodsworth</v>
      </c>
      <c r="E438" s="3">
        <f>_xlfn.IFNA(VLOOKUP(A438,Orders!$A$1:$L$832,4,FALSE),"")</f>
        <v>42940</v>
      </c>
      <c r="F438">
        <v>15.5</v>
      </c>
      <c r="G438">
        <v>40</v>
      </c>
      <c r="H438">
        <v>0.2</v>
      </c>
      <c r="I438">
        <f t="shared" si="24"/>
        <v>2017</v>
      </c>
      <c r="J438">
        <f t="shared" si="25"/>
        <v>124</v>
      </c>
      <c r="K438">
        <f t="shared" si="26"/>
        <v>7</v>
      </c>
      <c r="L438" t="str">
        <f t="shared" si="27"/>
        <v>Q3</v>
      </c>
    </row>
    <row r="439" spans="1:12">
      <c r="A439">
        <v>10411</v>
      </c>
      <c r="B439">
        <v>59</v>
      </c>
      <c r="C439" t="str">
        <f>_xlfn.IFNA(VLOOKUP(B439,Products!$A$1:$J$93,2,FALSE),"")</f>
        <v>Raclette Courdavault</v>
      </c>
      <c r="D439" t="str">
        <f>_xlfn.IFNA(VLOOKUP(VLOOKUP(A439,Orders!$A$1:$L$832,3,FALSE),Employees!$A$1:$J$10,3,FALSE)&amp;" "&amp;VLOOKUP(VLOOKUP(A439,Orders!$A$1:$L$832,3,FALSE),Employees!$A$1:$J$10,2,FALSE),"")</f>
        <v>Anne Dodsworth</v>
      </c>
      <c r="E439" s="3">
        <f>_xlfn.IFNA(VLOOKUP(A439,Orders!$A$1:$L$832,4,FALSE),"")</f>
        <v>42940</v>
      </c>
      <c r="F439">
        <v>44</v>
      </c>
      <c r="G439">
        <v>9</v>
      </c>
      <c r="H439">
        <v>0.2</v>
      </c>
      <c r="I439">
        <f t="shared" si="24"/>
        <v>2017</v>
      </c>
      <c r="J439">
        <f t="shared" si="25"/>
        <v>79.2</v>
      </c>
      <c r="K439">
        <f t="shared" si="26"/>
        <v>7</v>
      </c>
      <c r="L439" t="str">
        <f t="shared" si="27"/>
        <v>Q3</v>
      </c>
    </row>
    <row r="440" spans="1:12">
      <c r="A440">
        <v>10412</v>
      </c>
      <c r="B440">
        <v>14</v>
      </c>
      <c r="C440" t="str">
        <f>_xlfn.IFNA(VLOOKUP(B440,Products!$A$1:$J$93,2,FALSE),"")</f>
        <v>Tofu</v>
      </c>
      <c r="D440" t="str">
        <f>_xlfn.IFNA(VLOOKUP(VLOOKUP(A440,Orders!$A$1:$L$832,3,FALSE),Employees!$A$1:$J$10,3,FALSE)&amp;" "&amp;VLOOKUP(VLOOKUP(A440,Orders!$A$1:$L$832,3,FALSE),Employees!$A$1:$J$10,2,FALSE),"")</f>
        <v>Laura Callahan</v>
      </c>
      <c r="E440" s="3">
        <f>_xlfn.IFNA(VLOOKUP(A440,Orders!$A$1:$L$832,4,FALSE),"")</f>
        <v>42943</v>
      </c>
      <c r="F440">
        <v>18.600000000000001</v>
      </c>
      <c r="G440">
        <v>20</v>
      </c>
      <c r="H440">
        <v>0.1</v>
      </c>
      <c r="I440">
        <f t="shared" si="24"/>
        <v>2017</v>
      </c>
      <c r="J440">
        <f t="shared" si="25"/>
        <v>37.200000000000003</v>
      </c>
      <c r="K440">
        <f t="shared" si="26"/>
        <v>7</v>
      </c>
      <c r="L440" t="str">
        <f t="shared" si="27"/>
        <v>Q3</v>
      </c>
    </row>
    <row r="441" spans="1:12">
      <c r="A441">
        <v>10413</v>
      </c>
      <c r="B441">
        <v>1</v>
      </c>
      <c r="C441" t="str">
        <f>_xlfn.IFNA(VLOOKUP(B441,Products!$A$1:$J$93,2,FALSE),"")</f>
        <v>Tea</v>
      </c>
      <c r="D441" t="str">
        <f>_xlfn.IFNA(VLOOKUP(VLOOKUP(A441,Orders!$A$1:$L$832,3,FALSE),Employees!$A$1:$J$10,3,FALSE)&amp;" "&amp;VLOOKUP(VLOOKUP(A441,Orders!$A$1:$L$832,3,FALSE),Employees!$A$1:$J$10,2,FALSE),"")</f>
        <v>Janet Leverling</v>
      </c>
      <c r="E441" s="3">
        <f>_xlfn.IFNA(VLOOKUP(A441,Orders!$A$1:$L$832,4,FALSE),"")</f>
        <v>42944</v>
      </c>
      <c r="F441">
        <v>14.4</v>
      </c>
      <c r="G441">
        <v>24</v>
      </c>
      <c r="H441">
        <v>0</v>
      </c>
      <c r="I441">
        <f t="shared" si="24"/>
        <v>2017</v>
      </c>
      <c r="J441">
        <f t="shared" si="25"/>
        <v>345.6</v>
      </c>
      <c r="K441">
        <f t="shared" si="26"/>
        <v>7</v>
      </c>
      <c r="L441" t="str">
        <f t="shared" si="27"/>
        <v>Q3</v>
      </c>
    </row>
    <row r="442" spans="1:12">
      <c r="A442">
        <v>10413</v>
      </c>
      <c r="B442">
        <v>62</v>
      </c>
      <c r="C442" t="str">
        <f>_xlfn.IFNA(VLOOKUP(B442,Products!$A$1:$J$93,2,FALSE),"")</f>
        <v>Tarte au sucre</v>
      </c>
      <c r="D442" t="str">
        <f>_xlfn.IFNA(VLOOKUP(VLOOKUP(A442,Orders!$A$1:$L$832,3,FALSE),Employees!$A$1:$J$10,3,FALSE)&amp;" "&amp;VLOOKUP(VLOOKUP(A442,Orders!$A$1:$L$832,3,FALSE),Employees!$A$1:$J$10,2,FALSE),"")</f>
        <v>Janet Leverling</v>
      </c>
      <c r="E442" s="3">
        <f>_xlfn.IFNA(VLOOKUP(A442,Orders!$A$1:$L$832,4,FALSE),"")</f>
        <v>42944</v>
      </c>
      <c r="F442">
        <v>39.4</v>
      </c>
      <c r="G442">
        <v>40</v>
      </c>
      <c r="H442">
        <v>0</v>
      </c>
      <c r="I442">
        <f t="shared" si="24"/>
        <v>2017</v>
      </c>
      <c r="J442">
        <f t="shared" si="25"/>
        <v>1576</v>
      </c>
      <c r="K442">
        <f t="shared" si="26"/>
        <v>7</v>
      </c>
      <c r="L442" t="str">
        <f t="shared" si="27"/>
        <v>Q3</v>
      </c>
    </row>
    <row r="443" spans="1:12">
      <c r="A443">
        <v>10413</v>
      </c>
      <c r="B443">
        <v>76</v>
      </c>
      <c r="C443" t="str">
        <f>_xlfn.IFNA(VLOOKUP(B443,Products!$A$1:$J$93,2,FALSE),"")</f>
        <v>Lakkalikööri</v>
      </c>
      <c r="D443" t="str">
        <f>_xlfn.IFNA(VLOOKUP(VLOOKUP(A443,Orders!$A$1:$L$832,3,FALSE),Employees!$A$1:$J$10,3,FALSE)&amp;" "&amp;VLOOKUP(VLOOKUP(A443,Orders!$A$1:$L$832,3,FALSE),Employees!$A$1:$J$10,2,FALSE),"")</f>
        <v>Janet Leverling</v>
      </c>
      <c r="E443" s="3">
        <f>_xlfn.IFNA(VLOOKUP(A443,Orders!$A$1:$L$832,4,FALSE),"")</f>
        <v>42944</v>
      </c>
      <c r="F443">
        <v>14.4</v>
      </c>
      <c r="G443">
        <v>14</v>
      </c>
      <c r="H443">
        <v>0</v>
      </c>
      <c r="I443">
        <f t="shared" si="24"/>
        <v>2017</v>
      </c>
      <c r="J443">
        <f t="shared" si="25"/>
        <v>201.6</v>
      </c>
      <c r="K443">
        <f t="shared" si="26"/>
        <v>7</v>
      </c>
      <c r="L443" t="str">
        <f t="shared" si="27"/>
        <v>Q3</v>
      </c>
    </row>
    <row r="444" spans="1:12">
      <c r="A444">
        <v>10414</v>
      </c>
      <c r="B444">
        <v>19</v>
      </c>
      <c r="C444" t="str">
        <f>_xlfn.IFNA(VLOOKUP(B444,Products!$A$1:$J$93,2,FALSE),"")</f>
        <v>Teatime Chocolate Biscuits</v>
      </c>
      <c r="D444" t="str">
        <f>_xlfn.IFNA(VLOOKUP(VLOOKUP(A444,Orders!$A$1:$L$832,3,FALSE),Employees!$A$1:$J$10,3,FALSE)&amp;" "&amp;VLOOKUP(VLOOKUP(A444,Orders!$A$1:$L$832,3,FALSE),Employees!$A$1:$J$10,2,FALSE),"")</f>
        <v>Andrew Fuller</v>
      </c>
      <c r="E444" s="3">
        <f>_xlfn.IFNA(VLOOKUP(A444,Orders!$A$1:$L$832,4,FALSE),"")</f>
        <v>42944</v>
      </c>
      <c r="F444">
        <v>7.3</v>
      </c>
      <c r="G444">
        <v>18</v>
      </c>
      <c r="H444">
        <v>0.05</v>
      </c>
      <c r="I444">
        <f t="shared" si="24"/>
        <v>2017</v>
      </c>
      <c r="J444">
        <f t="shared" si="25"/>
        <v>6.57</v>
      </c>
      <c r="K444">
        <f t="shared" si="26"/>
        <v>7</v>
      </c>
      <c r="L444" t="str">
        <f t="shared" si="27"/>
        <v>Q3</v>
      </c>
    </row>
    <row r="445" spans="1:12">
      <c r="A445">
        <v>10414</v>
      </c>
      <c r="B445">
        <v>33</v>
      </c>
      <c r="C445" t="str">
        <f>_xlfn.IFNA(VLOOKUP(B445,Products!$A$1:$J$93,2,FALSE),"")</f>
        <v>Geitost</v>
      </c>
      <c r="D445" t="str">
        <f>_xlfn.IFNA(VLOOKUP(VLOOKUP(A445,Orders!$A$1:$L$832,3,FALSE),Employees!$A$1:$J$10,3,FALSE)&amp;" "&amp;VLOOKUP(VLOOKUP(A445,Orders!$A$1:$L$832,3,FALSE),Employees!$A$1:$J$10,2,FALSE),"")</f>
        <v>Andrew Fuller</v>
      </c>
      <c r="E445" s="3">
        <f>_xlfn.IFNA(VLOOKUP(A445,Orders!$A$1:$L$832,4,FALSE),"")</f>
        <v>42944</v>
      </c>
      <c r="F445">
        <v>2</v>
      </c>
      <c r="G445">
        <v>50</v>
      </c>
      <c r="H445">
        <v>0</v>
      </c>
      <c r="I445">
        <f t="shared" si="24"/>
        <v>2017</v>
      </c>
      <c r="J445">
        <f t="shared" si="25"/>
        <v>100</v>
      </c>
      <c r="K445">
        <f t="shared" si="26"/>
        <v>7</v>
      </c>
      <c r="L445" t="str">
        <f t="shared" si="27"/>
        <v>Q3</v>
      </c>
    </row>
    <row r="446" spans="1:12">
      <c r="A446">
        <v>10415</v>
      </c>
      <c r="B446">
        <v>17</v>
      </c>
      <c r="C446" t="str">
        <f>_xlfn.IFNA(VLOOKUP(B446,Products!$A$1:$J$93,2,FALSE),"")</f>
        <v>Alice Mutton</v>
      </c>
      <c r="D446" t="str">
        <f>_xlfn.IFNA(VLOOKUP(VLOOKUP(A446,Orders!$A$1:$L$832,3,FALSE),Employees!$A$1:$J$10,3,FALSE)&amp;" "&amp;VLOOKUP(VLOOKUP(A446,Orders!$A$1:$L$832,3,FALSE),Employees!$A$1:$J$10,2,FALSE),"")</f>
        <v>Janet Leverling</v>
      </c>
      <c r="E446" s="3">
        <f>_xlfn.IFNA(VLOOKUP(A446,Orders!$A$1:$L$832,4,FALSE),"")</f>
        <v>42945</v>
      </c>
      <c r="F446">
        <v>31.2</v>
      </c>
      <c r="G446">
        <v>2</v>
      </c>
      <c r="H446">
        <v>0</v>
      </c>
      <c r="I446">
        <f t="shared" si="24"/>
        <v>2017</v>
      </c>
      <c r="J446">
        <f t="shared" si="25"/>
        <v>62.4</v>
      </c>
      <c r="K446">
        <f t="shared" si="26"/>
        <v>7</v>
      </c>
      <c r="L446" t="str">
        <f t="shared" si="27"/>
        <v>Q3</v>
      </c>
    </row>
    <row r="447" spans="1:12">
      <c r="A447">
        <v>10415</v>
      </c>
      <c r="B447">
        <v>33</v>
      </c>
      <c r="C447" t="str">
        <f>_xlfn.IFNA(VLOOKUP(B447,Products!$A$1:$J$93,2,FALSE),"")</f>
        <v>Geitost</v>
      </c>
      <c r="D447" t="str">
        <f>_xlfn.IFNA(VLOOKUP(VLOOKUP(A447,Orders!$A$1:$L$832,3,FALSE),Employees!$A$1:$J$10,3,FALSE)&amp;" "&amp;VLOOKUP(VLOOKUP(A447,Orders!$A$1:$L$832,3,FALSE),Employees!$A$1:$J$10,2,FALSE),"")</f>
        <v>Janet Leverling</v>
      </c>
      <c r="E447" s="3">
        <f>_xlfn.IFNA(VLOOKUP(A447,Orders!$A$1:$L$832,4,FALSE),"")</f>
        <v>42945</v>
      </c>
      <c r="F447">
        <v>2</v>
      </c>
      <c r="G447">
        <v>20</v>
      </c>
      <c r="H447">
        <v>0</v>
      </c>
      <c r="I447">
        <f t="shared" si="24"/>
        <v>2017</v>
      </c>
      <c r="J447">
        <f t="shared" si="25"/>
        <v>40</v>
      </c>
      <c r="K447">
        <f t="shared" si="26"/>
        <v>7</v>
      </c>
      <c r="L447" t="str">
        <f t="shared" si="27"/>
        <v>Q3</v>
      </c>
    </row>
    <row r="448" spans="1:12">
      <c r="A448">
        <v>10416</v>
      </c>
      <c r="B448">
        <v>19</v>
      </c>
      <c r="C448" t="str">
        <f>_xlfn.IFNA(VLOOKUP(B448,Products!$A$1:$J$93,2,FALSE),"")</f>
        <v>Teatime Chocolate Biscuits</v>
      </c>
      <c r="D448" t="str">
        <f>_xlfn.IFNA(VLOOKUP(VLOOKUP(A448,Orders!$A$1:$L$832,3,FALSE),Employees!$A$1:$J$10,3,FALSE)&amp;" "&amp;VLOOKUP(VLOOKUP(A448,Orders!$A$1:$L$832,3,FALSE),Employees!$A$1:$J$10,2,FALSE),"")</f>
        <v>Laura Callahan</v>
      </c>
      <c r="E448" s="3">
        <f>_xlfn.IFNA(VLOOKUP(A448,Orders!$A$1:$L$832,4,FALSE),"")</f>
        <v>42946</v>
      </c>
      <c r="F448">
        <v>7.3</v>
      </c>
      <c r="G448">
        <v>20</v>
      </c>
      <c r="H448">
        <v>0</v>
      </c>
      <c r="I448">
        <f t="shared" si="24"/>
        <v>2017</v>
      </c>
      <c r="J448">
        <f t="shared" si="25"/>
        <v>146</v>
      </c>
      <c r="K448">
        <f t="shared" si="26"/>
        <v>7</v>
      </c>
      <c r="L448" t="str">
        <f t="shared" si="27"/>
        <v>Q3</v>
      </c>
    </row>
    <row r="449" spans="1:12">
      <c r="A449">
        <v>10416</v>
      </c>
      <c r="B449">
        <v>53</v>
      </c>
      <c r="C449" t="str">
        <f>_xlfn.IFNA(VLOOKUP(B449,Products!$A$1:$J$93,2,FALSE),"")</f>
        <v>Perth Pasties</v>
      </c>
      <c r="D449" t="str">
        <f>_xlfn.IFNA(VLOOKUP(VLOOKUP(A449,Orders!$A$1:$L$832,3,FALSE),Employees!$A$1:$J$10,3,FALSE)&amp;" "&amp;VLOOKUP(VLOOKUP(A449,Orders!$A$1:$L$832,3,FALSE),Employees!$A$1:$J$10,2,FALSE),"")</f>
        <v>Laura Callahan</v>
      </c>
      <c r="E449" s="3">
        <f>_xlfn.IFNA(VLOOKUP(A449,Orders!$A$1:$L$832,4,FALSE),"")</f>
        <v>42946</v>
      </c>
      <c r="F449">
        <v>26.2</v>
      </c>
      <c r="G449">
        <v>10</v>
      </c>
      <c r="H449">
        <v>0</v>
      </c>
      <c r="I449">
        <f t="shared" si="24"/>
        <v>2017</v>
      </c>
      <c r="J449">
        <f t="shared" si="25"/>
        <v>262</v>
      </c>
      <c r="K449">
        <f t="shared" si="26"/>
        <v>7</v>
      </c>
      <c r="L449" t="str">
        <f t="shared" si="27"/>
        <v>Q3</v>
      </c>
    </row>
    <row r="450" spans="1:12">
      <c r="A450">
        <v>10416</v>
      </c>
      <c r="B450">
        <v>57</v>
      </c>
      <c r="C450" t="str">
        <f>_xlfn.IFNA(VLOOKUP(B450,Products!$A$1:$J$93,2,FALSE),"")</f>
        <v>Ravioli Angelo</v>
      </c>
      <c r="D450" t="str">
        <f>_xlfn.IFNA(VLOOKUP(VLOOKUP(A450,Orders!$A$1:$L$832,3,FALSE),Employees!$A$1:$J$10,3,FALSE)&amp;" "&amp;VLOOKUP(VLOOKUP(A450,Orders!$A$1:$L$832,3,FALSE),Employees!$A$1:$J$10,2,FALSE),"")</f>
        <v>Laura Callahan</v>
      </c>
      <c r="E450" s="3">
        <f>_xlfn.IFNA(VLOOKUP(A450,Orders!$A$1:$L$832,4,FALSE),"")</f>
        <v>42946</v>
      </c>
      <c r="F450">
        <v>15.6</v>
      </c>
      <c r="G450">
        <v>20</v>
      </c>
      <c r="H450">
        <v>0</v>
      </c>
      <c r="I450">
        <f t="shared" si="24"/>
        <v>2017</v>
      </c>
      <c r="J450">
        <f t="shared" si="25"/>
        <v>312</v>
      </c>
      <c r="K450">
        <f t="shared" si="26"/>
        <v>7</v>
      </c>
      <c r="L450" t="str">
        <f t="shared" si="27"/>
        <v>Q3</v>
      </c>
    </row>
    <row r="451" spans="1:12">
      <c r="A451">
        <v>10417</v>
      </c>
      <c r="B451">
        <v>38</v>
      </c>
      <c r="C451" t="str">
        <f>_xlfn.IFNA(VLOOKUP(B451,Products!$A$1:$J$93,2,FALSE),"")</f>
        <v>Côte de Blaye</v>
      </c>
      <c r="D451" t="str">
        <f>_xlfn.IFNA(VLOOKUP(VLOOKUP(A451,Orders!$A$1:$L$832,3,FALSE),Employees!$A$1:$J$10,3,FALSE)&amp;" "&amp;VLOOKUP(VLOOKUP(A451,Orders!$A$1:$L$832,3,FALSE),Employees!$A$1:$J$10,2,FALSE),"")</f>
        <v>Margaret Peacock</v>
      </c>
      <c r="E451" s="3">
        <f>_xlfn.IFNA(VLOOKUP(A451,Orders!$A$1:$L$832,4,FALSE),"")</f>
        <v>42946</v>
      </c>
      <c r="F451">
        <v>210.8</v>
      </c>
      <c r="G451">
        <v>50</v>
      </c>
      <c r="H451">
        <v>0</v>
      </c>
      <c r="I451">
        <f t="shared" ref="I451:I514" si="28">IFERROR(IF(E451="","",YEAR(E451)),"")</f>
        <v>2017</v>
      </c>
      <c r="J451">
        <f t="shared" ref="J451:J514" si="29">IF(H451=0,F451*G451,F451*G451*H451)</f>
        <v>10540</v>
      </c>
      <c r="K451">
        <f t="shared" ref="K451:K514" si="30">IFERROR(MONTH(E451),"")</f>
        <v>7</v>
      </c>
      <c r="L451" t="str">
        <f t="shared" ref="L451:L514" si="31">IFERROR("Q"&amp;ROUNDUP(MONTH(E451)/3,0),"")</f>
        <v>Q3</v>
      </c>
    </row>
    <row r="452" spans="1:12">
      <c r="A452">
        <v>10417</v>
      </c>
      <c r="B452">
        <v>46</v>
      </c>
      <c r="C452" t="str">
        <f>_xlfn.IFNA(VLOOKUP(B452,Products!$A$1:$J$93,2,FALSE),"")</f>
        <v>Spegesild</v>
      </c>
      <c r="D452" t="str">
        <f>_xlfn.IFNA(VLOOKUP(VLOOKUP(A452,Orders!$A$1:$L$832,3,FALSE),Employees!$A$1:$J$10,3,FALSE)&amp;" "&amp;VLOOKUP(VLOOKUP(A452,Orders!$A$1:$L$832,3,FALSE),Employees!$A$1:$J$10,2,FALSE),"")</f>
        <v>Margaret Peacock</v>
      </c>
      <c r="E452" s="3">
        <f>_xlfn.IFNA(VLOOKUP(A452,Orders!$A$1:$L$832,4,FALSE),"")</f>
        <v>42946</v>
      </c>
      <c r="F452">
        <v>9.6</v>
      </c>
      <c r="G452">
        <v>2</v>
      </c>
      <c r="H452">
        <v>0.25</v>
      </c>
      <c r="I452">
        <f t="shared" si="28"/>
        <v>2017</v>
      </c>
      <c r="J452">
        <f t="shared" si="29"/>
        <v>4.8</v>
      </c>
      <c r="K452">
        <f t="shared" si="30"/>
        <v>7</v>
      </c>
      <c r="L452" t="str">
        <f t="shared" si="31"/>
        <v>Q3</v>
      </c>
    </row>
    <row r="453" spans="1:12">
      <c r="A453">
        <v>10417</v>
      </c>
      <c r="B453">
        <v>68</v>
      </c>
      <c r="C453" t="str">
        <f>_xlfn.IFNA(VLOOKUP(B453,Products!$A$1:$J$93,2,FALSE),"")</f>
        <v>Scottish Longbreads</v>
      </c>
      <c r="D453" t="str">
        <f>_xlfn.IFNA(VLOOKUP(VLOOKUP(A453,Orders!$A$1:$L$832,3,FALSE),Employees!$A$1:$J$10,3,FALSE)&amp;" "&amp;VLOOKUP(VLOOKUP(A453,Orders!$A$1:$L$832,3,FALSE),Employees!$A$1:$J$10,2,FALSE),"")</f>
        <v>Margaret Peacock</v>
      </c>
      <c r="E453" s="3">
        <f>_xlfn.IFNA(VLOOKUP(A453,Orders!$A$1:$L$832,4,FALSE),"")</f>
        <v>42946</v>
      </c>
      <c r="F453">
        <v>10</v>
      </c>
      <c r="G453">
        <v>36</v>
      </c>
      <c r="H453">
        <v>0.25</v>
      </c>
      <c r="I453">
        <f t="shared" si="28"/>
        <v>2017</v>
      </c>
      <c r="J453">
        <f t="shared" si="29"/>
        <v>90</v>
      </c>
      <c r="K453">
        <f t="shared" si="30"/>
        <v>7</v>
      </c>
      <c r="L453" t="str">
        <f t="shared" si="31"/>
        <v>Q3</v>
      </c>
    </row>
    <row r="454" spans="1:12">
      <c r="A454">
        <v>10417</v>
      </c>
      <c r="B454">
        <v>77</v>
      </c>
      <c r="C454" t="str">
        <f>_xlfn.IFNA(VLOOKUP(B454,Products!$A$1:$J$93,2,FALSE),"")</f>
        <v>Original Frankfurter grüne Soße</v>
      </c>
      <c r="D454" t="str">
        <f>_xlfn.IFNA(VLOOKUP(VLOOKUP(A454,Orders!$A$1:$L$832,3,FALSE),Employees!$A$1:$J$10,3,FALSE)&amp;" "&amp;VLOOKUP(VLOOKUP(A454,Orders!$A$1:$L$832,3,FALSE),Employees!$A$1:$J$10,2,FALSE),"")</f>
        <v>Margaret Peacock</v>
      </c>
      <c r="E454" s="3">
        <f>_xlfn.IFNA(VLOOKUP(A454,Orders!$A$1:$L$832,4,FALSE),"")</f>
        <v>42946</v>
      </c>
      <c r="F454">
        <v>10.4</v>
      </c>
      <c r="G454">
        <v>35</v>
      </c>
      <c r="H454">
        <v>0</v>
      </c>
      <c r="I454">
        <f t="shared" si="28"/>
        <v>2017</v>
      </c>
      <c r="J454">
        <f t="shared" si="29"/>
        <v>364</v>
      </c>
      <c r="K454">
        <f t="shared" si="30"/>
        <v>7</v>
      </c>
      <c r="L454" t="str">
        <f t="shared" si="31"/>
        <v>Q3</v>
      </c>
    </row>
    <row r="455" spans="1:12">
      <c r="A455">
        <v>10418</v>
      </c>
      <c r="B455">
        <v>2</v>
      </c>
      <c r="C455" t="str">
        <f>_xlfn.IFNA(VLOOKUP(B455,Products!$A$1:$J$93,2,FALSE),"")</f>
        <v>Chang5</v>
      </c>
      <c r="D455" t="str">
        <f>_xlfn.IFNA(VLOOKUP(VLOOKUP(A455,Orders!$A$1:$L$832,3,FALSE),Employees!$A$1:$J$10,3,FALSE)&amp;" "&amp;VLOOKUP(VLOOKUP(A455,Orders!$A$1:$L$832,3,FALSE),Employees!$A$1:$J$10,2,FALSE),"")</f>
        <v>Margaret Peacock</v>
      </c>
      <c r="E455" s="3">
        <f>_xlfn.IFNA(VLOOKUP(A455,Orders!$A$1:$L$832,4,FALSE),"")</f>
        <v>42947</v>
      </c>
      <c r="F455">
        <v>15.2</v>
      </c>
      <c r="G455">
        <v>60</v>
      </c>
      <c r="H455">
        <v>0</v>
      </c>
      <c r="I455">
        <f t="shared" si="28"/>
        <v>2017</v>
      </c>
      <c r="J455">
        <f t="shared" si="29"/>
        <v>912</v>
      </c>
      <c r="K455">
        <f t="shared" si="30"/>
        <v>7</v>
      </c>
      <c r="L455" t="str">
        <f t="shared" si="31"/>
        <v>Q3</v>
      </c>
    </row>
    <row r="456" spans="1:12">
      <c r="A456">
        <v>10418</v>
      </c>
      <c r="B456">
        <v>47</v>
      </c>
      <c r="C456" t="str">
        <f>_xlfn.IFNA(VLOOKUP(B456,Products!$A$1:$J$93,2,FALSE),"")</f>
        <v>Zaanse koeken</v>
      </c>
      <c r="D456" t="str">
        <f>_xlfn.IFNA(VLOOKUP(VLOOKUP(A456,Orders!$A$1:$L$832,3,FALSE),Employees!$A$1:$J$10,3,FALSE)&amp;" "&amp;VLOOKUP(VLOOKUP(A456,Orders!$A$1:$L$832,3,FALSE),Employees!$A$1:$J$10,2,FALSE),"")</f>
        <v>Margaret Peacock</v>
      </c>
      <c r="E456" s="3">
        <f>_xlfn.IFNA(VLOOKUP(A456,Orders!$A$1:$L$832,4,FALSE),"")</f>
        <v>42947</v>
      </c>
      <c r="F456">
        <v>7.6</v>
      </c>
      <c r="G456">
        <v>55</v>
      </c>
      <c r="H456">
        <v>0</v>
      </c>
      <c r="I456">
        <f t="shared" si="28"/>
        <v>2017</v>
      </c>
      <c r="J456">
        <f t="shared" si="29"/>
        <v>418</v>
      </c>
      <c r="K456">
        <f t="shared" si="30"/>
        <v>7</v>
      </c>
      <c r="L456" t="str">
        <f t="shared" si="31"/>
        <v>Q3</v>
      </c>
    </row>
    <row r="457" spans="1:12">
      <c r="A457">
        <v>10418</v>
      </c>
      <c r="B457">
        <v>61</v>
      </c>
      <c r="C457" t="str">
        <f>_xlfn.IFNA(VLOOKUP(B457,Products!$A$1:$J$93,2,FALSE),"")</f>
        <v>Sirop d'érable</v>
      </c>
      <c r="D457" t="str">
        <f>_xlfn.IFNA(VLOOKUP(VLOOKUP(A457,Orders!$A$1:$L$832,3,FALSE),Employees!$A$1:$J$10,3,FALSE)&amp;" "&amp;VLOOKUP(VLOOKUP(A457,Orders!$A$1:$L$832,3,FALSE),Employees!$A$1:$J$10,2,FALSE),"")</f>
        <v>Margaret Peacock</v>
      </c>
      <c r="E457" s="3">
        <f>_xlfn.IFNA(VLOOKUP(A457,Orders!$A$1:$L$832,4,FALSE),"")</f>
        <v>42947</v>
      </c>
      <c r="F457">
        <v>22.8</v>
      </c>
      <c r="G457">
        <v>16</v>
      </c>
      <c r="H457">
        <v>0</v>
      </c>
      <c r="I457">
        <f t="shared" si="28"/>
        <v>2017</v>
      </c>
      <c r="J457">
        <f t="shared" si="29"/>
        <v>364.8</v>
      </c>
      <c r="K457">
        <f t="shared" si="30"/>
        <v>7</v>
      </c>
      <c r="L457" t="str">
        <f t="shared" si="31"/>
        <v>Q3</v>
      </c>
    </row>
    <row r="458" spans="1:12">
      <c r="A458">
        <v>10418</v>
      </c>
      <c r="B458">
        <v>74</v>
      </c>
      <c r="C458" t="str">
        <f>_xlfn.IFNA(VLOOKUP(B458,Products!$A$1:$J$93,2,FALSE),"")</f>
        <v>Longlife Tofu</v>
      </c>
      <c r="D458" t="str">
        <f>_xlfn.IFNA(VLOOKUP(VLOOKUP(A458,Orders!$A$1:$L$832,3,FALSE),Employees!$A$1:$J$10,3,FALSE)&amp;" "&amp;VLOOKUP(VLOOKUP(A458,Orders!$A$1:$L$832,3,FALSE),Employees!$A$1:$J$10,2,FALSE),"")</f>
        <v>Margaret Peacock</v>
      </c>
      <c r="E458" s="3">
        <f>_xlfn.IFNA(VLOOKUP(A458,Orders!$A$1:$L$832,4,FALSE),"")</f>
        <v>42947</v>
      </c>
      <c r="F458">
        <v>8</v>
      </c>
      <c r="G458">
        <v>15</v>
      </c>
      <c r="H458">
        <v>0</v>
      </c>
      <c r="I458">
        <f t="shared" si="28"/>
        <v>2017</v>
      </c>
      <c r="J458">
        <f t="shared" si="29"/>
        <v>120</v>
      </c>
      <c r="K458">
        <f t="shared" si="30"/>
        <v>7</v>
      </c>
      <c r="L458" t="str">
        <f t="shared" si="31"/>
        <v>Q3</v>
      </c>
    </row>
    <row r="459" spans="1:12">
      <c r="A459">
        <v>10419</v>
      </c>
      <c r="B459">
        <v>60</v>
      </c>
      <c r="C459" t="str">
        <f>_xlfn.IFNA(VLOOKUP(B459,Products!$A$1:$J$93,2,FALSE),"")</f>
        <v>Camembert Pierrot</v>
      </c>
      <c r="D459" t="str">
        <f>_xlfn.IFNA(VLOOKUP(VLOOKUP(A459,Orders!$A$1:$L$832,3,FALSE),Employees!$A$1:$J$10,3,FALSE)&amp;" "&amp;VLOOKUP(VLOOKUP(A459,Orders!$A$1:$L$832,3,FALSE),Employees!$A$1:$J$10,2,FALSE),"")</f>
        <v>Margaret Peacock</v>
      </c>
      <c r="E459" s="3">
        <f>_xlfn.IFNA(VLOOKUP(A459,Orders!$A$1:$L$832,4,FALSE),"")</f>
        <v>42950</v>
      </c>
      <c r="F459">
        <v>27.2</v>
      </c>
      <c r="G459">
        <v>60</v>
      </c>
      <c r="H459">
        <v>0.05</v>
      </c>
      <c r="I459">
        <f t="shared" si="28"/>
        <v>2017</v>
      </c>
      <c r="J459">
        <f t="shared" si="29"/>
        <v>81.600000000000009</v>
      </c>
      <c r="K459">
        <f t="shared" si="30"/>
        <v>8</v>
      </c>
      <c r="L459" t="str">
        <f t="shared" si="31"/>
        <v>Q3</v>
      </c>
    </row>
    <row r="460" spans="1:12">
      <c r="A460">
        <v>10419</v>
      </c>
      <c r="B460">
        <v>69</v>
      </c>
      <c r="C460" t="str">
        <f>_xlfn.IFNA(VLOOKUP(B460,Products!$A$1:$J$93,2,FALSE),"")</f>
        <v>Gudbrandsdalsost</v>
      </c>
      <c r="D460" t="str">
        <f>_xlfn.IFNA(VLOOKUP(VLOOKUP(A460,Orders!$A$1:$L$832,3,FALSE),Employees!$A$1:$J$10,3,FALSE)&amp;" "&amp;VLOOKUP(VLOOKUP(A460,Orders!$A$1:$L$832,3,FALSE),Employees!$A$1:$J$10,2,FALSE),"")</f>
        <v>Margaret Peacock</v>
      </c>
      <c r="E460" s="3">
        <f>_xlfn.IFNA(VLOOKUP(A460,Orders!$A$1:$L$832,4,FALSE),"")</f>
        <v>42950</v>
      </c>
      <c r="F460">
        <v>28.8</v>
      </c>
      <c r="G460">
        <v>20</v>
      </c>
      <c r="H460">
        <v>0.05</v>
      </c>
      <c r="I460">
        <f t="shared" si="28"/>
        <v>2017</v>
      </c>
      <c r="J460">
        <f t="shared" si="29"/>
        <v>28.8</v>
      </c>
      <c r="K460">
        <f t="shared" si="30"/>
        <v>8</v>
      </c>
      <c r="L460" t="str">
        <f t="shared" si="31"/>
        <v>Q3</v>
      </c>
    </row>
    <row r="461" spans="1:12">
      <c r="A461">
        <v>10420</v>
      </c>
      <c r="B461">
        <v>9</v>
      </c>
      <c r="C461" t="str">
        <f>_xlfn.IFNA(VLOOKUP(B461,Products!$A$1:$J$93,2,FALSE),"")</f>
        <v>Mishi Kobe Niku</v>
      </c>
      <c r="D461" t="str">
        <f>_xlfn.IFNA(VLOOKUP(VLOOKUP(A461,Orders!$A$1:$L$832,3,FALSE),Employees!$A$1:$J$10,3,FALSE)&amp;" "&amp;VLOOKUP(VLOOKUP(A461,Orders!$A$1:$L$832,3,FALSE),Employees!$A$1:$J$10,2,FALSE),"")</f>
        <v>Janet Leverling</v>
      </c>
      <c r="E461" s="3">
        <f>_xlfn.IFNA(VLOOKUP(A461,Orders!$A$1:$L$832,4,FALSE),"")</f>
        <v>42951</v>
      </c>
      <c r="F461">
        <v>77.599999999999994</v>
      </c>
      <c r="G461">
        <v>20</v>
      </c>
      <c r="H461">
        <v>0.1</v>
      </c>
      <c r="I461">
        <f t="shared" si="28"/>
        <v>2017</v>
      </c>
      <c r="J461">
        <f t="shared" si="29"/>
        <v>155.20000000000002</v>
      </c>
      <c r="K461">
        <f t="shared" si="30"/>
        <v>8</v>
      </c>
      <c r="L461" t="str">
        <f t="shared" si="31"/>
        <v>Q3</v>
      </c>
    </row>
    <row r="462" spans="1:12">
      <c r="A462">
        <v>10420</v>
      </c>
      <c r="B462">
        <v>13</v>
      </c>
      <c r="C462" t="str">
        <f>_xlfn.IFNA(VLOOKUP(B462,Products!$A$1:$J$93,2,FALSE),"")</f>
        <v>Konbu</v>
      </c>
      <c r="D462" t="str">
        <f>_xlfn.IFNA(VLOOKUP(VLOOKUP(A462,Orders!$A$1:$L$832,3,FALSE),Employees!$A$1:$J$10,3,FALSE)&amp;" "&amp;VLOOKUP(VLOOKUP(A462,Orders!$A$1:$L$832,3,FALSE),Employees!$A$1:$J$10,2,FALSE),"")</f>
        <v>Janet Leverling</v>
      </c>
      <c r="E462" s="3">
        <f>_xlfn.IFNA(VLOOKUP(A462,Orders!$A$1:$L$832,4,FALSE),"")</f>
        <v>42951</v>
      </c>
      <c r="F462">
        <v>4.8</v>
      </c>
      <c r="G462">
        <v>2</v>
      </c>
      <c r="H462">
        <v>0.1</v>
      </c>
      <c r="I462">
        <f t="shared" si="28"/>
        <v>2017</v>
      </c>
      <c r="J462">
        <f t="shared" si="29"/>
        <v>0.96</v>
      </c>
      <c r="K462">
        <f t="shared" si="30"/>
        <v>8</v>
      </c>
      <c r="L462" t="str">
        <f t="shared" si="31"/>
        <v>Q3</v>
      </c>
    </row>
    <row r="463" spans="1:12">
      <c r="A463">
        <v>10420</v>
      </c>
      <c r="B463">
        <v>70</v>
      </c>
      <c r="C463" t="str">
        <f>_xlfn.IFNA(VLOOKUP(B463,Products!$A$1:$J$93,2,FALSE),"")</f>
        <v>Outback Lager</v>
      </c>
      <c r="D463" t="str">
        <f>_xlfn.IFNA(VLOOKUP(VLOOKUP(A463,Orders!$A$1:$L$832,3,FALSE),Employees!$A$1:$J$10,3,FALSE)&amp;" "&amp;VLOOKUP(VLOOKUP(A463,Orders!$A$1:$L$832,3,FALSE),Employees!$A$1:$J$10,2,FALSE),"")</f>
        <v>Janet Leverling</v>
      </c>
      <c r="E463" s="3">
        <f>_xlfn.IFNA(VLOOKUP(A463,Orders!$A$1:$L$832,4,FALSE),"")</f>
        <v>42951</v>
      </c>
      <c r="F463">
        <v>12</v>
      </c>
      <c r="G463">
        <v>8</v>
      </c>
      <c r="H463">
        <v>0.1</v>
      </c>
      <c r="I463">
        <f t="shared" si="28"/>
        <v>2017</v>
      </c>
      <c r="J463">
        <f t="shared" si="29"/>
        <v>9.6000000000000014</v>
      </c>
      <c r="K463">
        <f t="shared" si="30"/>
        <v>8</v>
      </c>
      <c r="L463" t="str">
        <f t="shared" si="31"/>
        <v>Q3</v>
      </c>
    </row>
    <row r="464" spans="1:12">
      <c r="A464">
        <v>10420</v>
      </c>
      <c r="B464">
        <v>73</v>
      </c>
      <c r="C464" t="str">
        <f>_xlfn.IFNA(VLOOKUP(B464,Products!$A$1:$J$93,2,FALSE),"")</f>
        <v>Röd Kaviar</v>
      </c>
      <c r="D464" t="str">
        <f>_xlfn.IFNA(VLOOKUP(VLOOKUP(A464,Orders!$A$1:$L$832,3,FALSE),Employees!$A$1:$J$10,3,FALSE)&amp;" "&amp;VLOOKUP(VLOOKUP(A464,Orders!$A$1:$L$832,3,FALSE),Employees!$A$1:$J$10,2,FALSE),"")</f>
        <v>Janet Leverling</v>
      </c>
      <c r="E464" s="3">
        <f>_xlfn.IFNA(VLOOKUP(A464,Orders!$A$1:$L$832,4,FALSE),"")</f>
        <v>42951</v>
      </c>
      <c r="F464">
        <v>12</v>
      </c>
      <c r="G464">
        <v>20</v>
      </c>
      <c r="H464">
        <v>0.1</v>
      </c>
      <c r="I464">
        <f t="shared" si="28"/>
        <v>2017</v>
      </c>
      <c r="J464">
        <f t="shared" si="29"/>
        <v>24</v>
      </c>
      <c r="K464">
        <f t="shared" si="30"/>
        <v>8</v>
      </c>
      <c r="L464" t="str">
        <f t="shared" si="31"/>
        <v>Q3</v>
      </c>
    </row>
    <row r="465" spans="1:12">
      <c r="A465">
        <v>10421</v>
      </c>
      <c r="B465">
        <v>19</v>
      </c>
      <c r="C465" t="str">
        <f>_xlfn.IFNA(VLOOKUP(B465,Products!$A$1:$J$93,2,FALSE),"")</f>
        <v>Teatime Chocolate Biscuits</v>
      </c>
      <c r="D465" t="str">
        <f>_xlfn.IFNA(VLOOKUP(VLOOKUP(A465,Orders!$A$1:$L$832,3,FALSE),Employees!$A$1:$J$10,3,FALSE)&amp;" "&amp;VLOOKUP(VLOOKUP(A465,Orders!$A$1:$L$832,3,FALSE),Employees!$A$1:$J$10,2,FALSE),"")</f>
        <v>Laura Callahan</v>
      </c>
      <c r="E465" s="3">
        <f>_xlfn.IFNA(VLOOKUP(A465,Orders!$A$1:$L$832,4,FALSE),"")</f>
        <v>42951</v>
      </c>
      <c r="F465">
        <v>7.3</v>
      </c>
      <c r="G465">
        <v>4</v>
      </c>
      <c r="H465">
        <v>0.15</v>
      </c>
      <c r="I465">
        <f t="shared" si="28"/>
        <v>2017</v>
      </c>
      <c r="J465">
        <f t="shared" si="29"/>
        <v>4.38</v>
      </c>
      <c r="K465">
        <f t="shared" si="30"/>
        <v>8</v>
      </c>
      <c r="L465" t="str">
        <f t="shared" si="31"/>
        <v>Q3</v>
      </c>
    </row>
    <row r="466" spans="1:12">
      <c r="A466">
        <v>10421</v>
      </c>
      <c r="B466">
        <v>26</v>
      </c>
      <c r="C466" t="str">
        <f>_xlfn.IFNA(VLOOKUP(B466,Products!$A$1:$J$93,2,FALSE),"")</f>
        <v>Gumbär Gummibärchen</v>
      </c>
      <c r="D466" t="str">
        <f>_xlfn.IFNA(VLOOKUP(VLOOKUP(A466,Orders!$A$1:$L$832,3,FALSE),Employees!$A$1:$J$10,3,FALSE)&amp;" "&amp;VLOOKUP(VLOOKUP(A466,Orders!$A$1:$L$832,3,FALSE),Employees!$A$1:$J$10,2,FALSE),"")</f>
        <v>Laura Callahan</v>
      </c>
      <c r="E466" s="3">
        <f>_xlfn.IFNA(VLOOKUP(A466,Orders!$A$1:$L$832,4,FALSE),"")</f>
        <v>42951</v>
      </c>
      <c r="F466">
        <v>24.9</v>
      </c>
      <c r="G466">
        <v>30</v>
      </c>
      <c r="H466">
        <v>0</v>
      </c>
      <c r="I466">
        <f t="shared" si="28"/>
        <v>2017</v>
      </c>
      <c r="J466">
        <f t="shared" si="29"/>
        <v>747</v>
      </c>
      <c r="K466">
        <f t="shared" si="30"/>
        <v>8</v>
      </c>
      <c r="L466" t="str">
        <f t="shared" si="31"/>
        <v>Q3</v>
      </c>
    </row>
    <row r="467" spans="1:12">
      <c r="A467">
        <v>10421</v>
      </c>
      <c r="B467">
        <v>53</v>
      </c>
      <c r="C467" t="str">
        <f>_xlfn.IFNA(VLOOKUP(B467,Products!$A$1:$J$93,2,FALSE),"")</f>
        <v>Perth Pasties</v>
      </c>
      <c r="D467" t="str">
        <f>_xlfn.IFNA(VLOOKUP(VLOOKUP(A467,Orders!$A$1:$L$832,3,FALSE),Employees!$A$1:$J$10,3,FALSE)&amp;" "&amp;VLOOKUP(VLOOKUP(A467,Orders!$A$1:$L$832,3,FALSE),Employees!$A$1:$J$10,2,FALSE),"")</f>
        <v>Laura Callahan</v>
      </c>
      <c r="E467" s="3">
        <f>_xlfn.IFNA(VLOOKUP(A467,Orders!$A$1:$L$832,4,FALSE),"")</f>
        <v>42951</v>
      </c>
      <c r="F467">
        <v>26.2</v>
      </c>
      <c r="G467">
        <v>15</v>
      </c>
      <c r="H467">
        <v>0.15</v>
      </c>
      <c r="I467">
        <f t="shared" si="28"/>
        <v>2017</v>
      </c>
      <c r="J467">
        <f t="shared" si="29"/>
        <v>58.949999999999996</v>
      </c>
      <c r="K467">
        <f t="shared" si="30"/>
        <v>8</v>
      </c>
      <c r="L467" t="str">
        <f t="shared" si="31"/>
        <v>Q3</v>
      </c>
    </row>
    <row r="468" spans="1:12">
      <c r="A468">
        <v>10421</v>
      </c>
      <c r="B468">
        <v>77</v>
      </c>
      <c r="C468" t="str">
        <f>_xlfn.IFNA(VLOOKUP(B468,Products!$A$1:$J$93,2,FALSE),"")</f>
        <v>Original Frankfurter grüne Soße</v>
      </c>
      <c r="D468" t="str">
        <f>_xlfn.IFNA(VLOOKUP(VLOOKUP(A468,Orders!$A$1:$L$832,3,FALSE),Employees!$A$1:$J$10,3,FALSE)&amp;" "&amp;VLOOKUP(VLOOKUP(A468,Orders!$A$1:$L$832,3,FALSE),Employees!$A$1:$J$10,2,FALSE),"")</f>
        <v>Laura Callahan</v>
      </c>
      <c r="E468" s="3">
        <f>_xlfn.IFNA(VLOOKUP(A468,Orders!$A$1:$L$832,4,FALSE),"")</f>
        <v>42951</v>
      </c>
      <c r="F468">
        <v>10.4</v>
      </c>
      <c r="G468">
        <v>10</v>
      </c>
      <c r="H468">
        <v>0.15</v>
      </c>
      <c r="I468">
        <f t="shared" si="28"/>
        <v>2017</v>
      </c>
      <c r="J468">
        <f t="shared" si="29"/>
        <v>15.6</v>
      </c>
      <c r="K468">
        <f t="shared" si="30"/>
        <v>8</v>
      </c>
      <c r="L468" t="str">
        <f t="shared" si="31"/>
        <v>Q3</v>
      </c>
    </row>
    <row r="469" spans="1:12">
      <c r="A469">
        <v>10422</v>
      </c>
      <c r="B469">
        <v>26</v>
      </c>
      <c r="C469" t="str">
        <f>_xlfn.IFNA(VLOOKUP(B469,Products!$A$1:$J$93,2,FALSE),"")</f>
        <v>Gumbär Gummibärchen</v>
      </c>
      <c r="D469" t="str">
        <f>_xlfn.IFNA(VLOOKUP(VLOOKUP(A469,Orders!$A$1:$L$832,3,FALSE),Employees!$A$1:$J$10,3,FALSE)&amp;" "&amp;VLOOKUP(VLOOKUP(A469,Orders!$A$1:$L$832,3,FALSE),Employees!$A$1:$J$10,2,FALSE),"")</f>
        <v>Andrew Fuller</v>
      </c>
      <c r="E469" s="3">
        <f>_xlfn.IFNA(VLOOKUP(A469,Orders!$A$1:$L$832,4,FALSE),"")</f>
        <v>42952</v>
      </c>
      <c r="F469">
        <v>24.9</v>
      </c>
      <c r="G469">
        <v>2</v>
      </c>
      <c r="H469">
        <v>0</v>
      </c>
      <c r="I469">
        <f t="shared" si="28"/>
        <v>2017</v>
      </c>
      <c r="J469">
        <f t="shared" si="29"/>
        <v>49.8</v>
      </c>
      <c r="K469">
        <f t="shared" si="30"/>
        <v>8</v>
      </c>
      <c r="L469" t="str">
        <f t="shared" si="31"/>
        <v>Q3</v>
      </c>
    </row>
    <row r="470" spans="1:12">
      <c r="A470">
        <v>10423</v>
      </c>
      <c r="B470">
        <v>31</v>
      </c>
      <c r="C470" t="str">
        <f>_xlfn.IFNA(VLOOKUP(B470,Products!$A$1:$J$93,2,FALSE),"")</f>
        <v>Gorgonzola Telino</v>
      </c>
      <c r="D470" t="str">
        <f>_xlfn.IFNA(VLOOKUP(VLOOKUP(A470,Orders!$A$1:$L$832,3,FALSE),Employees!$A$1:$J$10,3,FALSE)&amp;" "&amp;VLOOKUP(VLOOKUP(A470,Orders!$A$1:$L$832,3,FALSE),Employees!$A$1:$J$10,2,FALSE),"")</f>
        <v>Michael Suyama</v>
      </c>
      <c r="E470" s="3">
        <f>_xlfn.IFNA(VLOOKUP(A470,Orders!$A$1:$L$832,4,FALSE),"")</f>
        <v>42953</v>
      </c>
      <c r="F470">
        <v>10</v>
      </c>
      <c r="G470">
        <v>14</v>
      </c>
      <c r="H470">
        <v>0</v>
      </c>
      <c r="I470">
        <f t="shared" si="28"/>
        <v>2017</v>
      </c>
      <c r="J470">
        <f t="shared" si="29"/>
        <v>140</v>
      </c>
      <c r="K470">
        <f t="shared" si="30"/>
        <v>8</v>
      </c>
      <c r="L470" t="str">
        <f t="shared" si="31"/>
        <v>Q3</v>
      </c>
    </row>
    <row r="471" spans="1:12">
      <c r="A471">
        <v>10423</v>
      </c>
      <c r="B471">
        <v>59</v>
      </c>
      <c r="C471" t="str">
        <f>_xlfn.IFNA(VLOOKUP(B471,Products!$A$1:$J$93,2,FALSE),"")</f>
        <v>Raclette Courdavault</v>
      </c>
      <c r="D471" t="str">
        <f>_xlfn.IFNA(VLOOKUP(VLOOKUP(A471,Orders!$A$1:$L$832,3,FALSE),Employees!$A$1:$J$10,3,FALSE)&amp;" "&amp;VLOOKUP(VLOOKUP(A471,Orders!$A$1:$L$832,3,FALSE),Employees!$A$1:$J$10,2,FALSE),"")</f>
        <v>Michael Suyama</v>
      </c>
      <c r="E471" s="3">
        <f>_xlfn.IFNA(VLOOKUP(A471,Orders!$A$1:$L$832,4,FALSE),"")</f>
        <v>42953</v>
      </c>
      <c r="F471">
        <v>44</v>
      </c>
      <c r="G471">
        <v>20</v>
      </c>
      <c r="H471">
        <v>0</v>
      </c>
      <c r="I471">
        <f t="shared" si="28"/>
        <v>2017</v>
      </c>
      <c r="J471">
        <f t="shared" si="29"/>
        <v>880</v>
      </c>
      <c r="K471">
        <f t="shared" si="30"/>
        <v>8</v>
      </c>
      <c r="L471" t="str">
        <f t="shared" si="31"/>
        <v>Q3</v>
      </c>
    </row>
    <row r="472" spans="1:12">
      <c r="A472">
        <v>10424</v>
      </c>
      <c r="B472">
        <v>35</v>
      </c>
      <c r="C472" t="str">
        <f>_xlfn.IFNA(VLOOKUP(B472,Products!$A$1:$J$93,2,FALSE),"")</f>
        <v>Steeleye Stout</v>
      </c>
      <c r="D472" t="str">
        <f>_xlfn.IFNA(VLOOKUP(VLOOKUP(A472,Orders!$A$1:$L$832,3,FALSE),Employees!$A$1:$J$10,3,FALSE)&amp;" "&amp;VLOOKUP(VLOOKUP(A472,Orders!$A$1:$L$832,3,FALSE),Employees!$A$1:$J$10,2,FALSE),"")</f>
        <v>Robert King</v>
      </c>
      <c r="E472" s="3">
        <f>_xlfn.IFNA(VLOOKUP(A472,Orders!$A$1:$L$832,4,FALSE),"")</f>
        <v>42953</v>
      </c>
      <c r="F472">
        <v>14.4</v>
      </c>
      <c r="G472">
        <v>60</v>
      </c>
      <c r="H472">
        <v>0.2</v>
      </c>
      <c r="I472">
        <f t="shared" si="28"/>
        <v>2017</v>
      </c>
      <c r="J472">
        <f t="shared" si="29"/>
        <v>172.8</v>
      </c>
      <c r="K472">
        <f t="shared" si="30"/>
        <v>8</v>
      </c>
      <c r="L472" t="str">
        <f t="shared" si="31"/>
        <v>Q3</v>
      </c>
    </row>
    <row r="473" spans="1:12">
      <c r="A473">
        <v>10424</v>
      </c>
      <c r="B473">
        <v>38</v>
      </c>
      <c r="C473" t="str">
        <f>_xlfn.IFNA(VLOOKUP(B473,Products!$A$1:$J$93,2,FALSE),"")</f>
        <v>Côte de Blaye</v>
      </c>
      <c r="D473" t="str">
        <f>_xlfn.IFNA(VLOOKUP(VLOOKUP(A473,Orders!$A$1:$L$832,3,FALSE),Employees!$A$1:$J$10,3,FALSE)&amp;" "&amp;VLOOKUP(VLOOKUP(A473,Orders!$A$1:$L$832,3,FALSE),Employees!$A$1:$J$10,2,FALSE),"")</f>
        <v>Robert King</v>
      </c>
      <c r="E473" s="3">
        <f>_xlfn.IFNA(VLOOKUP(A473,Orders!$A$1:$L$832,4,FALSE),"")</f>
        <v>42953</v>
      </c>
      <c r="F473">
        <v>210.8</v>
      </c>
      <c r="G473">
        <v>49</v>
      </c>
      <c r="H473">
        <v>0.2</v>
      </c>
      <c r="I473">
        <f t="shared" si="28"/>
        <v>2017</v>
      </c>
      <c r="J473">
        <f t="shared" si="29"/>
        <v>2065.84</v>
      </c>
      <c r="K473">
        <f t="shared" si="30"/>
        <v>8</v>
      </c>
      <c r="L473" t="str">
        <f t="shared" si="31"/>
        <v>Q3</v>
      </c>
    </row>
    <row r="474" spans="1:12">
      <c r="A474">
        <v>10424</v>
      </c>
      <c r="B474">
        <v>68</v>
      </c>
      <c r="C474" t="str">
        <f>_xlfn.IFNA(VLOOKUP(B474,Products!$A$1:$J$93,2,FALSE),"")</f>
        <v>Scottish Longbreads</v>
      </c>
      <c r="D474" t="str">
        <f>_xlfn.IFNA(VLOOKUP(VLOOKUP(A474,Orders!$A$1:$L$832,3,FALSE),Employees!$A$1:$J$10,3,FALSE)&amp;" "&amp;VLOOKUP(VLOOKUP(A474,Orders!$A$1:$L$832,3,FALSE),Employees!$A$1:$J$10,2,FALSE),"")</f>
        <v>Robert King</v>
      </c>
      <c r="E474" s="3">
        <f>_xlfn.IFNA(VLOOKUP(A474,Orders!$A$1:$L$832,4,FALSE),"")</f>
        <v>42953</v>
      </c>
      <c r="F474">
        <v>10</v>
      </c>
      <c r="G474">
        <v>30</v>
      </c>
      <c r="H474">
        <v>0.2</v>
      </c>
      <c r="I474">
        <f t="shared" si="28"/>
        <v>2017</v>
      </c>
      <c r="J474">
        <f t="shared" si="29"/>
        <v>60</v>
      </c>
      <c r="K474">
        <f t="shared" si="30"/>
        <v>8</v>
      </c>
      <c r="L474" t="str">
        <f t="shared" si="31"/>
        <v>Q3</v>
      </c>
    </row>
    <row r="475" spans="1:12">
      <c r="A475">
        <v>10425</v>
      </c>
      <c r="B475">
        <v>55</v>
      </c>
      <c r="C475" t="str">
        <f>_xlfn.IFNA(VLOOKUP(B475,Products!$A$1:$J$93,2,FALSE),"")</f>
        <v>Pâté chinois</v>
      </c>
      <c r="D475" t="str">
        <f>_xlfn.IFNA(VLOOKUP(VLOOKUP(A475,Orders!$A$1:$L$832,3,FALSE),Employees!$A$1:$J$10,3,FALSE)&amp;" "&amp;VLOOKUP(VLOOKUP(A475,Orders!$A$1:$L$832,3,FALSE),Employees!$A$1:$J$10,2,FALSE),"")</f>
        <v>Michael Suyama</v>
      </c>
      <c r="E475" s="3">
        <f>_xlfn.IFNA(VLOOKUP(A475,Orders!$A$1:$L$832,4,FALSE),"")</f>
        <v>42954</v>
      </c>
      <c r="F475">
        <v>19.2</v>
      </c>
      <c r="G475">
        <v>10</v>
      </c>
      <c r="H475">
        <v>0.25</v>
      </c>
      <c r="I475">
        <f t="shared" si="28"/>
        <v>2017</v>
      </c>
      <c r="J475">
        <f t="shared" si="29"/>
        <v>48</v>
      </c>
      <c r="K475">
        <f t="shared" si="30"/>
        <v>8</v>
      </c>
      <c r="L475" t="str">
        <f t="shared" si="31"/>
        <v>Q3</v>
      </c>
    </row>
    <row r="476" spans="1:12">
      <c r="A476">
        <v>10425</v>
      </c>
      <c r="B476">
        <v>76</v>
      </c>
      <c r="C476" t="str">
        <f>_xlfn.IFNA(VLOOKUP(B476,Products!$A$1:$J$93,2,FALSE),"")</f>
        <v>Lakkalikööri</v>
      </c>
      <c r="D476" t="str">
        <f>_xlfn.IFNA(VLOOKUP(VLOOKUP(A476,Orders!$A$1:$L$832,3,FALSE),Employees!$A$1:$J$10,3,FALSE)&amp;" "&amp;VLOOKUP(VLOOKUP(A476,Orders!$A$1:$L$832,3,FALSE),Employees!$A$1:$J$10,2,FALSE),"")</f>
        <v>Michael Suyama</v>
      </c>
      <c r="E476" s="3">
        <f>_xlfn.IFNA(VLOOKUP(A476,Orders!$A$1:$L$832,4,FALSE),"")</f>
        <v>42954</v>
      </c>
      <c r="F476">
        <v>14.4</v>
      </c>
      <c r="G476">
        <v>20</v>
      </c>
      <c r="H476">
        <v>0.25</v>
      </c>
      <c r="I476">
        <f t="shared" si="28"/>
        <v>2017</v>
      </c>
      <c r="J476">
        <f t="shared" si="29"/>
        <v>72</v>
      </c>
      <c r="K476">
        <f t="shared" si="30"/>
        <v>8</v>
      </c>
      <c r="L476" t="str">
        <f t="shared" si="31"/>
        <v>Q3</v>
      </c>
    </row>
    <row r="477" spans="1:12">
      <c r="A477">
        <v>10426</v>
      </c>
      <c r="B477">
        <v>56</v>
      </c>
      <c r="C477" t="str">
        <f>_xlfn.IFNA(VLOOKUP(B477,Products!$A$1:$J$93,2,FALSE),"")</f>
        <v>Gnocchi di nonna Alice</v>
      </c>
      <c r="D477" t="str">
        <f>_xlfn.IFNA(VLOOKUP(VLOOKUP(A477,Orders!$A$1:$L$832,3,FALSE),Employees!$A$1:$J$10,3,FALSE)&amp;" "&amp;VLOOKUP(VLOOKUP(A477,Orders!$A$1:$L$832,3,FALSE),Employees!$A$1:$J$10,2,FALSE),"")</f>
        <v>Margaret Peacock</v>
      </c>
      <c r="E477" s="3">
        <f>_xlfn.IFNA(VLOOKUP(A477,Orders!$A$1:$L$832,4,FALSE),"")</f>
        <v>42957</v>
      </c>
      <c r="F477">
        <v>30.4</v>
      </c>
      <c r="G477">
        <v>5</v>
      </c>
      <c r="H477">
        <v>0</v>
      </c>
      <c r="I477">
        <f t="shared" si="28"/>
        <v>2017</v>
      </c>
      <c r="J477">
        <f t="shared" si="29"/>
        <v>152</v>
      </c>
      <c r="K477">
        <f t="shared" si="30"/>
        <v>8</v>
      </c>
      <c r="L477" t="str">
        <f t="shared" si="31"/>
        <v>Q3</v>
      </c>
    </row>
    <row r="478" spans="1:12">
      <c r="A478">
        <v>10426</v>
      </c>
      <c r="B478">
        <v>64</v>
      </c>
      <c r="C478" t="str">
        <f>_xlfn.IFNA(VLOOKUP(B478,Products!$A$1:$J$93,2,FALSE),"")</f>
        <v>Wimmers gute Semmelknödel</v>
      </c>
      <c r="D478" t="str">
        <f>_xlfn.IFNA(VLOOKUP(VLOOKUP(A478,Orders!$A$1:$L$832,3,FALSE),Employees!$A$1:$J$10,3,FALSE)&amp;" "&amp;VLOOKUP(VLOOKUP(A478,Orders!$A$1:$L$832,3,FALSE),Employees!$A$1:$J$10,2,FALSE),"")</f>
        <v>Margaret Peacock</v>
      </c>
      <c r="E478" s="3">
        <f>_xlfn.IFNA(VLOOKUP(A478,Orders!$A$1:$L$832,4,FALSE),"")</f>
        <v>42957</v>
      </c>
      <c r="F478">
        <v>26.6</v>
      </c>
      <c r="G478">
        <v>7</v>
      </c>
      <c r="H478">
        <v>0</v>
      </c>
      <c r="I478">
        <f t="shared" si="28"/>
        <v>2017</v>
      </c>
      <c r="J478">
        <f t="shared" si="29"/>
        <v>186.20000000000002</v>
      </c>
      <c r="K478">
        <f t="shared" si="30"/>
        <v>8</v>
      </c>
      <c r="L478" t="str">
        <f t="shared" si="31"/>
        <v>Q3</v>
      </c>
    </row>
    <row r="479" spans="1:12">
      <c r="A479">
        <v>10427</v>
      </c>
      <c r="B479">
        <v>14</v>
      </c>
      <c r="C479" t="str">
        <f>_xlfn.IFNA(VLOOKUP(B479,Products!$A$1:$J$93,2,FALSE),"")</f>
        <v>Tofu</v>
      </c>
      <c r="D479" t="str">
        <f>_xlfn.IFNA(VLOOKUP(VLOOKUP(A479,Orders!$A$1:$L$832,3,FALSE),Employees!$A$1:$J$10,3,FALSE)&amp;" "&amp;VLOOKUP(VLOOKUP(A479,Orders!$A$1:$L$832,3,FALSE),Employees!$A$1:$J$10,2,FALSE),"")</f>
        <v>Margaret Peacock</v>
      </c>
      <c r="E479" s="3">
        <f>_xlfn.IFNA(VLOOKUP(A479,Orders!$A$1:$L$832,4,FALSE),"")</f>
        <v>42957</v>
      </c>
      <c r="F479">
        <v>18.600000000000001</v>
      </c>
      <c r="G479">
        <v>35</v>
      </c>
      <c r="H479">
        <v>0</v>
      </c>
      <c r="I479">
        <f t="shared" si="28"/>
        <v>2017</v>
      </c>
      <c r="J479">
        <f t="shared" si="29"/>
        <v>651</v>
      </c>
      <c r="K479">
        <f t="shared" si="30"/>
        <v>8</v>
      </c>
      <c r="L479" t="str">
        <f t="shared" si="31"/>
        <v>Q3</v>
      </c>
    </row>
    <row r="480" spans="1:12">
      <c r="A480">
        <v>10428</v>
      </c>
      <c r="B480">
        <v>46</v>
      </c>
      <c r="C480" t="str">
        <f>_xlfn.IFNA(VLOOKUP(B480,Products!$A$1:$J$93,2,FALSE),"")</f>
        <v>Spegesild</v>
      </c>
      <c r="D480" t="str">
        <f>_xlfn.IFNA(VLOOKUP(VLOOKUP(A480,Orders!$A$1:$L$832,3,FALSE),Employees!$A$1:$J$10,3,FALSE)&amp;" "&amp;VLOOKUP(VLOOKUP(A480,Orders!$A$1:$L$832,3,FALSE),Employees!$A$1:$J$10,2,FALSE),"")</f>
        <v>Robert King</v>
      </c>
      <c r="E480" s="3">
        <f>_xlfn.IFNA(VLOOKUP(A480,Orders!$A$1:$L$832,4,FALSE),"")</f>
        <v>42958</v>
      </c>
      <c r="F480">
        <v>9.6</v>
      </c>
      <c r="G480">
        <v>20</v>
      </c>
      <c r="H480">
        <v>0</v>
      </c>
      <c r="I480">
        <f t="shared" si="28"/>
        <v>2017</v>
      </c>
      <c r="J480">
        <f t="shared" si="29"/>
        <v>192</v>
      </c>
      <c r="K480">
        <f t="shared" si="30"/>
        <v>8</v>
      </c>
      <c r="L480" t="str">
        <f t="shared" si="31"/>
        <v>Q3</v>
      </c>
    </row>
    <row r="481" spans="1:12">
      <c r="A481">
        <v>10429</v>
      </c>
      <c r="B481">
        <v>50</v>
      </c>
      <c r="C481" t="str">
        <f>_xlfn.IFNA(VLOOKUP(B481,Products!$A$1:$J$93,2,FALSE),"")</f>
        <v>Valkoinen suklaa</v>
      </c>
      <c r="D481" t="str">
        <f>_xlfn.IFNA(VLOOKUP(VLOOKUP(A481,Orders!$A$1:$L$832,3,FALSE),Employees!$A$1:$J$10,3,FALSE)&amp;" "&amp;VLOOKUP(VLOOKUP(A481,Orders!$A$1:$L$832,3,FALSE),Employees!$A$1:$J$10,2,FALSE),"")</f>
        <v>Janet Leverling</v>
      </c>
      <c r="E481" s="3">
        <f>_xlfn.IFNA(VLOOKUP(A481,Orders!$A$1:$L$832,4,FALSE),"")</f>
        <v>42959</v>
      </c>
      <c r="F481">
        <v>13</v>
      </c>
      <c r="G481">
        <v>40</v>
      </c>
      <c r="H481">
        <v>0</v>
      </c>
      <c r="I481">
        <f t="shared" si="28"/>
        <v>2017</v>
      </c>
      <c r="J481">
        <f t="shared" si="29"/>
        <v>520</v>
      </c>
      <c r="K481">
        <f t="shared" si="30"/>
        <v>8</v>
      </c>
      <c r="L481" t="str">
        <f t="shared" si="31"/>
        <v>Q3</v>
      </c>
    </row>
    <row r="482" spans="1:12">
      <c r="A482">
        <v>10429</v>
      </c>
      <c r="B482">
        <v>63</v>
      </c>
      <c r="C482" t="str">
        <f>_xlfn.IFNA(VLOOKUP(B482,Products!$A$1:$J$93,2,FALSE),"")</f>
        <v>Vegie-spread</v>
      </c>
      <c r="D482" t="str">
        <f>_xlfn.IFNA(VLOOKUP(VLOOKUP(A482,Orders!$A$1:$L$832,3,FALSE),Employees!$A$1:$J$10,3,FALSE)&amp;" "&amp;VLOOKUP(VLOOKUP(A482,Orders!$A$1:$L$832,3,FALSE),Employees!$A$1:$J$10,2,FALSE),"")</f>
        <v>Janet Leverling</v>
      </c>
      <c r="E482" s="3">
        <f>_xlfn.IFNA(VLOOKUP(A482,Orders!$A$1:$L$832,4,FALSE),"")</f>
        <v>42959</v>
      </c>
      <c r="F482">
        <v>35.1</v>
      </c>
      <c r="G482">
        <v>35</v>
      </c>
      <c r="H482">
        <v>0.25</v>
      </c>
      <c r="I482">
        <f t="shared" si="28"/>
        <v>2017</v>
      </c>
      <c r="J482">
        <f t="shared" si="29"/>
        <v>307.125</v>
      </c>
      <c r="K482">
        <f t="shared" si="30"/>
        <v>8</v>
      </c>
      <c r="L482" t="str">
        <f t="shared" si="31"/>
        <v>Q3</v>
      </c>
    </row>
    <row r="483" spans="1:12">
      <c r="A483">
        <v>10430</v>
      </c>
      <c r="B483">
        <v>17</v>
      </c>
      <c r="C483" t="str">
        <f>_xlfn.IFNA(VLOOKUP(B483,Products!$A$1:$J$93,2,FALSE),"")</f>
        <v>Alice Mutton</v>
      </c>
      <c r="D483" t="str">
        <f>_xlfn.IFNA(VLOOKUP(VLOOKUP(A483,Orders!$A$1:$L$832,3,FALSE),Employees!$A$1:$J$10,3,FALSE)&amp;" "&amp;VLOOKUP(VLOOKUP(A483,Orders!$A$1:$L$832,3,FALSE),Employees!$A$1:$J$10,2,FALSE),"")</f>
        <v>Margaret Peacock</v>
      </c>
      <c r="E483" s="3">
        <f>_xlfn.IFNA(VLOOKUP(A483,Orders!$A$1:$L$832,4,FALSE),"")</f>
        <v>42960</v>
      </c>
      <c r="F483">
        <v>31.2</v>
      </c>
      <c r="G483">
        <v>45</v>
      </c>
      <c r="H483">
        <v>0.2</v>
      </c>
      <c r="I483">
        <f t="shared" si="28"/>
        <v>2017</v>
      </c>
      <c r="J483">
        <f t="shared" si="29"/>
        <v>280.8</v>
      </c>
      <c r="K483">
        <f t="shared" si="30"/>
        <v>8</v>
      </c>
      <c r="L483" t="str">
        <f t="shared" si="31"/>
        <v>Q3</v>
      </c>
    </row>
    <row r="484" spans="1:12">
      <c r="A484">
        <v>10430</v>
      </c>
      <c r="B484">
        <v>21</v>
      </c>
      <c r="C484" t="str">
        <f>_xlfn.IFNA(VLOOKUP(B484,Products!$A$1:$J$93,2,FALSE),"")</f>
        <v>Sir Rodney's Scones</v>
      </c>
      <c r="D484" t="str">
        <f>_xlfn.IFNA(VLOOKUP(VLOOKUP(A484,Orders!$A$1:$L$832,3,FALSE),Employees!$A$1:$J$10,3,FALSE)&amp;" "&amp;VLOOKUP(VLOOKUP(A484,Orders!$A$1:$L$832,3,FALSE),Employees!$A$1:$J$10,2,FALSE),"")</f>
        <v>Margaret Peacock</v>
      </c>
      <c r="E484" s="3">
        <f>_xlfn.IFNA(VLOOKUP(A484,Orders!$A$1:$L$832,4,FALSE),"")</f>
        <v>42960</v>
      </c>
      <c r="F484">
        <v>8</v>
      </c>
      <c r="G484">
        <v>50</v>
      </c>
      <c r="H484">
        <v>0</v>
      </c>
      <c r="I484">
        <f t="shared" si="28"/>
        <v>2017</v>
      </c>
      <c r="J484">
        <f t="shared" si="29"/>
        <v>400</v>
      </c>
      <c r="K484">
        <f t="shared" si="30"/>
        <v>8</v>
      </c>
      <c r="L484" t="str">
        <f t="shared" si="31"/>
        <v>Q3</v>
      </c>
    </row>
    <row r="485" spans="1:12">
      <c r="A485">
        <v>10430</v>
      </c>
      <c r="B485">
        <v>56</v>
      </c>
      <c r="C485" t="str">
        <f>_xlfn.IFNA(VLOOKUP(B485,Products!$A$1:$J$93,2,FALSE),"")</f>
        <v>Gnocchi di nonna Alice</v>
      </c>
      <c r="D485" t="str">
        <f>_xlfn.IFNA(VLOOKUP(VLOOKUP(A485,Orders!$A$1:$L$832,3,FALSE),Employees!$A$1:$J$10,3,FALSE)&amp;" "&amp;VLOOKUP(VLOOKUP(A485,Orders!$A$1:$L$832,3,FALSE),Employees!$A$1:$J$10,2,FALSE),"")</f>
        <v>Margaret Peacock</v>
      </c>
      <c r="E485" s="3">
        <f>_xlfn.IFNA(VLOOKUP(A485,Orders!$A$1:$L$832,4,FALSE),"")</f>
        <v>42960</v>
      </c>
      <c r="F485">
        <v>30.4</v>
      </c>
      <c r="G485">
        <v>30</v>
      </c>
      <c r="H485">
        <v>0</v>
      </c>
      <c r="I485">
        <f t="shared" si="28"/>
        <v>2017</v>
      </c>
      <c r="J485">
        <f t="shared" si="29"/>
        <v>912</v>
      </c>
      <c r="K485">
        <f t="shared" si="30"/>
        <v>8</v>
      </c>
      <c r="L485" t="str">
        <f t="shared" si="31"/>
        <v>Q3</v>
      </c>
    </row>
    <row r="486" spans="1:12">
      <c r="A486">
        <v>10430</v>
      </c>
      <c r="B486">
        <v>59</v>
      </c>
      <c r="C486" t="str">
        <f>_xlfn.IFNA(VLOOKUP(B486,Products!$A$1:$J$93,2,FALSE),"")</f>
        <v>Raclette Courdavault</v>
      </c>
      <c r="D486" t="str">
        <f>_xlfn.IFNA(VLOOKUP(VLOOKUP(A486,Orders!$A$1:$L$832,3,FALSE),Employees!$A$1:$J$10,3,FALSE)&amp;" "&amp;VLOOKUP(VLOOKUP(A486,Orders!$A$1:$L$832,3,FALSE),Employees!$A$1:$J$10,2,FALSE),"")</f>
        <v>Margaret Peacock</v>
      </c>
      <c r="E486" s="3">
        <f>_xlfn.IFNA(VLOOKUP(A486,Orders!$A$1:$L$832,4,FALSE),"")</f>
        <v>42960</v>
      </c>
      <c r="F486">
        <v>44</v>
      </c>
      <c r="G486">
        <v>70</v>
      </c>
      <c r="H486">
        <v>0.2</v>
      </c>
      <c r="I486">
        <f t="shared" si="28"/>
        <v>2017</v>
      </c>
      <c r="J486">
        <f t="shared" si="29"/>
        <v>616</v>
      </c>
      <c r="K486">
        <f t="shared" si="30"/>
        <v>8</v>
      </c>
      <c r="L486" t="str">
        <f t="shared" si="31"/>
        <v>Q3</v>
      </c>
    </row>
    <row r="487" spans="1:12">
      <c r="A487">
        <v>10431</v>
      </c>
      <c r="B487">
        <v>17</v>
      </c>
      <c r="C487" t="str">
        <f>_xlfn.IFNA(VLOOKUP(B487,Products!$A$1:$J$93,2,FALSE),"")</f>
        <v>Alice Mutton</v>
      </c>
      <c r="D487" t="str">
        <f>_xlfn.IFNA(VLOOKUP(VLOOKUP(A487,Orders!$A$1:$L$832,3,FALSE),Employees!$A$1:$J$10,3,FALSE)&amp;" "&amp;VLOOKUP(VLOOKUP(A487,Orders!$A$1:$L$832,3,FALSE),Employees!$A$1:$J$10,2,FALSE),"")</f>
        <v>Margaret Peacock</v>
      </c>
      <c r="E487" s="3">
        <f>_xlfn.IFNA(VLOOKUP(A487,Orders!$A$1:$L$832,4,FALSE),"")</f>
        <v>42960</v>
      </c>
      <c r="F487">
        <v>31.2</v>
      </c>
      <c r="G487">
        <v>50</v>
      </c>
      <c r="H487">
        <v>0.25</v>
      </c>
      <c r="I487">
        <f t="shared" si="28"/>
        <v>2017</v>
      </c>
      <c r="J487">
        <f t="shared" si="29"/>
        <v>390</v>
      </c>
      <c r="K487">
        <f t="shared" si="30"/>
        <v>8</v>
      </c>
      <c r="L487" t="str">
        <f t="shared" si="31"/>
        <v>Q3</v>
      </c>
    </row>
    <row r="488" spans="1:12">
      <c r="A488">
        <v>10431</v>
      </c>
      <c r="B488">
        <v>40</v>
      </c>
      <c r="C488" t="str">
        <f>_xlfn.IFNA(VLOOKUP(B488,Products!$A$1:$J$93,2,FALSE),"")</f>
        <v>Boston Crab Meat</v>
      </c>
      <c r="D488" t="str">
        <f>_xlfn.IFNA(VLOOKUP(VLOOKUP(A488,Orders!$A$1:$L$832,3,FALSE),Employees!$A$1:$J$10,3,FALSE)&amp;" "&amp;VLOOKUP(VLOOKUP(A488,Orders!$A$1:$L$832,3,FALSE),Employees!$A$1:$J$10,2,FALSE),"")</f>
        <v>Margaret Peacock</v>
      </c>
      <c r="E488" s="3">
        <f>_xlfn.IFNA(VLOOKUP(A488,Orders!$A$1:$L$832,4,FALSE),"")</f>
        <v>42960</v>
      </c>
      <c r="F488">
        <v>14.7</v>
      </c>
      <c r="G488">
        <v>50</v>
      </c>
      <c r="H488">
        <v>0.25</v>
      </c>
      <c r="I488">
        <f t="shared" si="28"/>
        <v>2017</v>
      </c>
      <c r="J488">
        <f t="shared" si="29"/>
        <v>183.75</v>
      </c>
      <c r="K488">
        <f t="shared" si="30"/>
        <v>8</v>
      </c>
      <c r="L488" t="str">
        <f t="shared" si="31"/>
        <v>Q3</v>
      </c>
    </row>
    <row r="489" spans="1:12">
      <c r="A489">
        <v>10431</v>
      </c>
      <c r="B489">
        <v>47</v>
      </c>
      <c r="C489" t="str">
        <f>_xlfn.IFNA(VLOOKUP(B489,Products!$A$1:$J$93,2,FALSE),"")</f>
        <v>Zaanse koeken</v>
      </c>
      <c r="D489" t="str">
        <f>_xlfn.IFNA(VLOOKUP(VLOOKUP(A489,Orders!$A$1:$L$832,3,FALSE),Employees!$A$1:$J$10,3,FALSE)&amp;" "&amp;VLOOKUP(VLOOKUP(A489,Orders!$A$1:$L$832,3,FALSE),Employees!$A$1:$J$10,2,FALSE),"")</f>
        <v>Margaret Peacock</v>
      </c>
      <c r="E489" s="3">
        <f>_xlfn.IFNA(VLOOKUP(A489,Orders!$A$1:$L$832,4,FALSE),"")</f>
        <v>42960</v>
      </c>
      <c r="F489">
        <v>7.6</v>
      </c>
      <c r="G489">
        <v>30</v>
      </c>
      <c r="H489">
        <v>0.25</v>
      </c>
      <c r="I489">
        <f t="shared" si="28"/>
        <v>2017</v>
      </c>
      <c r="J489">
        <f t="shared" si="29"/>
        <v>57</v>
      </c>
      <c r="K489">
        <f t="shared" si="30"/>
        <v>8</v>
      </c>
      <c r="L489" t="str">
        <f t="shared" si="31"/>
        <v>Q3</v>
      </c>
    </row>
    <row r="490" spans="1:12">
      <c r="A490">
        <v>10432</v>
      </c>
      <c r="B490">
        <v>26</v>
      </c>
      <c r="C490" t="str">
        <f>_xlfn.IFNA(VLOOKUP(B490,Products!$A$1:$J$93,2,FALSE),"")</f>
        <v>Gumbär Gummibärchen</v>
      </c>
      <c r="D490" t="str">
        <f>_xlfn.IFNA(VLOOKUP(VLOOKUP(A490,Orders!$A$1:$L$832,3,FALSE),Employees!$A$1:$J$10,3,FALSE)&amp;" "&amp;VLOOKUP(VLOOKUP(A490,Orders!$A$1:$L$832,3,FALSE),Employees!$A$1:$J$10,2,FALSE),"")</f>
        <v>Janet Leverling</v>
      </c>
      <c r="E490" s="3">
        <f>_xlfn.IFNA(VLOOKUP(A490,Orders!$A$1:$L$832,4,FALSE),"")</f>
        <v>42961</v>
      </c>
      <c r="F490">
        <v>24.9</v>
      </c>
      <c r="G490">
        <v>10</v>
      </c>
      <c r="H490">
        <v>0</v>
      </c>
      <c r="I490">
        <f t="shared" si="28"/>
        <v>2017</v>
      </c>
      <c r="J490">
        <f t="shared" si="29"/>
        <v>249</v>
      </c>
      <c r="K490">
        <f t="shared" si="30"/>
        <v>8</v>
      </c>
      <c r="L490" t="str">
        <f t="shared" si="31"/>
        <v>Q3</v>
      </c>
    </row>
    <row r="491" spans="1:12">
      <c r="A491">
        <v>10432</v>
      </c>
      <c r="B491">
        <v>54</v>
      </c>
      <c r="C491" t="str">
        <f>_xlfn.IFNA(VLOOKUP(B491,Products!$A$1:$J$93,2,FALSE),"")</f>
        <v>Tourtière</v>
      </c>
      <c r="D491" t="str">
        <f>_xlfn.IFNA(VLOOKUP(VLOOKUP(A491,Orders!$A$1:$L$832,3,FALSE),Employees!$A$1:$J$10,3,FALSE)&amp;" "&amp;VLOOKUP(VLOOKUP(A491,Orders!$A$1:$L$832,3,FALSE),Employees!$A$1:$J$10,2,FALSE),"")</f>
        <v>Janet Leverling</v>
      </c>
      <c r="E491" s="3">
        <f>_xlfn.IFNA(VLOOKUP(A491,Orders!$A$1:$L$832,4,FALSE),"")</f>
        <v>42961</v>
      </c>
      <c r="F491">
        <v>5.9</v>
      </c>
      <c r="G491">
        <v>40</v>
      </c>
      <c r="H491">
        <v>0</v>
      </c>
      <c r="I491">
        <f t="shared" si="28"/>
        <v>2017</v>
      </c>
      <c r="J491">
        <f t="shared" si="29"/>
        <v>236</v>
      </c>
      <c r="K491">
        <f t="shared" si="30"/>
        <v>8</v>
      </c>
      <c r="L491" t="str">
        <f t="shared" si="31"/>
        <v>Q3</v>
      </c>
    </row>
    <row r="492" spans="1:12">
      <c r="A492">
        <v>10433</v>
      </c>
      <c r="B492">
        <v>56</v>
      </c>
      <c r="C492" t="str">
        <f>_xlfn.IFNA(VLOOKUP(B492,Products!$A$1:$J$93,2,FALSE),"")</f>
        <v>Gnocchi di nonna Alice</v>
      </c>
      <c r="D492" t="str">
        <f>_xlfn.IFNA(VLOOKUP(VLOOKUP(A492,Orders!$A$1:$L$832,3,FALSE),Employees!$A$1:$J$10,3,FALSE)&amp;" "&amp;VLOOKUP(VLOOKUP(A492,Orders!$A$1:$L$832,3,FALSE),Employees!$A$1:$J$10,2,FALSE),"")</f>
        <v>Janet Leverling</v>
      </c>
      <c r="E492" s="3">
        <f>_xlfn.IFNA(VLOOKUP(A492,Orders!$A$1:$L$832,4,FALSE),"")</f>
        <v>42964</v>
      </c>
      <c r="F492">
        <v>30.4</v>
      </c>
      <c r="G492">
        <v>28</v>
      </c>
      <c r="H492">
        <v>0</v>
      </c>
      <c r="I492">
        <f t="shared" si="28"/>
        <v>2017</v>
      </c>
      <c r="J492">
        <f t="shared" si="29"/>
        <v>851.19999999999993</v>
      </c>
      <c r="K492">
        <f t="shared" si="30"/>
        <v>8</v>
      </c>
      <c r="L492" t="str">
        <f t="shared" si="31"/>
        <v>Q3</v>
      </c>
    </row>
    <row r="493" spans="1:12">
      <c r="A493">
        <v>10434</v>
      </c>
      <c r="B493">
        <v>11</v>
      </c>
      <c r="C493" t="str">
        <f>_xlfn.IFNA(VLOOKUP(B493,Products!$A$1:$J$93,2,FALSE),"")</f>
        <v>Queso Cabrales</v>
      </c>
      <c r="D493" t="str">
        <f>_xlfn.IFNA(VLOOKUP(VLOOKUP(A493,Orders!$A$1:$L$832,3,FALSE),Employees!$A$1:$J$10,3,FALSE)&amp;" "&amp;VLOOKUP(VLOOKUP(A493,Orders!$A$1:$L$832,3,FALSE),Employees!$A$1:$J$10,2,FALSE),"")</f>
        <v>Janet Leverling</v>
      </c>
      <c r="E493" s="3">
        <f>_xlfn.IFNA(VLOOKUP(A493,Orders!$A$1:$L$832,4,FALSE),"")</f>
        <v>42964</v>
      </c>
      <c r="F493">
        <v>16.8</v>
      </c>
      <c r="G493">
        <v>6</v>
      </c>
      <c r="H493">
        <v>0</v>
      </c>
      <c r="I493">
        <f t="shared" si="28"/>
        <v>2017</v>
      </c>
      <c r="J493">
        <f t="shared" si="29"/>
        <v>100.80000000000001</v>
      </c>
      <c r="K493">
        <f t="shared" si="30"/>
        <v>8</v>
      </c>
      <c r="L493" t="str">
        <f t="shared" si="31"/>
        <v>Q3</v>
      </c>
    </row>
    <row r="494" spans="1:12">
      <c r="A494">
        <v>10434</v>
      </c>
      <c r="B494">
        <v>76</v>
      </c>
      <c r="C494" t="str">
        <f>_xlfn.IFNA(VLOOKUP(B494,Products!$A$1:$J$93,2,FALSE),"")</f>
        <v>Lakkalikööri</v>
      </c>
      <c r="D494" t="str">
        <f>_xlfn.IFNA(VLOOKUP(VLOOKUP(A494,Orders!$A$1:$L$832,3,FALSE),Employees!$A$1:$J$10,3,FALSE)&amp;" "&amp;VLOOKUP(VLOOKUP(A494,Orders!$A$1:$L$832,3,FALSE),Employees!$A$1:$J$10,2,FALSE),"")</f>
        <v>Janet Leverling</v>
      </c>
      <c r="E494" s="3">
        <f>_xlfn.IFNA(VLOOKUP(A494,Orders!$A$1:$L$832,4,FALSE),"")</f>
        <v>42964</v>
      </c>
      <c r="F494">
        <v>14.4</v>
      </c>
      <c r="G494">
        <v>18</v>
      </c>
      <c r="H494">
        <v>0.15</v>
      </c>
      <c r="I494">
        <f t="shared" si="28"/>
        <v>2017</v>
      </c>
      <c r="J494">
        <f t="shared" si="29"/>
        <v>38.879999999999995</v>
      </c>
      <c r="K494">
        <f t="shared" si="30"/>
        <v>8</v>
      </c>
      <c r="L494" t="str">
        <f t="shared" si="31"/>
        <v>Q3</v>
      </c>
    </row>
    <row r="495" spans="1:12">
      <c r="A495">
        <v>10435</v>
      </c>
      <c r="B495">
        <v>2</v>
      </c>
      <c r="C495" t="str">
        <f>_xlfn.IFNA(VLOOKUP(B495,Products!$A$1:$J$93,2,FALSE),"")</f>
        <v>Chang5</v>
      </c>
      <c r="D495" t="str">
        <f>_xlfn.IFNA(VLOOKUP(VLOOKUP(A495,Orders!$A$1:$L$832,3,FALSE),Employees!$A$1:$J$10,3,FALSE)&amp;" "&amp;VLOOKUP(VLOOKUP(A495,Orders!$A$1:$L$832,3,FALSE),Employees!$A$1:$J$10,2,FALSE),"")</f>
        <v>Laura Callahan</v>
      </c>
      <c r="E495" s="3">
        <f>_xlfn.IFNA(VLOOKUP(A495,Orders!$A$1:$L$832,4,FALSE),"")</f>
        <v>42965</v>
      </c>
      <c r="F495">
        <v>15.2</v>
      </c>
      <c r="G495">
        <v>10</v>
      </c>
      <c r="H495">
        <v>0</v>
      </c>
      <c r="I495">
        <f t="shared" si="28"/>
        <v>2017</v>
      </c>
      <c r="J495">
        <f t="shared" si="29"/>
        <v>152</v>
      </c>
      <c r="K495">
        <f t="shared" si="30"/>
        <v>8</v>
      </c>
      <c r="L495" t="str">
        <f t="shared" si="31"/>
        <v>Q3</v>
      </c>
    </row>
    <row r="496" spans="1:12">
      <c r="A496">
        <v>10435</v>
      </c>
      <c r="B496">
        <v>22</v>
      </c>
      <c r="C496" t="str">
        <f>_xlfn.IFNA(VLOOKUP(B496,Products!$A$1:$J$93,2,FALSE),"")</f>
        <v>Gustaf's Knäckebröd</v>
      </c>
      <c r="D496" t="str">
        <f>_xlfn.IFNA(VLOOKUP(VLOOKUP(A496,Orders!$A$1:$L$832,3,FALSE),Employees!$A$1:$J$10,3,FALSE)&amp;" "&amp;VLOOKUP(VLOOKUP(A496,Orders!$A$1:$L$832,3,FALSE),Employees!$A$1:$J$10,2,FALSE),"")</f>
        <v>Laura Callahan</v>
      </c>
      <c r="E496" s="3">
        <f>_xlfn.IFNA(VLOOKUP(A496,Orders!$A$1:$L$832,4,FALSE),"")</f>
        <v>42965</v>
      </c>
      <c r="F496">
        <v>16.8</v>
      </c>
      <c r="G496">
        <v>12</v>
      </c>
      <c r="H496">
        <v>0</v>
      </c>
      <c r="I496">
        <f t="shared" si="28"/>
        <v>2017</v>
      </c>
      <c r="J496">
        <f t="shared" si="29"/>
        <v>201.60000000000002</v>
      </c>
      <c r="K496">
        <f t="shared" si="30"/>
        <v>8</v>
      </c>
      <c r="L496" t="str">
        <f t="shared" si="31"/>
        <v>Q3</v>
      </c>
    </row>
    <row r="497" spans="1:12">
      <c r="A497">
        <v>10435</v>
      </c>
      <c r="B497">
        <v>72</v>
      </c>
      <c r="C497" t="str">
        <f>_xlfn.IFNA(VLOOKUP(B497,Products!$A$1:$J$93,2,FALSE),"")</f>
        <v>Mozzarella di Giovanni</v>
      </c>
      <c r="D497" t="str">
        <f>_xlfn.IFNA(VLOOKUP(VLOOKUP(A497,Orders!$A$1:$L$832,3,FALSE),Employees!$A$1:$J$10,3,FALSE)&amp;" "&amp;VLOOKUP(VLOOKUP(A497,Orders!$A$1:$L$832,3,FALSE),Employees!$A$1:$J$10,2,FALSE),"")</f>
        <v>Laura Callahan</v>
      </c>
      <c r="E497" s="3">
        <f>_xlfn.IFNA(VLOOKUP(A497,Orders!$A$1:$L$832,4,FALSE),"")</f>
        <v>42965</v>
      </c>
      <c r="F497">
        <v>27.8</v>
      </c>
      <c r="G497">
        <v>10</v>
      </c>
      <c r="H497">
        <v>0</v>
      </c>
      <c r="I497">
        <f t="shared" si="28"/>
        <v>2017</v>
      </c>
      <c r="J497">
        <f t="shared" si="29"/>
        <v>278</v>
      </c>
      <c r="K497">
        <f t="shared" si="30"/>
        <v>8</v>
      </c>
      <c r="L497" t="str">
        <f t="shared" si="31"/>
        <v>Q3</v>
      </c>
    </row>
    <row r="498" spans="1:12">
      <c r="A498">
        <v>10436</v>
      </c>
      <c r="B498">
        <v>46</v>
      </c>
      <c r="C498" t="str">
        <f>_xlfn.IFNA(VLOOKUP(B498,Products!$A$1:$J$93,2,FALSE),"")</f>
        <v>Spegesild</v>
      </c>
      <c r="D498" t="str">
        <f>_xlfn.IFNA(VLOOKUP(VLOOKUP(A498,Orders!$A$1:$L$832,3,FALSE),Employees!$A$1:$J$10,3,FALSE)&amp;" "&amp;VLOOKUP(VLOOKUP(A498,Orders!$A$1:$L$832,3,FALSE),Employees!$A$1:$J$10,2,FALSE),"")</f>
        <v>Janet Leverling</v>
      </c>
      <c r="E498" s="3">
        <f>_xlfn.IFNA(VLOOKUP(A498,Orders!$A$1:$L$832,4,FALSE),"")</f>
        <v>42966</v>
      </c>
      <c r="F498">
        <v>9.6</v>
      </c>
      <c r="G498">
        <v>5</v>
      </c>
      <c r="H498">
        <v>0</v>
      </c>
      <c r="I498">
        <f t="shared" si="28"/>
        <v>2017</v>
      </c>
      <c r="J498">
        <f t="shared" si="29"/>
        <v>48</v>
      </c>
      <c r="K498">
        <f t="shared" si="30"/>
        <v>8</v>
      </c>
      <c r="L498" t="str">
        <f t="shared" si="31"/>
        <v>Q3</v>
      </c>
    </row>
    <row r="499" spans="1:12">
      <c r="A499">
        <v>10436</v>
      </c>
      <c r="B499">
        <v>56</v>
      </c>
      <c r="C499" t="str">
        <f>_xlfn.IFNA(VLOOKUP(B499,Products!$A$1:$J$93,2,FALSE),"")</f>
        <v>Gnocchi di nonna Alice</v>
      </c>
      <c r="D499" t="str">
        <f>_xlfn.IFNA(VLOOKUP(VLOOKUP(A499,Orders!$A$1:$L$832,3,FALSE),Employees!$A$1:$J$10,3,FALSE)&amp;" "&amp;VLOOKUP(VLOOKUP(A499,Orders!$A$1:$L$832,3,FALSE),Employees!$A$1:$J$10,2,FALSE),"")</f>
        <v>Janet Leverling</v>
      </c>
      <c r="E499" s="3">
        <f>_xlfn.IFNA(VLOOKUP(A499,Orders!$A$1:$L$832,4,FALSE),"")</f>
        <v>42966</v>
      </c>
      <c r="F499">
        <v>30.4</v>
      </c>
      <c r="G499">
        <v>40</v>
      </c>
      <c r="H499">
        <v>0.1</v>
      </c>
      <c r="I499">
        <f t="shared" si="28"/>
        <v>2017</v>
      </c>
      <c r="J499">
        <f t="shared" si="29"/>
        <v>121.60000000000001</v>
      </c>
      <c r="K499">
        <f t="shared" si="30"/>
        <v>8</v>
      </c>
      <c r="L499" t="str">
        <f t="shared" si="31"/>
        <v>Q3</v>
      </c>
    </row>
    <row r="500" spans="1:12">
      <c r="A500">
        <v>10436</v>
      </c>
      <c r="B500">
        <v>64</v>
      </c>
      <c r="C500" t="str">
        <f>_xlfn.IFNA(VLOOKUP(B500,Products!$A$1:$J$93,2,FALSE),"")</f>
        <v>Wimmers gute Semmelknödel</v>
      </c>
      <c r="D500" t="str">
        <f>_xlfn.IFNA(VLOOKUP(VLOOKUP(A500,Orders!$A$1:$L$832,3,FALSE),Employees!$A$1:$J$10,3,FALSE)&amp;" "&amp;VLOOKUP(VLOOKUP(A500,Orders!$A$1:$L$832,3,FALSE),Employees!$A$1:$J$10,2,FALSE),"")</f>
        <v>Janet Leverling</v>
      </c>
      <c r="E500" s="3">
        <f>_xlfn.IFNA(VLOOKUP(A500,Orders!$A$1:$L$832,4,FALSE),"")</f>
        <v>42966</v>
      </c>
      <c r="F500">
        <v>26.6</v>
      </c>
      <c r="G500">
        <v>30</v>
      </c>
      <c r="H500">
        <v>0.1</v>
      </c>
      <c r="I500">
        <f t="shared" si="28"/>
        <v>2017</v>
      </c>
      <c r="J500">
        <f t="shared" si="29"/>
        <v>79.800000000000011</v>
      </c>
      <c r="K500">
        <f t="shared" si="30"/>
        <v>8</v>
      </c>
      <c r="L500" t="str">
        <f t="shared" si="31"/>
        <v>Q3</v>
      </c>
    </row>
    <row r="501" spans="1:12">
      <c r="A501">
        <v>10436</v>
      </c>
      <c r="B501">
        <v>75</v>
      </c>
      <c r="C501" t="str">
        <f>_xlfn.IFNA(VLOOKUP(B501,Products!$A$1:$J$93,2,FALSE),"")</f>
        <v>Rhönbräu Klosterbier</v>
      </c>
      <c r="D501" t="str">
        <f>_xlfn.IFNA(VLOOKUP(VLOOKUP(A501,Orders!$A$1:$L$832,3,FALSE),Employees!$A$1:$J$10,3,FALSE)&amp;" "&amp;VLOOKUP(VLOOKUP(A501,Orders!$A$1:$L$832,3,FALSE),Employees!$A$1:$J$10,2,FALSE),"")</f>
        <v>Janet Leverling</v>
      </c>
      <c r="E501" s="3">
        <f>_xlfn.IFNA(VLOOKUP(A501,Orders!$A$1:$L$832,4,FALSE),"")</f>
        <v>42966</v>
      </c>
      <c r="F501">
        <v>6.2</v>
      </c>
      <c r="G501">
        <v>24</v>
      </c>
      <c r="H501">
        <v>0.1</v>
      </c>
      <c r="I501">
        <f t="shared" si="28"/>
        <v>2017</v>
      </c>
      <c r="J501">
        <f t="shared" si="29"/>
        <v>14.880000000000003</v>
      </c>
      <c r="K501">
        <f t="shared" si="30"/>
        <v>8</v>
      </c>
      <c r="L501" t="str">
        <f t="shared" si="31"/>
        <v>Q3</v>
      </c>
    </row>
    <row r="502" spans="1:12">
      <c r="A502">
        <v>10437</v>
      </c>
      <c r="B502">
        <v>53</v>
      </c>
      <c r="C502" t="str">
        <f>_xlfn.IFNA(VLOOKUP(B502,Products!$A$1:$J$93,2,FALSE),"")</f>
        <v>Perth Pasties</v>
      </c>
      <c r="D502" t="str">
        <f>_xlfn.IFNA(VLOOKUP(VLOOKUP(A502,Orders!$A$1:$L$832,3,FALSE),Employees!$A$1:$J$10,3,FALSE)&amp;" "&amp;VLOOKUP(VLOOKUP(A502,Orders!$A$1:$L$832,3,FALSE),Employees!$A$1:$J$10,2,FALSE),"")</f>
        <v>Laura Callahan</v>
      </c>
      <c r="E502" s="3">
        <f>_xlfn.IFNA(VLOOKUP(A502,Orders!$A$1:$L$832,4,FALSE),"")</f>
        <v>42966</v>
      </c>
      <c r="F502">
        <v>26.2</v>
      </c>
      <c r="G502">
        <v>15</v>
      </c>
      <c r="H502">
        <v>0</v>
      </c>
      <c r="I502">
        <f t="shared" si="28"/>
        <v>2017</v>
      </c>
      <c r="J502">
        <f t="shared" si="29"/>
        <v>393</v>
      </c>
      <c r="K502">
        <f t="shared" si="30"/>
        <v>8</v>
      </c>
      <c r="L502" t="str">
        <f t="shared" si="31"/>
        <v>Q3</v>
      </c>
    </row>
    <row r="503" spans="1:12">
      <c r="A503">
        <v>10438</v>
      </c>
      <c r="B503">
        <v>19</v>
      </c>
      <c r="C503" t="str">
        <f>_xlfn.IFNA(VLOOKUP(B503,Products!$A$1:$J$93,2,FALSE),"")</f>
        <v>Teatime Chocolate Biscuits</v>
      </c>
      <c r="D503" t="str">
        <f>_xlfn.IFNA(VLOOKUP(VLOOKUP(A503,Orders!$A$1:$L$832,3,FALSE),Employees!$A$1:$J$10,3,FALSE)&amp;" "&amp;VLOOKUP(VLOOKUP(A503,Orders!$A$1:$L$832,3,FALSE),Employees!$A$1:$J$10,2,FALSE),"")</f>
        <v>Janet Leverling</v>
      </c>
      <c r="E503" s="3">
        <f>_xlfn.IFNA(VLOOKUP(A503,Orders!$A$1:$L$832,4,FALSE),"")</f>
        <v>42967</v>
      </c>
      <c r="F503">
        <v>7.3</v>
      </c>
      <c r="G503">
        <v>15</v>
      </c>
      <c r="H503">
        <v>0.2</v>
      </c>
      <c r="I503">
        <f t="shared" si="28"/>
        <v>2017</v>
      </c>
      <c r="J503">
        <f t="shared" si="29"/>
        <v>21.900000000000002</v>
      </c>
      <c r="K503">
        <f t="shared" si="30"/>
        <v>8</v>
      </c>
      <c r="L503" t="str">
        <f t="shared" si="31"/>
        <v>Q3</v>
      </c>
    </row>
    <row r="504" spans="1:12">
      <c r="A504">
        <v>10438</v>
      </c>
      <c r="B504">
        <v>34</v>
      </c>
      <c r="C504" t="str">
        <f>_xlfn.IFNA(VLOOKUP(B504,Products!$A$1:$J$93,2,FALSE),"")</f>
        <v>Sasquatch Ale</v>
      </c>
      <c r="D504" t="str">
        <f>_xlfn.IFNA(VLOOKUP(VLOOKUP(A504,Orders!$A$1:$L$832,3,FALSE),Employees!$A$1:$J$10,3,FALSE)&amp;" "&amp;VLOOKUP(VLOOKUP(A504,Orders!$A$1:$L$832,3,FALSE),Employees!$A$1:$J$10,2,FALSE),"")</f>
        <v>Janet Leverling</v>
      </c>
      <c r="E504" s="3">
        <f>_xlfn.IFNA(VLOOKUP(A504,Orders!$A$1:$L$832,4,FALSE),"")</f>
        <v>42967</v>
      </c>
      <c r="F504">
        <v>11.2</v>
      </c>
      <c r="G504">
        <v>20</v>
      </c>
      <c r="H504">
        <v>0.2</v>
      </c>
      <c r="I504">
        <f t="shared" si="28"/>
        <v>2017</v>
      </c>
      <c r="J504">
        <f t="shared" si="29"/>
        <v>44.800000000000004</v>
      </c>
      <c r="K504">
        <f t="shared" si="30"/>
        <v>8</v>
      </c>
      <c r="L504" t="str">
        <f t="shared" si="31"/>
        <v>Q3</v>
      </c>
    </row>
    <row r="505" spans="1:12">
      <c r="A505">
        <v>10438</v>
      </c>
      <c r="B505">
        <v>57</v>
      </c>
      <c r="C505" t="str">
        <f>_xlfn.IFNA(VLOOKUP(B505,Products!$A$1:$J$93,2,FALSE),"")</f>
        <v>Ravioli Angelo</v>
      </c>
      <c r="D505" t="str">
        <f>_xlfn.IFNA(VLOOKUP(VLOOKUP(A505,Orders!$A$1:$L$832,3,FALSE),Employees!$A$1:$J$10,3,FALSE)&amp;" "&amp;VLOOKUP(VLOOKUP(A505,Orders!$A$1:$L$832,3,FALSE),Employees!$A$1:$J$10,2,FALSE),"")</f>
        <v>Janet Leverling</v>
      </c>
      <c r="E505" s="3">
        <f>_xlfn.IFNA(VLOOKUP(A505,Orders!$A$1:$L$832,4,FALSE),"")</f>
        <v>42967</v>
      </c>
      <c r="F505">
        <v>15.6</v>
      </c>
      <c r="G505">
        <v>15</v>
      </c>
      <c r="H505">
        <v>0.2</v>
      </c>
      <c r="I505">
        <f t="shared" si="28"/>
        <v>2017</v>
      </c>
      <c r="J505">
        <f t="shared" si="29"/>
        <v>46.800000000000004</v>
      </c>
      <c r="K505">
        <f t="shared" si="30"/>
        <v>8</v>
      </c>
      <c r="L505" t="str">
        <f t="shared" si="31"/>
        <v>Q3</v>
      </c>
    </row>
    <row r="506" spans="1:12">
      <c r="A506">
        <v>10439</v>
      </c>
      <c r="B506">
        <v>12</v>
      </c>
      <c r="C506" t="str">
        <f>_xlfn.IFNA(VLOOKUP(B506,Products!$A$1:$J$93,2,FALSE),"")</f>
        <v>Queso Manchego La Pastora</v>
      </c>
      <c r="D506" t="str">
        <f>_xlfn.IFNA(VLOOKUP(VLOOKUP(A506,Orders!$A$1:$L$832,3,FALSE),Employees!$A$1:$J$10,3,FALSE)&amp;" "&amp;VLOOKUP(VLOOKUP(A506,Orders!$A$1:$L$832,3,FALSE),Employees!$A$1:$J$10,2,FALSE),"")</f>
        <v>Michael Suyama</v>
      </c>
      <c r="E506" s="3">
        <f>_xlfn.IFNA(VLOOKUP(A506,Orders!$A$1:$L$832,4,FALSE),"")</f>
        <v>42968</v>
      </c>
      <c r="F506">
        <v>30.4</v>
      </c>
      <c r="G506">
        <v>15</v>
      </c>
      <c r="H506">
        <v>0</v>
      </c>
      <c r="I506">
        <f t="shared" si="28"/>
        <v>2017</v>
      </c>
      <c r="J506">
        <f t="shared" si="29"/>
        <v>456</v>
      </c>
      <c r="K506">
        <f t="shared" si="30"/>
        <v>8</v>
      </c>
      <c r="L506" t="str">
        <f t="shared" si="31"/>
        <v>Q3</v>
      </c>
    </row>
    <row r="507" spans="1:12">
      <c r="A507">
        <v>10439</v>
      </c>
      <c r="B507">
        <v>16</v>
      </c>
      <c r="C507" t="str">
        <f>_xlfn.IFNA(VLOOKUP(B507,Products!$A$1:$J$93,2,FALSE),"")</f>
        <v>Pavlova</v>
      </c>
      <c r="D507" t="str">
        <f>_xlfn.IFNA(VLOOKUP(VLOOKUP(A507,Orders!$A$1:$L$832,3,FALSE),Employees!$A$1:$J$10,3,FALSE)&amp;" "&amp;VLOOKUP(VLOOKUP(A507,Orders!$A$1:$L$832,3,FALSE),Employees!$A$1:$J$10,2,FALSE),"")</f>
        <v>Michael Suyama</v>
      </c>
      <c r="E507" s="3">
        <f>_xlfn.IFNA(VLOOKUP(A507,Orders!$A$1:$L$832,4,FALSE),"")</f>
        <v>42968</v>
      </c>
      <c r="F507">
        <v>13.9</v>
      </c>
      <c r="G507">
        <v>16</v>
      </c>
      <c r="H507">
        <v>0</v>
      </c>
      <c r="I507">
        <f t="shared" si="28"/>
        <v>2017</v>
      </c>
      <c r="J507">
        <f t="shared" si="29"/>
        <v>222.4</v>
      </c>
      <c r="K507">
        <f t="shared" si="30"/>
        <v>8</v>
      </c>
      <c r="L507" t="str">
        <f t="shared" si="31"/>
        <v>Q3</v>
      </c>
    </row>
    <row r="508" spans="1:12">
      <c r="A508">
        <v>10439</v>
      </c>
      <c r="B508">
        <v>64</v>
      </c>
      <c r="C508" t="str">
        <f>_xlfn.IFNA(VLOOKUP(B508,Products!$A$1:$J$93,2,FALSE),"")</f>
        <v>Wimmers gute Semmelknödel</v>
      </c>
      <c r="D508" t="str">
        <f>_xlfn.IFNA(VLOOKUP(VLOOKUP(A508,Orders!$A$1:$L$832,3,FALSE),Employees!$A$1:$J$10,3,FALSE)&amp;" "&amp;VLOOKUP(VLOOKUP(A508,Orders!$A$1:$L$832,3,FALSE),Employees!$A$1:$J$10,2,FALSE),"")</f>
        <v>Michael Suyama</v>
      </c>
      <c r="E508" s="3">
        <f>_xlfn.IFNA(VLOOKUP(A508,Orders!$A$1:$L$832,4,FALSE),"")</f>
        <v>42968</v>
      </c>
      <c r="F508">
        <v>26.6</v>
      </c>
      <c r="G508">
        <v>6</v>
      </c>
      <c r="H508">
        <v>0</v>
      </c>
      <c r="I508">
        <f t="shared" si="28"/>
        <v>2017</v>
      </c>
      <c r="J508">
        <f t="shared" si="29"/>
        <v>159.60000000000002</v>
      </c>
      <c r="K508">
        <f t="shared" si="30"/>
        <v>8</v>
      </c>
      <c r="L508" t="str">
        <f t="shared" si="31"/>
        <v>Q3</v>
      </c>
    </row>
    <row r="509" spans="1:12">
      <c r="A509">
        <v>10439</v>
      </c>
      <c r="B509">
        <v>74</v>
      </c>
      <c r="C509" t="str">
        <f>_xlfn.IFNA(VLOOKUP(B509,Products!$A$1:$J$93,2,FALSE),"")</f>
        <v>Longlife Tofu</v>
      </c>
      <c r="D509" t="str">
        <f>_xlfn.IFNA(VLOOKUP(VLOOKUP(A509,Orders!$A$1:$L$832,3,FALSE),Employees!$A$1:$J$10,3,FALSE)&amp;" "&amp;VLOOKUP(VLOOKUP(A509,Orders!$A$1:$L$832,3,FALSE),Employees!$A$1:$J$10,2,FALSE),"")</f>
        <v>Michael Suyama</v>
      </c>
      <c r="E509" s="3">
        <f>_xlfn.IFNA(VLOOKUP(A509,Orders!$A$1:$L$832,4,FALSE),"")</f>
        <v>42968</v>
      </c>
      <c r="F509">
        <v>8</v>
      </c>
      <c r="G509">
        <v>30</v>
      </c>
      <c r="H509">
        <v>0</v>
      </c>
      <c r="I509">
        <f t="shared" si="28"/>
        <v>2017</v>
      </c>
      <c r="J509">
        <f t="shared" si="29"/>
        <v>240</v>
      </c>
      <c r="K509">
        <f t="shared" si="30"/>
        <v>8</v>
      </c>
      <c r="L509" t="str">
        <f t="shared" si="31"/>
        <v>Q3</v>
      </c>
    </row>
    <row r="510" spans="1:12">
      <c r="A510">
        <v>10440</v>
      </c>
      <c r="B510">
        <v>2</v>
      </c>
      <c r="C510" t="str">
        <f>_xlfn.IFNA(VLOOKUP(B510,Products!$A$1:$J$93,2,FALSE),"")</f>
        <v>Chang5</v>
      </c>
      <c r="D510" t="str">
        <f>_xlfn.IFNA(VLOOKUP(VLOOKUP(A510,Orders!$A$1:$L$832,3,FALSE),Employees!$A$1:$J$10,3,FALSE)&amp;" "&amp;VLOOKUP(VLOOKUP(A510,Orders!$A$1:$L$832,3,FALSE),Employees!$A$1:$J$10,2,FALSE),"")</f>
        <v>Margaret Peacock</v>
      </c>
      <c r="E510" s="3">
        <f>_xlfn.IFNA(VLOOKUP(A510,Orders!$A$1:$L$832,4,FALSE),"")</f>
        <v>42971</v>
      </c>
      <c r="F510">
        <v>15.2</v>
      </c>
      <c r="G510">
        <v>45</v>
      </c>
      <c r="H510">
        <v>0.15</v>
      </c>
      <c r="I510">
        <f t="shared" si="28"/>
        <v>2017</v>
      </c>
      <c r="J510">
        <f t="shared" si="29"/>
        <v>102.6</v>
      </c>
      <c r="K510">
        <f t="shared" si="30"/>
        <v>8</v>
      </c>
      <c r="L510" t="str">
        <f t="shared" si="31"/>
        <v>Q3</v>
      </c>
    </row>
    <row r="511" spans="1:12">
      <c r="A511">
        <v>10440</v>
      </c>
      <c r="B511">
        <v>16</v>
      </c>
      <c r="C511" t="str">
        <f>_xlfn.IFNA(VLOOKUP(B511,Products!$A$1:$J$93,2,FALSE),"")</f>
        <v>Pavlova</v>
      </c>
      <c r="D511" t="str">
        <f>_xlfn.IFNA(VLOOKUP(VLOOKUP(A511,Orders!$A$1:$L$832,3,FALSE),Employees!$A$1:$J$10,3,FALSE)&amp;" "&amp;VLOOKUP(VLOOKUP(A511,Orders!$A$1:$L$832,3,FALSE),Employees!$A$1:$J$10,2,FALSE),"")</f>
        <v>Margaret Peacock</v>
      </c>
      <c r="E511" s="3">
        <f>_xlfn.IFNA(VLOOKUP(A511,Orders!$A$1:$L$832,4,FALSE),"")</f>
        <v>42971</v>
      </c>
      <c r="F511">
        <v>13.9</v>
      </c>
      <c r="G511">
        <v>49</v>
      </c>
      <c r="H511">
        <v>0.15</v>
      </c>
      <c r="I511">
        <f t="shared" si="28"/>
        <v>2017</v>
      </c>
      <c r="J511">
        <f t="shared" si="29"/>
        <v>102.16500000000001</v>
      </c>
      <c r="K511">
        <f t="shared" si="30"/>
        <v>8</v>
      </c>
      <c r="L511" t="str">
        <f t="shared" si="31"/>
        <v>Q3</v>
      </c>
    </row>
    <row r="512" spans="1:12">
      <c r="A512">
        <v>10440</v>
      </c>
      <c r="B512">
        <v>29</v>
      </c>
      <c r="C512" t="str">
        <f>_xlfn.IFNA(VLOOKUP(B512,Products!$A$1:$J$93,2,FALSE),"")</f>
        <v>Thüringer Rostbratwurst</v>
      </c>
      <c r="D512" t="str">
        <f>_xlfn.IFNA(VLOOKUP(VLOOKUP(A512,Orders!$A$1:$L$832,3,FALSE),Employees!$A$1:$J$10,3,FALSE)&amp;" "&amp;VLOOKUP(VLOOKUP(A512,Orders!$A$1:$L$832,3,FALSE),Employees!$A$1:$J$10,2,FALSE),"")</f>
        <v>Margaret Peacock</v>
      </c>
      <c r="E512" s="3">
        <f>_xlfn.IFNA(VLOOKUP(A512,Orders!$A$1:$L$832,4,FALSE),"")</f>
        <v>42971</v>
      </c>
      <c r="F512">
        <v>99</v>
      </c>
      <c r="G512">
        <v>24</v>
      </c>
      <c r="H512">
        <v>0.15</v>
      </c>
      <c r="I512">
        <f t="shared" si="28"/>
        <v>2017</v>
      </c>
      <c r="J512">
        <f t="shared" si="29"/>
        <v>356.4</v>
      </c>
      <c r="K512">
        <f t="shared" si="30"/>
        <v>8</v>
      </c>
      <c r="L512" t="str">
        <f t="shared" si="31"/>
        <v>Q3</v>
      </c>
    </row>
    <row r="513" spans="1:12">
      <c r="A513">
        <v>10440</v>
      </c>
      <c r="B513">
        <v>61</v>
      </c>
      <c r="C513" t="str">
        <f>_xlfn.IFNA(VLOOKUP(B513,Products!$A$1:$J$93,2,FALSE),"")</f>
        <v>Sirop d'érable</v>
      </c>
      <c r="D513" t="str">
        <f>_xlfn.IFNA(VLOOKUP(VLOOKUP(A513,Orders!$A$1:$L$832,3,FALSE),Employees!$A$1:$J$10,3,FALSE)&amp;" "&amp;VLOOKUP(VLOOKUP(A513,Orders!$A$1:$L$832,3,FALSE),Employees!$A$1:$J$10,2,FALSE),"")</f>
        <v>Margaret Peacock</v>
      </c>
      <c r="E513" s="3">
        <f>_xlfn.IFNA(VLOOKUP(A513,Orders!$A$1:$L$832,4,FALSE),"")</f>
        <v>42971</v>
      </c>
      <c r="F513">
        <v>22.8</v>
      </c>
      <c r="G513">
        <v>90</v>
      </c>
      <c r="H513">
        <v>0.15</v>
      </c>
      <c r="I513">
        <f t="shared" si="28"/>
        <v>2017</v>
      </c>
      <c r="J513">
        <f t="shared" si="29"/>
        <v>307.8</v>
      </c>
      <c r="K513">
        <f t="shared" si="30"/>
        <v>8</v>
      </c>
      <c r="L513" t="str">
        <f t="shared" si="31"/>
        <v>Q3</v>
      </c>
    </row>
    <row r="514" spans="1:12">
      <c r="A514">
        <v>10441</v>
      </c>
      <c r="B514">
        <v>27</v>
      </c>
      <c r="C514" t="str">
        <f>_xlfn.IFNA(VLOOKUP(B514,Products!$A$1:$J$93,2,FALSE),"")</f>
        <v>Schoggi Schokolade</v>
      </c>
      <c r="D514" t="str">
        <f>_xlfn.IFNA(VLOOKUP(VLOOKUP(A514,Orders!$A$1:$L$832,3,FALSE),Employees!$A$1:$J$10,3,FALSE)&amp;" "&amp;VLOOKUP(VLOOKUP(A514,Orders!$A$1:$L$832,3,FALSE),Employees!$A$1:$J$10,2,FALSE),"")</f>
        <v>Janet Leverling</v>
      </c>
      <c r="E514" s="3">
        <f>_xlfn.IFNA(VLOOKUP(A514,Orders!$A$1:$L$832,4,FALSE),"")</f>
        <v>42971</v>
      </c>
      <c r="F514">
        <v>35.1</v>
      </c>
      <c r="G514">
        <v>50</v>
      </c>
      <c r="H514">
        <v>0</v>
      </c>
      <c r="I514">
        <f t="shared" si="28"/>
        <v>2017</v>
      </c>
      <c r="J514">
        <f t="shared" si="29"/>
        <v>1755</v>
      </c>
      <c r="K514">
        <f t="shared" si="30"/>
        <v>8</v>
      </c>
      <c r="L514" t="str">
        <f t="shared" si="31"/>
        <v>Q3</v>
      </c>
    </row>
    <row r="515" spans="1:12">
      <c r="A515">
        <v>10442</v>
      </c>
      <c r="B515">
        <v>11</v>
      </c>
      <c r="C515" t="str">
        <f>_xlfn.IFNA(VLOOKUP(B515,Products!$A$1:$J$93,2,FALSE),"")</f>
        <v>Queso Cabrales</v>
      </c>
      <c r="D515" t="str">
        <f>_xlfn.IFNA(VLOOKUP(VLOOKUP(A515,Orders!$A$1:$L$832,3,FALSE),Employees!$A$1:$J$10,3,FALSE)&amp;" "&amp;VLOOKUP(VLOOKUP(A515,Orders!$A$1:$L$832,3,FALSE),Employees!$A$1:$J$10,2,FALSE),"")</f>
        <v>Janet Leverling</v>
      </c>
      <c r="E515" s="3">
        <f>_xlfn.IFNA(VLOOKUP(A515,Orders!$A$1:$L$832,4,FALSE),"")</f>
        <v>42972</v>
      </c>
      <c r="F515">
        <v>16.8</v>
      </c>
      <c r="G515">
        <v>30</v>
      </c>
      <c r="H515">
        <v>0</v>
      </c>
      <c r="I515">
        <f t="shared" ref="I515:I578" si="32">IFERROR(IF(E515="","",YEAR(E515)),"")</f>
        <v>2017</v>
      </c>
      <c r="J515">
        <f t="shared" ref="J515:J578" si="33">IF(H515=0,F515*G515,F515*G515*H515)</f>
        <v>504</v>
      </c>
      <c r="K515">
        <f t="shared" ref="K515:K578" si="34">IFERROR(MONTH(E515),"")</f>
        <v>8</v>
      </c>
      <c r="L515" t="str">
        <f t="shared" ref="L515:L578" si="35">IFERROR("Q"&amp;ROUNDUP(MONTH(E515)/3,0),"")</f>
        <v>Q3</v>
      </c>
    </row>
    <row r="516" spans="1:12">
      <c r="A516">
        <v>10442</v>
      </c>
      <c r="B516">
        <v>54</v>
      </c>
      <c r="C516" t="str">
        <f>_xlfn.IFNA(VLOOKUP(B516,Products!$A$1:$J$93,2,FALSE),"")</f>
        <v>Tourtière</v>
      </c>
      <c r="D516" t="str">
        <f>_xlfn.IFNA(VLOOKUP(VLOOKUP(A516,Orders!$A$1:$L$832,3,FALSE),Employees!$A$1:$J$10,3,FALSE)&amp;" "&amp;VLOOKUP(VLOOKUP(A516,Orders!$A$1:$L$832,3,FALSE),Employees!$A$1:$J$10,2,FALSE),"")</f>
        <v>Janet Leverling</v>
      </c>
      <c r="E516" s="3">
        <f>_xlfn.IFNA(VLOOKUP(A516,Orders!$A$1:$L$832,4,FALSE),"")</f>
        <v>42972</v>
      </c>
      <c r="F516">
        <v>5.9</v>
      </c>
      <c r="G516">
        <v>80</v>
      </c>
      <c r="H516">
        <v>0</v>
      </c>
      <c r="I516">
        <f t="shared" si="32"/>
        <v>2017</v>
      </c>
      <c r="J516">
        <f t="shared" si="33"/>
        <v>472</v>
      </c>
      <c r="K516">
        <f t="shared" si="34"/>
        <v>8</v>
      </c>
      <c r="L516" t="str">
        <f t="shared" si="35"/>
        <v>Q3</v>
      </c>
    </row>
    <row r="517" spans="1:12">
      <c r="A517">
        <v>10442</v>
      </c>
      <c r="B517">
        <v>66</v>
      </c>
      <c r="C517" t="str">
        <f>_xlfn.IFNA(VLOOKUP(B517,Products!$A$1:$J$93,2,FALSE),"")</f>
        <v>Louisiana Hot Spiced Okra</v>
      </c>
      <c r="D517" t="str">
        <f>_xlfn.IFNA(VLOOKUP(VLOOKUP(A517,Orders!$A$1:$L$832,3,FALSE),Employees!$A$1:$J$10,3,FALSE)&amp;" "&amp;VLOOKUP(VLOOKUP(A517,Orders!$A$1:$L$832,3,FALSE),Employees!$A$1:$J$10,2,FALSE),"")</f>
        <v>Janet Leverling</v>
      </c>
      <c r="E517" s="3">
        <f>_xlfn.IFNA(VLOOKUP(A517,Orders!$A$1:$L$832,4,FALSE),"")</f>
        <v>42972</v>
      </c>
      <c r="F517">
        <v>13.6</v>
      </c>
      <c r="G517">
        <v>60</v>
      </c>
      <c r="H517">
        <v>0</v>
      </c>
      <c r="I517">
        <f t="shared" si="32"/>
        <v>2017</v>
      </c>
      <c r="J517">
        <f t="shared" si="33"/>
        <v>816</v>
      </c>
      <c r="K517">
        <f t="shared" si="34"/>
        <v>8</v>
      </c>
      <c r="L517" t="str">
        <f t="shared" si="35"/>
        <v>Q3</v>
      </c>
    </row>
    <row r="518" spans="1:12">
      <c r="A518">
        <v>10443</v>
      </c>
      <c r="B518">
        <v>11</v>
      </c>
      <c r="C518" t="str">
        <f>_xlfn.IFNA(VLOOKUP(B518,Products!$A$1:$J$93,2,FALSE),"")</f>
        <v>Queso Cabrales</v>
      </c>
      <c r="D518" t="str">
        <f>_xlfn.IFNA(VLOOKUP(VLOOKUP(A518,Orders!$A$1:$L$832,3,FALSE),Employees!$A$1:$J$10,3,FALSE)&amp;" "&amp;VLOOKUP(VLOOKUP(A518,Orders!$A$1:$L$832,3,FALSE),Employees!$A$1:$J$10,2,FALSE),"")</f>
        <v>Laura Callahan</v>
      </c>
      <c r="E518" s="3">
        <f>_xlfn.IFNA(VLOOKUP(A518,Orders!$A$1:$L$832,4,FALSE),"")</f>
        <v>42973</v>
      </c>
      <c r="F518">
        <v>16.8</v>
      </c>
      <c r="G518">
        <v>6</v>
      </c>
      <c r="H518">
        <v>0.2</v>
      </c>
      <c r="I518">
        <f t="shared" si="32"/>
        <v>2017</v>
      </c>
      <c r="J518">
        <f t="shared" si="33"/>
        <v>20.160000000000004</v>
      </c>
      <c r="K518">
        <f t="shared" si="34"/>
        <v>8</v>
      </c>
      <c r="L518" t="str">
        <f t="shared" si="35"/>
        <v>Q3</v>
      </c>
    </row>
    <row r="519" spans="1:12">
      <c r="A519">
        <v>10443</v>
      </c>
      <c r="B519">
        <v>28</v>
      </c>
      <c r="C519" t="str">
        <f>_xlfn.IFNA(VLOOKUP(B519,Products!$A$1:$J$93,2,FALSE),"")</f>
        <v>Rössle Sauerkraut</v>
      </c>
      <c r="D519" t="str">
        <f>_xlfn.IFNA(VLOOKUP(VLOOKUP(A519,Orders!$A$1:$L$832,3,FALSE),Employees!$A$1:$J$10,3,FALSE)&amp;" "&amp;VLOOKUP(VLOOKUP(A519,Orders!$A$1:$L$832,3,FALSE),Employees!$A$1:$J$10,2,FALSE),"")</f>
        <v>Laura Callahan</v>
      </c>
      <c r="E519" s="3">
        <f>_xlfn.IFNA(VLOOKUP(A519,Orders!$A$1:$L$832,4,FALSE),"")</f>
        <v>42973</v>
      </c>
      <c r="F519">
        <v>36.4</v>
      </c>
      <c r="G519">
        <v>12</v>
      </c>
      <c r="H519">
        <v>0</v>
      </c>
      <c r="I519">
        <f t="shared" si="32"/>
        <v>2017</v>
      </c>
      <c r="J519">
        <f t="shared" si="33"/>
        <v>436.79999999999995</v>
      </c>
      <c r="K519">
        <f t="shared" si="34"/>
        <v>8</v>
      </c>
      <c r="L519" t="str">
        <f t="shared" si="35"/>
        <v>Q3</v>
      </c>
    </row>
    <row r="520" spans="1:12">
      <c r="A520">
        <v>10444</v>
      </c>
      <c r="B520">
        <v>17</v>
      </c>
      <c r="C520" t="str">
        <f>_xlfn.IFNA(VLOOKUP(B520,Products!$A$1:$J$93,2,FALSE),"")</f>
        <v>Alice Mutton</v>
      </c>
      <c r="D520" t="str">
        <f>_xlfn.IFNA(VLOOKUP(VLOOKUP(A520,Orders!$A$1:$L$832,3,FALSE),Employees!$A$1:$J$10,3,FALSE)&amp;" "&amp;VLOOKUP(VLOOKUP(A520,Orders!$A$1:$L$832,3,FALSE),Employees!$A$1:$J$10,2,FALSE),"")</f>
        <v>Janet Leverling</v>
      </c>
      <c r="E520" s="3">
        <f>_xlfn.IFNA(VLOOKUP(A520,Orders!$A$1:$L$832,4,FALSE),"")</f>
        <v>42973</v>
      </c>
      <c r="F520">
        <v>31.2</v>
      </c>
      <c r="G520">
        <v>10</v>
      </c>
      <c r="H520">
        <v>0</v>
      </c>
      <c r="I520">
        <f t="shared" si="32"/>
        <v>2017</v>
      </c>
      <c r="J520">
        <f t="shared" si="33"/>
        <v>312</v>
      </c>
      <c r="K520">
        <f t="shared" si="34"/>
        <v>8</v>
      </c>
      <c r="L520" t="str">
        <f t="shared" si="35"/>
        <v>Q3</v>
      </c>
    </row>
    <row r="521" spans="1:12">
      <c r="A521">
        <v>10444</v>
      </c>
      <c r="B521">
        <v>26</v>
      </c>
      <c r="C521" t="str">
        <f>_xlfn.IFNA(VLOOKUP(B521,Products!$A$1:$J$93,2,FALSE),"")</f>
        <v>Gumbär Gummibärchen</v>
      </c>
      <c r="D521" t="str">
        <f>_xlfn.IFNA(VLOOKUP(VLOOKUP(A521,Orders!$A$1:$L$832,3,FALSE),Employees!$A$1:$J$10,3,FALSE)&amp;" "&amp;VLOOKUP(VLOOKUP(A521,Orders!$A$1:$L$832,3,FALSE),Employees!$A$1:$J$10,2,FALSE),"")</f>
        <v>Janet Leverling</v>
      </c>
      <c r="E521" s="3">
        <f>_xlfn.IFNA(VLOOKUP(A521,Orders!$A$1:$L$832,4,FALSE),"")</f>
        <v>42973</v>
      </c>
      <c r="F521">
        <v>24.9</v>
      </c>
      <c r="G521">
        <v>15</v>
      </c>
      <c r="H521">
        <v>0</v>
      </c>
      <c r="I521">
        <f t="shared" si="32"/>
        <v>2017</v>
      </c>
      <c r="J521">
        <f t="shared" si="33"/>
        <v>373.5</v>
      </c>
      <c r="K521">
        <f t="shared" si="34"/>
        <v>8</v>
      </c>
      <c r="L521" t="str">
        <f t="shared" si="35"/>
        <v>Q3</v>
      </c>
    </row>
    <row r="522" spans="1:12">
      <c r="A522">
        <v>10444</v>
      </c>
      <c r="B522">
        <v>35</v>
      </c>
      <c r="C522" t="str">
        <f>_xlfn.IFNA(VLOOKUP(B522,Products!$A$1:$J$93,2,FALSE),"")</f>
        <v>Steeleye Stout</v>
      </c>
      <c r="D522" t="str">
        <f>_xlfn.IFNA(VLOOKUP(VLOOKUP(A522,Orders!$A$1:$L$832,3,FALSE),Employees!$A$1:$J$10,3,FALSE)&amp;" "&amp;VLOOKUP(VLOOKUP(A522,Orders!$A$1:$L$832,3,FALSE),Employees!$A$1:$J$10,2,FALSE),"")</f>
        <v>Janet Leverling</v>
      </c>
      <c r="E522" s="3">
        <f>_xlfn.IFNA(VLOOKUP(A522,Orders!$A$1:$L$832,4,FALSE),"")</f>
        <v>42973</v>
      </c>
      <c r="F522">
        <v>14.4</v>
      </c>
      <c r="G522">
        <v>8</v>
      </c>
      <c r="H522">
        <v>0</v>
      </c>
      <c r="I522">
        <f t="shared" si="32"/>
        <v>2017</v>
      </c>
      <c r="J522">
        <f t="shared" si="33"/>
        <v>115.2</v>
      </c>
      <c r="K522">
        <f t="shared" si="34"/>
        <v>8</v>
      </c>
      <c r="L522" t="str">
        <f t="shared" si="35"/>
        <v>Q3</v>
      </c>
    </row>
    <row r="523" spans="1:12">
      <c r="A523">
        <v>10444</v>
      </c>
      <c r="B523">
        <v>41</v>
      </c>
      <c r="C523" t="str">
        <f>_xlfn.IFNA(VLOOKUP(B523,Products!$A$1:$J$93,2,FALSE),"")</f>
        <v>Jack's New England Clam Chowder</v>
      </c>
      <c r="D523" t="str">
        <f>_xlfn.IFNA(VLOOKUP(VLOOKUP(A523,Orders!$A$1:$L$832,3,FALSE),Employees!$A$1:$J$10,3,FALSE)&amp;" "&amp;VLOOKUP(VLOOKUP(A523,Orders!$A$1:$L$832,3,FALSE),Employees!$A$1:$J$10,2,FALSE),"")</f>
        <v>Janet Leverling</v>
      </c>
      <c r="E523" s="3">
        <f>_xlfn.IFNA(VLOOKUP(A523,Orders!$A$1:$L$832,4,FALSE),"")</f>
        <v>42973</v>
      </c>
      <c r="F523">
        <v>7.7</v>
      </c>
      <c r="G523">
        <v>30</v>
      </c>
      <c r="H523">
        <v>0</v>
      </c>
      <c r="I523">
        <f t="shared" si="32"/>
        <v>2017</v>
      </c>
      <c r="J523">
        <f t="shared" si="33"/>
        <v>231</v>
      </c>
      <c r="K523">
        <f t="shared" si="34"/>
        <v>8</v>
      </c>
      <c r="L523" t="str">
        <f t="shared" si="35"/>
        <v>Q3</v>
      </c>
    </row>
    <row r="524" spans="1:12">
      <c r="A524">
        <v>10445</v>
      </c>
      <c r="B524">
        <v>39</v>
      </c>
      <c r="C524" t="str">
        <f>_xlfn.IFNA(VLOOKUP(B524,Products!$A$1:$J$93,2,FALSE),"")</f>
        <v>Chartreuse verte</v>
      </c>
      <c r="D524" t="str">
        <f>_xlfn.IFNA(VLOOKUP(VLOOKUP(A524,Orders!$A$1:$L$832,3,FALSE),Employees!$A$1:$J$10,3,FALSE)&amp;" "&amp;VLOOKUP(VLOOKUP(A524,Orders!$A$1:$L$832,3,FALSE),Employees!$A$1:$J$10,2,FALSE),"")</f>
        <v>Janet Leverling</v>
      </c>
      <c r="E524" s="3">
        <f>_xlfn.IFNA(VLOOKUP(A524,Orders!$A$1:$L$832,4,FALSE),"")</f>
        <v>42974</v>
      </c>
      <c r="F524">
        <v>14.4</v>
      </c>
      <c r="G524">
        <v>6</v>
      </c>
      <c r="H524">
        <v>0</v>
      </c>
      <c r="I524">
        <f t="shared" si="32"/>
        <v>2017</v>
      </c>
      <c r="J524">
        <f t="shared" si="33"/>
        <v>86.4</v>
      </c>
      <c r="K524">
        <f t="shared" si="34"/>
        <v>8</v>
      </c>
      <c r="L524" t="str">
        <f t="shared" si="35"/>
        <v>Q3</v>
      </c>
    </row>
    <row r="525" spans="1:12">
      <c r="A525">
        <v>10445</v>
      </c>
      <c r="B525">
        <v>54</v>
      </c>
      <c r="C525" t="str">
        <f>_xlfn.IFNA(VLOOKUP(B525,Products!$A$1:$J$93,2,FALSE),"")</f>
        <v>Tourtière</v>
      </c>
      <c r="D525" t="str">
        <f>_xlfn.IFNA(VLOOKUP(VLOOKUP(A525,Orders!$A$1:$L$832,3,FALSE),Employees!$A$1:$J$10,3,FALSE)&amp;" "&amp;VLOOKUP(VLOOKUP(A525,Orders!$A$1:$L$832,3,FALSE),Employees!$A$1:$J$10,2,FALSE),"")</f>
        <v>Janet Leverling</v>
      </c>
      <c r="E525" s="3">
        <f>_xlfn.IFNA(VLOOKUP(A525,Orders!$A$1:$L$832,4,FALSE),"")</f>
        <v>42974</v>
      </c>
      <c r="F525">
        <v>5.9</v>
      </c>
      <c r="G525">
        <v>15</v>
      </c>
      <c r="H525">
        <v>0</v>
      </c>
      <c r="I525">
        <f t="shared" si="32"/>
        <v>2017</v>
      </c>
      <c r="J525">
        <f t="shared" si="33"/>
        <v>88.5</v>
      </c>
      <c r="K525">
        <f t="shared" si="34"/>
        <v>8</v>
      </c>
      <c r="L525" t="str">
        <f t="shared" si="35"/>
        <v>Q3</v>
      </c>
    </row>
    <row r="526" spans="1:12">
      <c r="A526">
        <v>10446</v>
      </c>
      <c r="B526">
        <v>19</v>
      </c>
      <c r="C526" t="str">
        <f>_xlfn.IFNA(VLOOKUP(B526,Products!$A$1:$J$93,2,FALSE),"")</f>
        <v>Teatime Chocolate Biscuits</v>
      </c>
      <c r="D526" t="str">
        <f>_xlfn.IFNA(VLOOKUP(VLOOKUP(A526,Orders!$A$1:$L$832,3,FALSE),Employees!$A$1:$J$10,3,FALSE)&amp;" "&amp;VLOOKUP(VLOOKUP(A526,Orders!$A$1:$L$832,3,FALSE),Employees!$A$1:$J$10,2,FALSE),"")</f>
        <v>Michael Suyama</v>
      </c>
      <c r="E526" s="3">
        <f>_xlfn.IFNA(VLOOKUP(A526,Orders!$A$1:$L$832,4,FALSE),"")</f>
        <v>42975</v>
      </c>
      <c r="F526">
        <v>7.3</v>
      </c>
      <c r="G526">
        <v>12</v>
      </c>
      <c r="H526">
        <v>0.1</v>
      </c>
      <c r="I526">
        <f t="shared" si="32"/>
        <v>2017</v>
      </c>
      <c r="J526">
        <f t="shared" si="33"/>
        <v>8.76</v>
      </c>
      <c r="K526">
        <f t="shared" si="34"/>
        <v>8</v>
      </c>
      <c r="L526" t="str">
        <f t="shared" si="35"/>
        <v>Q3</v>
      </c>
    </row>
    <row r="527" spans="1:12">
      <c r="A527">
        <v>10446</v>
      </c>
      <c r="B527">
        <v>24</v>
      </c>
      <c r="C527" t="str">
        <f>_xlfn.IFNA(VLOOKUP(B527,Products!$A$1:$J$93,2,FALSE),"")</f>
        <v>Guaraná Fantástica</v>
      </c>
      <c r="D527" t="str">
        <f>_xlfn.IFNA(VLOOKUP(VLOOKUP(A527,Orders!$A$1:$L$832,3,FALSE),Employees!$A$1:$J$10,3,FALSE)&amp;" "&amp;VLOOKUP(VLOOKUP(A527,Orders!$A$1:$L$832,3,FALSE),Employees!$A$1:$J$10,2,FALSE),"")</f>
        <v>Michael Suyama</v>
      </c>
      <c r="E527" s="3">
        <f>_xlfn.IFNA(VLOOKUP(A527,Orders!$A$1:$L$832,4,FALSE),"")</f>
        <v>42975</v>
      </c>
      <c r="F527">
        <v>3.6</v>
      </c>
      <c r="G527">
        <v>20</v>
      </c>
      <c r="H527">
        <v>0.1</v>
      </c>
      <c r="I527">
        <f t="shared" si="32"/>
        <v>2017</v>
      </c>
      <c r="J527">
        <f t="shared" si="33"/>
        <v>7.2</v>
      </c>
      <c r="K527">
        <f t="shared" si="34"/>
        <v>8</v>
      </c>
      <c r="L527" t="str">
        <f t="shared" si="35"/>
        <v>Q3</v>
      </c>
    </row>
    <row r="528" spans="1:12">
      <c r="A528">
        <v>10446</v>
      </c>
      <c r="B528">
        <v>31</v>
      </c>
      <c r="C528" t="str">
        <f>_xlfn.IFNA(VLOOKUP(B528,Products!$A$1:$J$93,2,FALSE),"")</f>
        <v>Gorgonzola Telino</v>
      </c>
      <c r="D528" t="str">
        <f>_xlfn.IFNA(VLOOKUP(VLOOKUP(A528,Orders!$A$1:$L$832,3,FALSE),Employees!$A$1:$J$10,3,FALSE)&amp;" "&amp;VLOOKUP(VLOOKUP(A528,Orders!$A$1:$L$832,3,FALSE),Employees!$A$1:$J$10,2,FALSE),"")</f>
        <v>Michael Suyama</v>
      </c>
      <c r="E528" s="3">
        <f>_xlfn.IFNA(VLOOKUP(A528,Orders!$A$1:$L$832,4,FALSE),"")</f>
        <v>42975</v>
      </c>
      <c r="F528">
        <v>10</v>
      </c>
      <c r="G528">
        <v>3</v>
      </c>
      <c r="H528">
        <v>0.1</v>
      </c>
      <c r="I528">
        <f t="shared" si="32"/>
        <v>2017</v>
      </c>
      <c r="J528">
        <f t="shared" si="33"/>
        <v>3</v>
      </c>
      <c r="K528">
        <f t="shared" si="34"/>
        <v>8</v>
      </c>
      <c r="L528" t="str">
        <f t="shared" si="35"/>
        <v>Q3</v>
      </c>
    </row>
    <row r="529" spans="1:12">
      <c r="A529">
        <v>10446</v>
      </c>
      <c r="B529">
        <v>52</v>
      </c>
      <c r="C529" t="str">
        <f>_xlfn.IFNA(VLOOKUP(B529,Products!$A$1:$J$93,2,FALSE),"")</f>
        <v>Filo Mix</v>
      </c>
      <c r="D529" t="str">
        <f>_xlfn.IFNA(VLOOKUP(VLOOKUP(A529,Orders!$A$1:$L$832,3,FALSE),Employees!$A$1:$J$10,3,FALSE)&amp;" "&amp;VLOOKUP(VLOOKUP(A529,Orders!$A$1:$L$832,3,FALSE),Employees!$A$1:$J$10,2,FALSE),"")</f>
        <v>Michael Suyama</v>
      </c>
      <c r="E529" s="3">
        <f>_xlfn.IFNA(VLOOKUP(A529,Orders!$A$1:$L$832,4,FALSE),"")</f>
        <v>42975</v>
      </c>
      <c r="F529">
        <v>5.6</v>
      </c>
      <c r="G529">
        <v>15</v>
      </c>
      <c r="H529">
        <v>0.1</v>
      </c>
      <c r="I529">
        <f t="shared" si="32"/>
        <v>2017</v>
      </c>
      <c r="J529">
        <f t="shared" si="33"/>
        <v>8.4</v>
      </c>
      <c r="K529">
        <f t="shared" si="34"/>
        <v>8</v>
      </c>
      <c r="L529" t="str">
        <f t="shared" si="35"/>
        <v>Q3</v>
      </c>
    </row>
    <row r="530" spans="1:12">
      <c r="A530">
        <v>10447</v>
      </c>
      <c r="B530">
        <v>19</v>
      </c>
      <c r="C530" t="str">
        <f>_xlfn.IFNA(VLOOKUP(B530,Products!$A$1:$J$93,2,FALSE),"")</f>
        <v>Teatime Chocolate Biscuits</v>
      </c>
      <c r="D530" t="str">
        <f>_xlfn.IFNA(VLOOKUP(VLOOKUP(A530,Orders!$A$1:$L$832,3,FALSE),Employees!$A$1:$J$10,3,FALSE)&amp;" "&amp;VLOOKUP(VLOOKUP(A530,Orders!$A$1:$L$832,3,FALSE),Employees!$A$1:$J$10,2,FALSE),"")</f>
        <v>Margaret Peacock</v>
      </c>
      <c r="E530" s="3">
        <f>_xlfn.IFNA(VLOOKUP(A530,Orders!$A$1:$L$832,4,FALSE),"")</f>
        <v>42975</v>
      </c>
      <c r="F530">
        <v>7.3</v>
      </c>
      <c r="G530">
        <v>40</v>
      </c>
      <c r="H530">
        <v>0</v>
      </c>
      <c r="I530">
        <f t="shared" si="32"/>
        <v>2017</v>
      </c>
      <c r="J530">
        <f t="shared" si="33"/>
        <v>292</v>
      </c>
      <c r="K530">
        <f t="shared" si="34"/>
        <v>8</v>
      </c>
      <c r="L530" t="str">
        <f t="shared" si="35"/>
        <v>Q3</v>
      </c>
    </row>
    <row r="531" spans="1:12">
      <c r="A531">
        <v>10447</v>
      </c>
      <c r="B531">
        <v>65</v>
      </c>
      <c r="C531" t="str">
        <f>_xlfn.IFNA(VLOOKUP(B531,Products!$A$1:$J$93,2,FALSE),"")</f>
        <v>Louisiana Fiery Hot Pepper Sauce</v>
      </c>
      <c r="D531" t="str">
        <f>_xlfn.IFNA(VLOOKUP(VLOOKUP(A531,Orders!$A$1:$L$832,3,FALSE),Employees!$A$1:$J$10,3,FALSE)&amp;" "&amp;VLOOKUP(VLOOKUP(A531,Orders!$A$1:$L$832,3,FALSE),Employees!$A$1:$J$10,2,FALSE),"")</f>
        <v>Margaret Peacock</v>
      </c>
      <c r="E531" s="3">
        <f>_xlfn.IFNA(VLOOKUP(A531,Orders!$A$1:$L$832,4,FALSE),"")</f>
        <v>42975</v>
      </c>
      <c r="F531">
        <v>16.8</v>
      </c>
      <c r="G531">
        <v>35</v>
      </c>
      <c r="H531">
        <v>0</v>
      </c>
      <c r="I531">
        <f t="shared" si="32"/>
        <v>2017</v>
      </c>
      <c r="J531">
        <f t="shared" si="33"/>
        <v>588</v>
      </c>
      <c r="K531">
        <f t="shared" si="34"/>
        <v>8</v>
      </c>
      <c r="L531" t="str">
        <f t="shared" si="35"/>
        <v>Q3</v>
      </c>
    </row>
    <row r="532" spans="1:12">
      <c r="A532">
        <v>10447</v>
      </c>
      <c r="B532">
        <v>71</v>
      </c>
      <c r="C532" t="str">
        <f>_xlfn.IFNA(VLOOKUP(B532,Products!$A$1:$J$93,2,FALSE),"")</f>
        <v>Flotemysost</v>
      </c>
      <c r="D532" t="str">
        <f>_xlfn.IFNA(VLOOKUP(VLOOKUP(A532,Orders!$A$1:$L$832,3,FALSE),Employees!$A$1:$J$10,3,FALSE)&amp;" "&amp;VLOOKUP(VLOOKUP(A532,Orders!$A$1:$L$832,3,FALSE),Employees!$A$1:$J$10,2,FALSE),"")</f>
        <v>Margaret Peacock</v>
      </c>
      <c r="E532" s="3">
        <f>_xlfn.IFNA(VLOOKUP(A532,Orders!$A$1:$L$832,4,FALSE),"")</f>
        <v>42975</v>
      </c>
      <c r="F532">
        <v>17.2</v>
      </c>
      <c r="G532">
        <v>2</v>
      </c>
      <c r="H532">
        <v>0</v>
      </c>
      <c r="I532">
        <f t="shared" si="32"/>
        <v>2017</v>
      </c>
      <c r="J532">
        <f t="shared" si="33"/>
        <v>34.4</v>
      </c>
      <c r="K532">
        <f t="shared" si="34"/>
        <v>8</v>
      </c>
      <c r="L532" t="str">
        <f t="shared" si="35"/>
        <v>Q3</v>
      </c>
    </row>
    <row r="533" spans="1:12">
      <c r="A533">
        <v>10448</v>
      </c>
      <c r="B533">
        <v>26</v>
      </c>
      <c r="C533" t="str">
        <f>_xlfn.IFNA(VLOOKUP(B533,Products!$A$1:$J$93,2,FALSE),"")</f>
        <v>Gumbär Gummibärchen</v>
      </c>
      <c r="D533" t="str">
        <f>_xlfn.IFNA(VLOOKUP(VLOOKUP(A533,Orders!$A$1:$L$832,3,FALSE),Employees!$A$1:$J$10,3,FALSE)&amp;" "&amp;VLOOKUP(VLOOKUP(A533,Orders!$A$1:$L$832,3,FALSE),Employees!$A$1:$J$10,2,FALSE),"")</f>
        <v>Margaret Peacock</v>
      </c>
      <c r="E533" s="3">
        <f>_xlfn.IFNA(VLOOKUP(A533,Orders!$A$1:$L$832,4,FALSE),"")</f>
        <v>42978</v>
      </c>
      <c r="F533">
        <v>24.9</v>
      </c>
      <c r="G533">
        <v>6</v>
      </c>
      <c r="H533">
        <v>0</v>
      </c>
      <c r="I533">
        <f t="shared" si="32"/>
        <v>2017</v>
      </c>
      <c r="J533">
        <f t="shared" si="33"/>
        <v>149.39999999999998</v>
      </c>
      <c r="K533">
        <f t="shared" si="34"/>
        <v>8</v>
      </c>
      <c r="L533" t="str">
        <f t="shared" si="35"/>
        <v>Q3</v>
      </c>
    </row>
    <row r="534" spans="1:12">
      <c r="A534">
        <v>10448</v>
      </c>
      <c r="B534">
        <v>40</v>
      </c>
      <c r="C534" t="str">
        <f>_xlfn.IFNA(VLOOKUP(B534,Products!$A$1:$J$93,2,FALSE),"")</f>
        <v>Boston Crab Meat</v>
      </c>
      <c r="D534" t="str">
        <f>_xlfn.IFNA(VLOOKUP(VLOOKUP(A534,Orders!$A$1:$L$832,3,FALSE),Employees!$A$1:$J$10,3,FALSE)&amp;" "&amp;VLOOKUP(VLOOKUP(A534,Orders!$A$1:$L$832,3,FALSE),Employees!$A$1:$J$10,2,FALSE),"")</f>
        <v>Margaret Peacock</v>
      </c>
      <c r="E534" s="3">
        <f>_xlfn.IFNA(VLOOKUP(A534,Orders!$A$1:$L$832,4,FALSE),"")</f>
        <v>42978</v>
      </c>
      <c r="F534">
        <v>14.7</v>
      </c>
      <c r="G534">
        <v>20</v>
      </c>
      <c r="H534">
        <v>0</v>
      </c>
      <c r="I534">
        <f t="shared" si="32"/>
        <v>2017</v>
      </c>
      <c r="J534">
        <f t="shared" si="33"/>
        <v>294</v>
      </c>
      <c r="K534">
        <f t="shared" si="34"/>
        <v>8</v>
      </c>
      <c r="L534" t="str">
        <f t="shared" si="35"/>
        <v>Q3</v>
      </c>
    </row>
    <row r="535" spans="1:12">
      <c r="A535">
        <v>10449</v>
      </c>
      <c r="B535">
        <v>10</v>
      </c>
      <c r="C535" t="str">
        <f>_xlfn.IFNA(VLOOKUP(B535,Products!$A$1:$J$93,2,FALSE),"")</f>
        <v>sugar</v>
      </c>
      <c r="D535" t="str">
        <f>_xlfn.IFNA(VLOOKUP(VLOOKUP(A535,Orders!$A$1:$L$832,3,FALSE),Employees!$A$1:$J$10,3,FALSE)&amp;" "&amp;VLOOKUP(VLOOKUP(A535,Orders!$A$1:$L$832,3,FALSE),Employees!$A$1:$J$10,2,FALSE),"")</f>
        <v>Janet Leverling</v>
      </c>
      <c r="E535" s="3">
        <f>_xlfn.IFNA(VLOOKUP(A535,Orders!$A$1:$L$832,4,FALSE),"")</f>
        <v>42979</v>
      </c>
      <c r="F535">
        <v>24.8</v>
      </c>
      <c r="G535">
        <v>14</v>
      </c>
      <c r="H535">
        <v>0</v>
      </c>
      <c r="I535">
        <f t="shared" si="32"/>
        <v>2017</v>
      </c>
      <c r="J535">
        <f t="shared" si="33"/>
        <v>347.2</v>
      </c>
      <c r="K535">
        <f t="shared" si="34"/>
        <v>9</v>
      </c>
      <c r="L535" t="str">
        <f t="shared" si="35"/>
        <v>Q3</v>
      </c>
    </row>
    <row r="536" spans="1:12">
      <c r="A536">
        <v>10449</v>
      </c>
      <c r="B536">
        <v>52</v>
      </c>
      <c r="C536" t="str">
        <f>_xlfn.IFNA(VLOOKUP(B536,Products!$A$1:$J$93,2,FALSE),"")</f>
        <v>Filo Mix</v>
      </c>
      <c r="D536" t="str">
        <f>_xlfn.IFNA(VLOOKUP(VLOOKUP(A536,Orders!$A$1:$L$832,3,FALSE),Employees!$A$1:$J$10,3,FALSE)&amp;" "&amp;VLOOKUP(VLOOKUP(A536,Orders!$A$1:$L$832,3,FALSE),Employees!$A$1:$J$10,2,FALSE),"")</f>
        <v>Janet Leverling</v>
      </c>
      <c r="E536" s="3">
        <f>_xlfn.IFNA(VLOOKUP(A536,Orders!$A$1:$L$832,4,FALSE),"")</f>
        <v>42979</v>
      </c>
      <c r="F536">
        <v>5.6</v>
      </c>
      <c r="G536">
        <v>20</v>
      </c>
      <c r="H536">
        <v>0</v>
      </c>
      <c r="I536">
        <f t="shared" si="32"/>
        <v>2017</v>
      </c>
      <c r="J536">
        <f t="shared" si="33"/>
        <v>112</v>
      </c>
      <c r="K536">
        <f t="shared" si="34"/>
        <v>9</v>
      </c>
      <c r="L536" t="str">
        <f t="shared" si="35"/>
        <v>Q3</v>
      </c>
    </row>
    <row r="537" spans="1:12">
      <c r="A537">
        <v>10449</v>
      </c>
      <c r="B537">
        <v>62</v>
      </c>
      <c r="C537" t="str">
        <f>_xlfn.IFNA(VLOOKUP(B537,Products!$A$1:$J$93,2,FALSE),"")</f>
        <v>Tarte au sucre</v>
      </c>
      <c r="D537" t="str">
        <f>_xlfn.IFNA(VLOOKUP(VLOOKUP(A537,Orders!$A$1:$L$832,3,FALSE),Employees!$A$1:$J$10,3,FALSE)&amp;" "&amp;VLOOKUP(VLOOKUP(A537,Orders!$A$1:$L$832,3,FALSE),Employees!$A$1:$J$10,2,FALSE),"")</f>
        <v>Janet Leverling</v>
      </c>
      <c r="E537" s="3">
        <f>_xlfn.IFNA(VLOOKUP(A537,Orders!$A$1:$L$832,4,FALSE),"")</f>
        <v>42979</v>
      </c>
      <c r="F537">
        <v>39.4</v>
      </c>
      <c r="G537">
        <v>35</v>
      </c>
      <c r="H537">
        <v>0</v>
      </c>
      <c r="I537">
        <f t="shared" si="32"/>
        <v>2017</v>
      </c>
      <c r="J537">
        <f t="shared" si="33"/>
        <v>1379</v>
      </c>
      <c r="K537">
        <f t="shared" si="34"/>
        <v>9</v>
      </c>
      <c r="L537" t="str">
        <f t="shared" si="35"/>
        <v>Q3</v>
      </c>
    </row>
    <row r="538" spans="1:12">
      <c r="A538">
        <v>10450</v>
      </c>
      <c r="B538">
        <v>10</v>
      </c>
      <c r="C538" t="str">
        <f>_xlfn.IFNA(VLOOKUP(B538,Products!$A$1:$J$93,2,FALSE),"")</f>
        <v>sugar</v>
      </c>
      <c r="D538" t="str">
        <f>_xlfn.IFNA(VLOOKUP(VLOOKUP(A538,Orders!$A$1:$L$832,3,FALSE),Employees!$A$1:$J$10,3,FALSE)&amp;" "&amp;VLOOKUP(VLOOKUP(A538,Orders!$A$1:$L$832,3,FALSE),Employees!$A$1:$J$10,2,FALSE),"")</f>
        <v>Laura Callahan</v>
      </c>
      <c r="E538" s="3">
        <f>_xlfn.IFNA(VLOOKUP(A538,Orders!$A$1:$L$832,4,FALSE),"")</f>
        <v>42980</v>
      </c>
      <c r="F538">
        <v>24.8</v>
      </c>
      <c r="G538">
        <v>20</v>
      </c>
      <c r="H538">
        <v>0.2</v>
      </c>
      <c r="I538">
        <f t="shared" si="32"/>
        <v>2017</v>
      </c>
      <c r="J538">
        <f t="shared" si="33"/>
        <v>99.2</v>
      </c>
      <c r="K538">
        <f t="shared" si="34"/>
        <v>9</v>
      </c>
      <c r="L538" t="str">
        <f t="shared" si="35"/>
        <v>Q3</v>
      </c>
    </row>
    <row r="539" spans="1:12">
      <c r="A539">
        <v>10450</v>
      </c>
      <c r="B539">
        <v>54</v>
      </c>
      <c r="C539" t="str">
        <f>_xlfn.IFNA(VLOOKUP(B539,Products!$A$1:$J$93,2,FALSE),"")</f>
        <v>Tourtière</v>
      </c>
      <c r="D539" t="str">
        <f>_xlfn.IFNA(VLOOKUP(VLOOKUP(A539,Orders!$A$1:$L$832,3,FALSE),Employees!$A$1:$J$10,3,FALSE)&amp;" "&amp;VLOOKUP(VLOOKUP(A539,Orders!$A$1:$L$832,3,FALSE),Employees!$A$1:$J$10,2,FALSE),"")</f>
        <v>Laura Callahan</v>
      </c>
      <c r="E539" s="3">
        <f>_xlfn.IFNA(VLOOKUP(A539,Orders!$A$1:$L$832,4,FALSE),"")</f>
        <v>42980</v>
      </c>
      <c r="F539">
        <v>5.9</v>
      </c>
      <c r="G539">
        <v>6</v>
      </c>
      <c r="H539">
        <v>0.2</v>
      </c>
      <c r="I539">
        <f t="shared" si="32"/>
        <v>2017</v>
      </c>
      <c r="J539">
        <f t="shared" si="33"/>
        <v>7.0800000000000018</v>
      </c>
      <c r="K539">
        <f t="shared" si="34"/>
        <v>9</v>
      </c>
      <c r="L539" t="str">
        <f t="shared" si="35"/>
        <v>Q3</v>
      </c>
    </row>
    <row r="540" spans="1:12">
      <c r="A540">
        <v>10451</v>
      </c>
      <c r="B540">
        <v>55</v>
      </c>
      <c r="C540" t="str">
        <f>_xlfn.IFNA(VLOOKUP(B540,Products!$A$1:$J$93,2,FALSE),"")</f>
        <v>Pâté chinois</v>
      </c>
      <c r="D540" t="str">
        <f>_xlfn.IFNA(VLOOKUP(VLOOKUP(A540,Orders!$A$1:$L$832,3,FALSE),Employees!$A$1:$J$10,3,FALSE)&amp;" "&amp;VLOOKUP(VLOOKUP(A540,Orders!$A$1:$L$832,3,FALSE),Employees!$A$1:$J$10,2,FALSE),"")</f>
        <v>Margaret Peacock</v>
      </c>
      <c r="E540" s="3">
        <f>_xlfn.IFNA(VLOOKUP(A540,Orders!$A$1:$L$832,4,FALSE),"")</f>
        <v>42980</v>
      </c>
      <c r="F540">
        <v>19.2</v>
      </c>
      <c r="G540">
        <v>120</v>
      </c>
      <c r="H540">
        <v>0.1</v>
      </c>
      <c r="I540">
        <f t="shared" si="32"/>
        <v>2017</v>
      </c>
      <c r="J540">
        <f t="shared" si="33"/>
        <v>230.4</v>
      </c>
      <c r="K540">
        <f t="shared" si="34"/>
        <v>9</v>
      </c>
      <c r="L540" t="str">
        <f t="shared" si="35"/>
        <v>Q3</v>
      </c>
    </row>
    <row r="541" spans="1:12">
      <c r="A541">
        <v>10451</v>
      </c>
      <c r="B541">
        <v>64</v>
      </c>
      <c r="C541" t="str">
        <f>_xlfn.IFNA(VLOOKUP(B541,Products!$A$1:$J$93,2,FALSE),"")</f>
        <v>Wimmers gute Semmelknödel</v>
      </c>
      <c r="D541" t="str">
        <f>_xlfn.IFNA(VLOOKUP(VLOOKUP(A541,Orders!$A$1:$L$832,3,FALSE),Employees!$A$1:$J$10,3,FALSE)&amp;" "&amp;VLOOKUP(VLOOKUP(A541,Orders!$A$1:$L$832,3,FALSE),Employees!$A$1:$J$10,2,FALSE),"")</f>
        <v>Margaret Peacock</v>
      </c>
      <c r="E541" s="3">
        <f>_xlfn.IFNA(VLOOKUP(A541,Orders!$A$1:$L$832,4,FALSE),"")</f>
        <v>42980</v>
      </c>
      <c r="F541">
        <v>26.6</v>
      </c>
      <c r="G541">
        <v>35</v>
      </c>
      <c r="H541">
        <v>0.1</v>
      </c>
      <c r="I541">
        <f t="shared" si="32"/>
        <v>2017</v>
      </c>
      <c r="J541">
        <f t="shared" si="33"/>
        <v>93.100000000000009</v>
      </c>
      <c r="K541">
        <f t="shared" si="34"/>
        <v>9</v>
      </c>
      <c r="L541" t="str">
        <f t="shared" si="35"/>
        <v>Q3</v>
      </c>
    </row>
    <row r="542" spans="1:12">
      <c r="A542">
        <v>10451</v>
      </c>
      <c r="B542">
        <v>65</v>
      </c>
      <c r="C542" t="str">
        <f>_xlfn.IFNA(VLOOKUP(B542,Products!$A$1:$J$93,2,FALSE),"")</f>
        <v>Louisiana Fiery Hot Pepper Sauce</v>
      </c>
      <c r="D542" t="str">
        <f>_xlfn.IFNA(VLOOKUP(VLOOKUP(A542,Orders!$A$1:$L$832,3,FALSE),Employees!$A$1:$J$10,3,FALSE)&amp;" "&amp;VLOOKUP(VLOOKUP(A542,Orders!$A$1:$L$832,3,FALSE),Employees!$A$1:$J$10,2,FALSE),"")</f>
        <v>Margaret Peacock</v>
      </c>
      <c r="E542" s="3">
        <f>_xlfn.IFNA(VLOOKUP(A542,Orders!$A$1:$L$832,4,FALSE),"")</f>
        <v>42980</v>
      </c>
      <c r="F542">
        <v>16.8</v>
      </c>
      <c r="G542">
        <v>28</v>
      </c>
      <c r="H542">
        <v>0.1</v>
      </c>
      <c r="I542">
        <f t="shared" si="32"/>
        <v>2017</v>
      </c>
      <c r="J542">
        <f t="shared" si="33"/>
        <v>47.040000000000006</v>
      </c>
      <c r="K542">
        <f t="shared" si="34"/>
        <v>9</v>
      </c>
      <c r="L542" t="str">
        <f t="shared" si="35"/>
        <v>Q3</v>
      </c>
    </row>
    <row r="543" spans="1:12">
      <c r="A543">
        <v>10451</v>
      </c>
      <c r="B543">
        <v>77</v>
      </c>
      <c r="C543" t="str">
        <f>_xlfn.IFNA(VLOOKUP(B543,Products!$A$1:$J$93,2,FALSE),"")</f>
        <v>Original Frankfurter grüne Soße</v>
      </c>
      <c r="D543" t="str">
        <f>_xlfn.IFNA(VLOOKUP(VLOOKUP(A543,Orders!$A$1:$L$832,3,FALSE),Employees!$A$1:$J$10,3,FALSE)&amp;" "&amp;VLOOKUP(VLOOKUP(A543,Orders!$A$1:$L$832,3,FALSE),Employees!$A$1:$J$10,2,FALSE),"")</f>
        <v>Margaret Peacock</v>
      </c>
      <c r="E543" s="3">
        <f>_xlfn.IFNA(VLOOKUP(A543,Orders!$A$1:$L$832,4,FALSE),"")</f>
        <v>42980</v>
      </c>
      <c r="F543">
        <v>10.4</v>
      </c>
      <c r="G543">
        <v>55</v>
      </c>
      <c r="H543">
        <v>0.1</v>
      </c>
      <c r="I543">
        <f t="shared" si="32"/>
        <v>2017</v>
      </c>
      <c r="J543">
        <f t="shared" si="33"/>
        <v>57.2</v>
      </c>
      <c r="K543">
        <f t="shared" si="34"/>
        <v>9</v>
      </c>
      <c r="L543" t="str">
        <f t="shared" si="35"/>
        <v>Q3</v>
      </c>
    </row>
    <row r="544" spans="1:12">
      <c r="A544">
        <v>10452</v>
      </c>
      <c r="B544">
        <v>28</v>
      </c>
      <c r="C544" t="str">
        <f>_xlfn.IFNA(VLOOKUP(B544,Products!$A$1:$J$93,2,FALSE),"")</f>
        <v>Rössle Sauerkraut</v>
      </c>
      <c r="D544" t="str">
        <f>_xlfn.IFNA(VLOOKUP(VLOOKUP(A544,Orders!$A$1:$L$832,3,FALSE),Employees!$A$1:$J$10,3,FALSE)&amp;" "&amp;VLOOKUP(VLOOKUP(A544,Orders!$A$1:$L$832,3,FALSE),Employees!$A$1:$J$10,2,FALSE),"")</f>
        <v>Laura Callahan</v>
      </c>
      <c r="E544" s="3">
        <f>_xlfn.IFNA(VLOOKUP(A544,Orders!$A$1:$L$832,4,FALSE),"")</f>
        <v>42981</v>
      </c>
      <c r="F544">
        <v>36.4</v>
      </c>
      <c r="G544">
        <v>15</v>
      </c>
      <c r="H544">
        <v>0</v>
      </c>
      <c r="I544">
        <f t="shared" si="32"/>
        <v>2017</v>
      </c>
      <c r="J544">
        <f t="shared" si="33"/>
        <v>546</v>
      </c>
      <c r="K544">
        <f t="shared" si="34"/>
        <v>9</v>
      </c>
      <c r="L544" t="str">
        <f t="shared" si="35"/>
        <v>Q3</v>
      </c>
    </row>
    <row r="545" spans="1:12">
      <c r="A545">
        <v>10452</v>
      </c>
      <c r="B545">
        <v>44</v>
      </c>
      <c r="C545" t="str">
        <f>_xlfn.IFNA(VLOOKUP(B545,Products!$A$1:$J$93,2,FALSE),"")</f>
        <v>Gula Malacca</v>
      </c>
      <c r="D545" t="str">
        <f>_xlfn.IFNA(VLOOKUP(VLOOKUP(A545,Orders!$A$1:$L$832,3,FALSE),Employees!$A$1:$J$10,3,FALSE)&amp;" "&amp;VLOOKUP(VLOOKUP(A545,Orders!$A$1:$L$832,3,FALSE),Employees!$A$1:$J$10,2,FALSE),"")</f>
        <v>Laura Callahan</v>
      </c>
      <c r="E545" s="3">
        <f>_xlfn.IFNA(VLOOKUP(A545,Orders!$A$1:$L$832,4,FALSE),"")</f>
        <v>42981</v>
      </c>
      <c r="F545">
        <v>15.5</v>
      </c>
      <c r="G545">
        <v>100</v>
      </c>
      <c r="H545">
        <v>0.05</v>
      </c>
      <c r="I545">
        <f t="shared" si="32"/>
        <v>2017</v>
      </c>
      <c r="J545">
        <f t="shared" si="33"/>
        <v>77.5</v>
      </c>
      <c r="K545">
        <f t="shared" si="34"/>
        <v>9</v>
      </c>
      <c r="L545" t="str">
        <f t="shared" si="35"/>
        <v>Q3</v>
      </c>
    </row>
    <row r="546" spans="1:12">
      <c r="A546">
        <v>10453</v>
      </c>
      <c r="B546">
        <v>48</v>
      </c>
      <c r="C546" t="str">
        <f>_xlfn.IFNA(VLOOKUP(B546,Products!$A$1:$J$93,2,FALSE),"")</f>
        <v>Chocolade</v>
      </c>
      <c r="D546" t="str">
        <f>_xlfn.IFNA(VLOOKUP(VLOOKUP(A546,Orders!$A$1:$L$832,3,FALSE),Employees!$A$1:$J$10,3,FALSE)&amp;" "&amp;VLOOKUP(VLOOKUP(A546,Orders!$A$1:$L$832,3,FALSE),Employees!$A$1:$J$10,2,FALSE),"")</f>
        <v>Nancy Davolio</v>
      </c>
      <c r="E546" s="3">
        <f>_xlfn.IFNA(VLOOKUP(A546,Orders!$A$1:$L$832,4,FALSE),"")</f>
        <v>42982</v>
      </c>
      <c r="F546">
        <v>10.199999999999999</v>
      </c>
      <c r="G546">
        <v>15</v>
      </c>
      <c r="H546">
        <v>0.1</v>
      </c>
      <c r="I546">
        <f t="shared" si="32"/>
        <v>2017</v>
      </c>
      <c r="J546">
        <f t="shared" si="33"/>
        <v>15.3</v>
      </c>
      <c r="K546">
        <f t="shared" si="34"/>
        <v>9</v>
      </c>
      <c r="L546" t="str">
        <f t="shared" si="35"/>
        <v>Q3</v>
      </c>
    </row>
    <row r="547" spans="1:12">
      <c r="A547">
        <v>10453</v>
      </c>
      <c r="B547">
        <v>70</v>
      </c>
      <c r="C547" t="str">
        <f>_xlfn.IFNA(VLOOKUP(B547,Products!$A$1:$J$93,2,FALSE),"")</f>
        <v>Outback Lager</v>
      </c>
      <c r="D547" t="str">
        <f>_xlfn.IFNA(VLOOKUP(VLOOKUP(A547,Orders!$A$1:$L$832,3,FALSE),Employees!$A$1:$J$10,3,FALSE)&amp;" "&amp;VLOOKUP(VLOOKUP(A547,Orders!$A$1:$L$832,3,FALSE),Employees!$A$1:$J$10,2,FALSE),"")</f>
        <v>Nancy Davolio</v>
      </c>
      <c r="E547" s="3">
        <f>_xlfn.IFNA(VLOOKUP(A547,Orders!$A$1:$L$832,4,FALSE),"")</f>
        <v>42982</v>
      </c>
      <c r="F547">
        <v>12</v>
      </c>
      <c r="G547">
        <v>25</v>
      </c>
      <c r="H547">
        <v>0.1</v>
      </c>
      <c r="I547">
        <f t="shared" si="32"/>
        <v>2017</v>
      </c>
      <c r="J547">
        <f t="shared" si="33"/>
        <v>30</v>
      </c>
      <c r="K547">
        <f t="shared" si="34"/>
        <v>9</v>
      </c>
      <c r="L547" t="str">
        <f t="shared" si="35"/>
        <v>Q3</v>
      </c>
    </row>
    <row r="548" spans="1:12">
      <c r="A548">
        <v>10454</v>
      </c>
      <c r="B548">
        <v>16</v>
      </c>
      <c r="C548" t="str">
        <f>_xlfn.IFNA(VLOOKUP(B548,Products!$A$1:$J$93,2,FALSE),"")</f>
        <v>Pavlova</v>
      </c>
      <c r="D548" t="str">
        <f>_xlfn.IFNA(VLOOKUP(VLOOKUP(A548,Orders!$A$1:$L$832,3,FALSE),Employees!$A$1:$J$10,3,FALSE)&amp;" "&amp;VLOOKUP(VLOOKUP(A548,Orders!$A$1:$L$832,3,FALSE),Employees!$A$1:$J$10,2,FALSE),"")</f>
        <v>Margaret Peacock</v>
      </c>
      <c r="E548" s="3">
        <f>_xlfn.IFNA(VLOOKUP(A548,Orders!$A$1:$L$832,4,FALSE),"")</f>
        <v>42982</v>
      </c>
      <c r="F548">
        <v>13.9</v>
      </c>
      <c r="G548">
        <v>20</v>
      </c>
      <c r="H548">
        <v>0.2</v>
      </c>
      <c r="I548">
        <f t="shared" si="32"/>
        <v>2017</v>
      </c>
      <c r="J548">
        <f t="shared" si="33"/>
        <v>55.6</v>
      </c>
      <c r="K548">
        <f t="shared" si="34"/>
        <v>9</v>
      </c>
      <c r="L548" t="str">
        <f t="shared" si="35"/>
        <v>Q3</v>
      </c>
    </row>
    <row r="549" spans="1:12">
      <c r="A549">
        <v>10454</v>
      </c>
      <c r="B549">
        <v>33</v>
      </c>
      <c r="C549" t="str">
        <f>_xlfn.IFNA(VLOOKUP(B549,Products!$A$1:$J$93,2,FALSE),"")</f>
        <v>Geitost</v>
      </c>
      <c r="D549" t="str">
        <f>_xlfn.IFNA(VLOOKUP(VLOOKUP(A549,Orders!$A$1:$L$832,3,FALSE),Employees!$A$1:$J$10,3,FALSE)&amp;" "&amp;VLOOKUP(VLOOKUP(A549,Orders!$A$1:$L$832,3,FALSE),Employees!$A$1:$J$10,2,FALSE),"")</f>
        <v>Margaret Peacock</v>
      </c>
      <c r="E549" s="3">
        <f>_xlfn.IFNA(VLOOKUP(A549,Orders!$A$1:$L$832,4,FALSE),"")</f>
        <v>42982</v>
      </c>
      <c r="F549">
        <v>2</v>
      </c>
      <c r="G549">
        <v>20</v>
      </c>
      <c r="H549">
        <v>0.2</v>
      </c>
      <c r="I549">
        <f t="shared" si="32"/>
        <v>2017</v>
      </c>
      <c r="J549">
        <f t="shared" si="33"/>
        <v>8</v>
      </c>
      <c r="K549">
        <f t="shared" si="34"/>
        <v>9</v>
      </c>
      <c r="L549" t="str">
        <f t="shared" si="35"/>
        <v>Q3</v>
      </c>
    </row>
    <row r="550" spans="1:12">
      <c r="A550">
        <v>10454</v>
      </c>
      <c r="B550">
        <v>46</v>
      </c>
      <c r="C550" t="str">
        <f>_xlfn.IFNA(VLOOKUP(B550,Products!$A$1:$J$93,2,FALSE),"")</f>
        <v>Spegesild</v>
      </c>
      <c r="D550" t="str">
        <f>_xlfn.IFNA(VLOOKUP(VLOOKUP(A550,Orders!$A$1:$L$832,3,FALSE),Employees!$A$1:$J$10,3,FALSE)&amp;" "&amp;VLOOKUP(VLOOKUP(A550,Orders!$A$1:$L$832,3,FALSE),Employees!$A$1:$J$10,2,FALSE),"")</f>
        <v>Margaret Peacock</v>
      </c>
      <c r="E550" s="3">
        <f>_xlfn.IFNA(VLOOKUP(A550,Orders!$A$1:$L$832,4,FALSE),"")</f>
        <v>42982</v>
      </c>
      <c r="F550">
        <v>9.6</v>
      </c>
      <c r="G550">
        <v>10</v>
      </c>
      <c r="H550">
        <v>0.2</v>
      </c>
      <c r="I550">
        <f t="shared" si="32"/>
        <v>2017</v>
      </c>
      <c r="J550">
        <f t="shared" si="33"/>
        <v>19.200000000000003</v>
      </c>
      <c r="K550">
        <f t="shared" si="34"/>
        <v>9</v>
      </c>
      <c r="L550" t="str">
        <f t="shared" si="35"/>
        <v>Q3</v>
      </c>
    </row>
    <row r="551" spans="1:12">
      <c r="A551">
        <v>10455</v>
      </c>
      <c r="B551">
        <v>39</v>
      </c>
      <c r="C551" t="str">
        <f>_xlfn.IFNA(VLOOKUP(B551,Products!$A$1:$J$93,2,FALSE),"")</f>
        <v>Chartreuse verte</v>
      </c>
      <c r="D551" t="str">
        <f>_xlfn.IFNA(VLOOKUP(VLOOKUP(A551,Orders!$A$1:$L$832,3,FALSE),Employees!$A$1:$J$10,3,FALSE)&amp;" "&amp;VLOOKUP(VLOOKUP(A551,Orders!$A$1:$L$832,3,FALSE),Employees!$A$1:$J$10,2,FALSE),"")</f>
        <v>Laura Callahan</v>
      </c>
      <c r="E551" s="3">
        <f>_xlfn.IFNA(VLOOKUP(A551,Orders!$A$1:$L$832,4,FALSE),"")</f>
        <v>42985</v>
      </c>
      <c r="F551">
        <v>14.4</v>
      </c>
      <c r="G551">
        <v>20</v>
      </c>
      <c r="H551">
        <v>0</v>
      </c>
      <c r="I551">
        <f t="shared" si="32"/>
        <v>2017</v>
      </c>
      <c r="J551">
        <f t="shared" si="33"/>
        <v>288</v>
      </c>
      <c r="K551">
        <f t="shared" si="34"/>
        <v>9</v>
      </c>
      <c r="L551" t="str">
        <f t="shared" si="35"/>
        <v>Q3</v>
      </c>
    </row>
    <row r="552" spans="1:12">
      <c r="A552">
        <v>10455</v>
      </c>
      <c r="B552">
        <v>53</v>
      </c>
      <c r="C552" t="str">
        <f>_xlfn.IFNA(VLOOKUP(B552,Products!$A$1:$J$93,2,FALSE),"")</f>
        <v>Perth Pasties</v>
      </c>
      <c r="D552" t="str">
        <f>_xlfn.IFNA(VLOOKUP(VLOOKUP(A552,Orders!$A$1:$L$832,3,FALSE),Employees!$A$1:$J$10,3,FALSE)&amp;" "&amp;VLOOKUP(VLOOKUP(A552,Orders!$A$1:$L$832,3,FALSE),Employees!$A$1:$J$10,2,FALSE),"")</f>
        <v>Laura Callahan</v>
      </c>
      <c r="E552" s="3">
        <f>_xlfn.IFNA(VLOOKUP(A552,Orders!$A$1:$L$832,4,FALSE),"")</f>
        <v>42985</v>
      </c>
      <c r="F552">
        <v>26.2</v>
      </c>
      <c r="G552">
        <v>50</v>
      </c>
      <c r="H552">
        <v>0</v>
      </c>
      <c r="I552">
        <f t="shared" si="32"/>
        <v>2017</v>
      </c>
      <c r="J552">
        <f t="shared" si="33"/>
        <v>1310</v>
      </c>
      <c r="K552">
        <f t="shared" si="34"/>
        <v>9</v>
      </c>
      <c r="L552" t="str">
        <f t="shared" si="35"/>
        <v>Q3</v>
      </c>
    </row>
    <row r="553" spans="1:12">
      <c r="A553">
        <v>10455</v>
      </c>
      <c r="B553">
        <v>61</v>
      </c>
      <c r="C553" t="str">
        <f>_xlfn.IFNA(VLOOKUP(B553,Products!$A$1:$J$93,2,FALSE),"")</f>
        <v>Sirop d'érable</v>
      </c>
      <c r="D553" t="str">
        <f>_xlfn.IFNA(VLOOKUP(VLOOKUP(A553,Orders!$A$1:$L$832,3,FALSE),Employees!$A$1:$J$10,3,FALSE)&amp;" "&amp;VLOOKUP(VLOOKUP(A553,Orders!$A$1:$L$832,3,FALSE),Employees!$A$1:$J$10,2,FALSE),"")</f>
        <v>Laura Callahan</v>
      </c>
      <c r="E553" s="3">
        <f>_xlfn.IFNA(VLOOKUP(A553,Orders!$A$1:$L$832,4,FALSE),"")</f>
        <v>42985</v>
      </c>
      <c r="F553">
        <v>22.8</v>
      </c>
      <c r="G553">
        <v>25</v>
      </c>
      <c r="H553">
        <v>0</v>
      </c>
      <c r="I553">
        <f t="shared" si="32"/>
        <v>2017</v>
      </c>
      <c r="J553">
        <f t="shared" si="33"/>
        <v>570</v>
      </c>
      <c r="K553">
        <f t="shared" si="34"/>
        <v>9</v>
      </c>
      <c r="L553" t="str">
        <f t="shared" si="35"/>
        <v>Q3</v>
      </c>
    </row>
    <row r="554" spans="1:12">
      <c r="A554">
        <v>10455</v>
      </c>
      <c r="B554">
        <v>71</v>
      </c>
      <c r="C554" t="str">
        <f>_xlfn.IFNA(VLOOKUP(B554,Products!$A$1:$J$93,2,FALSE),"")</f>
        <v>Flotemysost</v>
      </c>
      <c r="D554" t="str">
        <f>_xlfn.IFNA(VLOOKUP(VLOOKUP(A554,Orders!$A$1:$L$832,3,FALSE),Employees!$A$1:$J$10,3,FALSE)&amp;" "&amp;VLOOKUP(VLOOKUP(A554,Orders!$A$1:$L$832,3,FALSE),Employees!$A$1:$J$10,2,FALSE),"")</f>
        <v>Laura Callahan</v>
      </c>
      <c r="E554" s="3">
        <f>_xlfn.IFNA(VLOOKUP(A554,Orders!$A$1:$L$832,4,FALSE),"")</f>
        <v>42985</v>
      </c>
      <c r="F554">
        <v>17.2</v>
      </c>
      <c r="G554">
        <v>30</v>
      </c>
      <c r="H554">
        <v>0</v>
      </c>
      <c r="I554">
        <f t="shared" si="32"/>
        <v>2017</v>
      </c>
      <c r="J554">
        <f t="shared" si="33"/>
        <v>516</v>
      </c>
      <c r="K554">
        <f t="shared" si="34"/>
        <v>9</v>
      </c>
      <c r="L554" t="str">
        <f t="shared" si="35"/>
        <v>Q3</v>
      </c>
    </row>
    <row r="555" spans="1:12">
      <c r="A555">
        <v>10456</v>
      </c>
      <c r="B555">
        <v>21</v>
      </c>
      <c r="C555" t="str">
        <f>_xlfn.IFNA(VLOOKUP(B555,Products!$A$1:$J$93,2,FALSE),"")</f>
        <v>Sir Rodney's Scones</v>
      </c>
      <c r="D555" t="str">
        <f>_xlfn.IFNA(VLOOKUP(VLOOKUP(A555,Orders!$A$1:$L$832,3,FALSE),Employees!$A$1:$J$10,3,FALSE)&amp;" "&amp;VLOOKUP(VLOOKUP(A555,Orders!$A$1:$L$832,3,FALSE),Employees!$A$1:$J$10,2,FALSE),"")</f>
        <v>Laura Callahan</v>
      </c>
      <c r="E555" s="3">
        <f>_xlfn.IFNA(VLOOKUP(A555,Orders!$A$1:$L$832,4,FALSE),"")</f>
        <v>42986</v>
      </c>
      <c r="F555">
        <v>8</v>
      </c>
      <c r="G555">
        <v>40</v>
      </c>
      <c r="H555">
        <v>0.15</v>
      </c>
      <c r="I555">
        <f t="shared" si="32"/>
        <v>2017</v>
      </c>
      <c r="J555">
        <f t="shared" si="33"/>
        <v>48</v>
      </c>
      <c r="K555">
        <f t="shared" si="34"/>
        <v>9</v>
      </c>
      <c r="L555" t="str">
        <f t="shared" si="35"/>
        <v>Q3</v>
      </c>
    </row>
    <row r="556" spans="1:12">
      <c r="A556">
        <v>10456</v>
      </c>
      <c r="B556">
        <v>49</v>
      </c>
      <c r="C556" t="str">
        <f>_xlfn.IFNA(VLOOKUP(B556,Products!$A$1:$J$93,2,FALSE),"")</f>
        <v>Maxilaku</v>
      </c>
      <c r="D556" t="str">
        <f>_xlfn.IFNA(VLOOKUP(VLOOKUP(A556,Orders!$A$1:$L$832,3,FALSE),Employees!$A$1:$J$10,3,FALSE)&amp;" "&amp;VLOOKUP(VLOOKUP(A556,Orders!$A$1:$L$832,3,FALSE),Employees!$A$1:$J$10,2,FALSE),"")</f>
        <v>Laura Callahan</v>
      </c>
      <c r="E556" s="3">
        <f>_xlfn.IFNA(VLOOKUP(A556,Orders!$A$1:$L$832,4,FALSE),"")</f>
        <v>42986</v>
      </c>
      <c r="F556">
        <v>16</v>
      </c>
      <c r="G556">
        <v>21</v>
      </c>
      <c r="H556">
        <v>0.15</v>
      </c>
      <c r="I556">
        <f t="shared" si="32"/>
        <v>2017</v>
      </c>
      <c r="J556">
        <f t="shared" si="33"/>
        <v>50.4</v>
      </c>
      <c r="K556">
        <f t="shared" si="34"/>
        <v>9</v>
      </c>
      <c r="L556" t="str">
        <f t="shared" si="35"/>
        <v>Q3</v>
      </c>
    </row>
    <row r="557" spans="1:12">
      <c r="A557">
        <v>10457</v>
      </c>
      <c r="B557">
        <v>59</v>
      </c>
      <c r="C557" t="str">
        <f>_xlfn.IFNA(VLOOKUP(B557,Products!$A$1:$J$93,2,FALSE),"")</f>
        <v>Raclette Courdavault</v>
      </c>
      <c r="D557" t="str">
        <f>_xlfn.IFNA(VLOOKUP(VLOOKUP(A557,Orders!$A$1:$L$832,3,FALSE),Employees!$A$1:$J$10,3,FALSE)&amp;" "&amp;VLOOKUP(VLOOKUP(A557,Orders!$A$1:$L$832,3,FALSE),Employees!$A$1:$J$10,2,FALSE),"")</f>
        <v>Andrew Fuller</v>
      </c>
      <c r="E557" s="3">
        <f>_xlfn.IFNA(VLOOKUP(A557,Orders!$A$1:$L$832,4,FALSE),"")</f>
        <v>42986</v>
      </c>
      <c r="F557">
        <v>44</v>
      </c>
      <c r="G557">
        <v>36</v>
      </c>
      <c r="H557">
        <v>0</v>
      </c>
      <c r="I557">
        <f t="shared" si="32"/>
        <v>2017</v>
      </c>
      <c r="J557">
        <f t="shared" si="33"/>
        <v>1584</v>
      </c>
      <c r="K557">
        <f t="shared" si="34"/>
        <v>9</v>
      </c>
      <c r="L557" t="str">
        <f t="shared" si="35"/>
        <v>Q3</v>
      </c>
    </row>
    <row r="558" spans="1:12">
      <c r="A558">
        <v>10458</v>
      </c>
      <c r="B558">
        <v>26</v>
      </c>
      <c r="C558" t="str">
        <f>_xlfn.IFNA(VLOOKUP(B558,Products!$A$1:$J$93,2,FALSE),"")</f>
        <v>Gumbär Gummibärchen</v>
      </c>
      <c r="D558" t="str">
        <f>_xlfn.IFNA(VLOOKUP(VLOOKUP(A558,Orders!$A$1:$L$832,3,FALSE),Employees!$A$1:$J$10,3,FALSE)&amp;" "&amp;VLOOKUP(VLOOKUP(A558,Orders!$A$1:$L$832,3,FALSE),Employees!$A$1:$J$10,2,FALSE),"")</f>
        <v>Robert King</v>
      </c>
      <c r="E558" s="3">
        <f>_xlfn.IFNA(VLOOKUP(A558,Orders!$A$1:$L$832,4,FALSE),"")</f>
        <v>42987</v>
      </c>
      <c r="F558">
        <v>24.9</v>
      </c>
      <c r="G558">
        <v>30</v>
      </c>
      <c r="H558">
        <v>0</v>
      </c>
      <c r="I558">
        <f t="shared" si="32"/>
        <v>2017</v>
      </c>
      <c r="J558">
        <f t="shared" si="33"/>
        <v>747</v>
      </c>
      <c r="K558">
        <f t="shared" si="34"/>
        <v>9</v>
      </c>
      <c r="L558" t="str">
        <f t="shared" si="35"/>
        <v>Q3</v>
      </c>
    </row>
    <row r="559" spans="1:12">
      <c r="A559">
        <v>10458</v>
      </c>
      <c r="B559">
        <v>28</v>
      </c>
      <c r="C559" t="str">
        <f>_xlfn.IFNA(VLOOKUP(B559,Products!$A$1:$J$93,2,FALSE),"")</f>
        <v>Rössle Sauerkraut</v>
      </c>
      <c r="D559" t="str">
        <f>_xlfn.IFNA(VLOOKUP(VLOOKUP(A559,Orders!$A$1:$L$832,3,FALSE),Employees!$A$1:$J$10,3,FALSE)&amp;" "&amp;VLOOKUP(VLOOKUP(A559,Orders!$A$1:$L$832,3,FALSE),Employees!$A$1:$J$10,2,FALSE),"")</f>
        <v>Robert King</v>
      </c>
      <c r="E559" s="3">
        <f>_xlfn.IFNA(VLOOKUP(A559,Orders!$A$1:$L$832,4,FALSE),"")</f>
        <v>42987</v>
      </c>
      <c r="F559">
        <v>36.4</v>
      </c>
      <c r="G559">
        <v>30</v>
      </c>
      <c r="H559">
        <v>0</v>
      </c>
      <c r="I559">
        <f t="shared" si="32"/>
        <v>2017</v>
      </c>
      <c r="J559">
        <f t="shared" si="33"/>
        <v>1092</v>
      </c>
      <c r="K559">
        <f t="shared" si="34"/>
        <v>9</v>
      </c>
      <c r="L559" t="str">
        <f t="shared" si="35"/>
        <v>Q3</v>
      </c>
    </row>
    <row r="560" spans="1:12">
      <c r="A560">
        <v>10458</v>
      </c>
      <c r="B560">
        <v>43</v>
      </c>
      <c r="C560" t="str">
        <f>_xlfn.IFNA(VLOOKUP(B560,Products!$A$1:$J$93,2,FALSE),"")</f>
        <v>Ipoh Coffee</v>
      </c>
      <c r="D560" t="str">
        <f>_xlfn.IFNA(VLOOKUP(VLOOKUP(A560,Orders!$A$1:$L$832,3,FALSE),Employees!$A$1:$J$10,3,FALSE)&amp;" "&amp;VLOOKUP(VLOOKUP(A560,Orders!$A$1:$L$832,3,FALSE),Employees!$A$1:$J$10,2,FALSE),"")</f>
        <v>Robert King</v>
      </c>
      <c r="E560" s="3">
        <f>_xlfn.IFNA(VLOOKUP(A560,Orders!$A$1:$L$832,4,FALSE),"")</f>
        <v>42987</v>
      </c>
      <c r="F560">
        <v>36.799999999999997</v>
      </c>
      <c r="G560">
        <v>20</v>
      </c>
      <c r="H560">
        <v>0</v>
      </c>
      <c r="I560">
        <f t="shared" si="32"/>
        <v>2017</v>
      </c>
      <c r="J560">
        <f t="shared" si="33"/>
        <v>736</v>
      </c>
      <c r="K560">
        <f t="shared" si="34"/>
        <v>9</v>
      </c>
      <c r="L560" t="str">
        <f t="shared" si="35"/>
        <v>Q3</v>
      </c>
    </row>
    <row r="561" spans="1:12">
      <c r="A561">
        <v>10458</v>
      </c>
      <c r="B561">
        <v>56</v>
      </c>
      <c r="C561" t="str">
        <f>_xlfn.IFNA(VLOOKUP(B561,Products!$A$1:$J$93,2,FALSE),"")</f>
        <v>Gnocchi di nonna Alice</v>
      </c>
      <c r="D561" t="str">
        <f>_xlfn.IFNA(VLOOKUP(VLOOKUP(A561,Orders!$A$1:$L$832,3,FALSE),Employees!$A$1:$J$10,3,FALSE)&amp;" "&amp;VLOOKUP(VLOOKUP(A561,Orders!$A$1:$L$832,3,FALSE),Employees!$A$1:$J$10,2,FALSE),"")</f>
        <v>Robert King</v>
      </c>
      <c r="E561" s="3">
        <f>_xlfn.IFNA(VLOOKUP(A561,Orders!$A$1:$L$832,4,FALSE),"")</f>
        <v>42987</v>
      </c>
      <c r="F561">
        <v>30.4</v>
      </c>
      <c r="G561">
        <v>15</v>
      </c>
      <c r="H561">
        <v>0</v>
      </c>
      <c r="I561">
        <f t="shared" si="32"/>
        <v>2017</v>
      </c>
      <c r="J561">
        <f t="shared" si="33"/>
        <v>456</v>
      </c>
      <c r="K561">
        <f t="shared" si="34"/>
        <v>9</v>
      </c>
      <c r="L561" t="str">
        <f t="shared" si="35"/>
        <v>Q3</v>
      </c>
    </row>
    <row r="562" spans="1:12">
      <c r="A562">
        <v>10458</v>
      </c>
      <c r="B562">
        <v>71</v>
      </c>
      <c r="C562" t="str">
        <f>_xlfn.IFNA(VLOOKUP(B562,Products!$A$1:$J$93,2,FALSE),"")</f>
        <v>Flotemysost</v>
      </c>
      <c r="D562" t="str">
        <f>_xlfn.IFNA(VLOOKUP(VLOOKUP(A562,Orders!$A$1:$L$832,3,FALSE),Employees!$A$1:$J$10,3,FALSE)&amp;" "&amp;VLOOKUP(VLOOKUP(A562,Orders!$A$1:$L$832,3,FALSE),Employees!$A$1:$J$10,2,FALSE),"")</f>
        <v>Robert King</v>
      </c>
      <c r="E562" s="3">
        <f>_xlfn.IFNA(VLOOKUP(A562,Orders!$A$1:$L$832,4,FALSE),"")</f>
        <v>42987</v>
      </c>
      <c r="F562">
        <v>17.2</v>
      </c>
      <c r="G562">
        <v>50</v>
      </c>
      <c r="H562">
        <v>0</v>
      </c>
      <c r="I562">
        <f t="shared" si="32"/>
        <v>2017</v>
      </c>
      <c r="J562">
        <f t="shared" si="33"/>
        <v>860</v>
      </c>
      <c r="K562">
        <f t="shared" si="34"/>
        <v>9</v>
      </c>
      <c r="L562" t="str">
        <f t="shared" si="35"/>
        <v>Q3</v>
      </c>
    </row>
    <row r="563" spans="1:12">
      <c r="A563">
        <v>10459</v>
      </c>
      <c r="B563">
        <v>7</v>
      </c>
      <c r="C563" t="str">
        <f>_xlfn.IFNA(VLOOKUP(B563,Products!$A$1:$J$93,2,FALSE),"")</f>
        <v>Uncle Bob's Organic Dried Pears</v>
      </c>
      <c r="D563" t="str">
        <f>_xlfn.IFNA(VLOOKUP(VLOOKUP(A563,Orders!$A$1:$L$832,3,FALSE),Employees!$A$1:$J$10,3,FALSE)&amp;" "&amp;VLOOKUP(VLOOKUP(A563,Orders!$A$1:$L$832,3,FALSE),Employees!$A$1:$J$10,2,FALSE),"")</f>
        <v>Margaret Peacock</v>
      </c>
      <c r="E563" s="3">
        <f>_xlfn.IFNA(VLOOKUP(A563,Orders!$A$1:$L$832,4,FALSE),"")</f>
        <v>42988</v>
      </c>
      <c r="F563">
        <v>24</v>
      </c>
      <c r="G563">
        <v>16</v>
      </c>
      <c r="H563">
        <v>0.05</v>
      </c>
      <c r="I563">
        <f t="shared" si="32"/>
        <v>2017</v>
      </c>
      <c r="J563">
        <f t="shared" si="33"/>
        <v>19.200000000000003</v>
      </c>
      <c r="K563">
        <f t="shared" si="34"/>
        <v>9</v>
      </c>
      <c r="L563" t="str">
        <f t="shared" si="35"/>
        <v>Q3</v>
      </c>
    </row>
    <row r="564" spans="1:12">
      <c r="A564">
        <v>10459</v>
      </c>
      <c r="B564">
        <v>46</v>
      </c>
      <c r="C564" t="str">
        <f>_xlfn.IFNA(VLOOKUP(B564,Products!$A$1:$J$93,2,FALSE),"")</f>
        <v>Spegesild</v>
      </c>
      <c r="D564" t="str">
        <f>_xlfn.IFNA(VLOOKUP(VLOOKUP(A564,Orders!$A$1:$L$832,3,FALSE),Employees!$A$1:$J$10,3,FALSE)&amp;" "&amp;VLOOKUP(VLOOKUP(A564,Orders!$A$1:$L$832,3,FALSE),Employees!$A$1:$J$10,2,FALSE),"")</f>
        <v>Margaret Peacock</v>
      </c>
      <c r="E564" s="3">
        <f>_xlfn.IFNA(VLOOKUP(A564,Orders!$A$1:$L$832,4,FALSE),"")</f>
        <v>42988</v>
      </c>
      <c r="F564">
        <v>9.6</v>
      </c>
      <c r="G564">
        <v>20</v>
      </c>
      <c r="H564">
        <v>0.05</v>
      </c>
      <c r="I564">
        <f t="shared" si="32"/>
        <v>2017</v>
      </c>
      <c r="J564">
        <f t="shared" si="33"/>
        <v>9.6000000000000014</v>
      </c>
      <c r="K564">
        <f t="shared" si="34"/>
        <v>9</v>
      </c>
      <c r="L564" t="str">
        <f t="shared" si="35"/>
        <v>Q3</v>
      </c>
    </row>
    <row r="565" spans="1:12">
      <c r="A565">
        <v>10459</v>
      </c>
      <c r="B565">
        <v>72</v>
      </c>
      <c r="C565" t="str">
        <f>_xlfn.IFNA(VLOOKUP(B565,Products!$A$1:$J$93,2,FALSE),"")</f>
        <v>Mozzarella di Giovanni</v>
      </c>
      <c r="D565" t="str">
        <f>_xlfn.IFNA(VLOOKUP(VLOOKUP(A565,Orders!$A$1:$L$832,3,FALSE),Employees!$A$1:$J$10,3,FALSE)&amp;" "&amp;VLOOKUP(VLOOKUP(A565,Orders!$A$1:$L$832,3,FALSE),Employees!$A$1:$J$10,2,FALSE),"")</f>
        <v>Margaret Peacock</v>
      </c>
      <c r="E565" s="3">
        <f>_xlfn.IFNA(VLOOKUP(A565,Orders!$A$1:$L$832,4,FALSE),"")</f>
        <v>42988</v>
      </c>
      <c r="F565">
        <v>27.8</v>
      </c>
      <c r="G565">
        <v>40</v>
      </c>
      <c r="H565">
        <v>0</v>
      </c>
      <c r="I565">
        <f t="shared" si="32"/>
        <v>2017</v>
      </c>
      <c r="J565">
        <f t="shared" si="33"/>
        <v>1112</v>
      </c>
      <c r="K565">
        <f t="shared" si="34"/>
        <v>9</v>
      </c>
      <c r="L565" t="str">
        <f t="shared" si="35"/>
        <v>Q3</v>
      </c>
    </row>
    <row r="566" spans="1:12">
      <c r="A566">
        <v>10460</v>
      </c>
      <c r="B566">
        <v>68</v>
      </c>
      <c r="C566" t="str">
        <f>_xlfn.IFNA(VLOOKUP(B566,Products!$A$1:$J$93,2,FALSE),"")</f>
        <v>Scottish Longbreads</v>
      </c>
      <c r="D566" t="str">
        <f>_xlfn.IFNA(VLOOKUP(VLOOKUP(A566,Orders!$A$1:$L$832,3,FALSE),Employees!$A$1:$J$10,3,FALSE)&amp;" "&amp;VLOOKUP(VLOOKUP(A566,Orders!$A$1:$L$832,3,FALSE),Employees!$A$1:$J$10,2,FALSE),"")</f>
        <v>Laura Callahan</v>
      </c>
      <c r="E566" s="3">
        <f>_xlfn.IFNA(VLOOKUP(A566,Orders!$A$1:$L$832,4,FALSE),"")</f>
        <v>42989</v>
      </c>
      <c r="F566">
        <v>10</v>
      </c>
      <c r="G566">
        <v>21</v>
      </c>
      <c r="H566">
        <v>0.25</v>
      </c>
      <c r="I566">
        <f t="shared" si="32"/>
        <v>2017</v>
      </c>
      <c r="J566">
        <f t="shared" si="33"/>
        <v>52.5</v>
      </c>
      <c r="K566">
        <f t="shared" si="34"/>
        <v>9</v>
      </c>
      <c r="L566" t="str">
        <f t="shared" si="35"/>
        <v>Q3</v>
      </c>
    </row>
    <row r="567" spans="1:12">
      <c r="A567">
        <v>10460</v>
      </c>
      <c r="B567">
        <v>75</v>
      </c>
      <c r="C567" t="str">
        <f>_xlfn.IFNA(VLOOKUP(B567,Products!$A$1:$J$93,2,FALSE),"")</f>
        <v>Rhönbräu Klosterbier</v>
      </c>
      <c r="D567" t="str">
        <f>_xlfn.IFNA(VLOOKUP(VLOOKUP(A567,Orders!$A$1:$L$832,3,FALSE),Employees!$A$1:$J$10,3,FALSE)&amp;" "&amp;VLOOKUP(VLOOKUP(A567,Orders!$A$1:$L$832,3,FALSE),Employees!$A$1:$J$10,2,FALSE),"")</f>
        <v>Laura Callahan</v>
      </c>
      <c r="E567" s="3">
        <f>_xlfn.IFNA(VLOOKUP(A567,Orders!$A$1:$L$832,4,FALSE),"")</f>
        <v>42989</v>
      </c>
      <c r="F567">
        <v>6.2</v>
      </c>
      <c r="G567">
        <v>4</v>
      </c>
      <c r="H567">
        <v>0.25</v>
      </c>
      <c r="I567">
        <f t="shared" si="32"/>
        <v>2017</v>
      </c>
      <c r="J567">
        <f t="shared" si="33"/>
        <v>6.2</v>
      </c>
      <c r="K567">
        <f t="shared" si="34"/>
        <v>9</v>
      </c>
      <c r="L567" t="str">
        <f t="shared" si="35"/>
        <v>Q3</v>
      </c>
    </row>
    <row r="568" spans="1:12">
      <c r="A568">
        <v>10461</v>
      </c>
      <c r="B568">
        <v>21</v>
      </c>
      <c r="C568" t="str">
        <f>_xlfn.IFNA(VLOOKUP(B568,Products!$A$1:$J$93,2,FALSE),"")</f>
        <v>Sir Rodney's Scones</v>
      </c>
      <c r="D568" t="str">
        <f>_xlfn.IFNA(VLOOKUP(VLOOKUP(A568,Orders!$A$1:$L$832,3,FALSE),Employees!$A$1:$J$10,3,FALSE)&amp;" "&amp;VLOOKUP(VLOOKUP(A568,Orders!$A$1:$L$832,3,FALSE),Employees!$A$1:$J$10,2,FALSE),"")</f>
        <v>Nancy Davolio</v>
      </c>
      <c r="E568" s="3">
        <f>_xlfn.IFNA(VLOOKUP(A568,Orders!$A$1:$L$832,4,FALSE),"")</f>
        <v>42989</v>
      </c>
      <c r="F568">
        <v>8</v>
      </c>
      <c r="G568">
        <v>40</v>
      </c>
      <c r="H568">
        <v>0.25</v>
      </c>
      <c r="I568">
        <f t="shared" si="32"/>
        <v>2017</v>
      </c>
      <c r="J568">
        <f t="shared" si="33"/>
        <v>80</v>
      </c>
      <c r="K568">
        <f t="shared" si="34"/>
        <v>9</v>
      </c>
      <c r="L568" t="str">
        <f t="shared" si="35"/>
        <v>Q3</v>
      </c>
    </row>
    <row r="569" spans="1:12">
      <c r="A569">
        <v>10461</v>
      </c>
      <c r="B569">
        <v>30</v>
      </c>
      <c r="C569" t="str">
        <f>_xlfn.IFNA(VLOOKUP(B569,Products!$A$1:$J$93,2,FALSE),"")</f>
        <v>Nord-Ost Matjeshering</v>
      </c>
      <c r="D569" t="str">
        <f>_xlfn.IFNA(VLOOKUP(VLOOKUP(A569,Orders!$A$1:$L$832,3,FALSE),Employees!$A$1:$J$10,3,FALSE)&amp;" "&amp;VLOOKUP(VLOOKUP(A569,Orders!$A$1:$L$832,3,FALSE),Employees!$A$1:$J$10,2,FALSE),"")</f>
        <v>Nancy Davolio</v>
      </c>
      <c r="E569" s="3">
        <f>_xlfn.IFNA(VLOOKUP(A569,Orders!$A$1:$L$832,4,FALSE),"")</f>
        <v>42989</v>
      </c>
      <c r="F569">
        <v>20.7</v>
      </c>
      <c r="G569">
        <v>28</v>
      </c>
      <c r="H569">
        <v>0.25</v>
      </c>
      <c r="I569">
        <f t="shared" si="32"/>
        <v>2017</v>
      </c>
      <c r="J569">
        <f t="shared" si="33"/>
        <v>144.9</v>
      </c>
      <c r="K569">
        <f t="shared" si="34"/>
        <v>9</v>
      </c>
      <c r="L569" t="str">
        <f t="shared" si="35"/>
        <v>Q3</v>
      </c>
    </row>
    <row r="570" spans="1:12">
      <c r="A570">
        <v>10461</v>
      </c>
      <c r="B570">
        <v>55</v>
      </c>
      <c r="C570" t="str">
        <f>_xlfn.IFNA(VLOOKUP(B570,Products!$A$1:$J$93,2,FALSE),"")</f>
        <v>Pâté chinois</v>
      </c>
      <c r="D570" t="str">
        <f>_xlfn.IFNA(VLOOKUP(VLOOKUP(A570,Orders!$A$1:$L$832,3,FALSE),Employees!$A$1:$J$10,3,FALSE)&amp;" "&amp;VLOOKUP(VLOOKUP(A570,Orders!$A$1:$L$832,3,FALSE),Employees!$A$1:$J$10,2,FALSE),"")</f>
        <v>Nancy Davolio</v>
      </c>
      <c r="E570" s="3">
        <f>_xlfn.IFNA(VLOOKUP(A570,Orders!$A$1:$L$832,4,FALSE),"")</f>
        <v>42989</v>
      </c>
      <c r="F570">
        <v>19.2</v>
      </c>
      <c r="G570">
        <v>60</v>
      </c>
      <c r="H570">
        <v>0.25</v>
      </c>
      <c r="I570">
        <f t="shared" si="32"/>
        <v>2017</v>
      </c>
      <c r="J570">
        <f t="shared" si="33"/>
        <v>288</v>
      </c>
      <c r="K570">
        <f t="shared" si="34"/>
        <v>9</v>
      </c>
      <c r="L570" t="str">
        <f t="shared" si="35"/>
        <v>Q3</v>
      </c>
    </row>
    <row r="571" spans="1:12">
      <c r="A571">
        <v>10462</v>
      </c>
      <c r="B571">
        <v>13</v>
      </c>
      <c r="C571" t="str">
        <f>_xlfn.IFNA(VLOOKUP(B571,Products!$A$1:$J$93,2,FALSE),"")</f>
        <v>Konbu</v>
      </c>
      <c r="D571" t="str">
        <f>_xlfn.IFNA(VLOOKUP(VLOOKUP(A571,Orders!$A$1:$L$832,3,FALSE),Employees!$A$1:$J$10,3,FALSE)&amp;" "&amp;VLOOKUP(VLOOKUP(A571,Orders!$A$1:$L$832,3,FALSE),Employees!$A$1:$J$10,2,FALSE),"")</f>
        <v>Andrew Fuller</v>
      </c>
      <c r="E571" s="3">
        <f>_xlfn.IFNA(VLOOKUP(A571,Orders!$A$1:$L$832,4,FALSE),"")</f>
        <v>42992</v>
      </c>
      <c r="F571">
        <v>4.8</v>
      </c>
      <c r="G571">
        <v>1</v>
      </c>
      <c r="H571">
        <v>0</v>
      </c>
      <c r="I571">
        <f t="shared" si="32"/>
        <v>2017</v>
      </c>
      <c r="J571">
        <f t="shared" si="33"/>
        <v>4.8</v>
      </c>
      <c r="K571">
        <f t="shared" si="34"/>
        <v>9</v>
      </c>
      <c r="L571" t="str">
        <f t="shared" si="35"/>
        <v>Q3</v>
      </c>
    </row>
    <row r="572" spans="1:12">
      <c r="A572">
        <v>10462</v>
      </c>
      <c r="B572">
        <v>23</v>
      </c>
      <c r="C572" t="str">
        <f>_xlfn.IFNA(VLOOKUP(B572,Products!$A$1:$J$93,2,FALSE),"")</f>
        <v>Tunnbröd</v>
      </c>
      <c r="D572" t="str">
        <f>_xlfn.IFNA(VLOOKUP(VLOOKUP(A572,Orders!$A$1:$L$832,3,FALSE),Employees!$A$1:$J$10,3,FALSE)&amp;" "&amp;VLOOKUP(VLOOKUP(A572,Orders!$A$1:$L$832,3,FALSE),Employees!$A$1:$J$10,2,FALSE),"")</f>
        <v>Andrew Fuller</v>
      </c>
      <c r="E572" s="3">
        <f>_xlfn.IFNA(VLOOKUP(A572,Orders!$A$1:$L$832,4,FALSE),"")</f>
        <v>42992</v>
      </c>
      <c r="F572">
        <v>7.2</v>
      </c>
      <c r="G572">
        <v>21</v>
      </c>
      <c r="H572">
        <v>0</v>
      </c>
      <c r="I572">
        <f t="shared" si="32"/>
        <v>2017</v>
      </c>
      <c r="J572">
        <f t="shared" si="33"/>
        <v>151.20000000000002</v>
      </c>
      <c r="K572">
        <f t="shared" si="34"/>
        <v>9</v>
      </c>
      <c r="L572" t="str">
        <f t="shared" si="35"/>
        <v>Q3</v>
      </c>
    </row>
    <row r="573" spans="1:12">
      <c r="A573">
        <v>10463</v>
      </c>
      <c r="B573">
        <v>19</v>
      </c>
      <c r="C573" t="str">
        <f>_xlfn.IFNA(VLOOKUP(B573,Products!$A$1:$J$93,2,FALSE),"")</f>
        <v>Teatime Chocolate Biscuits</v>
      </c>
      <c r="D573" t="str">
        <f>_xlfn.IFNA(VLOOKUP(VLOOKUP(A573,Orders!$A$1:$L$832,3,FALSE),Employees!$A$1:$J$10,3,FALSE)&amp;" "&amp;VLOOKUP(VLOOKUP(A573,Orders!$A$1:$L$832,3,FALSE),Employees!$A$1:$J$10,2,FALSE),"")</f>
        <v>Steven Buchanan</v>
      </c>
      <c r="E573" s="3">
        <f>_xlfn.IFNA(VLOOKUP(A573,Orders!$A$1:$L$832,4,FALSE),"")</f>
        <v>42993</v>
      </c>
      <c r="F573">
        <v>7.3</v>
      </c>
      <c r="G573">
        <v>21</v>
      </c>
      <c r="H573">
        <v>0</v>
      </c>
      <c r="I573">
        <f t="shared" si="32"/>
        <v>2017</v>
      </c>
      <c r="J573">
        <f t="shared" si="33"/>
        <v>153.29999999999998</v>
      </c>
      <c r="K573">
        <f t="shared" si="34"/>
        <v>9</v>
      </c>
      <c r="L573" t="str">
        <f t="shared" si="35"/>
        <v>Q3</v>
      </c>
    </row>
    <row r="574" spans="1:12">
      <c r="A574">
        <v>10463</v>
      </c>
      <c r="B574">
        <v>42</v>
      </c>
      <c r="C574" t="str">
        <f>_xlfn.IFNA(VLOOKUP(B574,Products!$A$1:$J$93,2,FALSE),"")</f>
        <v>Singaporean Hokkien Fried Mee</v>
      </c>
      <c r="D574" t="str">
        <f>_xlfn.IFNA(VLOOKUP(VLOOKUP(A574,Orders!$A$1:$L$832,3,FALSE),Employees!$A$1:$J$10,3,FALSE)&amp;" "&amp;VLOOKUP(VLOOKUP(A574,Orders!$A$1:$L$832,3,FALSE),Employees!$A$1:$J$10,2,FALSE),"")</f>
        <v>Steven Buchanan</v>
      </c>
      <c r="E574" s="3">
        <f>_xlfn.IFNA(VLOOKUP(A574,Orders!$A$1:$L$832,4,FALSE),"")</f>
        <v>42993</v>
      </c>
      <c r="F574">
        <v>11.2</v>
      </c>
      <c r="G574">
        <v>50</v>
      </c>
      <c r="H574">
        <v>0</v>
      </c>
      <c r="I574">
        <f t="shared" si="32"/>
        <v>2017</v>
      </c>
      <c r="J574">
        <f t="shared" si="33"/>
        <v>560</v>
      </c>
      <c r="K574">
        <f t="shared" si="34"/>
        <v>9</v>
      </c>
      <c r="L574" t="str">
        <f t="shared" si="35"/>
        <v>Q3</v>
      </c>
    </row>
    <row r="575" spans="1:12">
      <c r="A575">
        <v>10464</v>
      </c>
      <c r="B575">
        <v>4</v>
      </c>
      <c r="C575" t="str">
        <f>_xlfn.IFNA(VLOOKUP(B575,Products!$A$1:$J$93,2,FALSE),"")</f>
        <v>Chef Anton's Cajun Seasoning</v>
      </c>
      <c r="D575" t="str">
        <f>_xlfn.IFNA(VLOOKUP(VLOOKUP(A575,Orders!$A$1:$L$832,3,FALSE),Employees!$A$1:$J$10,3,FALSE)&amp;" "&amp;VLOOKUP(VLOOKUP(A575,Orders!$A$1:$L$832,3,FALSE),Employees!$A$1:$J$10,2,FALSE),"")</f>
        <v>Margaret Peacock</v>
      </c>
      <c r="E575" s="3">
        <f>_xlfn.IFNA(VLOOKUP(A575,Orders!$A$1:$L$832,4,FALSE),"")</f>
        <v>42993</v>
      </c>
      <c r="F575">
        <v>17.600000000000001</v>
      </c>
      <c r="G575">
        <v>16</v>
      </c>
      <c r="H575">
        <v>0.2</v>
      </c>
      <c r="I575">
        <f t="shared" si="32"/>
        <v>2017</v>
      </c>
      <c r="J575">
        <f t="shared" si="33"/>
        <v>56.320000000000007</v>
      </c>
      <c r="K575">
        <f t="shared" si="34"/>
        <v>9</v>
      </c>
      <c r="L575" t="str">
        <f t="shared" si="35"/>
        <v>Q3</v>
      </c>
    </row>
    <row r="576" spans="1:12">
      <c r="A576">
        <v>10464</v>
      </c>
      <c r="B576">
        <v>43</v>
      </c>
      <c r="C576" t="str">
        <f>_xlfn.IFNA(VLOOKUP(B576,Products!$A$1:$J$93,2,FALSE),"")</f>
        <v>Ipoh Coffee</v>
      </c>
      <c r="D576" t="str">
        <f>_xlfn.IFNA(VLOOKUP(VLOOKUP(A576,Orders!$A$1:$L$832,3,FALSE),Employees!$A$1:$J$10,3,FALSE)&amp;" "&amp;VLOOKUP(VLOOKUP(A576,Orders!$A$1:$L$832,3,FALSE),Employees!$A$1:$J$10,2,FALSE),"")</f>
        <v>Margaret Peacock</v>
      </c>
      <c r="E576" s="3">
        <f>_xlfn.IFNA(VLOOKUP(A576,Orders!$A$1:$L$832,4,FALSE),"")</f>
        <v>42993</v>
      </c>
      <c r="F576">
        <v>36.799999999999997</v>
      </c>
      <c r="G576">
        <v>3</v>
      </c>
      <c r="H576">
        <v>0</v>
      </c>
      <c r="I576">
        <f t="shared" si="32"/>
        <v>2017</v>
      </c>
      <c r="J576">
        <f t="shared" si="33"/>
        <v>110.39999999999999</v>
      </c>
      <c r="K576">
        <f t="shared" si="34"/>
        <v>9</v>
      </c>
      <c r="L576" t="str">
        <f t="shared" si="35"/>
        <v>Q3</v>
      </c>
    </row>
    <row r="577" spans="1:12">
      <c r="A577">
        <v>10464</v>
      </c>
      <c r="B577">
        <v>56</v>
      </c>
      <c r="C577" t="str">
        <f>_xlfn.IFNA(VLOOKUP(B577,Products!$A$1:$J$93,2,FALSE),"")</f>
        <v>Gnocchi di nonna Alice</v>
      </c>
      <c r="D577" t="str">
        <f>_xlfn.IFNA(VLOOKUP(VLOOKUP(A577,Orders!$A$1:$L$832,3,FALSE),Employees!$A$1:$J$10,3,FALSE)&amp;" "&amp;VLOOKUP(VLOOKUP(A577,Orders!$A$1:$L$832,3,FALSE),Employees!$A$1:$J$10,2,FALSE),"")</f>
        <v>Margaret Peacock</v>
      </c>
      <c r="E577" s="3">
        <f>_xlfn.IFNA(VLOOKUP(A577,Orders!$A$1:$L$832,4,FALSE),"")</f>
        <v>42993</v>
      </c>
      <c r="F577">
        <v>30.4</v>
      </c>
      <c r="G577">
        <v>30</v>
      </c>
      <c r="H577">
        <v>0.2</v>
      </c>
      <c r="I577">
        <f t="shared" si="32"/>
        <v>2017</v>
      </c>
      <c r="J577">
        <f t="shared" si="33"/>
        <v>182.4</v>
      </c>
      <c r="K577">
        <f t="shared" si="34"/>
        <v>9</v>
      </c>
      <c r="L577" t="str">
        <f t="shared" si="35"/>
        <v>Q3</v>
      </c>
    </row>
    <row r="578" spans="1:12">
      <c r="A578">
        <v>10464</v>
      </c>
      <c r="B578">
        <v>60</v>
      </c>
      <c r="C578" t="str">
        <f>_xlfn.IFNA(VLOOKUP(B578,Products!$A$1:$J$93,2,FALSE),"")</f>
        <v>Camembert Pierrot</v>
      </c>
      <c r="D578" t="str">
        <f>_xlfn.IFNA(VLOOKUP(VLOOKUP(A578,Orders!$A$1:$L$832,3,FALSE),Employees!$A$1:$J$10,3,FALSE)&amp;" "&amp;VLOOKUP(VLOOKUP(A578,Orders!$A$1:$L$832,3,FALSE),Employees!$A$1:$J$10,2,FALSE),"")</f>
        <v>Margaret Peacock</v>
      </c>
      <c r="E578" s="3">
        <f>_xlfn.IFNA(VLOOKUP(A578,Orders!$A$1:$L$832,4,FALSE),"")</f>
        <v>42993</v>
      </c>
      <c r="F578">
        <v>27.2</v>
      </c>
      <c r="G578">
        <v>20</v>
      </c>
      <c r="H578">
        <v>0</v>
      </c>
      <c r="I578">
        <f t="shared" si="32"/>
        <v>2017</v>
      </c>
      <c r="J578">
        <f t="shared" si="33"/>
        <v>544</v>
      </c>
      <c r="K578">
        <f t="shared" si="34"/>
        <v>9</v>
      </c>
      <c r="L578" t="str">
        <f t="shared" si="35"/>
        <v>Q3</v>
      </c>
    </row>
    <row r="579" spans="1:12">
      <c r="A579">
        <v>10465</v>
      </c>
      <c r="B579">
        <v>24</v>
      </c>
      <c r="C579" t="str">
        <f>_xlfn.IFNA(VLOOKUP(B579,Products!$A$1:$J$93,2,FALSE),"")</f>
        <v>Guaraná Fantástica</v>
      </c>
      <c r="D579" t="str">
        <f>_xlfn.IFNA(VLOOKUP(VLOOKUP(A579,Orders!$A$1:$L$832,3,FALSE),Employees!$A$1:$J$10,3,FALSE)&amp;" "&amp;VLOOKUP(VLOOKUP(A579,Orders!$A$1:$L$832,3,FALSE),Employees!$A$1:$J$10,2,FALSE),"")</f>
        <v>Nancy Davolio</v>
      </c>
      <c r="E579" s="3">
        <f>_xlfn.IFNA(VLOOKUP(A579,Orders!$A$1:$L$832,4,FALSE),"")</f>
        <v>42994</v>
      </c>
      <c r="F579">
        <v>3.6</v>
      </c>
      <c r="G579">
        <v>25</v>
      </c>
      <c r="H579">
        <v>0</v>
      </c>
      <c r="I579">
        <f t="shared" ref="I579:I642" si="36">IFERROR(IF(E579="","",YEAR(E579)),"")</f>
        <v>2017</v>
      </c>
      <c r="J579">
        <f t="shared" ref="J579:J642" si="37">IF(H579=0,F579*G579,F579*G579*H579)</f>
        <v>90</v>
      </c>
      <c r="K579">
        <f t="shared" ref="K579:K642" si="38">IFERROR(MONTH(E579),"")</f>
        <v>9</v>
      </c>
      <c r="L579" t="str">
        <f t="shared" ref="L579:L642" si="39">IFERROR("Q"&amp;ROUNDUP(MONTH(E579)/3,0),"")</f>
        <v>Q3</v>
      </c>
    </row>
    <row r="580" spans="1:12">
      <c r="A580">
        <v>10465</v>
      </c>
      <c r="B580">
        <v>29</v>
      </c>
      <c r="C580" t="str">
        <f>_xlfn.IFNA(VLOOKUP(B580,Products!$A$1:$J$93,2,FALSE),"")</f>
        <v>Thüringer Rostbratwurst</v>
      </c>
      <c r="D580" t="str">
        <f>_xlfn.IFNA(VLOOKUP(VLOOKUP(A580,Orders!$A$1:$L$832,3,FALSE),Employees!$A$1:$J$10,3,FALSE)&amp;" "&amp;VLOOKUP(VLOOKUP(A580,Orders!$A$1:$L$832,3,FALSE),Employees!$A$1:$J$10,2,FALSE),"")</f>
        <v>Nancy Davolio</v>
      </c>
      <c r="E580" s="3">
        <f>_xlfn.IFNA(VLOOKUP(A580,Orders!$A$1:$L$832,4,FALSE),"")</f>
        <v>42994</v>
      </c>
      <c r="F580">
        <v>99</v>
      </c>
      <c r="G580">
        <v>18</v>
      </c>
      <c r="H580">
        <v>0.1</v>
      </c>
      <c r="I580">
        <f t="shared" si="36"/>
        <v>2017</v>
      </c>
      <c r="J580">
        <f t="shared" si="37"/>
        <v>178.20000000000002</v>
      </c>
      <c r="K580">
        <f t="shared" si="38"/>
        <v>9</v>
      </c>
      <c r="L580" t="str">
        <f t="shared" si="39"/>
        <v>Q3</v>
      </c>
    </row>
    <row r="581" spans="1:12">
      <c r="A581">
        <v>10465</v>
      </c>
      <c r="B581">
        <v>40</v>
      </c>
      <c r="C581" t="str">
        <f>_xlfn.IFNA(VLOOKUP(B581,Products!$A$1:$J$93,2,FALSE),"")</f>
        <v>Boston Crab Meat</v>
      </c>
      <c r="D581" t="str">
        <f>_xlfn.IFNA(VLOOKUP(VLOOKUP(A581,Orders!$A$1:$L$832,3,FALSE),Employees!$A$1:$J$10,3,FALSE)&amp;" "&amp;VLOOKUP(VLOOKUP(A581,Orders!$A$1:$L$832,3,FALSE),Employees!$A$1:$J$10,2,FALSE),"")</f>
        <v>Nancy Davolio</v>
      </c>
      <c r="E581" s="3">
        <f>_xlfn.IFNA(VLOOKUP(A581,Orders!$A$1:$L$832,4,FALSE),"")</f>
        <v>42994</v>
      </c>
      <c r="F581">
        <v>14.7</v>
      </c>
      <c r="G581">
        <v>20</v>
      </c>
      <c r="H581">
        <v>0</v>
      </c>
      <c r="I581">
        <f t="shared" si="36"/>
        <v>2017</v>
      </c>
      <c r="J581">
        <f t="shared" si="37"/>
        <v>294</v>
      </c>
      <c r="K581">
        <f t="shared" si="38"/>
        <v>9</v>
      </c>
      <c r="L581" t="str">
        <f t="shared" si="39"/>
        <v>Q3</v>
      </c>
    </row>
    <row r="582" spans="1:12">
      <c r="A582">
        <v>10465</v>
      </c>
      <c r="B582">
        <v>45</v>
      </c>
      <c r="C582" t="str">
        <f>_xlfn.IFNA(VLOOKUP(B582,Products!$A$1:$J$93,2,FALSE),"")</f>
        <v>Rogede sild</v>
      </c>
      <c r="D582" t="str">
        <f>_xlfn.IFNA(VLOOKUP(VLOOKUP(A582,Orders!$A$1:$L$832,3,FALSE),Employees!$A$1:$J$10,3,FALSE)&amp;" "&amp;VLOOKUP(VLOOKUP(A582,Orders!$A$1:$L$832,3,FALSE),Employees!$A$1:$J$10,2,FALSE),"")</f>
        <v>Nancy Davolio</v>
      </c>
      <c r="E582" s="3">
        <f>_xlfn.IFNA(VLOOKUP(A582,Orders!$A$1:$L$832,4,FALSE),"")</f>
        <v>42994</v>
      </c>
      <c r="F582">
        <v>7.6</v>
      </c>
      <c r="G582">
        <v>30</v>
      </c>
      <c r="H582">
        <v>0.1</v>
      </c>
      <c r="I582">
        <f t="shared" si="36"/>
        <v>2017</v>
      </c>
      <c r="J582">
        <f t="shared" si="37"/>
        <v>22.8</v>
      </c>
      <c r="K582">
        <f t="shared" si="38"/>
        <v>9</v>
      </c>
      <c r="L582" t="str">
        <f t="shared" si="39"/>
        <v>Q3</v>
      </c>
    </row>
    <row r="583" spans="1:12">
      <c r="A583">
        <v>10465</v>
      </c>
      <c r="B583">
        <v>50</v>
      </c>
      <c r="C583" t="str">
        <f>_xlfn.IFNA(VLOOKUP(B583,Products!$A$1:$J$93,2,FALSE),"")</f>
        <v>Valkoinen suklaa</v>
      </c>
      <c r="D583" t="str">
        <f>_xlfn.IFNA(VLOOKUP(VLOOKUP(A583,Orders!$A$1:$L$832,3,FALSE),Employees!$A$1:$J$10,3,FALSE)&amp;" "&amp;VLOOKUP(VLOOKUP(A583,Orders!$A$1:$L$832,3,FALSE),Employees!$A$1:$J$10,2,FALSE),"")</f>
        <v>Nancy Davolio</v>
      </c>
      <c r="E583" s="3">
        <f>_xlfn.IFNA(VLOOKUP(A583,Orders!$A$1:$L$832,4,FALSE),"")</f>
        <v>42994</v>
      </c>
      <c r="F583">
        <v>13</v>
      </c>
      <c r="G583">
        <v>25</v>
      </c>
      <c r="H583">
        <v>0</v>
      </c>
      <c r="I583">
        <f t="shared" si="36"/>
        <v>2017</v>
      </c>
      <c r="J583">
        <f t="shared" si="37"/>
        <v>325</v>
      </c>
      <c r="K583">
        <f t="shared" si="38"/>
        <v>9</v>
      </c>
      <c r="L583" t="str">
        <f t="shared" si="39"/>
        <v>Q3</v>
      </c>
    </row>
    <row r="584" spans="1:12">
      <c r="A584">
        <v>10466</v>
      </c>
      <c r="B584">
        <v>11</v>
      </c>
      <c r="C584" t="str">
        <f>_xlfn.IFNA(VLOOKUP(B584,Products!$A$1:$J$93,2,FALSE),"")</f>
        <v>Queso Cabrales</v>
      </c>
      <c r="D584" t="str">
        <f>_xlfn.IFNA(VLOOKUP(VLOOKUP(A584,Orders!$A$1:$L$832,3,FALSE),Employees!$A$1:$J$10,3,FALSE)&amp;" "&amp;VLOOKUP(VLOOKUP(A584,Orders!$A$1:$L$832,3,FALSE),Employees!$A$1:$J$10,2,FALSE),"")</f>
        <v>Margaret Peacock</v>
      </c>
      <c r="E584" s="3">
        <f>_xlfn.IFNA(VLOOKUP(A584,Orders!$A$1:$L$832,4,FALSE),"")</f>
        <v>42995</v>
      </c>
      <c r="F584">
        <v>16.8</v>
      </c>
      <c r="G584">
        <v>10</v>
      </c>
      <c r="H584">
        <v>0</v>
      </c>
      <c r="I584">
        <f t="shared" si="36"/>
        <v>2017</v>
      </c>
      <c r="J584">
        <f t="shared" si="37"/>
        <v>168</v>
      </c>
      <c r="K584">
        <f t="shared" si="38"/>
        <v>9</v>
      </c>
      <c r="L584" t="str">
        <f t="shared" si="39"/>
        <v>Q3</v>
      </c>
    </row>
    <row r="585" spans="1:12">
      <c r="A585">
        <v>10466</v>
      </c>
      <c r="B585">
        <v>46</v>
      </c>
      <c r="C585" t="str">
        <f>_xlfn.IFNA(VLOOKUP(B585,Products!$A$1:$J$93,2,FALSE),"")</f>
        <v>Spegesild</v>
      </c>
      <c r="D585" t="str">
        <f>_xlfn.IFNA(VLOOKUP(VLOOKUP(A585,Orders!$A$1:$L$832,3,FALSE),Employees!$A$1:$J$10,3,FALSE)&amp;" "&amp;VLOOKUP(VLOOKUP(A585,Orders!$A$1:$L$832,3,FALSE),Employees!$A$1:$J$10,2,FALSE),"")</f>
        <v>Margaret Peacock</v>
      </c>
      <c r="E585" s="3">
        <f>_xlfn.IFNA(VLOOKUP(A585,Orders!$A$1:$L$832,4,FALSE),"")</f>
        <v>42995</v>
      </c>
      <c r="F585">
        <v>9.6</v>
      </c>
      <c r="G585">
        <v>5</v>
      </c>
      <c r="H585">
        <v>0</v>
      </c>
      <c r="I585">
        <f t="shared" si="36"/>
        <v>2017</v>
      </c>
      <c r="J585">
        <f t="shared" si="37"/>
        <v>48</v>
      </c>
      <c r="K585">
        <f t="shared" si="38"/>
        <v>9</v>
      </c>
      <c r="L585" t="str">
        <f t="shared" si="39"/>
        <v>Q3</v>
      </c>
    </row>
    <row r="586" spans="1:12">
      <c r="A586">
        <v>10467</v>
      </c>
      <c r="B586">
        <v>24</v>
      </c>
      <c r="C586" t="str">
        <f>_xlfn.IFNA(VLOOKUP(B586,Products!$A$1:$J$93,2,FALSE),"")</f>
        <v>Guaraná Fantástica</v>
      </c>
      <c r="D586" t="str">
        <f>_xlfn.IFNA(VLOOKUP(VLOOKUP(A586,Orders!$A$1:$L$832,3,FALSE),Employees!$A$1:$J$10,3,FALSE)&amp;" "&amp;VLOOKUP(VLOOKUP(A586,Orders!$A$1:$L$832,3,FALSE),Employees!$A$1:$J$10,2,FALSE),"")</f>
        <v>Laura Callahan</v>
      </c>
      <c r="E586" s="3">
        <f>_xlfn.IFNA(VLOOKUP(A586,Orders!$A$1:$L$832,4,FALSE),"")</f>
        <v>42995</v>
      </c>
      <c r="F586">
        <v>3.6</v>
      </c>
      <c r="G586">
        <v>28</v>
      </c>
      <c r="H586">
        <v>0</v>
      </c>
      <c r="I586">
        <f t="shared" si="36"/>
        <v>2017</v>
      </c>
      <c r="J586">
        <f t="shared" si="37"/>
        <v>100.8</v>
      </c>
      <c r="K586">
        <f t="shared" si="38"/>
        <v>9</v>
      </c>
      <c r="L586" t="str">
        <f t="shared" si="39"/>
        <v>Q3</v>
      </c>
    </row>
    <row r="587" spans="1:12">
      <c r="A587">
        <v>10467</v>
      </c>
      <c r="B587">
        <v>25</v>
      </c>
      <c r="C587" t="str">
        <f>_xlfn.IFNA(VLOOKUP(B587,Products!$A$1:$J$93,2,FALSE),"")</f>
        <v>NuNuCa Nuß-Nougat-Creme</v>
      </c>
      <c r="D587" t="str">
        <f>_xlfn.IFNA(VLOOKUP(VLOOKUP(A587,Orders!$A$1:$L$832,3,FALSE),Employees!$A$1:$J$10,3,FALSE)&amp;" "&amp;VLOOKUP(VLOOKUP(A587,Orders!$A$1:$L$832,3,FALSE),Employees!$A$1:$J$10,2,FALSE),"")</f>
        <v>Laura Callahan</v>
      </c>
      <c r="E587" s="3">
        <f>_xlfn.IFNA(VLOOKUP(A587,Orders!$A$1:$L$832,4,FALSE),"")</f>
        <v>42995</v>
      </c>
      <c r="F587">
        <v>11.2</v>
      </c>
      <c r="G587">
        <v>12</v>
      </c>
      <c r="H587">
        <v>0</v>
      </c>
      <c r="I587">
        <f t="shared" si="36"/>
        <v>2017</v>
      </c>
      <c r="J587">
        <f t="shared" si="37"/>
        <v>134.39999999999998</v>
      </c>
      <c r="K587">
        <f t="shared" si="38"/>
        <v>9</v>
      </c>
      <c r="L587" t="str">
        <f t="shared" si="39"/>
        <v>Q3</v>
      </c>
    </row>
    <row r="588" spans="1:12">
      <c r="A588">
        <v>10468</v>
      </c>
      <c r="B588">
        <v>30</v>
      </c>
      <c r="C588" t="str">
        <f>_xlfn.IFNA(VLOOKUP(B588,Products!$A$1:$J$93,2,FALSE),"")</f>
        <v>Nord-Ost Matjeshering</v>
      </c>
      <c r="D588" t="str">
        <f>_xlfn.IFNA(VLOOKUP(VLOOKUP(A588,Orders!$A$1:$L$832,3,FALSE),Employees!$A$1:$J$10,3,FALSE)&amp;" "&amp;VLOOKUP(VLOOKUP(A588,Orders!$A$1:$L$832,3,FALSE),Employees!$A$1:$J$10,2,FALSE),"")</f>
        <v>Janet Leverling</v>
      </c>
      <c r="E588" s="3">
        <f>_xlfn.IFNA(VLOOKUP(A588,Orders!$A$1:$L$832,4,FALSE),"")</f>
        <v>42996</v>
      </c>
      <c r="F588">
        <v>20.7</v>
      </c>
      <c r="G588">
        <v>8</v>
      </c>
      <c r="H588">
        <v>0</v>
      </c>
      <c r="I588">
        <f t="shared" si="36"/>
        <v>2017</v>
      </c>
      <c r="J588">
        <f t="shared" si="37"/>
        <v>165.6</v>
      </c>
      <c r="K588">
        <f t="shared" si="38"/>
        <v>9</v>
      </c>
      <c r="L588" t="str">
        <f t="shared" si="39"/>
        <v>Q3</v>
      </c>
    </row>
    <row r="589" spans="1:12">
      <c r="A589">
        <v>10468</v>
      </c>
      <c r="B589">
        <v>43</v>
      </c>
      <c r="C589" t="str">
        <f>_xlfn.IFNA(VLOOKUP(B589,Products!$A$1:$J$93,2,FALSE),"")</f>
        <v>Ipoh Coffee</v>
      </c>
      <c r="D589" t="str">
        <f>_xlfn.IFNA(VLOOKUP(VLOOKUP(A589,Orders!$A$1:$L$832,3,FALSE),Employees!$A$1:$J$10,3,FALSE)&amp;" "&amp;VLOOKUP(VLOOKUP(A589,Orders!$A$1:$L$832,3,FALSE),Employees!$A$1:$J$10,2,FALSE),"")</f>
        <v>Janet Leverling</v>
      </c>
      <c r="E589" s="3">
        <f>_xlfn.IFNA(VLOOKUP(A589,Orders!$A$1:$L$832,4,FALSE),"")</f>
        <v>42996</v>
      </c>
      <c r="F589">
        <v>36.799999999999997</v>
      </c>
      <c r="G589">
        <v>15</v>
      </c>
      <c r="H589">
        <v>0</v>
      </c>
      <c r="I589">
        <f t="shared" si="36"/>
        <v>2017</v>
      </c>
      <c r="J589">
        <f t="shared" si="37"/>
        <v>552</v>
      </c>
      <c r="K589">
        <f t="shared" si="38"/>
        <v>9</v>
      </c>
      <c r="L589" t="str">
        <f t="shared" si="39"/>
        <v>Q3</v>
      </c>
    </row>
    <row r="590" spans="1:12">
      <c r="A590">
        <v>10469</v>
      </c>
      <c r="B590">
        <v>2</v>
      </c>
      <c r="C590" t="str">
        <f>_xlfn.IFNA(VLOOKUP(B590,Products!$A$1:$J$93,2,FALSE),"")</f>
        <v>Chang5</v>
      </c>
      <c r="D590" t="str">
        <f>_xlfn.IFNA(VLOOKUP(VLOOKUP(A590,Orders!$A$1:$L$832,3,FALSE),Employees!$A$1:$J$10,3,FALSE)&amp;" "&amp;VLOOKUP(VLOOKUP(A590,Orders!$A$1:$L$832,3,FALSE),Employees!$A$1:$J$10,2,FALSE),"")</f>
        <v>Nancy Davolio</v>
      </c>
      <c r="E590" s="3">
        <f>_xlfn.IFNA(VLOOKUP(A590,Orders!$A$1:$L$832,4,FALSE),"")</f>
        <v>42999</v>
      </c>
      <c r="F590">
        <v>15.2</v>
      </c>
      <c r="G590">
        <v>40</v>
      </c>
      <c r="H590">
        <v>0.15</v>
      </c>
      <c r="I590">
        <f t="shared" si="36"/>
        <v>2017</v>
      </c>
      <c r="J590">
        <f t="shared" si="37"/>
        <v>91.2</v>
      </c>
      <c r="K590">
        <f t="shared" si="38"/>
        <v>9</v>
      </c>
      <c r="L590" t="str">
        <f t="shared" si="39"/>
        <v>Q3</v>
      </c>
    </row>
    <row r="591" spans="1:12">
      <c r="A591">
        <v>10469</v>
      </c>
      <c r="B591">
        <v>16</v>
      </c>
      <c r="C591" t="str">
        <f>_xlfn.IFNA(VLOOKUP(B591,Products!$A$1:$J$93,2,FALSE),"")</f>
        <v>Pavlova</v>
      </c>
      <c r="D591" t="str">
        <f>_xlfn.IFNA(VLOOKUP(VLOOKUP(A591,Orders!$A$1:$L$832,3,FALSE),Employees!$A$1:$J$10,3,FALSE)&amp;" "&amp;VLOOKUP(VLOOKUP(A591,Orders!$A$1:$L$832,3,FALSE),Employees!$A$1:$J$10,2,FALSE),"")</f>
        <v>Nancy Davolio</v>
      </c>
      <c r="E591" s="3">
        <f>_xlfn.IFNA(VLOOKUP(A591,Orders!$A$1:$L$832,4,FALSE),"")</f>
        <v>42999</v>
      </c>
      <c r="F591">
        <v>13.9</v>
      </c>
      <c r="G591">
        <v>35</v>
      </c>
      <c r="H591">
        <v>0.15</v>
      </c>
      <c r="I591">
        <f t="shared" si="36"/>
        <v>2017</v>
      </c>
      <c r="J591">
        <f t="shared" si="37"/>
        <v>72.974999999999994</v>
      </c>
      <c r="K591">
        <f t="shared" si="38"/>
        <v>9</v>
      </c>
      <c r="L591" t="str">
        <f t="shared" si="39"/>
        <v>Q3</v>
      </c>
    </row>
    <row r="592" spans="1:12">
      <c r="A592">
        <v>10469</v>
      </c>
      <c r="B592">
        <v>44</v>
      </c>
      <c r="C592" t="str">
        <f>_xlfn.IFNA(VLOOKUP(B592,Products!$A$1:$J$93,2,FALSE),"")</f>
        <v>Gula Malacca</v>
      </c>
      <c r="D592" t="str">
        <f>_xlfn.IFNA(VLOOKUP(VLOOKUP(A592,Orders!$A$1:$L$832,3,FALSE),Employees!$A$1:$J$10,3,FALSE)&amp;" "&amp;VLOOKUP(VLOOKUP(A592,Orders!$A$1:$L$832,3,FALSE),Employees!$A$1:$J$10,2,FALSE),"")</f>
        <v>Nancy Davolio</v>
      </c>
      <c r="E592" s="3">
        <f>_xlfn.IFNA(VLOOKUP(A592,Orders!$A$1:$L$832,4,FALSE),"")</f>
        <v>42999</v>
      </c>
      <c r="F592">
        <v>15.5</v>
      </c>
      <c r="G592">
        <v>2</v>
      </c>
      <c r="H592">
        <v>0.15</v>
      </c>
      <c r="I592">
        <f t="shared" si="36"/>
        <v>2017</v>
      </c>
      <c r="J592">
        <f t="shared" si="37"/>
        <v>4.6499999999999995</v>
      </c>
      <c r="K592">
        <f t="shared" si="38"/>
        <v>9</v>
      </c>
      <c r="L592" t="str">
        <f t="shared" si="39"/>
        <v>Q3</v>
      </c>
    </row>
    <row r="593" spans="1:12">
      <c r="A593">
        <v>10470</v>
      </c>
      <c r="B593">
        <v>18</v>
      </c>
      <c r="C593" t="str">
        <f>_xlfn.IFNA(VLOOKUP(B593,Products!$A$1:$J$93,2,FALSE),"")</f>
        <v>Carnarvon Tigers</v>
      </c>
      <c r="D593" t="str">
        <f>_xlfn.IFNA(VLOOKUP(VLOOKUP(A593,Orders!$A$1:$L$832,3,FALSE),Employees!$A$1:$J$10,3,FALSE)&amp;" "&amp;VLOOKUP(VLOOKUP(A593,Orders!$A$1:$L$832,3,FALSE),Employees!$A$1:$J$10,2,FALSE),"")</f>
        <v>Margaret Peacock</v>
      </c>
      <c r="E593" s="3">
        <f>_xlfn.IFNA(VLOOKUP(A593,Orders!$A$1:$L$832,4,FALSE),"")</f>
        <v>43000</v>
      </c>
      <c r="F593">
        <v>50</v>
      </c>
      <c r="G593">
        <v>30</v>
      </c>
      <c r="H593">
        <v>0</v>
      </c>
      <c r="I593">
        <f t="shared" si="36"/>
        <v>2017</v>
      </c>
      <c r="J593">
        <f t="shared" si="37"/>
        <v>1500</v>
      </c>
      <c r="K593">
        <f t="shared" si="38"/>
        <v>9</v>
      </c>
      <c r="L593" t="str">
        <f t="shared" si="39"/>
        <v>Q3</v>
      </c>
    </row>
    <row r="594" spans="1:12">
      <c r="A594">
        <v>10470</v>
      </c>
      <c r="B594">
        <v>23</v>
      </c>
      <c r="C594" t="str">
        <f>_xlfn.IFNA(VLOOKUP(B594,Products!$A$1:$J$93,2,FALSE),"")</f>
        <v>Tunnbröd</v>
      </c>
      <c r="D594" t="str">
        <f>_xlfn.IFNA(VLOOKUP(VLOOKUP(A594,Orders!$A$1:$L$832,3,FALSE),Employees!$A$1:$J$10,3,FALSE)&amp;" "&amp;VLOOKUP(VLOOKUP(A594,Orders!$A$1:$L$832,3,FALSE),Employees!$A$1:$J$10,2,FALSE),"")</f>
        <v>Margaret Peacock</v>
      </c>
      <c r="E594" s="3">
        <f>_xlfn.IFNA(VLOOKUP(A594,Orders!$A$1:$L$832,4,FALSE),"")</f>
        <v>43000</v>
      </c>
      <c r="F594">
        <v>7.2</v>
      </c>
      <c r="G594">
        <v>15</v>
      </c>
      <c r="H594">
        <v>0</v>
      </c>
      <c r="I594">
        <f t="shared" si="36"/>
        <v>2017</v>
      </c>
      <c r="J594">
        <f t="shared" si="37"/>
        <v>108</v>
      </c>
      <c r="K594">
        <f t="shared" si="38"/>
        <v>9</v>
      </c>
      <c r="L594" t="str">
        <f t="shared" si="39"/>
        <v>Q3</v>
      </c>
    </row>
    <row r="595" spans="1:12">
      <c r="A595">
        <v>10470</v>
      </c>
      <c r="B595">
        <v>64</v>
      </c>
      <c r="C595" t="str">
        <f>_xlfn.IFNA(VLOOKUP(B595,Products!$A$1:$J$93,2,FALSE),"")</f>
        <v>Wimmers gute Semmelknödel</v>
      </c>
      <c r="D595" t="str">
        <f>_xlfn.IFNA(VLOOKUP(VLOOKUP(A595,Orders!$A$1:$L$832,3,FALSE),Employees!$A$1:$J$10,3,FALSE)&amp;" "&amp;VLOOKUP(VLOOKUP(A595,Orders!$A$1:$L$832,3,FALSE),Employees!$A$1:$J$10,2,FALSE),"")</f>
        <v>Margaret Peacock</v>
      </c>
      <c r="E595" s="3">
        <f>_xlfn.IFNA(VLOOKUP(A595,Orders!$A$1:$L$832,4,FALSE),"")</f>
        <v>43000</v>
      </c>
      <c r="F595">
        <v>26.6</v>
      </c>
      <c r="G595">
        <v>8</v>
      </c>
      <c r="H595">
        <v>0</v>
      </c>
      <c r="I595">
        <f t="shared" si="36"/>
        <v>2017</v>
      </c>
      <c r="J595">
        <f t="shared" si="37"/>
        <v>212.8</v>
      </c>
      <c r="K595">
        <f t="shared" si="38"/>
        <v>9</v>
      </c>
      <c r="L595" t="str">
        <f t="shared" si="39"/>
        <v>Q3</v>
      </c>
    </row>
    <row r="596" spans="1:12">
      <c r="A596">
        <v>10471</v>
      </c>
      <c r="B596">
        <v>7</v>
      </c>
      <c r="C596" t="str">
        <f>_xlfn.IFNA(VLOOKUP(B596,Products!$A$1:$J$93,2,FALSE),"")</f>
        <v>Uncle Bob's Organic Dried Pears</v>
      </c>
      <c r="D596" t="str">
        <f>_xlfn.IFNA(VLOOKUP(VLOOKUP(A596,Orders!$A$1:$L$832,3,FALSE),Employees!$A$1:$J$10,3,FALSE)&amp;" "&amp;VLOOKUP(VLOOKUP(A596,Orders!$A$1:$L$832,3,FALSE),Employees!$A$1:$J$10,2,FALSE),"")</f>
        <v>Andrew Fuller</v>
      </c>
      <c r="E596" s="3">
        <f>_xlfn.IFNA(VLOOKUP(A596,Orders!$A$1:$L$832,4,FALSE),"")</f>
        <v>43000</v>
      </c>
      <c r="F596">
        <v>24</v>
      </c>
      <c r="G596">
        <v>30</v>
      </c>
      <c r="H596">
        <v>0</v>
      </c>
      <c r="I596">
        <f t="shared" si="36"/>
        <v>2017</v>
      </c>
      <c r="J596">
        <f t="shared" si="37"/>
        <v>720</v>
      </c>
      <c r="K596">
        <f t="shared" si="38"/>
        <v>9</v>
      </c>
      <c r="L596" t="str">
        <f t="shared" si="39"/>
        <v>Q3</v>
      </c>
    </row>
    <row r="597" spans="1:12">
      <c r="A597">
        <v>10471</v>
      </c>
      <c r="B597">
        <v>56</v>
      </c>
      <c r="C597" t="str">
        <f>_xlfn.IFNA(VLOOKUP(B597,Products!$A$1:$J$93,2,FALSE),"")</f>
        <v>Gnocchi di nonna Alice</v>
      </c>
      <c r="D597" t="str">
        <f>_xlfn.IFNA(VLOOKUP(VLOOKUP(A597,Orders!$A$1:$L$832,3,FALSE),Employees!$A$1:$J$10,3,FALSE)&amp;" "&amp;VLOOKUP(VLOOKUP(A597,Orders!$A$1:$L$832,3,FALSE),Employees!$A$1:$J$10,2,FALSE),"")</f>
        <v>Andrew Fuller</v>
      </c>
      <c r="E597" s="3">
        <f>_xlfn.IFNA(VLOOKUP(A597,Orders!$A$1:$L$832,4,FALSE),"")</f>
        <v>43000</v>
      </c>
      <c r="F597">
        <v>30.4</v>
      </c>
      <c r="G597">
        <v>20</v>
      </c>
      <c r="H597">
        <v>0</v>
      </c>
      <c r="I597">
        <f t="shared" si="36"/>
        <v>2017</v>
      </c>
      <c r="J597">
        <f t="shared" si="37"/>
        <v>608</v>
      </c>
      <c r="K597">
        <f t="shared" si="38"/>
        <v>9</v>
      </c>
      <c r="L597" t="str">
        <f t="shared" si="39"/>
        <v>Q3</v>
      </c>
    </row>
    <row r="598" spans="1:12">
      <c r="A598">
        <v>10472</v>
      </c>
      <c r="B598">
        <v>24</v>
      </c>
      <c r="C598" t="str">
        <f>_xlfn.IFNA(VLOOKUP(B598,Products!$A$1:$J$93,2,FALSE),"")</f>
        <v>Guaraná Fantástica</v>
      </c>
      <c r="D598" t="str">
        <f>_xlfn.IFNA(VLOOKUP(VLOOKUP(A598,Orders!$A$1:$L$832,3,FALSE),Employees!$A$1:$J$10,3,FALSE)&amp;" "&amp;VLOOKUP(VLOOKUP(A598,Orders!$A$1:$L$832,3,FALSE),Employees!$A$1:$J$10,2,FALSE),"")</f>
        <v>Laura Callahan</v>
      </c>
      <c r="E598" s="3">
        <f>_xlfn.IFNA(VLOOKUP(A598,Orders!$A$1:$L$832,4,FALSE),"")</f>
        <v>43001</v>
      </c>
      <c r="F598">
        <v>3.6</v>
      </c>
      <c r="G598">
        <v>80</v>
      </c>
      <c r="H598">
        <v>0.05</v>
      </c>
      <c r="I598">
        <f t="shared" si="36"/>
        <v>2017</v>
      </c>
      <c r="J598">
        <f t="shared" si="37"/>
        <v>14.4</v>
      </c>
      <c r="K598">
        <f t="shared" si="38"/>
        <v>9</v>
      </c>
      <c r="L598" t="str">
        <f t="shared" si="39"/>
        <v>Q3</v>
      </c>
    </row>
    <row r="599" spans="1:12">
      <c r="A599">
        <v>10472</v>
      </c>
      <c r="B599">
        <v>51</v>
      </c>
      <c r="C599" t="str">
        <f>_xlfn.IFNA(VLOOKUP(B599,Products!$A$1:$J$93,2,FALSE),"")</f>
        <v>Manjimup Dried Apples</v>
      </c>
      <c r="D599" t="str">
        <f>_xlfn.IFNA(VLOOKUP(VLOOKUP(A599,Orders!$A$1:$L$832,3,FALSE),Employees!$A$1:$J$10,3,FALSE)&amp;" "&amp;VLOOKUP(VLOOKUP(A599,Orders!$A$1:$L$832,3,FALSE),Employees!$A$1:$J$10,2,FALSE),"")</f>
        <v>Laura Callahan</v>
      </c>
      <c r="E599" s="3">
        <f>_xlfn.IFNA(VLOOKUP(A599,Orders!$A$1:$L$832,4,FALSE),"")</f>
        <v>43001</v>
      </c>
      <c r="F599">
        <v>42.4</v>
      </c>
      <c r="G599">
        <v>18</v>
      </c>
      <c r="H599">
        <v>0</v>
      </c>
      <c r="I599">
        <f t="shared" si="36"/>
        <v>2017</v>
      </c>
      <c r="J599">
        <f t="shared" si="37"/>
        <v>763.19999999999993</v>
      </c>
      <c r="K599">
        <f t="shared" si="38"/>
        <v>9</v>
      </c>
      <c r="L599" t="str">
        <f t="shared" si="39"/>
        <v>Q3</v>
      </c>
    </row>
    <row r="600" spans="1:12">
      <c r="A600">
        <v>10473</v>
      </c>
      <c r="B600">
        <v>33</v>
      </c>
      <c r="C600" t="str">
        <f>_xlfn.IFNA(VLOOKUP(B600,Products!$A$1:$J$93,2,FALSE),"")</f>
        <v>Geitost</v>
      </c>
      <c r="D600" t="str">
        <f>_xlfn.IFNA(VLOOKUP(VLOOKUP(A600,Orders!$A$1:$L$832,3,FALSE),Employees!$A$1:$J$10,3,FALSE)&amp;" "&amp;VLOOKUP(VLOOKUP(A600,Orders!$A$1:$L$832,3,FALSE),Employees!$A$1:$J$10,2,FALSE),"")</f>
        <v>Nancy Davolio</v>
      </c>
      <c r="E600" s="3">
        <f>_xlfn.IFNA(VLOOKUP(A600,Orders!$A$1:$L$832,4,FALSE),"")</f>
        <v>43002</v>
      </c>
      <c r="F600">
        <v>2</v>
      </c>
      <c r="G600">
        <v>12</v>
      </c>
      <c r="H600">
        <v>0</v>
      </c>
      <c r="I600">
        <f t="shared" si="36"/>
        <v>2017</v>
      </c>
      <c r="J600">
        <f t="shared" si="37"/>
        <v>24</v>
      </c>
      <c r="K600">
        <f t="shared" si="38"/>
        <v>9</v>
      </c>
      <c r="L600" t="str">
        <f t="shared" si="39"/>
        <v>Q3</v>
      </c>
    </row>
    <row r="601" spans="1:12">
      <c r="A601">
        <v>10473</v>
      </c>
      <c r="B601">
        <v>71</v>
      </c>
      <c r="C601" t="str">
        <f>_xlfn.IFNA(VLOOKUP(B601,Products!$A$1:$J$93,2,FALSE),"")</f>
        <v>Flotemysost</v>
      </c>
      <c r="D601" t="str">
        <f>_xlfn.IFNA(VLOOKUP(VLOOKUP(A601,Orders!$A$1:$L$832,3,FALSE),Employees!$A$1:$J$10,3,FALSE)&amp;" "&amp;VLOOKUP(VLOOKUP(A601,Orders!$A$1:$L$832,3,FALSE),Employees!$A$1:$J$10,2,FALSE),"")</f>
        <v>Nancy Davolio</v>
      </c>
      <c r="E601" s="3">
        <f>_xlfn.IFNA(VLOOKUP(A601,Orders!$A$1:$L$832,4,FALSE),"")</f>
        <v>43002</v>
      </c>
      <c r="F601">
        <v>17.2</v>
      </c>
      <c r="G601">
        <v>12</v>
      </c>
      <c r="H601">
        <v>0</v>
      </c>
      <c r="I601">
        <f t="shared" si="36"/>
        <v>2017</v>
      </c>
      <c r="J601">
        <f t="shared" si="37"/>
        <v>206.39999999999998</v>
      </c>
      <c r="K601">
        <f t="shared" si="38"/>
        <v>9</v>
      </c>
      <c r="L601" t="str">
        <f t="shared" si="39"/>
        <v>Q3</v>
      </c>
    </row>
    <row r="602" spans="1:12">
      <c r="A602">
        <v>10474</v>
      </c>
      <c r="B602">
        <v>14</v>
      </c>
      <c r="C602" t="str">
        <f>_xlfn.IFNA(VLOOKUP(B602,Products!$A$1:$J$93,2,FALSE),"")</f>
        <v>Tofu</v>
      </c>
      <c r="D602" t="str">
        <f>_xlfn.IFNA(VLOOKUP(VLOOKUP(A602,Orders!$A$1:$L$832,3,FALSE),Employees!$A$1:$J$10,3,FALSE)&amp;" "&amp;VLOOKUP(VLOOKUP(A602,Orders!$A$1:$L$832,3,FALSE),Employees!$A$1:$J$10,2,FALSE),"")</f>
        <v>Steven Buchanan</v>
      </c>
      <c r="E602" s="3">
        <f>_xlfn.IFNA(VLOOKUP(A602,Orders!$A$1:$L$832,4,FALSE),"")</f>
        <v>43002</v>
      </c>
      <c r="F602">
        <v>18.600000000000001</v>
      </c>
      <c r="G602">
        <v>12</v>
      </c>
      <c r="H602">
        <v>0</v>
      </c>
      <c r="I602">
        <f t="shared" si="36"/>
        <v>2017</v>
      </c>
      <c r="J602">
        <f t="shared" si="37"/>
        <v>223.20000000000002</v>
      </c>
      <c r="K602">
        <f t="shared" si="38"/>
        <v>9</v>
      </c>
      <c r="L602" t="str">
        <f t="shared" si="39"/>
        <v>Q3</v>
      </c>
    </row>
    <row r="603" spans="1:12">
      <c r="A603">
        <v>10474</v>
      </c>
      <c r="B603">
        <v>28</v>
      </c>
      <c r="C603" t="str">
        <f>_xlfn.IFNA(VLOOKUP(B603,Products!$A$1:$J$93,2,FALSE),"")</f>
        <v>Rössle Sauerkraut</v>
      </c>
      <c r="D603" t="str">
        <f>_xlfn.IFNA(VLOOKUP(VLOOKUP(A603,Orders!$A$1:$L$832,3,FALSE),Employees!$A$1:$J$10,3,FALSE)&amp;" "&amp;VLOOKUP(VLOOKUP(A603,Orders!$A$1:$L$832,3,FALSE),Employees!$A$1:$J$10,2,FALSE),"")</f>
        <v>Steven Buchanan</v>
      </c>
      <c r="E603" s="3">
        <f>_xlfn.IFNA(VLOOKUP(A603,Orders!$A$1:$L$832,4,FALSE),"")</f>
        <v>43002</v>
      </c>
      <c r="F603">
        <v>36.4</v>
      </c>
      <c r="G603">
        <v>18</v>
      </c>
      <c r="H603">
        <v>0</v>
      </c>
      <c r="I603">
        <f t="shared" si="36"/>
        <v>2017</v>
      </c>
      <c r="J603">
        <f t="shared" si="37"/>
        <v>655.19999999999993</v>
      </c>
      <c r="K603">
        <f t="shared" si="38"/>
        <v>9</v>
      </c>
      <c r="L603" t="str">
        <f t="shared" si="39"/>
        <v>Q3</v>
      </c>
    </row>
    <row r="604" spans="1:12">
      <c r="A604">
        <v>10474</v>
      </c>
      <c r="B604">
        <v>40</v>
      </c>
      <c r="C604" t="str">
        <f>_xlfn.IFNA(VLOOKUP(B604,Products!$A$1:$J$93,2,FALSE),"")</f>
        <v>Boston Crab Meat</v>
      </c>
      <c r="D604" t="str">
        <f>_xlfn.IFNA(VLOOKUP(VLOOKUP(A604,Orders!$A$1:$L$832,3,FALSE),Employees!$A$1:$J$10,3,FALSE)&amp;" "&amp;VLOOKUP(VLOOKUP(A604,Orders!$A$1:$L$832,3,FALSE),Employees!$A$1:$J$10,2,FALSE),"")</f>
        <v>Steven Buchanan</v>
      </c>
      <c r="E604" s="3">
        <f>_xlfn.IFNA(VLOOKUP(A604,Orders!$A$1:$L$832,4,FALSE),"")</f>
        <v>43002</v>
      </c>
      <c r="F604">
        <v>14.7</v>
      </c>
      <c r="G604">
        <v>21</v>
      </c>
      <c r="H604">
        <v>0</v>
      </c>
      <c r="I604">
        <f t="shared" si="36"/>
        <v>2017</v>
      </c>
      <c r="J604">
        <f t="shared" si="37"/>
        <v>308.7</v>
      </c>
      <c r="K604">
        <f t="shared" si="38"/>
        <v>9</v>
      </c>
      <c r="L604" t="str">
        <f t="shared" si="39"/>
        <v>Q3</v>
      </c>
    </row>
    <row r="605" spans="1:12">
      <c r="A605">
        <v>10474</v>
      </c>
      <c r="B605">
        <v>75</v>
      </c>
      <c r="C605" t="str">
        <f>_xlfn.IFNA(VLOOKUP(B605,Products!$A$1:$J$93,2,FALSE),"")</f>
        <v>Rhönbräu Klosterbier</v>
      </c>
      <c r="D605" t="str">
        <f>_xlfn.IFNA(VLOOKUP(VLOOKUP(A605,Orders!$A$1:$L$832,3,FALSE),Employees!$A$1:$J$10,3,FALSE)&amp;" "&amp;VLOOKUP(VLOOKUP(A605,Orders!$A$1:$L$832,3,FALSE),Employees!$A$1:$J$10,2,FALSE),"")</f>
        <v>Steven Buchanan</v>
      </c>
      <c r="E605" s="3">
        <f>_xlfn.IFNA(VLOOKUP(A605,Orders!$A$1:$L$832,4,FALSE),"")</f>
        <v>43002</v>
      </c>
      <c r="F605">
        <v>6.2</v>
      </c>
      <c r="G605">
        <v>10</v>
      </c>
      <c r="H605">
        <v>0</v>
      </c>
      <c r="I605">
        <f t="shared" si="36"/>
        <v>2017</v>
      </c>
      <c r="J605">
        <f t="shared" si="37"/>
        <v>62</v>
      </c>
      <c r="K605">
        <f t="shared" si="38"/>
        <v>9</v>
      </c>
      <c r="L605" t="str">
        <f t="shared" si="39"/>
        <v>Q3</v>
      </c>
    </row>
    <row r="606" spans="1:12">
      <c r="A606">
        <v>10475</v>
      </c>
      <c r="B606">
        <v>31</v>
      </c>
      <c r="C606" t="str">
        <f>_xlfn.IFNA(VLOOKUP(B606,Products!$A$1:$J$93,2,FALSE),"")</f>
        <v>Gorgonzola Telino</v>
      </c>
      <c r="D606" t="str">
        <f>_xlfn.IFNA(VLOOKUP(VLOOKUP(A606,Orders!$A$1:$L$832,3,FALSE),Employees!$A$1:$J$10,3,FALSE)&amp;" "&amp;VLOOKUP(VLOOKUP(A606,Orders!$A$1:$L$832,3,FALSE),Employees!$A$1:$J$10,2,FALSE),"")</f>
        <v>Anne Dodsworth</v>
      </c>
      <c r="E606" s="3">
        <f>_xlfn.IFNA(VLOOKUP(A606,Orders!$A$1:$L$832,4,FALSE),"")</f>
        <v>43003</v>
      </c>
      <c r="F606">
        <v>10</v>
      </c>
      <c r="G606">
        <v>35</v>
      </c>
      <c r="H606">
        <v>0.15</v>
      </c>
      <c r="I606">
        <f t="shared" si="36"/>
        <v>2017</v>
      </c>
      <c r="J606">
        <f t="shared" si="37"/>
        <v>52.5</v>
      </c>
      <c r="K606">
        <f t="shared" si="38"/>
        <v>9</v>
      </c>
      <c r="L606" t="str">
        <f t="shared" si="39"/>
        <v>Q3</v>
      </c>
    </row>
    <row r="607" spans="1:12">
      <c r="A607">
        <v>10475</v>
      </c>
      <c r="B607">
        <v>66</v>
      </c>
      <c r="C607" t="str">
        <f>_xlfn.IFNA(VLOOKUP(B607,Products!$A$1:$J$93,2,FALSE),"")</f>
        <v>Louisiana Hot Spiced Okra</v>
      </c>
      <c r="D607" t="str">
        <f>_xlfn.IFNA(VLOOKUP(VLOOKUP(A607,Orders!$A$1:$L$832,3,FALSE),Employees!$A$1:$J$10,3,FALSE)&amp;" "&amp;VLOOKUP(VLOOKUP(A607,Orders!$A$1:$L$832,3,FALSE),Employees!$A$1:$J$10,2,FALSE),"")</f>
        <v>Anne Dodsworth</v>
      </c>
      <c r="E607" s="3">
        <f>_xlfn.IFNA(VLOOKUP(A607,Orders!$A$1:$L$832,4,FALSE),"")</f>
        <v>43003</v>
      </c>
      <c r="F607">
        <v>13.6</v>
      </c>
      <c r="G607">
        <v>60</v>
      </c>
      <c r="H607">
        <v>0.15</v>
      </c>
      <c r="I607">
        <f t="shared" si="36"/>
        <v>2017</v>
      </c>
      <c r="J607">
        <f t="shared" si="37"/>
        <v>122.39999999999999</v>
      </c>
      <c r="K607">
        <f t="shared" si="38"/>
        <v>9</v>
      </c>
      <c r="L607" t="str">
        <f t="shared" si="39"/>
        <v>Q3</v>
      </c>
    </row>
    <row r="608" spans="1:12">
      <c r="A608">
        <v>10475</v>
      </c>
      <c r="B608">
        <v>76</v>
      </c>
      <c r="C608" t="str">
        <f>_xlfn.IFNA(VLOOKUP(B608,Products!$A$1:$J$93,2,FALSE),"")</f>
        <v>Lakkalikööri</v>
      </c>
      <c r="D608" t="str">
        <f>_xlfn.IFNA(VLOOKUP(VLOOKUP(A608,Orders!$A$1:$L$832,3,FALSE),Employees!$A$1:$J$10,3,FALSE)&amp;" "&amp;VLOOKUP(VLOOKUP(A608,Orders!$A$1:$L$832,3,FALSE),Employees!$A$1:$J$10,2,FALSE),"")</f>
        <v>Anne Dodsworth</v>
      </c>
      <c r="E608" s="3">
        <f>_xlfn.IFNA(VLOOKUP(A608,Orders!$A$1:$L$832,4,FALSE),"")</f>
        <v>43003</v>
      </c>
      <c r="F608">
        <v>14.4</v>
      </c>
      <c r="G608">
        <v>42</v>
      </c>
      <c r="H608">
        <v>0.15</v>
      </c>
      <c r="I608">
        <f t="shared" si="36"/>
        <v>2017</v>
      </c>
      <c r="J608">
        <f t="shared" si="37"/>
        <v>90.720000000000013</v>
      </c>
      <c r="K608">
        <f t="shared" si="38"/>
        <v>9</v>
      </c>
      <c r="L608" t="str">
        <f t="shared" si="39"/>
        <v>Q3</v>
      </c>
    </row>
    <row r="609" spans="1:12">
      <c r="A609">
        <v>10476</v>
      </c>
      <c r="B609">
        <v>55</v>
      </c>
      <c r="C609" t="str">
        <f>_xlfn.IFNA(VLOOKUP(B609,Products!$A$1:$J$93,2,FALSE),"")</f>
        <v>Pâté chinois</v>
      </c>
      <c r="D609" t="str">
        <f>_xlfn.IFNA(VLOOKUP(VLOOKUP(A609,Orders!$A$1:$L$832,3,FALSE),Employees!$A$1:$J$10,3,FALSE)&amp;" "&amp;VLOOKUP(VLOOKUP(A609,Orders!$A$1:$L$832,3,FALSE),Employees!$A$1:$J$10,2,FALSE),"")</f>
        <v>Laura Callahan</v>
      </c>
      <c r="E609" s="3">
        <f>_xlfn.IFNA(VLOOKUP(A609,Orders!$A$1:$L$832,4,FALSE),"")</f>
        <v>43006</v>
      </c>
      <c r="F609">
        <v>19.2</v>
      </c>
      <c r="G609">
        <v>2</v>
      </c>
      <c r="H609">
        <v>0.05</v>
      </c>
      <c r="I609">
        <f t="shared" si="36"/>
        <v>2017</v>
      </c>
      <c r="J609">
        <f t="shared" si="37"/>
        <v>1.92</v>
      </c>
      <c r="K609">
        <f t="shared" si="38"/>
        <v>9</v>
      </c>
      <c r="L609" t="str">
        <f t="shared" si="39"/>
        <v>Q3</v>
      </c>
    </row>
    <row r="610" spans="1:12">
      <c r="A610">
        <v>10476</v>
      </c>
      <c r="B610">
        <v>70</v>
      </c>
      <c r="C610" t="str">
        <f>_xlfn.IFNA(VLOOKUP(B610,Products!$A$1:$J$93,2,FALSE),"")</f>
        <v>Outback Lager</v>
      </c>
      <c r="D610" t="str">
        <f>_xlfn.IFNA(VLOOKUP(VLOOKUP(A610,Orders!$A$1:$L$832,3,FALSE),Employees!$A$1:$J$10,3,FALSE)&amp;" "&amp;VLOOKUP(VLOOKUP(A610,Orders!$A$1:$L$832,3,FALSE),Employees!$A$1:$J$10,2,FALSE),"")</f>
        <v>Laura Callahan</v>
      </c>
      <c r="E610" s="3">
        <f>_xlfn.IFNA(VLOOKUP(A610,Orders!$A$1:$L$832,4,FALSE),"")</f>
        <v>43006</v>
      </c>
      <c r="F610">
        <v>12</v>
      </c>
      <c r="G610">
        <v>12</v>
      </c>
      <c r="H610">
        <v>0</v>
      </c>
      <c r="I610">
        <f t="shared" si="36"/>
        <v>2017</v>
      </c>
      <c r="J610">
        <f t="shared" si="37"/>
        <v>144</v>
      </c>
      <c r="K610">
        <f t="shared" si="38"/>
        <v>9</v>
      </c>
      <c r="L610" t="str">
        <f t="shared" si="39"/>
        <v>Q3</v>
      </c>
    </row>
    <row r="611" spans="1:12">
      <c r="A611">
        <v>10477</v>
      </c>
      <c r="B611">
        <v>1</v>
      </c>
      <c r="C611" t="str">
        <f>_xlfn.IFNA(VLOOKUP(B611,Products!$A$1:$J$93,2,FALSE),"")</f>
        <v>Tea</v>
      </c>
      <c r="D611" t="str">
        <f>_xlfn.IFNA(VLOOKUP(VLOOKUP(A611,Orders!$A$1:$L$832,3,FALSE),Employees!$A$1:$J$10,3,FALSE)&amp;" "&amp;VLOOKUP(VLOOKUP(A611,Orders!$A$1:$L$832,3,FALSE),Employees!$A$1:$J$10,2,FALSE),"")</f>
        <v>Steven Buchanan</v>
      </c>
      <c r="E611" s="3">
        <f>_xlfn.IFNA(VLOOKUP(A611,Orders!$A$1:$L$832,4,FALSE),"")</f>
        <v>43006</v>
      </c>
      <c r="F611">
        <v>14.4</v>
      </c>
      <c r="G611">
        <v>15</v>
      </c>
      <c r="H611">
        <v>0</v>
      </c>
      <c r="I611">
        <f t="shared" si="36"/>
        <v>2017</v>
      </c>
      <c r="J611">
        <f t="shared" si="37"/>
        <v>216</v>
      </c>
      <c r="K611">
        <f t="shared" si="38"/>
        <v>9</v>
      </c>
      <c r="L611" t="str">
        <f t="shared" si="39"/>
        <v>Q3</v>
      </c>
    </row>
    <row r="612" spans="1:12">
      <c r="A612">
        <v>10477</v>
      </c>
      <c r="B612">
        <v>21</v>
      </c>
      <c r="C612" t="str">
        <f>_xlfn.IFNA(VLOOKUP(B612,Products!$A$1:$J$93,2,FALSE),"")</f>
        <v>Sir Rodney's Scones</v>
      </c>
      <c r="D612" t="str">
        <f>_xlfn.IFNA(VLOOKUP(VLOOKUP(A612,Orders!$A$1:$L$832,3,FALSE),Employees!$A$1:$J$10,3,FALSE)&amp;" "&amp;VLOOKUP(VLOOKUP(A612,Orders!$A$1:$L$832,3,FALSE),Employees!$A$1:$J$10,2,FALSE),"")</f>
        <v>Steven Buchanan</v>
      </c>
      <c r="E612" s="3">
        <f>_xlfn.IFNA(VLOOKUP(A612,Orders!$A$1:$L$832,4,FALSE),"")</f>
        <v>43006</v>
      </c>
      <c r="F612">
        <v>8</v>
      </c>
      <c r="G612">
        <v>21</v>
      </c>
      <c r="H612">
        <v>0.25</v>
      </c>
      <c r="I612">
        <f t="shared" si="36"/>
        <v>2017</v>
      </c>
      <c r="J612">
        <f t="shared" si="37"/>
        <v>42</v>
      </c>
      <c r="K612">
        <f t="shared" si="38"/>
        <v>9</v>
      </c>
      <c r="L612" t="str">
        <f t="shared" si="39"/>
        <v>Q3</v>
      </c>
    </row>
    <row r="613" spans="1:12">
      <c r="A613">
        <v>10477</v>
      </c>
      <c r="B613">
        <v>39</v>
      </c>
      <c r="C613" t="str">
        <f>_xlfn.IFNA(VLOOKUP(B613,Products!$A$1:$J$93,2,FALSE),"")</f>
        <v>Chartreuse verte</v>
      </c>
      <c r="D613" t="str">
        <f>_xlfn.IFNA(VLOOKUP(VLOOKUP(A613,Orders!$A$1:$L$832,3,FALSE),Employees!$A$1:$J$10,3,FALSE)&amp;" "&amp;VLOOKUP(VLOOKUP(A613,Orders!$A$1:$L$832,3,FALSE),Employees!$A$1:$J$10,2,FALSE),"")</f>
        <v>Steven Buchanan</v>
      </c>
      <c r="E613" s="3">
        <f>_xlfn.IFNA(VLOOKUP(A613,Orders!$A$1:$L$832,4,FALSE),"")</f>
        <v>43006</v>
      </c>
      <c r="F613">
        <v>14.4</v>
      </c>
      <c r="G613">
        <v>20</v>
      </c>
      <c r="H613">
        <v>0.25</v>
      </c>
      <c r="I613">
        <f t="shared" si="36"/>
        <v>2017</v>
      </c>
      <c r="J613">
        <f t="shared" si="37"/>
        <v>72</v>
      </c>
      <c r="K613">
        <f t="shared" si="38"/>
        <v>9</v>
      </c>
      <c r="L613" t="str">
        <f t="shared" si="39"/>
        <v>Q3</v>
      </c>
    </row>
    <row r="614" spans="1:12">
      <c r="A614">
        <v>10478</v>
      </c>
      <c r="B614">
        <v>10</v>
      </c>
      <c r="C614" t="str">
        <f>_xlfn.IFNA(VLOOKUP(B614,Products!$A$1:$J$93,2,FALSE),"")</f>
        <v>sugar</v>
      </c>
      <c r="D614" t="str">
        <f>_xlfn.IFNA(VLOOKUP(VLOOKUP(A614,Orders!$A$1:$L$832,3,FALSE),Employees!$A$1:$J$10,3,FALSE)&amp;" "&amp;VLOOKUP(VLOOKUP(A614,Orders!$A$1:$L$832,3,FALSE),Employees!$A$1:$J$10,2,FALSE),"")</f>
        <v>Andrew Fuller</v>
      </c>
      <c r="E614" s="3">
        <f>_xlfn.IFNA(VLOOKUP(A614,Orders!$A$1:$L$832,4,FALSE),"")</f>
        <v>43007</v>
      </c>
      <c r="F614">
        <v>24.8</v>
      </c>
      <c r="G614">
        <v>20</v>
      </c>
      <c r="H614">
        <v>0.05</v>
      </c>
      <c r="I614">
        <f t="shared" si="36"/>
        <v>2017</v>
      </c>
      <c r="J614">
        <f t="shared" si="37"/>
        <v>24.8</v>
      </c>
      <c r="K614">
        <f t="shared" si="38"/>
        <v>9</v>
      </c>
      <c r="L614" t="str">
        <f t="shared" si="39"/>
        <v>Q3</v>
      </c>
    </row>
    <row r="615" spans="1:12">
      <c r="A615">
        <v>10479</v>
      </c>
      <c r="B615">
        <v>38</v>
      </c>
      <c r="C615" t="str">
        <f>_xlfn.IFNA(VLOOKUP(B615,Products!$A$1:$J$93,2,FALSE),"")</f>
        <v>Côte de Blaye</v>
      </c>
      <c r="D615" t="str">
        <f>_xlfn.IFNA(VLOOKUP(VLOOKUP(A615,Orders!$A$1:$L$832,3,FALSE),Employees!$A$1:$J$10,3,FALSE)&amp;" "&amp;VLOOKUP(VLOOKUP(A615,Orders!$A$1:$L$832,3,FALSE),Employees!$A$1:$J$10,2,FALSE),"")</f>
        <v>Janet Leverling</v>
      </c>
      <c r="E615" s="3">
        <f>_xlfn.IFNA(VLOOKUP(A615,Orders!$A$1:$L$832,4,FALSE),"")</f>
        <v>43008</v>
      </c>
      <c r="F615">
        <v>210.8</v>
      </c>
      <c r="G615">
        <v>30</v>
      </c>
      <c r="H615">
        <v>0</v>
      </c>
      <c r="I615">
        <f t="shared" si="36"/>
        <v>2017</v>
      </c>
      <c r="J615">
        <f t="shared" si="37"/>
        <v>6324</v>
      </c>
      <c r="K615">
        <f t="shared" si="38"/>
        <v>9</v>
      </c>
      <c r="L615" t="str">
        <f t="shared" si="39"/>
        <v>Q3</v>
      </c>
    </row>
    <row r="616" spans="1:12">
      <c r="A616">
        <v>10479</v>
      </c>
      <c r="B616">
        <v>53</v>
      </c>
      <c r="C616" t="str">
        <f>_xlfn.IFNA(VLOOKUP(B616,Products!$A$1:$J$93,2,FALSE),"")</f>
        <v>Perth Pasties</v>
      </c>
      <c r="D616" t="str">
        <f>_xlfn.IFNA(VLOOKUP(VLOOKUP(A616,Orders!$A$1:$L$832,3,FALSE),Employees!$A$1:$J$10,3,FALSE)&amp;" "&amp;VLOOKUP(VLOOKUP(A616,Orders!$A$1:$L$832,3,FALSE),Employees!$A$1:$J$10,2,FALSE),"")</f>
        <v>Janet Leverling</v>
      </c>
      <c r="E616" s="3">
        <f>_xlfn.IFNA(VLOOKUP(A616,Orders!$A$1:$L$832,4,FALSE),"")</f>
        <v>43008</v>
      </c>
      <c r="F616">
        <v>26.2</v>
      </c>
      <c r="G616">
        <v>28</v>
      </c>
      <c r="H616">
        <v>0</v>
      </c>
      <c r="I616">
        <f t="shared" si="36"/>
        <v>2017</v>
      </c>
      <c r="J616">
        <f t="shared" si="37"/>
        <v>733.6</v>
      </c>
      <c r="K616">
        <f t="shared" si="38"/>
        <v>9</v>
      </c>
      <c r="L616" t="str">
        <f t="shared" si="39"/>
        <v>Q3</v>
      </c>
    </row>
    <row r="617" spans="1:12">
      <c r="A617">
        <v>10479</v>
      </c>
      <c r="B617">
        <v>59</v>
      </c>
      <c r="C617" t="str">
        <f>_xlfn.IFNA(VLOOKUP(B617,Products!$A$1:$J$93,2,FALSE),"")</f>
        <v>Raclette Courdavault</v>
      </c>
      <c r="D617" t="str">
        <f>_xlfn.IFNA(VLOOKUP(VLOOKUP(A617,Orders!$A$1:$L$832,3,FALSE),Employees!$A$1:$J$10,3,FALSE)&amp;" "&amp;VLOOKUP(VLOOKUP(A617,Orders!$A$1:$L$832,3,FALSE),Employees!$A$1:$J$10,2,FALSE),"")</f>
        <v>Janet Leverling</v>
      </c>
      <c r="E617" s="3">
        <f>_xlfn.IFNA(VLOOKUP(A617,Orders!$A$1:$L$832,4,FALSE),"")</f>
        <v>43008</v>
      </c>
      <c r="F617">
        <v>44</v>
      </c>
      <c r="G617">
        <v>60</v>
      </c>
      <c r="H617">
        <v>0</v>
      </c>
      <c r="I617">
        <f t="shared" si="36"/>
        <v>2017</v>
      </c>
      <c r="J617">
        <f t="shared" si="37"/>
        <v>2640</v>
      </c>
      <c r="K617">
        <f t="shared" si="38"/>
        <v>9</v>
      </c>
      <c r="L617" t="str">
        <f t="shared" si="39"/>
        <v>Q3</v>
      </c>
    </row>
    <row r="618" spans="1:12">
      <c r="A618">
        <v>10479</v>
      </c>
      <c r="B618">
        <v>64</v>
      </c>
      <c r="C618" t="str">
        <f>_xlfn.IFNA(VLOOKUP(B618,Products!$A$1:$J$93,2,FALSE),"")</f>
        <v>Wimmers gute Semmelknödel</v>
      </c>
      <c r="D618" t="str">
        <f>_xlfn.IFNA(VLOOKUP(VLOOKUP(A618,Orders!$A$1:$L$832,3,FALSE),Employees!$A$1:$J$10,3,FALSE)&amp;" "&amp;VLOOKUP(VLOOKUP(A618,Orders!$A$1:$L$832,3,FALSE),Employees!$A$1:$J$10,2,FALSE),"")</f>
        <v>Janet Leverling</v>
      </c>
      <c r="E618" s="3">
        <f>_xlfn.IFNA(VLOOKUP(A618,Orders!$A$1:$L$832,4,FALSE),"")</f>
        <v>43008</v>
      </c>
      <c r="F618">
        <v>26.6</v>
      </c>
      <c r="G618">
        <v>30</v>
      </c>
      <c r="H618">
        <v>0</v>
      </c>
      <c r="I618">
        <f t="shared" si="36"/>
        <v>2017</v>
      </c>
      <c r="J618">
        <f t="shared" si="37"/>
        <v>798</v>
      </c>
      <c r="K618">
        <f t="shared" si="38"/>
        <v>9</v>
      </c>
      <c r="L618" t="str">
        <f t="shared" si="39"/>
        <v>Q3</v>
      </c>
    </row>
    <row r="619" spans="1:12">
      <c r="A619">
        <v>10480</v>
      </c>
      <c r="B619">
        <v>47</v>
      </c>
      <c r="C619" t="str">
        <f>_xlfn.IFNA(VLOOKUP(B619,Products!$A$1:$J$93,2,FALSE),"")</f>
        <v>Zaanse koeken</v>
      </c>
      <c r="D619" t="str">
        <f>_xlfn.IFNA(VLOOKUP(VLOOKUP(A619,Orders!$A$1:$L$832,3,FALSE),Employees!$A$1:$J$10,3,FALSE)&amp;" "&amp;VLOOKUP(VLOOKUP(A619,Orders!$A$1:$L$832,3,FALSE),Employees!$A$1:$J$10,2,FALSE),"")</f>
        <v>Michael Suyama</v>
      </c>
      <c r="E619" s="3">
        <f>_xlfn.IFNA(VLOOKUP(A619,Orders!$A$1:$L$832,4,FALSE),"")</f>
        <v>43009</v>
      </c>
      <c r="F619">
        <v>7.6</v>
      </c>
      <c r="G619">
        <v>30</v>
      </c>
      <c r="H619">
        <v>0</v>
      </c>
      <c r="I619">
        <f t="shared" si="36"/>
        <v>2017</v>
      </c>
      <c r="J619">
        <f t="shared" si="37"/>
        <v>228</v>
      </c>
      <c r="K619">
        <f t="shared" si="38"/>
        <v>10</v>
      </c>
      <c r="L619" t="str">
        <f t="shared" si="39"/>
        <v>Q4</v>
      </c>
    </row>
    <row r="620" spans="1:12">
      <c r="A620">
        <v>10480</v>
      </c>
      <c r="B620">
        <v>59</v>
      </c>
      <c r="C620" t="str">
        <f>_xlfn.IFNA(VLOOKUP(B620,Products!$A$1:$J$93,2,FALSE),"")</f>
        <v>Raclette Courdavault</v>
      </c>
      <c r="D620" t="str">
        <f>_xlfn.IFNA(VLOOKUP(VLOOKUP(A620,Orders!$A$1:$L$832,3,FALSE),Employees!$A$1:$J$10,3,FALSE)&amp;" "&amp;VLOOKUP(VLOOKUP(A620,Orders!$A$1:$L$832,3,FALSE),Employees!$A$1:$J$10,2,FALSE),"")</f>
        <v>Michael Suyama</v>
      </c>
      <c r="E620" s="3">
        <f>_xlfn.IFNA(VLOOKUP(A620,Orders!$A$1:$L$832,4,FALSE),"")</f>
        <v>43009</v>
      </c>
      <c r="F620">
        <v>44</v>
      </c>
      <c r="G620">
        <v>12</v>
      </c>
      <c r="H620">
        <v>0</v>
      </c>
      <c r="I620">
        <f t="shared" si="36"/>
        <v>2017</v>
      </c>
      <c r="J620">
        <f t="shared" si="37"/>
        <v>528</v>
      </c>
      <c r="K620">
        <f t="shared" si="38"/>
        <v>10</v>
      </c>
      <c r="L620" t="str">
        <f t="shared" si="39"/>
        <v>Q4</v>
      </c>
    </row>
    <row r="621" spans="1:12">
      <c r="A621">
        <v>10481</v>
      </c>
      <c r="B621">
        <v>49</v>
      </c>
      <c r="C621" t="str">
        <f>_xlfn.IFNA(VLOOKUP(B621,Products!$A$1:$J$93,2,FALSE),"")</f>
        <v>Maxilaku</v>
      </c>
      <c r="D621" t="str">
        <f>_xlfn.IFNA(VLOOKUP(VLOOKUP(A621,Orders!$A$1:$L$832,3,FALSE),Employees!$A$1:$J$10,3,FALSE)&amp;" "&amp;VLOOKUP(VLOOKUP(A621,Orders!$A$1:$L$832,3,FALSE),Employees!$A$1:$J$10,2,FALSE),"")</f>
        <v>Laura Callahan</v>
      </c>
      <c r="E621" s="3">
        <f>_xlfn.IFNA(VLOOKUP(A621,Orders!$A$1:$L$832,4,FALSE),"")</f>
        <v>43009</v>
      </c>
      <c r="F621">
        <v>16</v>
      </c>
      <c r="G621">
        <v>24</v>
      </c>
      <c r="H621">
        <v>0</v>
      </c>
      <c r="I621">
        <f t="shared" si="36"/>
        <v>2017</v>
      </c>
      <c r="J621">
        <f t="shared" si="37"/>
        <v>384</v>
      </c>
      <c r="K621">
        <f t="shared" si="38"/>
        <v>10</v>
      </c>
      <c r="L621" t="str">
        <f t="shared" si="39"/>
        <v>Q4</v>
      </c>
    </row>
    <row r="622" spans="1:12">
      <c r="A622">
        <v>10481</v>
      </c>
      <c r="B622">
        <v>60</v>
      </c>
      <c r="C622" t="str">
        <f>_xlfn.IFNA(VLOOKUP(B622,Products!$A$1:$J$93,2,FALSE),"")</f>
        <v>Camembert Pierrot</v>
      </c>
      <c r="D622" t="str">
        <f>_xlfn.IFNA(VLOOKUP(VLOOKUP(A622,Orders!$A$1:$L$832,3,FALSE),Employees!$A$1:$J$10,3,FALSE)&amp;" "&amp;VLOOKUP(VLOOKUP(A622,Orders!$A$1:$L$832,3,FALSE),Employees!$A$1:$J$10,2,FALSE),"")</f>
        <v>Laura Callahan</v>
      </c>
      <c r="E622" s="3">
        <f>_xlfn.IFNA(VLOOKUP(A622,Orders!$A$1:$L$832,4,FALSE),"")</f>
        <v>43009</v>
      </c>
      <c r="F622">
        <v>27.2</v>
      </c>
      <c r="G622">
        <v>40</v>
      </c>
      <c r="H622">
        <v>0</v>
      </c>
      <c r="I622">
        <f t="shared" si="36"/>
        <v>2017</v>
      </c>
      <c r="J622">
        <f t="shared" si="37"/>
        <v>1088</v>
      </c>
      <c r="K622">
        <f t="shared" si="38"/>
        <v>10</v>
      </c>
      <c r="L622" t="str">
        <f t="shared" si="39"/>
        <v>Q4</v>
      </c>
    </row>
    <row r="623" spans="1:12">
      <c r="A623">
        <v>10482</v>
      </c>
      <c r="B623">
        <v>40</v>
      </c>
      <c r="C623" t="str">
        <f>_xlfn.IFNA(VLOOKUP(B623,Products!$A$1:$J$93,2,FALSE),"")</f>
        <v>Boston Crab Meat</v>
      </c>
      <c r="D623" t="str">
        <f>_xlfn.IFNA(VLOOKUP(VLOOKUP(A623,Orders!$A$1:$L$832,3,FALSE),Employees!$A$1:$J$10,3,FALSE)&amp;" "&amp;VLOOKUP(VLOOKUP(A623,Orders!$A$1:$L$832,3,FALSE),Employees!$A$1:$J$10,2,FALSE),"")</f>
        <v>Nancy Davolio</v>
      </c>
      <c r="E623" s="3">
        <f>_xlfn.IFNA(VLOOKUP(A623,Orders!$A$1:$L$832,4,FALSE),"")</f>
        <v>43010</v>
      </c>
      <c r="F623">
        <v>14.7</v>
      </c>
      <c r="G623">
        <v>10</v>
      </c>
      <c r="H623">
        <v>0</v>
      </c>
      <c r="I623">
        <f t="shared" si="36"/>
        <v>2017</v>
      </c>
      <c r="J623">
        <f t="shared" si="37"/>
        <v>147</v>
      </c>
      <c r="K623">
        <f t="shared" si="38"/>
        <v>10</v>
      </c>
      <c r="L623" t="str">
        <f t="shared" si="39"/>
        <v>Q4</v>
      </c>
    </row>
    <row r="624" spans="1:12">
      <c r="A624">
        <v>10483</v>
      </c>
      <c r="B624">
        <v>34</v>
      </c>
      <c r="C624" t="str">
        <f>_xlfn.IFNA(VLOOKUP(B624,Products!$A$1:$J$93,2,FALSE),"")</f>
        <v>Sasquatch Ale</v>
      </c>
      <c r="D624" t="str">
        <f>_xlfn.IFNA(VLOOKUP(VLOOKUP(A624,Orders!$A$1:$L$832,3,FALSE),Employees!$A$1:$J$10,3,FALSE)&amp;" "&amp;VLOOKUP(VLOOKUP(A624,Orders!$A$1:$L$832,3,FALSE),Employees!$A$1:$J$10,2,FALSE),"")</f>
        <v>Robert King</v>
      </c>
      <c r="E624" s="3">
        <f>_xlfn.IFNA(VLOOKUP(A624,Orders!$A$1:$L$832,4,FALSE),"")</f>
        <v>43013</v>
      </c>
      <c r="F624">
        <v>11.2</v>
      </c>
      <c r="G624">
        <v>35</v>
      </c>
      <c r="H624">
        <v>0.05</v>
      </c>
      <c r="I624">
        <f t="shared" si="36"/>
        <v>2017</v>
      </c>
      <c r="J624">
        <f t="shared" si="37"/>
        <v>19.600000000000001</v>
      </c>
      <c r="K624">
        <f t="shared" si="38"/>
        <v>10</v>
      </c>
      <c r="L624" t="str">
        <f t="shared" si="39"/>
        <v>Q4</v>
      </c>
    </row>
    <row r="625" spans="1:12">
      <c r="A625">
        <v>10483</v>
      </c>
      <c r="B625">
        <v>77</v>
      </c>
      <c r="C625" t="str">
        <f>_xlfn.IFNA(VLOOKUP(B625,Products!$A$1:$J$93,2,FALSE),"")</f>
        <v>Original Frankfurter grüne Soße</v>
      </c>
      <c r="D625" t="str">
        <f>_xlfn.IFNA(VLOOKUP(VLOOKUP(A625,Orders!$A$1:$L$832,3,FALSE),Employees!$A$1:$J$10,3,FALSE)&amp;" "&amp;VLOOKUP(VLOOKUP(A625,Orders!$A$1:$L$832,3,FALSE),Employees!$A$1:$J$10,2,FALSE),"")</f>
        <v>Robert King</v>
      </c>
      <c r="E625" s="3">
        <f>_xlfn.IFNA(VLOOKUP(A625,Orders!$A$1:$L$832,4,FALSE),"")</f>
        <v>43013</v>
      </c>
      <c r="F625">
        <v>10.4</v>
      </c>
      <c r="G625">
        <v>30</v>
      </c>
      <c r="H625">
        <v>0.05</v>
      </c>
      <c r="I625">
        <f t="shared" si="36"/>
        <v>2017</v>
      </c>
      <c r="J625">
        <f t="shared" si="37"/>
        <v>15.600000000000001</v>
      </c>
      <c r="K625">
        <f t="shared" si="38"/>
        <v>10</v>
      </c>
      <c r="L625" t="str">
        <f t="shared" si="39"/>
        <v>Q4</v>
      </c>
    </row>
    <row r="626" spans="1:12">
      <c r="A626">
        <v>10484</v>
      </c>
      <c r="B626">
        <v>21</v>
      </c>
      <c r="C626" t="str">
        <f>_xlfn.IFNA(VLOOKUP(B626,Products!$A$1:$J$93,2,FALSE),"")</f>
        <v>Sir Rodney's Scones</v>
      </c>
      <c r="D626" t="str">
        <f>_xlfn.IFNA(VLOOKUP(VLOOKUP(A626,Orders!$A$1:$L$832,3,FALSE),Employees!$A$1:$J$10,3,FALSE)&amp;" "&amp;VLOOKUP(VLOOKUP(A626,Orders!$A$1:$L$832,3,FALSE),Employees!$A$1:$J$10,2,FALSE),"")</f>
        <v>Janet Leverling</v>
      </c>
      <c r="E626" s="3">
        <f>_xlfn.IFNA(VLOOKUP(A626,Orders!$A$1:$L$832,4,FALSE),"")</f>
        <v>43013</v>
      </c>
      <c r="F626">
        <v>8</v>
      </c>
      <c r="G626">
        <v>14</v>
      </c>
      <c r="H626">
        <v>0</v>
      </c>
      <c r="I626">
        <f t="shared" si="36"/>
        <v>2017</v>
      </c>
      <c r="J626">
        <f t="shared" si="37"/>
        <v>112</v>
      </c>
      <c r="K626">
        <f t="shared" si="38"/>
        <v>10</v>
      </c>
      <c r="L626" t="str">
        <f t="shared" si="39"/>
        <v>Q4</v>
      </c>
    </row>
    <row r="627" spans="1:12">
      <c r="A627">
        <v>10484</v>
      </c>
      <c r="B627">
        <v>40</v>
      </c>
      <c r="C627" t="str">
        <f>_xlfn.IFNA(VLOOKUP(B627,Products!$A$1:$J$93,2,FALSE),"")</f>
        <v>Boston Crab Meat</v>
      </c>
      <c r="D627" t="str">
        <f>_xlfn.IFNA(VLOOKUP(VLOOKUP(A627,Orders!$A$1:$L$832,3,FALSE),Employees!$A$1:$J$10,3,FALSE)&amp;" "&amp;VLOOKUP(VLOOKUP(A627,Orders!$A$1:$L$832,3,FALSE),Employees!$A$1:$J$10,2,FALSE),"")</f>
        <v>Janet Leverling</v>
      </c>
      <c r="E627" s="3">
        <f>_xlfn.IFNA(VLOOKUP(A627,Orders!$A$1:$L$832,4,FALSE),"")</f>
        <v>43013</v>
      </c>
      <c r="F627">
        <v>14.7</v>
      </c>
      <c r="G627">
        <v>10</v>
      </c>
      <c r="H627">
        <v>0</v>
      </c>
      <c r="I627">
        <f t="shared" si="36"/>
        <v>2017</v>
      </c>
      <c r="J627">
        <f t="shared" si="37"/>
        <v>147</v>
      </c>
      <c r="K627">
        <f t="shared" si="38"/>
        <v>10</v>
      </c>
      <c r="L627" t="str">
        <f t="shared" si="39"/>
        <v>Q4</v>
      </c>
    </row>
    <row r="628" spans="1:12">
      <c r="A628">
        <v>10484</v>
      </c>
      <c r="B628">
        <v>51</v>
      </c>
      <c r="C628" t="str">
        <f>_xlfn.IFNA(VLOOKUP(B628,Products!$A$1:$J$93,2,FALSE),"")</f>
        <v>Manjimup Dried Apples</v>
      </c>
      <c r="D628" t="str">
        <f>_xlfn.IFNA(VLOOKUP(VLOOKUP(A628,Orders!$A$1:$L$832,3,FALSE),Employees!$A$1:$J$10,3,FALSE)&amp;" "&amp;VLOOKUP(VLOOKUP(A628,Orders!$A$1:$L$832,3,FALSE),Employees!$A$1:$J$10,2,FALSE),"")</f>
        <v>Janet Leverling</v>
      </c>
      <c r="E628" s="3">
        <f>_xlfn.IFNA(VLOOKUP(A628,Orders!$A$1:$L$832,4,FALSE),"")</f>
        <v>43013</v>
      </c>
      <c r="F628">
        <v>42.4</v>
      </c>
      <c r="G628">
        <v>3</v>
      </c>
      <c r="H628">
        <v>0</v>
      </c>
      <c r="I628">
        <f t="shared" si="36"/>
        <v>2017</v>
      </c>
      <c r="J628">
        <f t="shared" si="37"/>
        <v>127.19999999999999</v>
      </c>
      <c r="K628">
        <f t="shared" si="38"/>
        <v>10</v>
      </c>
      <c r="L628" t="str">
        <f t="shared" si="39"/>
        <v>Q4</v>
      </c>
    </row>
    <row r="629" spans="1:12">
      <c r="A629">
        <v>10485</v>
      </c>
      <c r="B629">
        <v>2</v>
      </c>
      <c r="C629" t="str">
        <f>_xlfn.IFNA(VLOOKUP(B629,Products!$A$1:$J$93,2,FALSE),"")</f>
        <v>Chang5</v>
      </c>
      <c r="D629" t="str">
        <f>_xlfn.IFNA(VLOOKUP(VLOOKUP(A629,Orders!$A$1:$L$832,3,FALSE),Employees!$A$1:$J$10,3,FALSE)&amp;" "&amp;VLOOKUP(VLOOKUP(A629,Orders!$A$1:$L$832,3,FALSE),Employees!$A$1:$J$10,2,FALSE),"")</f>
        <v>Margaret Peacock</v>
      </c>
      <c r="E629" s="3">
        <f>_xlfn.IFNA(VLOOKUP(A629,Orders!$A$1:$L$832,4,FALSE),"")</f>
        <v>43014</v>
      </c>
      <c r="F629">
        <v>15.2</v>
      </c>
      <c r="G629">
        <v>20</v>
      </c>
      <c r="H629">
        <v>0.1</v>
      </c>
      <c r="I629">
        <f t="shared" si="36"/>
        <v>2017</v>
      </c>
      <c r="J629">
        <f t="shared" si="37"/>
        <v>30.400000000000002</v>
      </c>
      <c r="K629">
        <f t="shared" si="38"/>
        <v>10</v>
      </c>
      <c r="L629" t="str">
        <f t="shared" si="39"/>
        <v>Q4</v>
      </c>
    </row>
    <row r="630" spans="1:12">
      <c r="A630">
        <v>10485</v>
      </c>
      <c r="B630">
        <v>3</v>
      </c>
      <c r="C630" t="str">
        <f>_xlfn.IFNA(VLOOKUP(B630,Products!$A$1:$J$93,2,FALSE),"")</f>
        <v>Aniseed Syrup</v>
      </c>
      <c r="D630" t="str">
        <f>_xlfn.IFNA(VLOOKUP(VLOOKUP(A630,Orders!$A$1:$L$832,3,FALSE),Employees!$A$1:$J$10,3,FALSE)&amp;" "&amp;VLOOKUP(VLOOKUP(A630,Orders!$A$1:$L$832,3,FALSE),Employees!$A$1:$J$10,2,FALSE),"")</f>
        <v>Margaret Peacock</v>
      </c>
      <c r="E630" s="3">
        <f>_xlfn.IFNA(VLOOKUP(A630,Orders!$A$1:$L$832,4,FALSE),"")</f>
        <v>43014</v>
      </c>
      <c r="F630">
        <v>8</v>
      </c>
      <c r="G630">
        <v>20</v>
      </c>
      <c r="H630">
        <v>0.1</v>
      </c>
      <c r="I630">
        <f t="shared" si="36"/>
        <v>2017</v>
      </c>
      <c r="J630">
        <f t="shared" si="37"/>
        <v>16</v>
      </c>
      <c r="K630">
        <f t="shared" si="38"/>
        <v>10</v>
      </c>
      <c r="L630" t="str">
        <f t="shared" si="39"/>
        <v>Q4</v>
      </c>
    </row>
    <row r="631" spans="1:12">
      <c r="A631">
        <v>10485</v>
      </c>
      <c r="B631">
        <v>55</v>
      </c>
      <c r="C631" t="str">
        <f>_xlfn.IFNA(VLOOKUP(B631,Products!$A$1:$J$93,2,FALSE),"")</f>
        <v>Pâté chinois</v>
      </c>
      <c r="D631" t="str">
        <f>_xlfn.IFNA(VLOOKUP(VLOOKUP(A631,Orders!$A$1:$L$832,3,FALSE),Employees!$A$1:$J$10,3,FALSE)&amp;" "&amp;VLOOKUP(VLOOKUP(A631,Orders!$A$1:$L$832,3,FALSE),Employees!$A$1:$J$10,2,FALSE),"")</f>
        <v>Margaret Peacock</v>
      </c>
      <c r="E631" s="3">
        <f>_xlfn.IFNA(VLOOKUP(A631,Orders!$A$1:$L$832,4,FALSE),"")</f>
        <v>43014</v>
      </c>
      <c r="F631">
        <v>19.2</v>
      </c>
      <c r="G631">
        <v>30</v>
      </c>
      <c r="H631">
        <v>0.1</v>
      </c>
      <c r="I631">
        <f t="shared" si="36"/>
        <v>2017</v>
      </c>
      <c r="J631">
        <f t="shared" si="37"/>
        <v>57.6</v>
      </c>
      <c r="K631">
        <f t="shared" si="38"/>
        <v>10</v>
      </c>
      <c r="L631" t="str">
        <f t="shared" si="39"/>
        <v>Q4</v>
      </c>
    </row>
    <row r="632" spans="1:12">
      <c r="A632">
        <v>10485</v>
      </c>
      <c r="B632">
        <v>70</v>
      </c>
      <c r="C632" t="str">
        <f>_xlfn.IFNA(VLOOKUP(B632,Products!$A$1:$J$93,2,FALSE),"")</f>
        <v>Outback Lager</v>
      </c>
      <c r="D632" t="str">
        <f>_xlfn.IFNA(VLOOKUP(VLOOKUP(A632,Orders!$A$1:$L$832,3,FALSE),Employees!$A$1:$J$10,3,FALSE)&amp;" "&amp;VLOOKUP(VLOOKUP(A632,Orders!$A$1:$L$832,3,FALSE),Employees!$A$1:$J$10,2,FALSE),"")</f>
        <v>Margaret Peacock</v>
      </c>
      <c r="E632" s="3">
        <f>_xlfn.IFNA(VLOOKUP(A632,Orders!$A$1:$L$832,4,FALSE),"")</f>
        <v>43014</v>
      </c>
      <c r="F632">
        <v>12</v>
      </c>
      <c r="G632">
        <v>60</v>
      </c>
      <c r="H632">
        <v>0.1</v>
      </c>
      <c r="I632">
        <f t="shared" si="36"/>
        <v>2017</v>
      </c>
      <c r="J632">
        <f t="shared" si="37"/>
        <v>72</v>
      </c>
      <c r="K632">
        <f t="shared" si="38"/>
        <v>10</v>
      </c>
      <c r="L632" t="str">
        <f t="shared" si="39"/>
        <v>Q4</v>
      </c>
    </row>
    <row r="633" spans="1:12">
      <c r="A633">
        <v>10486</v>
      </c>
      <c r="B633">
        <v>11</v>
      </c>
      <c r="C633" t="str">
        <f>_xlfn.IFNA(VLOOKUP(B633,Products!$A$1:$J$93,2,FALSE),"")</f>
        <v>Queso Cabrales</v>
      </c>
      <c r="D633" t="str">
        <f>_xlfn.IFNA(VLOOKUP(VLOOKUP(A633,Orders!$A$1:$L$832,3,FALSE),Employees!$A$1:$J$10,3,FALSE)&amp;" "&amp;VLOOKUP(VLOOKUP(A633,Orders!$A$1:$L$832,3,FALSE),Employees!$A$1:$J$10,2,FALSE),"")</f>
        <v>Nancy Davolio</v>
      </c>
      <c r="E633" s="3">
        <f>_xlfn.IFNA(VLOOKUP(A633,Orders!$A$1:$L$832,4,FALSE),"")</f>
        <v>43015</v>
      </c>
      <c r="F633">
        <v>16.8</v>
      </c>
      <c r="G633">
        <v>5</v>
      </c>
      <c r="H633">
        <v>0</v>
      </c>
      <c r="I633">
        <f t="shared" si="36"/>
        <v>2017</v>
      </c>
      <c r="J633">
        <f t="shared" si="37"/>
        <v>84</v>
      </c>
      <c r="K633">
        <f t="shared" si="38"/>
        <v>10</v>
      </c>
      <c r="L633" t="str">
        <f t="shared" si="39"/>
        <v>Q4</v>
      </c>
    </row>
    <row r="634" spans="1:12">
      <c r="A634">
        <v>10486</v>
      </c>
      <c r="B634">
        <v>51</v>
      </c>
      <c r="C634" t="str">
        <f>_xlfn.IFNA(VLOOKUP(B634,Products!$A$1:$J$93,2,FALSE),"")</f>
        <v>Manjimup Dried Apples</v>
      </c>
      <c r="D634" t="str">
        <f>_xlfn.IFNA(VLOOKUP(VLOOKUP(A634,Orders!$A$1:$L$832,3,FALSE),Employees!$A$1:$J$10,3,FALSE)&amp;" "&amp;VLOOKUP(VLOOKUP(A634,Orders!$A$1:$L$832,3,FALSE),Employees!$A$1:$J$10,2,FALSE),"")</f>
        <v>Nancy Davolio</v>
      </c>
      <c r="E634" s="3">
        <f>_xlfn.IFNA(VLOOKUP(A634,Orders!$A$1:$L$832,4,FALSE),"")</f>
        <v>43015</v>
      </c>
      <c r="F634">
        <v>42.4</v>
      </c>
      <c r="G634">
        <v>25</v>
      </c>
      <c r="H634">
        <v>0</v>
      </c>
      <c r="I634">
        <f t="shared" si="36"/>
        <v>2017</v>
      </c>
      <c r="J634">
        <f t="shared" si="37"/>
        <v>1060</v>
      </c>
      <c r="K634">
        <f t="shared" si="38"/>
        <v>10</v>
      </c>
      <c r="L634" t="str">
        <f t="shared" si="39"/>
        <v>Q4</v>
      </c>
    </row>
    <row r="635" spans="1:12">
      <c r="A635">
        <v>10486</v>
      </c>
      <c r="B635">
        <v>74</v>
      </c>
      <c r="C635" t="str">
        <f>_xlfn.IFNA(VLOOKUP(B635,Products!$A$1:$J$93,2,FALSE),"")</f>
        <v>Longlife Tofu</v>
      </c>
      <c r="D635" t="str">
        <f>_xlfn.IFNA(VLOOKUP(VLOOKUP(A635,Orders!$A$1:$L$832,3,FALSE),Employees!$A$1:$J$10,3,FALSE)&amp;" "&amp;VLOOKUP(VLOOKUP(A635,Orders!$A$1:$L$832,3,FALSE),Employees!$A$1:$J$10,2,FALSE),"")</f>
        <v>Nancy Davolio</v>
      </c>
      <c r="E635" s="3">
        <f>_xlfn.IFNA(VLOOKUP(A635,Orders!$A$1:$L$832,4,FALSE),"")</f>
        <v>43015</v>
      </c>
      <c r="F635">
        <v>8</v>
      </c>
      <c r="G635">
        <v>16</v>
      </c>
      <c r="H635">
        <v>0</v>
      </c>
      <c r="I635">
        <f t="shared" si="36"/>
        <v>2017</v>
      </c>
      <c r="J635">
        <f t="shared" si="37"/>
        <v>128</v>
      </c>
      <c r="K635">
        <f t="shared" si="38"/>
        <v>10</v>
      </c>
      <c r="L635" t="str">
        <f t="shared" si="39"/>
        <v>Q4</v>
      </c>
    </row>
    <row r="636" spans="1:12">
      <c r="A636">
        <v>10487</v>
      </c>
      <c r="B636">
        <v>19</v>
      </c>
      <c r="C636" t="str">
        <f>_xlfn.IFNA(VLOOKUP(B636,Products!$A$1:$J$93,2,FALSE),"")</f>
        <v>Teatime Chocolate Biscuits</v>
      </c>
      <c r="D636" t="str">
        <f>_xlfn.IFNA(VLOOKUP(VLOOKUP(A636,Orders!$A$1:$L$832,3,FALSE),Employees!$A$1:$J$10,3,FALSE)&amp;" "&amp;VLOOKUP(VLOOKUP(A636,Orders!$A$1:$L$832,3,FALSE),Employees!$A$1:$J$10,2,FALSE),"")</f>
        <v>Andrew Fuller</v>
      </c>
      <c r="E636" s="3">
        <f>_xlfn.IFNA(VLOOKUP(A636,Orders!$A$1:$L$832,4,FALSE),"")</f>
        <v>43015</v>
      </c>
      <c r="F636">
        <v>7.3</v>
      </c>
      <c r="G636">
        <v>5</v>
      </c>
      <c r="H636">
        <v>0</v>
      </c>
      <c r="I636">
        <f t="shared" si="36"/>
        <v>2017</v>
      </c>
      <c r="J636">
        <f t="shared" si="37"/>
        <v>36.5</v>
      </c>
      <c r="K636">
        <f t="shared" si="38"/>
        <v>10</v>
      </c>
      <c r="L636" t="str">
        <f t="shared" si="39"/>
        <v>Q4</v>
      </c>
    </row>
    <row r="637" spans="1:12">
      <c r="A637">
        <v>10487</v>
      </c>
      <c r="B637">
        <v>26</v>
      </c>
      <c r="C637" t="str">
        <f>_xlfn.IFNA(VLOOKUP(B637,Products!$A$1:$J$93,2,FALSE),"")</f>
        <v>Gumbär Gummibärchen</v>
      </c>
      <c r="D637" t="str">
        <f>_xlfn.IFNA(VLOOKUP(VLOOKUP(A637,Orders!$A$1:$L$832,3,FALSE),Employees!$A$1:$J$10,3,FALSE)&amp;" "&amp;VLOOKUP(VLOOKUP(A637,Orders!$A$1:$L$832,3,FALSE),Employees!$A$1:$J$10,2,FALSE),"")</f>
        <v>Andrew Fuller</v>
      </c>
      <c r="E637" s="3">
        <f>_xlfn.IFNA(VLOOKUP(A637,Orders!$A$1:$L$832,4,FALSE),"")</f>
        <v>43015</v>
      </c>
      <c r="F637">
        <v>24.9</v>
      </c>
      <c r="G637">
        <v>30</v>
      </c>
      <c r="H637">
        <v>0</v>
      </c>
      <c r="I637">
        <f t="shared" si="36"/>
        <v>2017</v>
      </c>
      <c r="J637">
        <f t="shared" si="37"/>
        <v>747</v>
      </c>
      <c r="K637">
        <f t="shared" si="38"/>
        <v>10</v>
      </c>
      <c r="L637" t="str">
        <f t="shared" si="39"/>
        <v>Q4</v>
      </c>
    </row>
    <row r="638" spans="1:12">
      <c r="A638">
        <v>10487</v>
      </c>
      <c r="B638">
        <v>54</v>
      </c>
      <c r="C638" t="str">
        <f>_xlfn.IFNA(VLOOKUP(B638,Products!$A$1:$J$93,2,FALSE),"")</f>
        <v>Tourtière</v>
      </c>
      <c r="D638" t="str">
        <f>_xlfn.IFNA(VLOOKUP(VLOOKUP(A638,Orders!$A$1:$L$832,3,FALSE),Employees!$A$1:$J$10,3,FALSE)&amp;" "&amp;VLOOKUP(VLOOKUP(A638,Orders!$A$1:$L$832,3,FALSE),Employees!$A$1:$J$10,2,FALSE),"")</f>
        <v>Andrew Fuller</v>
      </c>
      <c r="E638" s="3">
        <f>_xlfn.IFNA(VLOOKUP(A638,Orders!$A$1:$L$832,4,FALSE),"")</f>
        <v>43015</v>
      </c>
      <c r="F638">
        <v>5.9</v>
      </c>
      <c r="G638">
        <v>24</v>
      </c>
      <c r="H638">
        <v>0.25</v>
      </c>
      <c r="I638">
        <f t="shared" si="36"/>
        <v>2017</v>
      </c>
      <c r="J638">
        <f t="shared" si="37"/>
        <v>35.400000000000006</v>
      </c>
      <c r="K638">
        <f t="shared" si="38"/>
        <v>10</v>
      </c>
      <c r="L638" t="str">
        <f t="shared" si="39"/>
        <v>Q4</v>
      </c>
    </row>
    <row r="639" spans="1:12">
      <c r="A639">
        <v>10488</v>
      </c>
      <c r="B639">
        <v>59</v>
      </c>
      <c r="C639" t="str">
        <f>_xlfn.IFNA(VLOOKUP(B639,Products!$A$1:$J$93,2,FALSE),"")</f>
        <v>Raclette Courdavault</v>
      </c>
      <c r="D639" t="str">
        <f>_xlfn.IFNA(VLOOKUP(VLOOKUP(A639,Orders!$A$1:$L$832,3,FALSE),Employees!$A$1:$J$10,3,FALSE)&amp;" "&amp;VLOOKUP(VLOOKUP(A639,Orders!$A$1:$L$832,3,FALSE),Employees!$A$1:$J$10,2,FALSE),"")</f>
        <v>Laura Callahan</v>
      </c>
      <c r="E639" s="3">
        <f>_xlfn.IFNA(VLOOKUP(A639,Orders!$A$1:$L$832,4,FALSE),"")</f>
        <v>43016</v>
      </c>
      <c r="F639">
        <v>44</v>
      </c>
      <c r="G639">
        <v>30</v>
      </c>
      <c r="H639">
        <v>0</v>
      </c>
      <c r="I639">
        <f t="shared" si="36"/>
        <v>2017</v>
      </c>
      <c r="J639">
        <f t="shared" si="37"/>
        <v>1320</v>
      </c>
      <c r="K639">
        <f t="shared" si="38"/>
        <v>10</v>
      </c>
      <c r="L639" t="str">
        <f t="shared" si="39"/>
        <v>Q4</v>
      </c>
    </row>
    <row r="640" spans="1:12">
      <c r="A640">
        <v>10488</v>
      </c>
      <c r="B640">
        <v>73</v>
      </c>
      <c r="C640" t="str">
        <f>_xlfn.IFNA(VLOOKUP(B640,Products!$A$1:$J$93,2,FALSE),"")</f>
        <v>Röd Kaviar</v>
      </c>
      <c r="D640" t="str">
        <f>_xlfn.IFNA(VLOOKUP(VLOOKUP(A640,Orders!$A$1:$L$832,3,FALSE),Employees!$A$1:$J$10,3,FALSE)&amp;" "&amp;VLOOKUP(VLOOKUP(A640,Orders!$A$1:$L$832,3,FALSE),Employees!$A$1:$J$10,2,FALSE),"")</f>
        <v>Laura Callahan</v>
      </c>
      <c r="E640" s="3">
        <f>_xlfn.IFNA(VLOOKUP(A640,Orders!$A$1:$L$832,4,FALSE),"")</f>
        <v>43016</v>
      </c>
      <c r="F640">
        <v>12</v>
      </c>
      <c r="G640">
        <v>20</v>
      </c>
      <c r="H640">
        <v>0.2</v>
      </c>
      <c r="I640">
        <f t="shared" si="36"/>
        <v>2017</v>
      </c>
      <c r="J640">
        <f t="shared" si="37"/>
        <v>48</v>
      </c>
      <c r="K640">
        <f t="shared" si="38"/>
        <v>10</v>
      </c>
      <c r="L640" t="str">
        <f t="shared" si="39"/>
        <v>Q4</v>
      </c>
    </row>
    <row r="641" spans="1:12">
      <c r="A641">
        <v>10489</v>
      </c>
      <c r="B641">
        <v>11</v>
      </c>
      <c r="C641" t="str">
        <f>_xlfn.IFNA(VLOOKUP(B641,Products!$A$1:$J$93,2,FALSE),"")</f>
        <v>Queso Cabrales</v>
      </c>
      <c r="D641" t="str">
        <f>_xlfn.IFNA(VLOOKUP(VLOOKUP(A641,Orders!$A$1:$L$832,3,FALSE),Employees!$A$1:$J$10,3,FALSE)&amp;" "&amp;VLOOKUP(VLOOKUP(A641,Orders!$A$1:$L$832,3,FALSE),Employees!$A$1:$J$10,2,FALSE),"")</f>
        <v>Michael Suyama</v>
      </c>
      <c r="E641" s="3">
        <f>_xlfn.IFNA(VLOOKUP(A641,Orders!$A$1:$L$832,4,FALSE),"")</f>
        <v>43017</v>
      </c>
      <c r="F641">
        <v>16.8</v>
      </c>
      <c r="G641">
        <v>15</v>
      </c>
      <c r="H641">
        <v>0.25</v>
      </c>
      <c r="I641">
        <f t="shared" si="36"/>
        <v>2017</v>
      </c>
      <c r="J641">
        <f t="shared" si="37"/>
        <v>63</v>
      </c>
      <c r="K641">
        <f t="shared" si="38"/>
        <v>10</v>
      </c>
      <c r="L641" t="str">
        <f t="shared" si="39"/>
        <v>Q4</v>
      </c>
    </row>
    <row r="642" spans="1:12">
      <c r="A642">
        <v>10489</v>
      </c>
      <c r="B642">
        <v>16</v>
      </c>
      <c r="C642" t="str">
        <f>_xlfn.IFNA(VLOOKUP(B642,Products!$A$1:$J$93,2,FALSE),"")</f>
        <v>Pavlova</v>
      </c>
      <c r="D642" t="str">
        <f>_xlfn.IFNA(VLOOKUP(VLOOKUP(A642,Orders!$A$1:$L$832,3,FALSE),Employees!$A$1:$J$10,3,FALSE)&amp;" "&amp;VLOOKUP(VLOOKUP(A642,Orders!$A$1:$L$832,3,FALSE),Employees!$A$1:$J$10,2,FALSE),"")</f>
        <v>Michael Suyama</v>
      </c>
      <c r="E642" s="3">
        <f>_xlfn.IFNA(VLOOKUP(A642,Orders!$A$1:$L$832,4,FALSE),"")</f>
        <v>43017</v>
      </c>
      <c r="F642">
        <v>13.9</v>
      </c>
      <c r="G642">
        <v>18</v>
      </c>
      <c r="H642">
        <v>0</v>
      </c>
      <c r="I642">
        <f t="shared" si="36"/>
        <v>2017</v>
      </c>
      <c r="J642">
        <f t="shared" si="37"/>
        <v>250.20000000000002</v>
      </c>
      <c r="K642">
        <f t="shared" si="38"/>
        <v>10</v>
      </c>
      <c r="L642" t="str">
        <f t="shared" si="39"/>
        <v>Q4</v>
      </c>
    </row>
    <row r="643" spans="1:12">
      <c r="A643">
        <v>10490</v>
      </c>
      <c r="B643">
        <v>59</v>
      </c>
      <c r="C643" t="str">
        <f>_xlfn.IFNA(VLOOKUP(B643,Products!$A$1:$J$93,2,FALSE),"")</f>
        <v>Raclette Courdavault</v>
      </c>
      <c r="D643" t="str">
        <f>_xlfn.IFNA(VLOOKUP(VLOOKUP(A643,Orders!$A$1:$L$832,3,FALSE),Employees!$A$1:$J$10,3,FALSE)&amp;" "&amp;VLOOKUP(VLOOKUP(A643,Orders!$A$1:$L$832,3,FALSE),Employees!$A$1:$J$10,2,FALSE),"")</f>
        <v>Robert King</v>
      </c>
      <c r="E643" s="3">
        <f>_xlfn.IFNA(VLOOKUP(A643,Orders!$A$1:$L$832,4,FALSE),"")</f>
        <v>43020</v>
      </c>
      <c r="F643">
        <v>44</v>
      </c>
      <c r="G643">
        <v>60</v>
      </c>
      <c r="H643">
        <v>0</v>
      </c>
      <c r="I643">
        <f t="shared" ref="I643:I706" si="40">IFERROR(IF(E643="","",YEAR(E643)),"")</f>
        <v>2017</v>
      </c>
      <c r="J643">
        <f t="shared" ref="J643:J706" si="41">IF(H643=0,F643*G643,F643*G643*H643)</f>
        <v>2640</v>
      </c>
      <c r="K643">
        <f t="shared" ref="K643:K706" si="42">IFERROR(MONTH(E643),"")</f>
        <v>10</v>
      </c>
      <c r="L643" t="str">
        <f t="shared" ref="L643:L706" si="43">IFERROR("Q"&amp;ROUNDUP(MONTH(E643)/3,0),"")</f>
        <v>Q4</v>
      </c>
    </row>
    <row r="644" spans="1:12">
      <c r="A644">
        <v>10490</v>
      </c>
      <c r="B644">
        <v>68</v>
      </c>
      <c r="C644" t="str">
        <f>_xlfn.IFNA(VLOOKUP(B644,Products!$A$1:$J$93,2,FALSE),"")</f>
        <v>Scottish Longbreads</v>
      </c>
      <c r="D644" t="str">
        <f>_xlfn.IFNA(VLOOKUP(VLOOKUP(A644,Orders!$A$1:$L$832,3,FALSE),Employees!$A$1:$J$10,3,FALSE)&amp;" "&amp;VLOOKUP(VLOOKUP(A644,Orders!$A$1:$L$832,3,FALSE),Employees!$A$1:$J$10,2,FALSE),"")</f>
        <v>Robert King</v>
      </c>
      <c r="E644" s="3">
        <f>_xlfn.IFNA(VLOOKUP(A644,Orders!$A$1:$L$832,4,FALSE),"")</f>
        <v>43020</v>
      </c>
      <c r="F644">
        <v>10</v>
      </c>
      <c r="G644">
        <v>30</v>
      </c>
      <c r="H644">
        <v>0</v>
      </c>
      <c r="I644">
        <f t="shared" si="40"/>
        <v>2017</v>
      </c>
      <c r="J644">
        <f t="shared" si="41"/>
        <v>300</v>
      </c>
      <c r="K644">
        <f t="shared" si="42"/>
        <v>10</v>
      </c>
      <c r="L644" t="str">
        <f t="shared" si="43"/>
        <v>Q4</v>
      </c>
    </row>
    <row r="645" spans="1:12">
      <c r="A645">
        <v>10490</v>
      </c>
      <c r="B645">
        <v>75</v>
      </c>
      <c r="C645" t="str">
        <f>_xlfn.IFNA(VLOOKUP(B645,Products!$A$1:$J$93,2,FALSE),"")</f>
        <v>Rhönbräu Klosterbier</v>
      </c>
      <c r="D645" t="str">
        <f>_xlfn.IFNA(VLOOKUP(VLOOKUP(A645,Orders!$A$1:$L$832,3,FALSE),Employees!$A$1:$J$10,3,FALSE)&amp;" "&amp;VLOOKUP(VLOOKUP(A645,Orders!$A$1:$L$832,3,FALSE),Employees!$A$1:$J$10,2,FALSE),"")</f>
        <v>Robert King</v>
      </c>
      <c r="E645" s="3">
        <f>_xlfn.IFNA(VLOOKUP(A645,Orders!$A$1:$L$832,4,FALSE),"")</f>
        <v>43020</v>
      </c>
      <c r="F645">
        <v>6.2</v>
      </c>
      <c r="G645">
        <v>36</v>
      </c>
      <c r="H645">
        <v>0</v>
      </c>
      <c r="I645">
        <f t="shared" si="40"/>
        <v>2017</v>
      </c>
      <c r="J645">
        <f t="shared" si="41"/>
        <v>223.20000000000002</v>
      </c>
      <c r="K645">
        <f t="shared" si="42"/>
        <v>10</v>
      </c>
      <c r="L645" t="str">
        <f t="shared" si="43"/>
        <v>Q4</v>
      </c>
    </row>
    <row r="646" spans="1:12">
      <c r="A646">
        <v>10491</v>
      </c>
      <c r="B646">
        <v>44</v>
      </c>
      <c r="C646" t="str">
        <f>_xlfn.IFNA(VLOOKUP(B646,Products!$A$1:$J$93,2,FALSE),"")</f>
        <v>Gula Malacca</v>
      </c>
      <c r="D646" t="str">
        <f>_xlfn.IFNA(VLOOKUP(VLOOKUP(A646,Orders!$A$1:$L$832,3,FALSE),Employees!$A$1:$J$10,3,FALSE)&amp;" "&amp;VLOOKUP(VLOOKUP(A646,Orders!$A$1:$L$832,3,FALSE),Employees!$A$1:$J$10,2,FALSE),"")</f>
        <v>Laura Callahan</v>
      </c>
      <c r="E646" s="3">
        <f>_xlfn.IFNA(VLOOKUP(A646,Orders!$A$1:$L$832,4,FALSE),"")</f>
        <v>43020</v>
      </c>
      <c r="F646">
        <v>15.5</v>
      </c>
      <c r="G646">
        <v>15</v>
      </c>
      <c r="H646">
        <v>0.15</v>
      </c>
      <c r="I646">
        <f t="shared" si="40"/>
        <v>2017</v>
      </c>
      <c r="J646">
        <f t="shared" si="41"/>
        <v>34.875</v>
      </c>
      <c r="K646">
        <f t="shared" si="42"/>
        <v>10</v>
      </c>
      <c r="L646" t="str">
        <f t="shared" si="43"/>
        <v>Q4</v>
      </c>
    </row>
    <row r="647" spans="1:12">
      <c r="A647">
        <v>10491</v>
      </c>
      <c r="B647">
        <v>77</v>
      </c>
      <c r="C647" t="str">
        <f>_xlfn.IFNA(VLOOKUP(B647,Products!$A$1:$J$93,2,FALSE),"")</f>
        <v>Original Frankfurter grüne Soße</v>
      </c>
      <c r="D647" t="str">
        <f>_xlfn.IFNA(VLOOKUP(VLOOKUP(A647,Orders!$A$1:$L$832,3,FALSE),Employees!$A$1:$J$10,3,FALSE)&amp;" "&amp;VLOOKUP(VLOOKUP(A647,Orders!$A$1:$L$832,3,FALSE),Employees!$A$1:$J$10,2,FALSE),"")</f>
        <v>Laura Callahan</v>
      </c>
      <c r="E647" s="3">
        <f>_xlfn.IFNA(VLOOKUP(A647,Orders!$A$1:$L$832,4,FALSE),"")</f>
        <v>43020</v>
      </c>
      <c r="F647">
        <v>10.4</v>
      </c>
      <c r="G647">
        <v>7</v>
      </c>
      <c r="H647">
        <v>0.15</v>
      </c>
      <c r="I647">
        <f t="shared" si="40"/>
        <v>2017</v>
      </c>
      <c r="J647">
        <f t="shared" si="41"/>
        <v>10.92</v>
      </c>
      <c r="K647">
        <f t="shared" si="42"/>
        <v>10</v>
      </c>
      <c r="L647" t="str">
        <f t="shared" si="43"/>
        <v>Q4</v>
      </c>
    </row>
    <row r="648" spans="1:12">
      <c r="A648">
        <v>10492</v>
      </c>
      <c r="B648">
        <v>25</v>
      </c>
      <c r="C648" t="str">
        <f>_xlfn.IFNA(VLOOKUP(B648,Products!$A$1:$J$93,2,FALSE),"")</f>
        <v>NuNuCa Nuß-Nougat-Creme</v>
      </c>
      <c r="D648" t="str">
        <f>_xlfn.IFNA(VLOOKUP(VLOOKUP(A648,Orders!$A$1:$L$832,3,FALSE),Employees!$A$1:$J$10,3,FALSE)&amp;" "&amp;VLOOKUP(VLOOKUP(A648,Orders!$A$1:$L$832,3,FALSE),Employees!$A$1:$J$10,2,FALSE),"")</f>
        <v>Janet Leverling</v>
      </c>
      <c r="E648" s="3">
        <f>_xlfn.IFNA(VLOOKUP(A648,Orders!$A$1:$L$832,4,FALSE),"")</f>
        <v>43021</v>
      </c>
      <c r="F648">
        <v>11.2</v>
      </c>
      <c r="G648">
        <v>60</v>
      </c>
      <c r="H648">
        <v>0.05</v>
      </c>
      <c r="I648">
        <f t="shared" si="40"/>
        <v>2017</v>
      </c>
      <c r="J648">
        <f t="shared" si="41"/>
        <v>33.6</v>
      </c>
      <c r="K648">
        <f t="shared" si="42"/>
        <v>10</v>
      </c>
      <c r="L648" t="str">
        <f t="shared" si="43"/>
        <v>Q4</v>
      </c>
    </row>
    <row r="649" spans="1:12">
      <c r="A649">
        <v>10492</v>
      </c>
      <c r="B649">
        <v>42</v>
      </c>
      <c r="C649" t="str">
        <f>_xlfn.IFNA(VLOOKUP(B649,Products!$A$1:$J$93,2,FALSE),"")</f>
        <v>Singaporean Hokkien Fried Mee</v>
      </c>
      <c r="D649" t="str">
        <f>_xlfn.IFNA(VLOOKUP(VLOOKUP(A649,Orders!$A$1:$L$832,3,FALSE),Employees!$A$1:$J$10,3,FALSE)&amp;" "&amp;VLOOKUP(VLOOKUP(A649,Orders!$A$1:$L$832,3,FALSE),Employees!$A$1:$J$10,2,FALSE),"")</f>
        <v>Janet Leverling</v>
      </c>
      <c r="E649" s="3">
        <f>_xlfn.IFNA(VLOOKUP(A649,Orders!$A$1:$L$832,4,FALSE),"")</f>
        <v>43021</v>
      </c>
      <c r="F649">
        <v>11.2</v>
      </c>
      <c r="G649">
        <v>20</v>
      </c>
      <c r="H649">
        <v>0.05</v>
      </c>
      <c r="I649">
        <f t="shared" si="40"/>
        <v>2017</v>
      </c>
      <c r="J649">
        <f t="shared" si="41"/>
        <v>11.200000000000001</v>
      </c>
      <c r="K649">
        <f t="shared" si="42"/>
        <v>10</v>
      </c>
      <c r="L649" t="str">
        <f t="shared" si="43"/>
        <v>Q4</v>
      </c>
    </row>
    <row r="650" spans="1:12">
      <c r="A650">
        <v>10493</v>
      </c>
      <c r="B650">
        <v>65</v>
      </c>
      <c r="C650" t="str">
        <f>_xlfn.IFNA(VLOOKUP(B650,Products!$A$1:$J$93,2,FALSE),"")</f>
        <v>Louisiana Fiery Hot Pepper Sauce</v>
      </c>
      <c r="D650" t="str">
        <f>_xlfn.IFNA(VLOOKUP(VLOOKUP(A650,Orders!$A$1:$L$832,3,FALSE),Employees!$A$1:$J$10,3,FALSE)&amp;" "&amp;VLOOKUP(VLOOKUP(A650,Orders!$A$1:$L$832,3,FALSE),Employees!$A$1:$J$10,2,FALSE),"")</f>
        <v>Margaret Peacock</v>
      </c>
      <c r="E650" s="3">
        <f>_xlfn.IFNA(VLOOKUP(A650,Orders!$A$1:$L$832,4,FALSE),"")</f>
        <v>43022</v>
      </c>
      <c r="F650">
        <v>16.8</v>
      </c>
      <c r="G650">
        <v>15</v>
      </c>
      <c r="H650">
        <v>0.1</v>
      </c>
      <c r="I650">
        <f t="shared" si="40"/>
        <v>2017</v>
      </c>
      <c r="J650">
        <f t="shared" si="41"/>
        <v>25.200000000000003</v>
      </c>
      <c r="K650">
        <f t="shared" si="42"/>
        <v>10</v>
      </c>
      <c r="L650" t="str">
        <f t="shared" si="43"/>
        <v>Q4</v>
      </c>
    </row>
    <row r="651" spans="1:12">
      <c r="A651">
        <v>10493</v>
      </c>
      <c r="B651">
        <v>66</v>
      </c>
      <c r="C651" t="str">
        <f>_xlfn.IFNA(VLOOKUP(B651,Products!$A$1:$J$93,2,FALSE),"")</f>
        <v>Louisiana Hot Spiced Okra</v>
      </c>
      <c r="D651" t="str">
        <f>_xlfn.IFNA(VLOOKUP(VLOOKUP(A651,Orders!$A$1:$L$832,3,FALSE),Employees!$A$1:$J$10,3,FALSE)&amp;" "&amp;VLOOKUP(VLOOKUP(A651,Orders!$A$1:$L$832,3,FALSE),Employees!$A$1:$J$10,2,FALSE),"")</f>
        <v>Margaret Peacock</v>
      </c>
      <c r="E651" s="3">
        <f>_xlfn.IFNA(VLOOKUP(A651,Orders!$A$1:$L$832,4,FALSE),"")</f>
        <v>43022</v>
      </c>
      <c r="F651">
        <v>13.6</v>
      </c>
      <c r="G651">
        <v>10</v>
      </c>
      <c r="H651">
        <v>0.1</v>
      </c>
      <c r="I651">
        <f t="shared" si="40"/>
        <v>2017</v>
      </c>
      <c r="J651">
        <f t="shared" si="41"/>
        <v>13.600000000000001</v>
      </c>
      <c r="K651">
        <f t="shared" si="42"/>
        <v>10</v>
      </c>
      <c r="L651" t="str">
        <f t="shared" si="43"/>
        <v>Q4</v>
      </c>
    </row>
    <row r="652" spans="1:12">
      <c r="A652">
        <v>10493</v>
      </c>
      <c r="B652">
        <v>69</v>
      </c>
      <c r="C652" t="str">
        <f>_xlfn.IFNA(VLOOKUP(B652,Products!$A$1:$J$93,2,FALSE),"")</f>
        <v>Gudbrandsdalsost</v>
      </c>
      <c r="D652" t="str">
        <f>_xlfn.IFNA(VLOOKUP(VLOOKUP(A652,Orders!$A$1:$L$832,3,FALSE),Employees!$A$1:$J$10,3,FALSE)&amp;" "&amp;VLOOKUP(VLOOKUP(A652,Orders!$A$1:$L$832,3,FALSE),Employees!$A$1:$J$10,2,FALSE),"")</f>
        <v>Margaret Peacock</v>
      </c>
      <c r="E652" s="3">
        <f>_xlfn.IFNA(VLOOKUP(A652,Orders!$A$1:$L$832,4,FALSE),"")</f>
        <v>43022</v>
      </c>
      <c r="F652">
        <v>28.8</v>
      </c>
      <c r="G652">
        <v>10</v>
      </c>
      <c r="H652">
        <v>0.1</v>
      </c>
      <c r="I652">
        <f t="shared" si="40"/>
        <v>2017</v>
      </c>
      <c r="J652">
        <f t="shared" si="41"/>
        <v>28.8</v>
      </c>
      <c r="K652">
        <f t="shared" si="42"/>
        <v>10</v>
      </c>
      <c r="L652" t="str">
        <f t="shared" si="43"/>
        <v>Q4</v>
      </c>
    </row>
    <row r="653" spans="1:12">
      <c r="A653">
        <v>10494</v>
      </c>
      <c r="B653">
        <v>56</v>
      </c>
      <c r="C653" t="str">
        <f>_xlfn.IFNA(VLOOKUP(B653,Products!$A$1:$J$93,2,FALSE),"")</f>
        <v>Gnocchi di nonna Alice</v>
      </c>
      <c r="D653" t="str">
        <f>_xlfn.IFNA(VLOOKUP(VLOOKUP(A653,Orders!$A$1:$L$832,3,FALSE),Employees!$A$1:$J$10,3,FALSE)&amp;" "&amp;VLOOKUP(VLOOKUP(A653,Orders!$A$1:$L$832,3,FALSE),Employees!$A$1:$J$10,2,FALSE),"")</f>
        <v>Margaret Peacock</v>
      </c>
      <c r="E653" s="3">
        <f>_xlfn.IFNA(VLOOKUP(A653,Orders!$A$1:$L$832,4,FALSE),"")</f>
        <v>43022</v>
      </c>
      <c r="F653">
        <v>30.4</v>
      </c>
      <c r="G653">
        <v>30</v>
      </c>
      <c r="H653">
        <v>0</v>
      </c>
      <c r="I653">
        <f t="shared" si="40"/>
        <v>2017</v>
      </c>
      <c r="J653">
        <f t="shared" si="41"/>
        <v>912</v>
      </c>
      <c r="K653">
        <f t="shared" si="42"/>
        <v>10</v>
      </c>
      <c r="L653" t="str">
        <f t="shared" si="43"/>
        <v>Q4</v>
      </c>
    </row>
    <row r="654" spans="1:12">
      <c r="A654">
        <v>10495</v>
      </c>
      <c r="B654">
        <v>23</v>
      </c>
      <c r="C654" t="str">
        <f>_xlfn.IFNA(VLOOKUP(B654,Products!$A$1:$J$93,2,FALSE),"")</f>
        <v>Tunnbröd</v>
      </c>
      <c r="D654" t="str">
        <f>_xlfn.IFNA(VLOOKUP(VLOOKUP(A654,Orders!$A$1:$L$832,3,FALSE),Employees!$A$1:$J$10,3,FALSE)&amp;" "&amp;VLOOKUP(VLOOKUP(A654,Orders!$A$1:$L$832,3,FALSE),Employees!$A$1:$J$10,2,FALSE),"")</f>
        <v>Janet Leverling</v>
      </c>
      <c r="E654" s="3">
        <f>_xlfn.IFNA(VLOOKUP(A654,Orders!$A$1:$L$832,4,FALSE),"")</f>
        <v>43023</v>
      </c>
      <c r="F654">
        <v>7.2</v>
      </c>
      <c r="G654">
        <v>10</v>
      </c>
      <c r="H654">
        <v>0</v>
      </c>
      <c r="I654">
        <f t="shared" si="40"/>
        <v>2017</v>
      </c>
      <c r="J654">
        <f t="shared" si="41"/>
        <v>72</v>
      </c>
      <c r="K654">
        <f t="shared" si="42"/>
        <v>10</v>
      </c>
      <c r="L654" t="str">
        <f t="shared" si="43"/>
        <v>Q4</v>
      </c>
    </row>
    <row r="655" spans="1:12">
      <c r="A655">
        <v>10495</v>
      </c>
      <c r="B655">
        <v>41</v>
      </c>
      <c r="C655" t="str">
        <f>_xlfn.IFNA(VLOOKUP(B655,Products!$A$1:$J$93,2,FALSE),"")</f>
        <v>Jack's New England Clam Chowder</v>
      </c>
      <c r="D655" t="str">
        <f>_xlfn.IFNA(VLOOKUP(VLOOKUP(A655,Orders!$A$1:$L$832,3,FALSE),Employees!$A$1:$J$10,3,FALSE)&amp;" "&amp;VLOOKUP(VLOOKUP(A655,Orders!$A$1:$L$832,3,FALSE),Employees!$A$1:$J$10,2,FALSE),"")</f>
        <v>Janet Leverling</v>
      </c>
      <c r="E655" s="3">
        <f>_xlfn.IFNA(VLOOKUP(A655,Orders!$A$1:$L$832,4,FALSE),"")</f>
        <v>43023</v>
      </c>
      <c r="F655">
        <v>7.7</v>
      </c>
      <c r="G655">
        <v>20</v>
      </c>
      <c r="H655">
        <v>0</v>
      </c>
      <c r="I655">
        <f t="shared" si="40"/>
        <v>2017</v>
      </c>
      <c r="J655">
        <f t="shared" si="41"/>
        <v>154</v>
      </c>
      <c r="K655">
        <f t="shared" si="42"/>
        <v>10</v>
      </c>
      <c r="L655" t="str">
        <f t="shared" si="43"/>
        <v>Q4</v>
      </c>
    </row>
    <row r="656" spans="1:12">
      <c r="A656">
        <v>10495</v>
      </c>
      <c r="B656">
        <v>77</v>
      </c>
      <c r="C656" t="str">
        <f>_xlfn.IFNA(VLOOKUP(B656,Products!$A$1:$J$93,2,FALSE),"")</f>
        <v>Original Frankfurter grüne Soße</v>
      </c>
      <c r="D656" t="str">
        <f>_xlfn.IFNA(VLOOKUP(VLOOKUP(A656,Orders!$A$1:$L$832,3,FALSE),Employees!$A$1:$J$10,3,FALSE)&amp;" "&amp;VLOOKUP(VLOOKUP(A656,Orders!$A$1:$L$832,3,FALSE),Employees!$A$1:$J$10,2,FALSE),"")</f>
        <v>Janet Leverling</v>
      </c>
      <c r="E656" s="3">
        <f>_xlfn.IFNA(VLOOKUP(A656,Orders!$A$1:$L$832,4,FALSE),"")</f>
        <v>43023</v>
      </c>
      <c r="F656">
        <v>10.4</v>
      </c>
      <c r="G656">
        <v>5</v>
      </c>
      <c r="H656">
        <v>0</v>
      </c>
      <c r="I656">
        <f t="shared" si="40"/>
        <v>2017</v>
      </c>
      <c r="J656">
        <f t="shared" si="41"/>
        <v>52</v>
      </c>
      <c r="K656">
        <f t="shared" si="42"/>
        <v>10</v>
      </c>
      <c r="L656" t="str">
        <f t="shared" si="43"/>
        <v>Q4</v>
      </c>
    </row>
    <row r="657" spans="1:12">
      <c r="A657">
        <v>10496</v>
      </c>
      <c r="B657">
        <v>31</v>
      </c>
      <c r="C657" t="str">
        <f>_xlfn.IFNA(VLOOKUP(B657,Products!$A$1:$J$93,2,FALSE),"")</f>
        <v>Gorgonzola Telino</v>
      </c>
      <c r="D657" t="str">
        <f>_xlfn.IFNA(VLOOKUP(VLOOKUP(A657,Orders!$A$1:$L$832,3,FALSE),Employees!$A$1:$J$10,3,FALSE)&amp;" "&amp;VLOOKUP(VLOOKUP(A657,Orders!$A$1:$L$832,3,FALSE),Employees!$A$1:$J$10,2,FALSE),"")</f>
        <v>Robert King</v>
      </c>
      <c r="E657" s="3">
        <f>_xlfn.IFNA(VLOOKUP(A657,Orders!$A$1:$L$832,4,FALSE),"")</f>
        <v>43024</v>
      </c>
      <c r="F657">
        <v>10</v>
      </c>
      <c r="G657">
        <v>20</v>
      </c>
      <c r="H657">
        <v>0.05</v>
      </c>
      <c r="I657">
        <f t="shared" si="40"/>
        <v>2017</v>
      </c>
      <c r="J657">
        <f t="shared" si="41"/>
        <v>10</v>
      </c>
      <c r="K657">
        <f t="shared" si="42"/>
        <v>10</v>
      </c>
      <c r="L657" t="str">
        <f t="shared" si="43"/>
        <v>Q4</v>
      </c>
    </row>
    <row r="658" spans="1:12">
      <c r="A658">
        <v>10497</v>
      </c>
      <c r="B658">
        <v>56</v>
      </c>
      <c r="C658" t="str">
        <f>_xlfn.IFNA(VLOOKUP(B658,Products!$A$1:$J$93,2,FALSE),"")</f>
        <v>Gnocchi di nonna Alice</v>
      </c>
      <c r="D658" t="str">
        <f>_xlfn.IFNA(VLOOKUP(VLOOKUP(A658,Orders!$A$1:$L$832,3,FALSE),Employees!$A$1:$J$10,3,FALSE)&amp;" "&amp;VLOOKUP(VLOOKUP(A658,Orders!$A$1:$L$832,3,FALSE),Employees!$A$1:$J$10,2,FALSE),"")</f>
        <v>Robert King</v>
      </c>
      <c r="E658" s="3">
        <f>_xlfn.IFNA(VLOOKUP(A658,Orders!$A$1:$L$832,4,FALSE),"")</f>
        <v>43024</v>
      </c>
      <c r="F658">
        <v>30.4</v>
      </c>
      <c r="G658">
        <v>14</v>
      </c>
      <c r="H658">
        <v>0</v>
      </c>
      <c r="I658">
        <f t="shared" si="40"/>
        <v>2017</v>
      </c>
      <c r="J658">
        <f t="shared" si="41"/>
        <v>425.59999999999997</v>
      </c>
      <c r="K658">
        <f t="shared" si="42"/>
        <v>10</v>
      </c>
      <c r="L658" t="str">
        <f t="shared" si="43"/>
        <v>Q4</v>
      </c>
    </row>
    <row r="659" spans="1:12">
      <c r="A659">
        <v>10497</v>
      </c>
      <c r="B659">
        <v>72</v>
      </c>
      <c r="C659" t="str">
        <f>_xlfn.IFNA(VLOOKUP(B659,Products!$A$1:$J$93,2,FALSE),"")</f>
        <v>Mozzarella di Giovanni</v>
      </c>
      <c r="D659" t="str">
        <f>_xlfn.IFNA(VLOOKUP(VLOOKUP(A659,Orders!$A$1:$L$832,3,FALSE),Employees!$A$1:$J$10,3,FALSE)&amp;" "&amp;VLOOKUP(VLOOKUP(A659,Orders!$A$1:$L$832,3,FALSE),Employees!$A$1:$J$10,2,FALSE),"")</f>
        <v>Robert King</v>
      </c>
      <c r="E659" s="3">
        <f>_xlfn.IFNA(VLOOKUP(A659,Orders!$A$1:$L$832,4,FALSE),"")</f>
        <v>43024</v>
      </c>
      <c r="F659">
        <v>27.8</v>
      </c>
      <c r="G659">
        <v>25</v>
      </c>
      <c r="H659">
        <v>0</v>
      </c>
      <c r="I659">
        <f t="shared" si="40"/>
        <v>2017</v>
      </c>
      <c r="J659">
        <f t="shared" si="41"/>
        <v>695</v>
      </c>
      <c r="K659">
        <f t="shared" si="42"/>
        <v>10</v>
      </c>
      <c r="L659" t="str">
        <f t="shared" si="43"/>
        <v>Q4</v>
      </c>
    </row>
    <row r="660" spans="1:12">
      <c r="A660">
        <v>10497</v>
      </c>
      <c r="B660">
        <v>77</v>
      </c>
      <c r="C660" t="str">
        <f>_xlfn.IFNA(VLOOKUP(B660,Products!$A$1:$J$93,2,FALSE),"")</f>
        <v>Original Frankfurter grüne Soße</v>
      </c>
      <c r="D660" t="str">
        <f>_xlfn.IFNA(VLOOKUP(VLOOKUP(A660,Orders!$A$1:$L$832,3,FALSE),Employees!$A$1:$J$10,3,FALSE)&amp;" "&amp;VLOOKUP(VLOOKUP(A660,Orders!$A$1:$L$832,3,FALSE),Employees!$A$1:$J$10,2,FALSE),"")</f>
        <v>Robert King</v>
      </c>
      <c r="E660" s="3">
        <f>_xlfn.IFNA(VLOOKUP(A660,Orders!$A$1:$L$832,4,FALSE),"")</f>
        <v>43024</v>
      </c>
      <c r="F660">
        <v>10.4</v>
      </c>
      <c r="G660">
        <v>25</v>
      </c>
      <c r="H660">
        <v>0</v>
      </c>
      <c r="I660">
        <f t="shared" si="40"/>
        <v>2017</v>
      </c>
      <c r="J660">
        <f t="shared" si="41"/>
        <v>260</v>
      </c>
      <c r="K660">
        <f t="shared" si="42"/>
        <v>10</v>
      </c>
      <c r="L660" t="str">
        <f t="shared" si="43"/>
        <v>Q4</v>
      </c>
    </row>
    <row r="661" spans="1:12">
      <c r="A661">
        <v>10498</v>
      </c>
      <c r="B661">
        <v>24</v>
      </c>
      <c r="C661" t="str">
        <f>_xlfn.IFNA(VLOOKUP(B661,Products!$A$1:$J$93,2,FALSE),"")</f>
        <v>Guaraná Fantástica</v>
      </c>
      <c r="D661" t="str">
        <f>_xlfn.IFNA(VLOOKUP(VLOOKUP(A661,Orders!$A$1:$L$832,3,FALSE),Employees!$A$1:$J$10,3,FALSE)&amp;" "&amp;VLOOKUP(VLOOKUP(A661,Orders!$A$1:$L$832,3,FALSE),Employees!$A$1:$J$10,2,FALSE),"")</f>
        <v>Laura Callahan</v>
      </c>
      <c r="E661" s="3">
        <f>_xlfn.IFNA(VLOOKUP(A661,Orders!$A$1:$L$832,4,FALSE),"")</f>
        <v>43027</v>
      </c>
      <c r="F661">
        <v>4.5</v>
      </c>
      <c r="G661">
        <v>14</v>
      </c>
      <c r="H661">
        <v>0</v>
      </c>
      <c r="I661">
        <f t="shared" si="40"/>
        <v>2017</v>
      </c>
      <c r="J661">
        <f t="shared" si="41"/>
        <v>63</v>
      </c>
      <c r="K661">
        <f t="shared" si="42"/>
        <v>10</v>
      </c>
      <c r="L661" t="str">
        <f t="shared" si="43"/>
        <v>Q4</v>
      </c>
    </row>
    <row r="662" spans="1:12">
      <c r="A662">
        <v>10498</v>
      </c>
      <c r="B662">
        <v>40</v>
      </c>
      <c r="C662" t="str">
        <f>_xlfn.IFNA(VLOOKUP(B662,Products!$A$1:$J$93,2,FALSE),"")</f>
        <v>Boston Crab Meat</v>
      </c>
      <c r="D662" t="str">
        <f>_xlfn.IFNA(VLOOKUP(VLOOKUP(A662,Orders!$A$1:$L$832,3,FALSE),Employees!$A$1:$J$10,3,FALSE)&amp;" "&amp;VLOOKUP(VLOOKUP(A662,Orders!$A$1:$L$832,3,FALSE),Employees!$A$1:$J$10,2,FALSE),"")</f>
        <v>Laura Callahan</v>
      </c>
      <c r="E662" s="3">
        <f>_xlfn.IFNA(VLOOKUP(A662,Orders!$A$1:$L$832,4,FALSE),"")</f>
        <v>43027</v>
      </c>
      <c r="F662">
        <v>18.399999999999999</v>
      </c>
      <c r="G662">
        <v>5</v>
      </c>
      <c r="H662">
        <v>0</v>
      </c>
      <c r="I662">
        <f t="shared" si="40"/>
        <v>2017</v>
      </c>
      <c r="J662">
        <f t="shared" si="41"/>
        <v>92</v>
      </c>
      <c r="K662">
        <f t="shared" si="42"/>
        <v>10</v>
      </c>
      <c r="L662" t="str">
        <f t="shared" si="43"/>
        <v>Q4</v>
      </c>
    </row>
    <row r="663" spans="1:12">
      <c r="A663">
        <v>10498</v>
      </c>
      <c r="B663">
        <v>42</v>
      </c>
      <c r="C663" t="str">
        <f>_xlfn.IFNA(VLOOKUP(B663,Products!$A$1:$J$93,2,FALSE),"")</f>
        <v>Singaporean Hokkien Fried Mee</v>
      </c>
      <c r="D663" t="str">
        <f>_xlfn.IFNA(VLOOKUP(VLOOKUP(A663,Orders!$A$1:$L$832,3,FALSE),Employees!$A$1:$J$10,3,FALSE)&amp;" "&amp;VLOOKUP(VLOOKUP(A663,Orders!$A$1:$L$832,3,FALSE),Employees!$A$1:$J$10,2,FALSE),"")</f>
        <v>Laura Callahan</v>
      </c>
      <c r="E663" s="3">
        <f>_xlfn.IFNA(VLOOKUP(A663,Orders!$A$1:$L$832,4,FALSE),"")</f>
        <v>43027</v>
      </c>
      <c r="F663">
        <v>14</v>
      </c>
      <c r="G663">
        <v>30</v>
      </c>
      <c r="H663">
        <v>0</v>
      </c>
      <c r="I663">
        <f t="shared" si="40"/>
        <v>2017</v>
      </c>
      <c r="J663">
        <f t="shared" si="41"/>
        <v>420</v>
      </c>
      <c r="K663">
        <f t="shared" si="42"/>
        <v>10</v>
      </c>
      <c r="L663" t="str">
        <f t="shared" si="43"/>
        <v>Q4</v>
      </c>
    </row>
    <row r="664" spans="1:12">
      <c r="A664">
        <v>10499</v>
      </c>
      <c r="B664">
        <v>28</v>
      </c>
      <c r="C664" t="str">
        <f>_xlfn.IFNA(VLOOKUP(B664,Products!$A$1:$J$93,2,FALSE),"")</f>
        <v>Rössle Sauerkraut</v>
      </c>
      <c r="D664" t="str">
        <f>_xlfn.IFNA(VLOOKUP(VLOOKUP(A664,Orders!$A$1:$L$832,3,FALSE),Employees!$A$1:$J$10,3,FALSE)&amp;" "&amp;VLOOKUP(VLOOKUP(A664,Orders!$A$1:$L$832,3,FALSE),Employees!$A$1:$J$10,2,FALSE),"")</f>
        <v>Margaret Peacock</v>
      </c>
      <c r="E664" s="3">
        <f>_xlfn.IFNA(VLOOKUP(A664,Orders!$A$1:$L$832,4,FALSE),"")</f>
        <v>43028</v>
      </c>
      <c r="F664">
        <v>45.6</v>
      </c>
      <c r="G664">
        <v>20</v>
      </c>
      <c r="H664">
        <v>0</v>
      </c>
      <c r="I664">
        <f t="shared" si="40"/>
        <v>2017</v>
      </c>
      <c r="J664">
        <f t="shared" si="41"/>
        <v>912</v>
      </c>
      <c r="K664">
        <f t="shared" si="42"/>
        <v>10</v>
      </c>
      <c r="L664" t="str">
        <f t="shared" si="43"/>
        <v>Q4</v>
      </c>
    </row>
    <row r="665" spans="1:12">
      <c r="A665">
        <v>10499</v>
      </c>
      <c r="B665">
        <v>49</v>
      </c>
      <c r="C665" t="str">
        <f>_xlfn.IFNA(VLOOKUP(B665,Products!$A$1:$J$93,2,FALSE),"")</f>
        <v>Maxilaku</v>
      </c>
      <c r="D665" t="str">
        <f>_xlfn.IFNA(VLOOKUP(VLOOKUP(A665,Orders!$A$1:$L$832,3,FALSE),Employees!$A$1:$J$10,3,FALSE)&amp;" "&amp;VLOOKUP(VLOOKUP(A665,Orders!$A$1:$L$832,3,FALSE),Employees!$A$1:$J$10,2,FALSE),"")</f>
        <v>Margaret Peacock</v>
      </c>
      <c r="E665" s="3">
        <f>_xlfn.IFNA(VLOOKUP(A665,Orders!$A$1:$L$832,4,FALSE),"")</f>
        <v>43028</v>
      </c>
      <c r="F665">
        <v>20</v>
      </c>
      <c r="G665">
        <v>25</v>
      </c>
      <c r="H665">
        <v>0</v>
      </c>
      <c r="I665">
        <f t="shared" si="40"/>
        <v>2017</v>
      </c>
      <c r="J665">
        <f t="shared" si="41"/>
        <v>500</v>
      </c>
      <c r="K665">
        <f t="shared" si="42"/>
        <v>10</v>
      </c>
      <c r="L665" t="str">
        <f t="shared" si="43"/>
        <v>Q4</v>
      </c>
    </row>
    <row r="666" spans="1:12">
      <c r="A666">
        <v>10500</v>
      </c>
      <c r="B666">
        <v>15</v>
      </c>
      <c r="C666" t="str">
        <f>_xlfn.IFNA(VLOOKUP(B666,Products!$A$1:$J$93,2,FALSE),"")</f>
        <v>Genen Shouyu</v>
      </c>
      <c r="D666" t="str">
        <f>_xlfn.IFNA(VLOOKUP(VLOOKUP(A666,Orders!$A$1:$L$832,3,FALSE),Employees!$A$1:$J$10,3,FALSE)&amp;" "&amp;VLOOKUP(VLOOKUP(A666,Orders!$A$1:$L$832,3,FALSE),Employees!$A$1:$J$10,2,FALSE),"")</f>
        <v>Michael Suyama</v>
      </c>
      <c r="E666" s="3">
        <f>_xlfn.IFNA(VLOOKUP(A666,Orders!$A$1:$L$832,4,FALSE),"")</f>
        <v>43029</v>
      </c>
      <c r="F666">
        <v>15.5</v>
      </c>
      <c r="G666">
        <v>12</v>
      </c>
      <c r="H666">
        <v>0.05</v>
      </c>
      <c r="I666">
        <f t="shared" si="40"/>
        <v>2017</v>
      </c>
      <c r="J666">
        <f t="shared" si="41"/>
        <v>9.3000000000000007</v>
      </c>
      <c r="K666">
        <f t="shared" si="42"/>
        <v>10</v>
      </c>
      <c r="L666" t="str">
        <f t="shared" si="43"/>
        <v>Q4</v>
      </c>
    </row>
    <row r="667" spans="1:12">
      <c r="A667">
        <v>10500</v>
      </c>
      <c r="B667">
        <v>28</v>
      </c>
      <c r="C667" t="str">
        <f>_xlfn.IFNA(VLOOKUP(B667,Products!$A$1:$J$93,2,FALSE),"")</f>
        <v>Rössle Sauerkraut</v>
      </c>
      <c r="D667" t="str">
        <f>_xlfn.IFNA(VLOOKUP(VLOOKUP(A667,Orders!$A$1:$L$832,3,FALSE),Employees!$A$1:$J$10,3,FALSE)&amp;" "&amp;VLOOKUP(VLOOKUP(A667,Orders!$A$1:$L$832,3,FALSE),Employees!$A$1:$J$10,2,FALSE),"")</f>
        <v>Michael Suyama</v>
      </c>
      <c r="E667" s="3">
        <f>_xlfn.IFNA(VLOOKUP(A667,Orders!$A$1:$L$832,4,FALSE),"")</f>
        <v>43029</v>
      </c>
      <c r="F667">
        <v>45.6</v>
      </c>
      <c r="G667">
        <v>8</v>
      </c>
      <c r="H667">
        <v>0.05</v>
      </c>
      <c r="I667">
        <f t="shared" si="40"/>
        <v>2017</v>
      </c>
      <c r="J667">
        <f t="shared" si="41"/>
        <v>18.240000000000002</v>
      </c>
      <c r="K667">
        <f t="shared" si="42"/>
        <v>10</v>
      </c>
      <c r="L667" t="str">
        <f t="shared" si="43"/>
        <v>Q4</v>
      </c>
    </row>
    <row r="668" spans="1:12">
      <c r="A668">
        <v>10501</v>
      </c>
      <c r="B668">
        <v>54</v>
      </c>
      <c r="C668" t="str">
        <f>_xlfn.IFNA(VLOOKUP(B668,Products!$A$1:$J$93,2,FALSE),"")</f>
        <v>Tourtière</v>
      </c>
      <c r="D668" t="str">
        <f>_xlfn.IFNA(VLOOKUP(VLOOKUP(A668,Orders!$A$1:$L$832,3,FALSE),Employees!$A$1:$J$10,3,FALSE)&amp;" "&amp;VLOOKUP(VLOOKUP(A668,Orders!$A$1:$L$832,3,FALSE),Employees!$A$1:$J$10,2,FALSE),"")</f>
        <v>Anne Dodsworth</v>
      </c>
      <c r="E668" s="3">
        <f>_xlfn.IFNA(VLOOKUP(A668,Orders!$A$1:$L$832,4,FALSE),"")</f>
        <v>43029</v>
      </c>
      <c r="F668">
        <v>7.45</v>
      </c>
      <c r="G668">
        <v>20</v>
      </c>
      <c r="H668">
        <v>0</v>
      </c>
      <c r="I668">
        <f t="shared" si="40"/>
        <v>2017</v>
      </c>
      <c r="J668">
        <f t="shared" si="41"/>
        <v>149</v>
      </c>
      <c r="K668">
        <f t="shared" si="42"/>
        <v>10</v>
      </c>
      <c r="L668" t="str">
        <f t="shared" si="43"/>
        <v>Q4</v>
      </c>
    </row>
    <row r="669" spans="1:12">
      <c r="A669">
        <v>10502</v>
      </c>
      <c r="B669">
        <v>45</v>
      </c>
      <c r="C669" t="str">
        <f>_xlfn.IFNA(VLOOKUP(B669,Products!$A$1:$J$93,2,FALSE),"")</f>
        <v>Rogede sild</v>
      </c>
      <c r="D669" t="str">
        <f>_xlfn.IFNA(VLOOKUP(VLOOKUP(A669,Orders!$A$1:$L$832,3,FALSE),Employees!$A$1:$J$10,3,FALSE)&amp;" "&amp;VLOOKUP(VLOOKUP(A669,Orders!$A$1:$L$832,3,FALSE),Employees!$A$1:$J$10,2,FALSE),"")</f>
        <v>Andrew Fuller</v>
      </c>
      <c r="E669" s="3">
        <f>_xlfn.IFNA(VLOOKUP(A669,Orders!$A$1:$L$832,4,FALSE),"")</f>
        <v>43030</v>
      </c>
      <c r="F669">
        <v>9.5</v>
      </c>
      <c r="G669">
        <v>21</v>
      </c>
      <c r="H669">
        <v>0</v>
      </c>
      <c r="I669">
        <f t="shared" si="40"/>
        <v>2017</v>
      </c>
      <c r="J669">
        <f t="shared" si="41"/>
        <v>199.5</v>
      </c>
      <c r="K669">
        <f t="shared" si="42"/>
        <v>10</v>
      </c>
      <c r="L669" t="str">
        <f t="shared" si="43"/>
        <v>Q4</v>
      </c>
    </row>
    <row r="670" spans="1:12">
      <c r="A670">
        <v>10502</v>
      </c>
      <c r="B670">
        <v>53</v>
      </c>
      <c r="C670" t="str">
        <f>_xlfn.IFNA(VLOOKUP(B670,Products!$A$1:$J$93,2,FALSE),"")</f>
        <v>Perth Pasties</v>
      </c>
      <c r="D670" t="str">
        <f>_xlfn.IFNA(VLOOKUP(VLOOKUP(A670,Orders!$A$1:$L$832,3,FALSE),Employees!$A$1:$J$10,3,FALSE)&amp;" "&amp;VLOOKUP(VLOOKUP(A670,Orders!$A$1:$L$832,3,FALSE),Employees!$A$1:$J$10,2,FALSE),"")</f>
        <v>Andrew Fuller</v>
      </c>
      <c r="E670" s="3">
        <f>_xlfn.IFNA(VLOOKUP(A670,Orders!$A$1:$L$832,4,FALSE),"")</f>
        <v>43030</v>
      </c>
      <c r="F670">
        <v>32.799999999999997</v>
      </c>
      <c r="G670">
        <v>6</v>
      </c>
      <c r="H670">
        <v>0</v>
      </c>
      <c r="I670">
        <f t="shared" si="40"/>
        <v>2017</v>
      </c>
      <c r="J670">
        <f t="shared" si="41"/>
        <v>196.79999999999998</v>
      </c>
      <c r="K670">
        <f t="shared" si="42"/>
        <v>10</v>
      </c>
      <c r="L670" t="str">
        <f t="shared" si="43"/>
        <v>Q4</v>
      </c>
    </row>
    <row r="671" spans="1:12">
      <c r="A671">
        <v>10502</v>
      </c>
      <c r="B671">
        <v>67</v>
      </c>
      <c r="C671" t="str">
        <f>_xlfn.IFNA(VLOOKUP(B671,Products!$A$1:$J$93,2,FALSE),"")</f>
        <v>Laughing Lumberjack Lager</v>
      </c>
      <c r="D671" t="str">
        <f>_xlfn.IFNA(VLOOKUP(VLOOKUP(A671,Orders!$A$1:$L$832,3,FALSE),Employees!$A$1:$J$10,3,FALSE)&amp;" "&amp;VLOOKUP(VLOOKUP(A671,Orders!$A$1:$L$832,3,FALSE),Employees!$A$1:$J$10,2,FALSE),"")</f>
        <v>Andrew Fuller</v>
      </c>
      <c r="E671" s="3">
        <f>_xlfn.IFNA(VLOOKUP(A671,Orders!$A$1:$L$832,4,FALSE),"")</f>
        <v>43030</v>
      </c>
      <c r="F671">
        <v>14</v>
      </c>
      <c r="G671">
        <v>30</v>
      </c>
      <c r="H671">
        <v>0</v>
      </c>
      <c r="I671">
        <f t="shared" si="40"/>
        <v>2017</v>
      </c>
      <c r="J671">
        <f t="shared" si="41"/>
        <v>420</v>
      </c>
      <c r="K671">
        <f t="shared" si="42"/>
        <v>10</v>
      </c>
      <c r="L671" t="str">
        <f t="shared" si="43"/>
        <v>Q4</v>
      </c>
    </row>
    <row r="672" spans="1:12">
      <c r="A672">
        <v>10503</v>
      </c>
      <c r="B672">
        <v>14</v>
      </c>
      <c r="C672" t="str">
        <f>_xlfn.IFNA(VLOOKUP(B672,Products!$A$1:$J$93,2,FALSE),"")</f>
        <v>Tofu</v>
      </c>
      <c r="D672" t="str">
        <f>_xlfn.IFNA(VLOOKUP(VLOOKUP(A672,Orders!$A$1:$L$832,3,FALSE),Employees!$A$1:$J$10,3,FALSE)&amp;" "&amp;VLOOKUP(VLOOKUP(A672,Orders!$A$1:$L$832,3,FALSE),Employees!$A$1:$J$10,2,FALSE),"")</f>
        <v>Michael Suyama</v>
      </c>
      <c r="E672" s="3">
        <f>_xlfn.IFNA(VLOOKUP(A672,Orders!$A$1:$L$832,4,FALSE),"")</f>
        <v>43031</v>
      </c>
      <c r="F672">
        <v>23.25</v>
      </c>
      <c r="G672">
        <v>70</v>
      </c>
      <c r="H672">
        <v>0</v>
      </c>
      <c r="I672">
        <f t="shared" si="40"/>
        <v>2017</v>
      </c>
      <c r="J672">
        <f t="shared" si="41"/>
        <v>1627.5</v>
      </c>
      <c r="K672">
        <f t="shared" si="42"/>
        <v>10</v>
      </c>
      <c r="L672" t="str">
        <f t="shared" si="43"/>
        <v>Q4</v>
      </c>
    </row>
    <row r="673" spans="1:12">
      <c r="A673">
        <v>10503</v>
      </c>
      <c r="B673">
        <v>65</v>
      </c>
      <c r="C673" t="str">
        <f>_xlfn.IFNA(VLOOKUP(B673,Products!$A$1:$J$93,2,FALSE),"")</f>
        <v>Louisiana Fiery Hot Pepper Sauce</v>
      </c>
      <c r="D673" t="str">
        <f>_xlfn.IFNA(VLOOKUP(VLOOKUP(A673,Orders!$A$1:$L$832,3,FALSE),Employees!$A$1:$J$10,3,FALSE)&amp;" "&amp;VLOOKUP(VLOOKUP(A673,Orders!$A$1:$L$832,3,FALSE),Employees!$A$1:$J$10,2,FALSE),"")</f>
        <v>Michael Suyama</v>
      </c>
      <c r="E673" s="3">
        <f>_xlfn.IFNA(VLOOKUP(A673,Orders!$A$1:$L$832,4,FALSE),"")</f>
        <v>43031</v>
      </c>
      <c r="F673">
        <v>21.05</v>
      </c>
      <c r="G673">
        <v>20</v>
      </c>
      <c r="H673">
        <v>0</v>
      </c>
      <c r="I673">
        <f t="shared" si="40"/>
        <v>2017</v>
      </c>
      <c r="J673">
        <f t="shared" si="41"/>
        <v>421</v>
      </c>
      <c r="K673">
        <f t="shared" si="42"/>
        <v>10</v>
      </c>
      <c r="L673" t="str">
        <f t="shared" si="43"/>
        <v>Q4</v>
      </c>
    </row>
    <row r="674" spans="1:12">
      <c r="A674">
        <v>10504</v>
      </c>
      <c r="B674">
        <v>2</v>
      </c>
      <c r="C674" t="str">
        <f>_xlfn.IFNA(VLOOKUP(B674,Products!$A$1:$J$93,2,FALSE),"")</f>
        <v>Chang5</v>
      </c>
      <c r="D674" t="str">
        <f>_xlfn.IFNA(VLOOKUP(VLOOKUP(A674,Orders!$A$1:$L$832,3,FALSE),Employees!$A$1:$J$10,3,FALSE)&amp;" "&amp;VLOOKUP(VLOOKUP(A674,Orders!$A$1:$L$832,3,FALSE),Employees!$A$1:$J$10,2,FALSE),"")</f>
        <v>Margaret Peacock</v>
      </c>
      <c r="E674" s="3">
        <f>_xlfn.IFNA(VLOOKUP(A674,Orders!$A$1:$L$832,4,FALSE),"")</f>
        <v>43031</v>
      </c>
      <c r="F674">
        <v>19</v>
      </c>
      <c r="G674">
        <v>12</v>
      </c>
      <c r="H674">
        <v>0</v>
      </c>
      <c r="I674">
        <f t="shared" si="40"/>
        <v>2017</v>
      </c>
      <c r="J674">
        <f t="shared" si="41"/>
        <v>228</v>
      </c>
      <c r="K674">
        <f t="shared" si="42"/>
        <v>10</v>
      </c>
      <c r="L674" t="str">
        <f t="shared" si="43"/>
        <v>Q4</v>
      </c>
    </row>
    <row r="675" spans="1:12">
      <c r="A675">
        <v>10504</v>
      </c>
      <c r="B675">
        <v>21</v>
      </c>
      <c r="C675" t="str">
        <f>_xlfn.IFNA(VLOOKUP(B675,Products!$A$1:$J$93,2,FALSE),"")</f>
        <v>Sir Rodney's Scones</v>
      </c>
      <c r="D675" t="str">
        <f>_xlfn.IFNA(VLOOKUP(VLOOKUP(A675,Orders!$A$1:$L$832,3,FALSE),Employees!$A$1:$J$10,3,FALSE)&amp;" "&amp;VLOOKUP(VLOOKUP(A675,Orders!$A$1:$L$832,3,FALSE),Employees!$A$1:$J$10,2,FALSE),"")</f>
        <v>Margaret Peacock</v>
      </c>
      <c r="E675" s="3">
        <f>_xlfn.IFNA(VLOOKUP(A675,Orders!$A$1:$L$832,4,FALSE),"")</f>
        <v>43031</v>
      </c>
      <c r="F675">
        <v>10</v>
      </c>
      <c r="G675">
        <v>12</v>
      </c>
      <c r="H675">
        <v>0</v>
      </c>
      <c r="I675">
        <f t="shared" si="40"/>
        <v>2017</v>
      </c>
      <c r="J675">
        <f t="shared" si="41"/>
        <v>120</v>
      </c>
      <c r="K675">
        <f t="shared" si="42"/>
        <v>10</v>
      </c>
      <c r="L675" t="str">
        <f t="shared" si="43"/>
        <v>Q4</v>
      </c>
    </row>
    <row r="676" spans="1:12">
      <c r="A676">
        <v>10504</v>
      </c>
      <c r="B676">
        <v>53</v>
      </c>
      <c r="C676" t="str">
        <f>_xlfn.IFNA(VLOOKUP(B676,Products!$A$1:$J$93,2,FALSE),"")</f>
        <v>Perth Pasties</v>
      </c>
      <c r="D676" t="str">
        <f>_xlfn.IFNA(VLOOKUP(VLOOKUP(A676,Orders!$A$1:$L$832,3,FALSE),Employees!$A$1:$J$10,3,FALSE)&amp;" "&amp;VLOOKUP(VLOOKUP(A676,Orders!$A$1:$L$832,3,FALSE),Employees!$A$1:$J$10,2,FALSE),"")</f>
        <v>Margaret Peacock</v>
      </c>
      <c r="E676" s="3">
        <f>_xlfn.IFNA(VLOOKUP(A676,Orders!$A$1:$L$832,4,FALSE),"")</f>
        <v>43031</v>
      </c>
      <c r="F676">
        <v>32.799999999999997</v>
      </c>
      <c r="G676">
        <v>10</v>
      </c>
      <c r="H676">
        <v>0</v>
      </c>
      <c r="I676">
        <f t="shared" si="40"/>
        <v>2017</v>
      </c>
      <c r="J676">
        <f t="shared" si="41"/>
        <v>328</v>
      </c>
      <c r="K676">
        <f t="shared" si="42"/>
        <v>10</v>
      </c>
      <c r="L676" t="str">
        <f t="shared" si="43"/>
        <v>Q4</v>
      </c>
    </row>
    <row r="677" spans="1:12">
      <c r="A677">
        <v>10504</v>
      </c>
      <c r="B677">
        <v>61</v>
      </c>
      <c r="C677" t="str">
        <f>_xlfn.IFNA(VLOOKUP(B677,Products!$A$1:$J$93,2,FALSE),"")</f>
        <v>Sirop d'érable</v>
      </c>
      <c r="D677" t="str">
        <f>_xlfn.IFNA(VLOOKUP(VLOOKUP(A677,Orders!$A$1:$L$832,3,FALSE),Employees!$A$1:$J$10,3,FALSE)&amp;" "&amp;VLOOKUP(VLOOKUP(A677,Orders!$A$1:$L$832,3,FALSE),Employees!$A$1:$J$10,2,FALSE),"")</f>
        <v>Margaret Peacock</v>
      </c>
      <c r="E677" s="3">
        <f>_xlfn.IFNA(VLOOKUP(A677,Orders!$A$1:$L$832,4,FALSE),"")</f>
        <v>43031</v>
      </c>
      <c r="F677">
        <v>28.5</v>
      </c>
      <c r="G677">
        <v>25</v>
      </c>
      <c r="H677">
        <v>0</v>
      </c>
      <c r="I677">
        <f t="shared" si="40"/>
        <v>2017</v>
      </c>
      <c r="J677">
        <f t="shared" si="41"/>
        <v>712.5</v>
      </c>
      <c r="K677">
        <f t="shared" si="42"/>
        <v>10</v>
      </c>
      <c r="L677" t="str">
        <f t="shared" si="43"/>
        <v>Q4</v>
      </c>
    </row>
    <row r="678" spans="1:12">
      <c r="A678">
        <v>10505</v>
      </c>
      <c r="B678">
        <v>62</v>
      </c>
      <c r="C678" t="str">
        <f>_xlfn.IFNA(VLOOKUP(B678,Products!$A$1:$J$93,2,FALSE),"")</f>
        <v>Tarte au sucre</v>
      </c>
      <c r="D678" t="str">
        <f>_xlfn.IFNA(VLOOKUP(VLOOKUP(A678,Orders!$A$1:$L$832,3,FALSE),Employees!$A$1:$J$10,3,FALSE)&amp;" "&amp;VLOOKUP(VLOOKUP(A678,Orders!$A$1:$L$832,3,FALSE),Employees!$A$1:$J$10,2,FALSE),"")</f>
        <v>Janet Leverling</v>
      </c>
      <c r="E678" s="3">
        <f>_xlfn.IFNA(VLOOKUP(A678,Orders!$A$1:$L$832,4,FALSE),"")</f>
        <v>43034</v>
      </c>
      <c r="F678">
        <v>49.3</v>
      </c>
      <c r="G678">
        <v>3</v>
      </c>
      <c r="H678">
        <v>0</v>
      </c>
      <c r="I678">
        <f t="shared" si="40"/>
        <v>2017</v>
      </c>
      <c r="J678">
        <f t="shared" si="41"/>
        <v>147.89999999999998</v>
      </c>
      <c r="K678">
        <f t="shared" si="42"/>
        <v>10</v>
      </c>
      <c r="L678" t="str">
        <f t="shared" si="43"/>
        <v>Q4</v>
      </c>
    </row>
    <row r="679" spans="1:12">
      <c r="A679">
        <v>10506</v>
      </c>
      <c r="B679">
        <v>25</v>
      </c>
      <c r="C679" t="str">
        <f>_xlfn.IFNA(VLOOKUP(B679,Products!$A$1:$J$93,2,FALSE),"")</f>
        <v>NuNuCa Nuß-Nougat-Creme</v>
      </c>
      <c r="D679" t="str">
        <f>_xlfn.IFNA(VLOOKUP(VLOOKUP(A679,Orders!$A$1:$L$832,3,FALSE),Employees!$A$1:$J$10,3,FALSE)&amp;" "&amp;VLOOKUP(VLOOKUP(A679,Orders!$A$1:$L$832,3,FALSE),Employees!$A$1:$J$10,2,FALSE),"")</f>
        <v>Anne Dodsworth</v>
      </c>
      <c r="E679" s="3">
        <f>_xlfn.IFNA(VLOOKUP(A679,Orders!$A$1:$L$832,4,FALSE),"")</f>
        <v>43035</v>
      </c>
      <c r="F679">
        <v>14</v>
      </c>
      <c r="G679">
        <v>18</v>
      </c>
      <c r="H679">
        <v>0.1</v>
      </c>
      <c r="I679">
        <f t="shared" si="40"/>
        <v>2017</v>
      </c>
      <c r="J679">
        <f t="shared" si="41"/>
        <v>25.200000000000003</v>
      </c>
      <c r="K679">
        <f t="shared" si="42"/>
        <v>10</v>
      </c>
      <c r="L679" t="str">
        <f t="shared" si="43"/>
        <v>Q4</v>
      </c>
    </row>
    <row r="680" spans="1:12">
      <c r="A680">
        <v>10506</v>
      </c>
      <c r="B680">
        <v>70</v>
      </c>
      <c r="C680" t="str">
        <f>_xlfn.IFNA(VLOOKUP(B680,Products!$A$1:$J$93,2,FALSE),"")</f>
        <v>Outback Lager</v>
      </c>
      <c r="D680" t="str">
        <f>_xlfn.IFNA(VLOOKUP(VLOOKUP(A680,Orders!$A$1:$L$832,3,FALSE),Employees!$A$1:$J$10,3,FALSE)&amp;" "&amp;VLOOKUP(VLOOKUP(A680,Orders!$A$1:$L$832,3,FALSE),Employees!$A$1:$J$10,2,FALSE),"")</f>
        <v>Anne Dodsworth</v>
      </c>
      <c r="E680" s="3">
        <f>_xlfn.IFNA(VLOOKUP(A680,Orders!$A$1:$L$832,4,FALSE),"")</f>
        <v>43035</v>
      </c>
      <c r="F680">
        <v>15</v>
      </c>
      <c r="G680">
        <v>14</v>
      </c>
      <c r="H680">
        <v>0.1</v>
      </c>
      <c r="I680">
        <f t="shared" si="40"/>
        <v>2017</v>
      </c>
      <c r="J680">
        <f t="shared" si="41"/>
        <v>21</v>
      </c>
      <c r="K680">
        <f t="shared" si="42"/>
        <v>10</v>
      </c>
      <c r="L680" t="str">
        <f t="shared" si="43"/>
        <v>Q4</v>
      </c>
    </row>
    <row r="681" spans="1:12">
      <c r="A681">
        <v>10507</v>
      </c>
      <c r="B681">
        <v>43</v>
      </c>
      <c r="C681" t="str">
        <f>_xlfn.IFNA(VLOOKUP(B681,Products!$A$1:$J$93,2,FALSE),"")</f>
        <v>Ipoh Coffee</v>
      </c>
      <c r="D681" t="str">
        <f>_xlfn.IFNA(VLOOKUP(VLOOKUP(A681,Orders!$A$1:$L$832,3,FALSE),Employees!$A$1:$J$10,3,FALSE)&amp;" "&amp;VLOOKUP(VLOOKUP(A681,Orders!$A$1:$L$832,3,FALSE),Employees!$A$1:$J$10,2,FALSE),"")</f>
        <v>Robert King</v>
      </c>
      <c r="E681" s="3">
        <f>_xlfn.IFNA(VLOOKUP(A681,Orders!$A$1:$L$832,4,FALSE),"")</f>
        <v>43035</v>
      </c>
      <c r="F681">
        <v>46</v>
      </c>
      <c r="G681">
        <v>15</v>
      </c>
      <c r="H681">
        <v>0.15</v>
      </c>
      <c r="I681">
        <f t="shared" si="40"/>
        <v>2017</v>
      </c>
      <c r="J681">
        <f t="shared" si="41"/>
        <v>103.5</v>
      </c>
      <c r="K681">
        <f t="shared" si="42"/>
        <v>10</v>
      </c>
      <c r="L681" t="str">
        <f t="shared" si="43"/>
        <v>Q4</v>
      </c>
    </row>
    <row r="682" spans="1:12">
      <c r="A682">
        <v>10507</v>
      </c>
      <c r="B682">
        <v>48</v>
      </c>
      <c r="C682" t="str">
        <f>_xlfn.IFNA(VLOOKUP(B682,Products!$A$1:$J$93,2,FALSE),"")</f>
        <v>Chocolade</v>
      </c>
      <c r="D682" t="str">
        <f>_xlfn.IFNA(VLOOKUP(VLOOKUP(A682,Orders!$A$1:$L$832,3,FALSE),Employees!$A$1:$J$10,3,FALSE)&amp;" "&amp;VLOOKUP(VLOOKUP(A682,Orders!$A$1:$L$832,3,FALSE),Employees!$A$1:$J$10,2,FALSE),"")</f>
        <v>Robert King</v>
      </c>
      <c r="E682" s="3">
        <f>_xlfn.IFNA(VLOOKUP(A682,Orders!$A$1:$L$832,4,FALSE),"")</f>
        <v>43035</v>
      </c>
      <c r="F682">
        <v>12.75</v>
      </c>
      <c r="G682">
        <v>15</v>
      </c>
      <c r="H682">
        <v>0.15</v>
      </c>
      <c r="I682">
        <f t="shared" si="40"/>
        <v>2017</v>
      </c>
      <c r="J682">
        <f t="shared" si="41"/>
        <v>28.6875</v>
      </c>
      <c r="K682">
        <f t="shared" si="42"/>
        <v>10</v>
      </c>
      <c r="L682" t="str">
        <f t="shared" si="43"/>
        <v>Q4</v>
      </c>
    </row>
    <row r="683" spans="1:12">
      <c r="A683">
        <v>10508</v>
      </c>
      <c r="B683">
        <v>13</v>
      </c>
      <c r="C683" t="str">
        <f>_xlfn.IFNA(VLOOKUP(B683,Products!$A$1:$J$93,2,FALSE),"")</f>
        <v>Konbu</v>
      </c>
      <c r="D683" t="str">
        <f>_xlfn.IFNA(VLOOKUP(VLOOKUP(A683,Orders!$A$1:$L$832,3,FALSE),Employees!$A$1:$J$10,3,FALSE)&amp;" "&amp;VLOOKUP(VLOOKUP(A683,Orders!$A$1:$L$832,3,FALSE),Employees!$A$1:$J$10,2,FALSE),"")</f>
        <v>Nancy Davolio</v>
      </c>
      <c r="E683" s="3">
        <f>_xlfn.IFNA(VLOOKUP(A683,Orders!$A$1:$L$832,4,FALSE),"")</f>
        <v>43036</v>
      </c>
      <c r="F683">
        <v>6</v>
      </c>
      <c r="G683">
        <v>10</v>
      </c>
      <c r="H683">
        <v>0</v>
      </c>
      <c r="I683">
        <f t="shared" si="40"/>
        <v>2017</v>
      </c>
      <c r="J683">
        <f t="shared" si="41"/>
        <v>60</v>
      </c>
      <c r="K683">
        <f t="shared" si="42"/>
        <v>10</v>
      </c>
      <c r="L683" t="str">
        <f t="shared" si="43"/>
        <v>Q4</v>
      </c>
    </row>
    <row r="684" spans="1:12">
      <c r="A684">
        <v>10508</v>
      </c>
      <c r="B684">
        <v>39</v>
      </c>
      <c r="C684" t="str">
        <f>_xlfn.IFNA(VLOOKUP(B684,Products!$A$1:$J$93,2,FALSE),"")</f>
        <v>Chartreuse verte</v>
      </c>
      <c r="D684" t="str">
        <f>_xlfn.IFNA(VLOOKUP(VLOOKUP(A684,Orders!$A$1:$L$832,3,FALSE),Employees!$A$1:$J$10,3,FALSE)&amp;" "&amp;VLOOKUP(VLOOKUP(A684,Orders!$A$1:$L$832,3,FALSE),Employees!$A$1:$J$10,2,FALSE),"")</f>
        <v>Nancy Davolio</v>
      </c>
      <c r="E684" s="3">
        <f>_xlfn.IFNA(VLOOKUP(A684,Orders!$A$1:$L$832,4,FALSE),"")</f>
        <v>43036</v>
      </c>
      <c r="F684">
        <v>18</v>
      </c>
      <c r="G684">
        <v>10</v>
      </c>
      <c r="H684">
        <v>0</v>
      </c>
      <c r="I684">
        <f t="shared" si="40"/>
        <v>2017</v>
      </c>
      <c r="J684">
        <f t="shared" si="41"/>
        <v>180</v>
      </c>
      <c r="K684">
        <f t="shared" si="42"/>
        <v>10</v>
      </c>
      <c r="L684" t="str">
        <f t="shared" si="43"/>
        <v>Q4</v>
      </c>
    </row>
    <row r="685" spans="1:12">
      <c r="A685">
        <v>10509</v>
      </c>
      <c r="B685">
        <v>28</v>
      </c>
      <c r="C685" t="str">
        <f>_xlfn.IFNA(VLOOKUP(B685,Products!$A$1:$J$93,2,FALSE),"")</f>
        <v>Rössle Sauerkraut</v>
      </c>
      <c r="D685" t="str">
        <f>_xlfn.IFNA(VLOOKUP(VLOOKUP(A685,Orders!$A$1:$L$832,3,FALSE),Employees!$A$1:$J$10,3,FALSE)&amp;" "&amp;VLOOKUP(VLOOKUP(A685,Orders!$A$1:$L$832,3,FALSE),Employees!$A$1:$J$10,2,FALSE),"")</f>
        <v>Margaret Peacock</v>
      </c>
      <c r="E685" s="3">
        <f>_xlfn.IFNA(VLOOKUP(A685,Orders!$A$1:$L$832,4,FALSE),"")</f>
        <v>43037</v>
      </c>
      <c r="F685">
        <v>45.6</v>
      </c>
      <c r="G685">
        <v>3</v>
      </c>
      <c r="H685">
        <v>0</v>
      </c>
      <c r="I685">
        <f t="shared" si="40"/>
        <v>2017</v>
      </c>
      <c r="J685">
        <f t="shared" si="41"/>
        <v>136.80000000000001</v>
      </c>
      <c r="K685">
        <f t="shared" si="42"/>
        <v>10</v>
      </c>
      <c r="L685" t="str">
        <f t="shared" si="43"/>
        <v>Q4</v>
      </c>
    </row>
    <row r="686" spans="1:12">
      <c r="A686">
        <v>10510</v>
      </c>
      <c r="B686">
        <v>29</v>
      </c>
      <c r="C686" t="str">
        <f>_xlfn.IFNA(VLOOKUP(B686,Products!$A$1:$J$93,2,FALSE),"")</f>
        <v>Thüringer Rostbratwurst</v>
      </c>
      <c r="D686" t="str">
        <f>_xlfn.IFNA(VLOOKUP(VLOOKUP(A686,Orders!$A$1:$L$832,3,FALSE),Employees!$A$1:$J$10,3,FALSE)&amp;" "&amp;VLOOKUP(VLOOKUP(A686,Orders!$A$1:$L$832,3,FALSE),Employees!$A$1:$J$10,2,FALSE),"")</f>
        <v>Michael Suyama</v>
      </c>
      <c r="E686" s="3">
        <f>_xlfn.IFNA(VLOOKUP(A686,Orders!$A$1:$L$832,4,FALSE),"")</f>
        <v>43038</v>
      </c>
      <c r="F686">
        <v>123.79</v>
      </c>
      <c r="G686">
        <v>36</v>
      </c>
      <c r="H686">
        <v>0</v>
      </c>
      <c r="I686">
        <f t="shared" si="40"/>
        <v>2017</v>
      </c>
      <c r="J686">
        <f t="shared" si="41"/>
        <v>4456.4400000000005</v>
      </c>
      <c r="K686">
        <f t="shared" si="42"/>
        <v>10</v>
      </c>
      <c r="L686" t="str">
        <f t="shared" si="43"/>
        <v>Q4</v>
      </c>
    </row>
    <row r="687" spans="1:12">
      <c r="A687">
        <v>10510</v>
      </c>
      <c r="B687">
        <v>75</v>
      </c>
      <c r="C687" t="str">
        <f>_xlfn.IFNA(VLOOKUP(B687,Products!$A$1:$J$93,2,FALSE),"")</f>
        <v>Rhönbräu Klosterbier</v>
      </c>
      <c r="D687" t="str">
        <f>_xlfn.IFNA(VLOOKUP(VLOOKUP(A687,Orders!$A$1:$L$832,3,FALSE),Employees!$A$1:$J$10,3,FALSE)&amp;" "&amp;VLOOKUP(VLOOKUP(A687,Orders!$A$1:$L$832,3,FALSE),Employees!$A$1:$J$10,2,FALSE),"")</f>
        <v>Michael Suyama</v>
      </c>
      <c r="E687" s="3">
        <f>_xlfn.IFNA(VLOOKUP(A687,Orders!$A$1:$L$832,4,FALSE),"")</f>
        <v>43038</v>
      </c>
      <c r="F687">
        <v>7.75</v>
      </c>
      <c r="G687">
        <v>36</v>
      </c>
      <c r="H687">
        <v>0.1</v>
      </c>
      <c r="I687">
        <f t="shared" si="40"/>
        <v>2017</v>
      </c>
      <c r="J687">
        <f t="shared" si="41"/>
        <v>27.900000000000002</v>
      </c>
      <c r="K687">
        <f t="shared" si="42"/>
        <v>10</v>
      </c>
      <c r="L687" t="str">
        <f t="shared" si="43"/>
        <v>Q4</v>
      </c>
    </row>
    <row r="688" spans="1:12">
      <c r="A688">
        <v>10511</v>
      </c>
      <c r="B688">
        <v>4</v>
      </c>
      <c r="C688" t="str">
        <f>_xlfn.IFNA(VLOOKUP(B688,Products!$A$1:$J$93,2,FALSE),"")</f>
        <v>Chef Anton's Cajun Seasoning</v>
      </c>
      <c r="D688" t="str">
        <f>_xlfn.IFNA(VLOOKUP(VLOOKUP(A688,Orders!$A$1:$L$832,3,FALSE),Employees!$A$1:$J$10,3,FALSE)&amp;" "&amp;VLOOKUP(VLOOKUP(A688,Orders!$A$1:$L$832,3,FALSE),Employees!$A$1:$J$10,2,FALSE),"")</f>
        <v>Margaret Peacock</v>
      </c>
      <c r="E688" s="3">
        <f>_xlfn.IFNA(VLOOKUP(A688,Orders!$A$1:$L$832,4,FALSE),"")</f>
        <v>43038</v>
      </c>
      <c r="F688">
        <v>22</v>
      </c>
      <c r="G688">
        <v>50</v>
      </c>
      <c r="H688">
        <v>0.15</v>
      </c>
      <c r="I688">
        <f t="shared" si="40"/>
        <v>2017</v>
      </c>
      <c r="J688">
        <f t="shared" si="41"/>
        <v>165</v>
      </c>
      <c r="K688">
        <f t="shared" si="42"/>
        <v>10</v>
      </c>
      <c r="L688" t="str">
        <f t="shared" si="43"/>
        <v>Q4</v>
      </c>
    </row>
    <row r="689" spans="1:12">
      <c r="A689">
        <v>10511</v>
      </c>
      <c r="B689">
        <v>7</v>
      </c>
      <c r="C689" t="str">
        <f>_xlfn.IFNA(VLOOKUP(B689,Products!$A$1:$J$93,2,FALSE),"")</f>
        <v>Uncle Bob's Organic Dried Pears</v>
      </c>
      <c r="D689" t="str">
        <f>_xlfn.IFNA(VLOOKUP(VLOOKUP(A689,Orders!$A$1:$L$832,3,FALSE),Employees!$A$1:$J$10,3,FALSE)&amp;" "&amp;VLOOKUP(VLOOKUP(A689,Orders!$A$1:$L$832,3,FALSE),Employees!$A$1:$J$10,2,FALSE),"")</f>
        <v>Margaret Peacock</v>
      </c>
      <c r="E689" s="3">
        <f>_xlfn.IFNA(VLOOKUP(A689,Orders!$A$1:$L$832,4,FALSE),"")</f>
        <v>43038</v>
      </c>
      <c r="F689">
        <v>30</v>
      </c>
      <c r="G689">
        <v>50</v>
      </c>
      <c r="H689">
        <v>0.15</v>
      </c>
      <c r="I689">
        <f t="shared" si="40"/>
        <v>2017</v>
      </c>
      <c r="J689">
        <f t="shared" si="41"/>
        <v>225</v>
      </c>
      <c r="K689">
        <f t="shared" si="42"/>
        <v>10</v>
      </c>
      <c r="L689" t="str">
        <f t="shared" si="43"/>
        <v>Q4</v>
      </c>
    </row>
    <row r="690" spans="1:12">
      <c r="A690">
        <v>10511</v>
      </c>
      <c r="B690">
        <v>8</v>
      </c>
      <c r="C690" t="str">
        <f>_xlfn.IFNA(VLOOKUP(B690,Products!$A$1:$J$93,2,FALSE),"")</f>
        <v>Northwoods Cranberry Sauce</v>
      </c>
      <c r="D690" t="str">
        <f>_xlfn.IFNA(VLOOKUP(VLOOKUP(A690,Orders!$A$1:$L$832,3,FALSE),Employees!$A$1:$J$10,3,FALSE)&amp;" "&amp;VLOOKUP(VLOOKUP(A690,Orders!$A$1:$L$832,3,FALSE),Employees!$A$1:$J$10,2,FALSE),"")</f>
        <v>Margaret Peacock</v>
      </c>
      <c r="E690" s="3">
        <f>_xlfn.IFNA(VLOOKUP(A690,Orders!$A$1:$L$832,4,FALSE),"")</f>
        <v>43038</v>
      </c>
      <c r="F690">
        <v>40</v>
      </c>
      <c r="G690">
        <v>10</v>
      </c>
      <c r="H690">
        <v>0.15</v>
      </c>
      <c r="I690">
        <f t="shared" si="40"/>
        <v>2017</v>
      </c>
      <c r="J690">
        <f t="shared" si="41"/>
        <v>60</v>
      </c>
      <c r="K690">
        <f t="shared" si="42"/>
        <v>10</v>
      </c>
      <c r="L690" t="str">
        <f t="shared" si="43"/>
        <v>Q4</v>
      </c>
    </row>
    <row r="691" spans="1:12">
      <c r="A691">
        <v>10512</v>
      </c>
      <c r="B691">
        <v>24</v>
      </c>
      <c r="C691" t="str">
        <f>_xlfn.IFNA(VLOOKUP(B691,Products!$A$1:$J$93,2,FALSE),"")</f>
        <v>Guaraná Fantástica</v>
      </c>
      <c r="D691" t="str">
        <f>_xlfn.IFNA(VLOOKUP(VLOOKUP(A691,Orders!$A$1:$L$832,3,FALSE),Employees!$A$1:$J$10,3,FALSE)&amp;" "&amp;VLOOKUP(VLOOKUP(A691,Orders!$A$1:$L$832,3,FALSE),Employees!$A$1:$J$10,2,FALSE),"")</f>
        <v>Robert King</v>
      </c>
      <c r="E691" s="3">
        <f>_xlfn.IFNA(VLOOKUP(A691,Orders!$A$1:$L$832,4,FALSE),"")</f>
        <v>43041</v>
      </c>
      <c r="F691">
        <v>4.5</v>
      </c>
      <c r="G691">
        <v>10</v>
      </c>
      <c r="H691">
        <v>0.15</v>
      </c>
      <c r="I691">
        <f t="shared" si="40"/>
        <v>2017</v>
      </c>
      <c r="J691">
        <f t="shared" si="41"/>
        <v>6.75</v>
      </c>
      <c r="K691">
        <f t="shared" si="42"/>
        <v>11</v>
      </c>
      <c r="L691" t="str">
        <f t="shared" si="43"/>
        <v>Q4</v>
      </c>
    </row>
    <row r="692" spans="1:12">
      <c r="A692">
        <v>10512</v>
      </c>
      <c r="B692">
        <v>46</v>
      </c>
      <c r="C692" t="str">
        <f>_xlfn.IFNA(VLOOKUP(B692,Products!$A$1:$J$93,2,FALSE),"")</f>
        <v>Spegesild</v>
      </c>
      <c r="D692" t="str">
        <f>_xlfn.IFNA(VLOOKUP(VLOOKUP(A692,Orders!$A$1:$L$832,3,FALSE),Employees!$A$1:$J$10,3,FALSE)&amp;" "&amp;VLOOKUP(VLOOKUP(A692,Orders!$A$1:$L$832,3,FALSE),Employees!$A$1:$J$10,2,FALSE),"")</f>
        <v>Robert King</v>
      </c>
      <c r="E692" s="3">
        <f>_xlfn.IFNA(VLOOKUP(A692,Orders!$A$1:$L$832,4,FALSE),"")</f>
        <v>43041</v>
      </c>
      <c r="F692">
        <v>12</v>
      </c>
      <c r="G692">
        <v>9</v>
      </c>
      <c r="H692">
        <v>0.15</v>
      </c>
      <c r="I692">
        <f t="shared" si="40"/>
        <v>2017</v>
      </c>
      <c r="J692">
        <f t="shared" si="41"/>
        <v>16.2</v>
      </c>
      <c r="K692">
        <f t="shared" si="42"/>
        <v>11</v>
      </c>
      <c r="L692" t="str">
        <f t="shared" si="43"/>
        <v>Q4</v>
      </c>
    </row>
    <row r="693" spans="1:12">
      <c r="A693">
        <v>10512</v>
      </c>
      <c r="B693">
        <v>47</v>
      </c>
      <c r="C693" t="str">
        <f>_xlfn.IFNA(VLOOKUP(B693,Products!$A$1:$J$93,2,FALSE),"")</f>
        <v>Zaanse koeken</v>
      </c>
      <c r="D693" t="str">
        <f>_xlfn.IFNA(VLOOKUP(VLOOKUP(A693,Orders!$A$1:$L$832,3,FALSE),Employees!$A$1:$J$10,3,FALSE)&amp;" "&amp;VLOOKUP(VLOOKUP(A693,Orders!$A$1:$L$832,3,FALSE),Employees!$A$1:$J$10,2,FALSE),"")</f>
        <v>Robert King</v>
      </c>
      <c r="E693" s="3">
        <f>_xlfn.IFNA(VLOOKUP(A693,Orders!$A$1:$L$832,4,FALSE),"")</f>
        <v>43041</v>
      </c>
      <c r="F693">
        <v>9.5</v>
      </c>
      <c r="G693">
        <v>6</v>
      </c>
      <c r="H693">
        <v>0.15</v>
      </c>
      <c r="I693">
        <f t="shared" si="40"/>
        <v>2017</v>
      </c>
      <c r="J693">
        <f t="shared" si="41"/>
        <v>8.5499999999999989</v>
      </c>
      <c r="K693">
        <f t="shared" si="42"/>
        <v>11</v>
      </c>
      <c r="L693" t="str">
        <f t="shared" si="43"/>
        <v>Q4</v>
      </c>
    </row>
    <row r="694" spans="1:12">
      <c r="A694">
        <v>10512</v>
      </c>
      <c r="B694">
        <v>60</v>
      </c>
      <c r="C694" t="str">
        <f>_xlfn.IFNA(VLOOKUP(B694,Products!$A$1:$J$93,2,FALSE),"")</f>
        <v>Camembert Pierrot</v>
      </c>
      <c r="D694" t="str">
        <f>_xlfn.IFNA(VLOOKUP(VLOOKUP(A694,Orders!$A$1:$L$832,3,FALSE),Employees!$A$1:$J$10,3,FALSE)&amp;" "&amp;VLOOKUP(VLOOKUP(A694,Orders!$A$1:$L$832,3,FALSE),Employees!$A$1:$J$10,2,FALSE),"")</f>
        <v>Robert King</v>
      </c>
      <c r="E694" s="3">
        <f>_xlfn.IFNA(VLOOKUP(A694,Orders!$A$1:$L$832,4,FALSE),"")</f>
        <v>43041</v>
      </c>
      <c r="F694">
        <v>34</v>
      </c>
      <c r="G694">
        <v>12</v>
      </c>
      <c r="H694">
        <v>0.15</v>
      </c>
      <c r="I694">
        <f t="shared" si="40"/>
        <v>2017</v>
      </c>
      <c r="J694">
        <f t="shared" si="41"/>
        <v>61.199999999999996</v>
      </c>
      <c r="K694">
        <f t="shared" si="42"/>
        <v>11</v>
      </c>
      <c r="L694" t="str">
        <f t="shared" si="43"/>
        <v>Q4</v>
      </c>
    </row>
    <row r="695" spans="1:12">
      <c r="A695">
        <v>10513</v>
      </c>
      <c r="B695">
        <v>21</v>
      </c>
      <c r="C695" t="str">
        <f>_xlfn.IFNA(VLOOKUP(B695,Products!$A$1:$J$93,2,FALSE),"")</f>
        <v>Sir Rodney's Scones</v>
      </c>
      <c r="D695" t="str">
        <f>_xlfn.IFNA(VLOOKUP(VLOOKUP(A695,Orders!$A$1:$L$832,3,FALSE),Employees!$A$1:$J$10,3,FALSE)&amp;" "&amp;VLOOKUP(VLOOKUP(A695,Orders!$A$1:$L$832,3,FALSE),Employees!$A$1:$J$10,2,FALSE),"")</f>
        <v>Robert King</v>
      </c>
      <c r="E695" s="3">
        <f>_xlfn.IFNA(VLOOKUP(A695,Orders!$A$1:$L$832,4,FALSE),"")</f>
        <v>43042</v>
      </c>
      <c r="F695">
        <v>10</v>
      </c>
      <c r="G695">
        <v>40</v>
      </c>
      <c r="H695">
        <v>0.2</v>
      </c>
      <c r="I695">
        <f t="shared" si="40"/>
        <v>2017</v>
      </c>
      <c r="J695">
        <f t="shared" si="41"/>
        <v>80</v>
      </c>
      <c r="K695">
        <f t="shared" si="42"/>
        <v>11</v>
      </c>
      <c r="L695" t="str">
        <f t="shared" si="43"/>
        <v>Q4</v>
      </c>
    </row>
    <row r="696" spans="1:12">
      <c r="A696">
        <v>10513</v>
      </c>
      <c r="B696">
        <v>32</v>
      </c>
      <c r="C696" t="str">
        <f>_xlfn.IFNA(VLOOKUP(B696,Products!$A$1:$J$93,2,FALSE),"")</f>
        <v>Mascarpone Fabioli</v>
      </c>
      <c r="D696" t="str">
        <f>_xlfn.IFNA(VLOOKUP(VLOOKUP(A696,Orders!$A$1:$L$832,3,FALSE),Employees!$A$1:$J$10,3,FALSE)&amp;" "&amp;VLOOKUP(VLOOKUP(A696,Orders!$A$1:$L$832,3,FALSE),Employees!$A$1:$J$10,2,FALSE),"")</f>
        <v>Robert King</v>
      </c>
      <c r="E696" s="3">
        <f>_xlfn.IFNA(VLOOKUP(A696,Orders!$A$1:$L$832,4,FALSE),"")</f>
        <v>43042</v>
      </c>
      <c r="F696">
        <v>32</v>
      </c>
      <c r="G696">
        <v>50</v>
      </c>
      <c r="H696">
        <v>0.2</v>
      </c>
      <c r="I696">
        <f t="shared" si="40"/>
        <v>2017</v>
      </c>
      <c r="J696">
        <f t="shared" si="41"/>
        <v>320</v>
      </c>
      <c r="K696">
        <f t="shared" si="42"/>
        <v>11</v>
      </c>
      <c r="L696" t="str">
        <f t="shared" si="43"/>
        <v>Q4</v>
      </c>
    </row>
    <row r="697" spans="1:12">
      <c r="A697">
        <v>10513</v>
      </c>
      <c r="B697">
        <v>61</v>
      </c>
      <c r="C697" t="str">
        <f>_xlfn.IFNA(VLOOKUP(B697,Products!$A$1:$J$93,2,FALSE),"")</f>
        <v>Sirop d'érable</v>
      </c>
      <c r="D697" t="str">
        <f>_xlfn.IFNA(VLOOKUP(VLOOKUP(A697,Orders!$A$1:$L$832,3,FALSE),Employees!$A$1:$J$10,3,FALSE)&amp;" "&amp;VLOOKUP(VLOOKUP(A697,Orders!$A$1:$L$832,3,FALSE),Employees!$A$1:$J$10,2,FALSE),"")</f>
        <v>Robert King</v>
      </c>
      <c r="E697" s="3">
        <f>_xlfn.IFNA(VLOOKUP(A697,Orders!$A$1:$L$832,4,FALSE),"")</f>
        <v>43042</v>
      </c>
      <c r="F697">
        <v>28.5</v>
      </c>
      <c r="G697">
        <v>15</v>
      </c>
      <c r="H697">
        <v>0.2</v>
      </c>
      <c r="I697">
        <f t="shared" si="40"/>
        <v>2017</v>
      </c>
      <c r="J697">
        <f t="shared" si="41"/>
        <v>85.5</v>
      </c>
      <c r="K697">
        <f t="shared" si="42"/>
        <v>11</v>
      </c>
      <c r="L697" t="str">
        <f t="shared" si="43"/>
        <v>Q4</v>
      </c>
    </row>
    <row r="698" spans="1:12">
      <c r="A698">
        <v>10514</v>
      </c>
      <c r="B698">
        <v>20</v>
      </c>
      <c r="C698" t="str">
        <f>_xlfn.IFNA(VLOOKUP(B698,Products!$A$1:$J$93,2,FALSE),"")</f>
        <v>Sir Rodney's Marmalade</v>
      </c>
      <c r="D698" t="str">
        <f>_xlfn.IFNA(VLOOKUP(VLOOKUP(A698,Orders!$A$1:$L$832,3,FALSE),Employees!$A$1:$J$10,3,FALSE)&amp;" "&amp;VLOOKUP(VLOOKUP(A698,Orders!$A$1:$L$832,3,FALSE),Employees!$A$1:$J$10,2,FALSE),"")</f>
        <v>Janet Leverling</v>
      </c>
      <c r="E698" s="3">
        <f>_xlfn.IFNA(VLOOKUP(A698,Orders!$A$1:$L$832,4,FALSE),"")</f>
        <v>43042</v>
      </c>
      <c r="F698">
        <v>81</v>
      </c>
      <c r="G698">
        <v>39</v>
      </c>
      <c r="H698">
        <v>0</v>
      </c>
      <c r="I698">
        <f t="shared" si="40"/>
        <v>2017</v>
      </c>
      <c r="J698">
        <f t="shared" si="41"/>
        <v>3159</v>
      </c>
      <c r="K698">
        <f t="shared" si="42"/>
        <v>11</v>
      </c>
      <c r="L698" t="str">
        <f t="shared" si="43"/>
        <v>Q4</v>
      </c>
    </row>
    <row r="699" spans="1:12">
      <c r="A699">
        <v>10514</v>
      </c>
      <c r="B699">
        <v>28</v>
      </c>
      <c r="C699" t="str">
        <f>_xlfn.IFNA(VLOOKUP(B699,Products!$A$1:$J$93,2,FALSE),"")</f>
        <v>Rössle Sauerkraut</v>
      </c>
      <c r="D699" t="str">
        <f>_xlfn.IFNA(VLOOKUP(VLOOKUP(A699,Orders!$A$1:$L$832,3,FALSE),Employees!$A$1:$J$10,3,FALSE)&amp;" "&amp;VLOOKUP(VLOOKUP(A699,Orders!$A$1:$L$832,3,FALSE),Employees!$A$1:$J$10,2,FALSE),"")</f>
        <v>Janet Leverling</v>
      </c>
      <c r="E699" s="3">
        <f>_xlfn.IFNA(VLOOKUP(A699,Orders!$A$1:$L$832,4,FALSE),"")</f>
        <v>43042</v>
      </c>
      <c r="F699">
        <v>45.6</v>
      </c>
      <c r="G699">
        <v>35</v>
      </c>
      <c r="H699">
        <v>0</v>
      </c>
      <c r="I699">
        <f t="shared" si="40"/>
        <v>2017</v>
      </c>
      <c r="J699">
        <f t="shared" si="41"/>
        <v>1596</v>
      </c>
      <c r="K699">
        <f t="shared" si="42"/>
        <v>11</v>
      </c>
      <c r="L699" t="str">
        <f t="shared" si="43"/>
        <v>Q4</v>
      </c>
    </row>
    <row r="700" spans="1:12">
      <c r="A700">
        <v>10514</v>
      </c>
      <c r="B700">
        <v>56</v>
      </c>
      <c r="C700" t="str">
        <f>_xlfn.IFNA(VLOOKUP(B700,Products!$A$1:$J$93,2,FALSE),"")</f>
        <v>Gnocchi di nonna Alice</v>
      </c>
      <c r="D700" t="str">
        <f>_xlfn.IFNA(VLOOKUP(VLOOKUP(A700,Orders!$A$1:$L$832,3,FALSE),Employees!$A$1:$J$10,3,FALSE)&amp;" "&amp;VLOOKUP(VLOOKUP(A700,Orders!$A$1:$L$832,3,FALSE),Employees!$A$1:$J$10,2,FALSE),"")</f>
        <v>Janet Leverling</v>
      </c>
      <c r="E700" s="3">
        <f>_xlfn.IFNA(VLOOKUP(A700,Orders!$A$1:$L$832,4,FALSE),"")</f>
        <v>43042</v>
      </c>
      <c r="F700">
        <v>38</v>
      </c>
      <c r="G700">
        <v>70</v>
      </c>
      <c r="H700">
        <v>0</v>
      </c>
      <c r="I700">
        <f t="shared" si="40"/>
        <v>2017</v>
      </c>
      <c r="J700">
        <f t="shared" si="41"/>
        <v>2660</v>
      </c>
      <c r="K700">
        <f t="shared" si="42"/>
        <v>11</v>
      </c>
      <c r="L700" t="str">
        <f t="shared" si="43"/>
        <v>Q4</v>
      </c>
    </row>
    <row r="701" spans="1:12">
      <c r="A701">
        <v>10514</v>
      </c>
      <c r="B701">
        <v>65</v>
      </c>
      <c r="C701" t="str">
        <f>_xlfn.IFNA(VLOOKUP(B701,Products!$A$1:$J$93,2,FALSE),"")</f>
        <v>Louisiana Fiery Hot Pepper Sauce</v>
      </c>
      <c r="D701" t="str">
        <f>_xlfn.IFNA(VLOOKUP(VLOOKUP(A701,Orders!$A$1:$L$832,3,FALSE),Employees!$A$1:$J$10,3,FALSE)&amp;" "&amp;VLOOKUP(VLOOKUP(A701,Orders!$A$1:$L$832,3,FALSE),Employees!$A$1:$J$10,2,FALSE),"")</f>
        <v>Janet Leverling</v>
      </c>
      <c r="E701" s="3">
        <f>_xlfn.IFNA(VLOOKUP(A701,Orders!$A$1:$L$832,4,FALSE),"")</f>
        <v>43042</v>
      </c>
      <c r="F701">
        <v>21.05</v>
      </c>
      <c r="G701">
        <v>39</v>
      </c>
      <c r="H701">
        <v>0</v>
      </c>
      <c r="I701">
        <f t="shared" si="40"/>
        <v>2017</v>
      </c>
      <c r="J701">
        <f t="shared" si="41"/>
        <v>820.95</v>
      </c>
      <c r="K701">
        <f t="shared" si="42"/>
        <v>11</v>
      </c>
      <c r="L701" t="str">
        <f t="shared" si="43"/>
        <v>Q4</v>
      </c>
    </row>
    <row r="702" spans="1:12">
      <c r="A702">
        <v>10514</v>
      </c>
      <c r="B702">
        <v>75</v>
      </c>
      <c r="C702" t="str">
        <f>_xlfn.IFNA(VLOOKUP(B702,Products!$A$1:$J$93,2,FALSE),"")</f>
        <v>Rhönbräu Klosterbier</v>
      </c>
      <c r="D702" t="str">
        <f>_xlfn.IFNA(VLOOKUP(VLOOKUP(A702,Orders!$A$1:$L$832,3,FALSE),Employees!$A$1:$J$10,3,FALSE)&amp;" "&amp;VLOOKUP(VLOOKUP(A702,Orders!$A$1:$L$832,3,FALSE),Employees!$A$1:$J$10,2,FALSE),"")</f>
        <v>Janet Leverling</v>
      </c>
      <c r="E702" s="3">
        <f>_xlfn.IFNA(VLOOKUP(A702,Orders!$A$1:$L$832,4,FALSE),"")</f>
        <v>43042</v>
      </c>
      <c r="F702">
        <v>7.75</v>
      </c>
      <c r="G702">
        <v>50</v>
      </c>
      <c r="H702">
        <v>0</v>
      </c>
      <c r="I702">
        <f t="shared" si="40"/>
        <v>2017</v>
      </c>
      <c r="J702">
        <f t="shared" si="41"/>
        <v>387.5</v>
      </c>
      <c r="K702">
        <f t="shared" si="42"/>
        <v>11</v>
      </c>
      <c r="L702" t="str">
        <f t="shared" si="43"/>
        <v>Q4</v>
      </c>
    </row>
    <row r="703" spans="1:12">
      <c r="A703">
        <v>10515</v>
      </c>
      <c r="B703">
        <v>9</v>
      </c>
      <c r="C703" t="str">
        <f>_xlfn.IFNA(VLOOKUP(B703,Products!$A$1:$J$93,2,FALSE),"")</f>
        <v>Mishi Kobe Niku</v>
      </c>
      <c r="D703" t="str">
        <f>_xlfn.IFNA(VLOOKUP(VLOOKUP(A703,Orders!$A$1:$L$832,3,FALSE),Employees!$A$1:$J$10,3,FALSE)&amp;" "&amp;VLOOKUP(VLOOKUP(A703,Orders!$A$1:$L$832,3,FALSE),Employees!$A$1:$J$10,2,FALSE),"")</f>
        <v>Andrew Fuller</v>
      </c>
      <c r="E703" s="3">
        <f>_xlfn.IFNA(VLOOKUP(A703,Orders!$A$1:$L$832,4,FALSE),"")</f>
        <v>43043</v>
      </c>
      <c r="F703">
        <v>97</v>
      </c>
      <c r="G703">
        <v>16</v>
      </c>
      <c r="H703">
        <v>0.15</v>
      </c>
      <c r="I703">
        <f t="shared" si="40"/>
        <v>2017</v>
      </c>
      <c r="J703">
        <f t="shared" si="41"/>
        <v>232.79999999999998</v>
      </c>
      <c r="K703">
        <f t="shared" si="42"/>
        <v>11</v>
      </c>
      <c r="L703" t="str">
        <f t="shared" si="43"/>
        <v>Q4</v>
      </c>
    </row>
    <row r="704" spans="1:12">
      <c r="A704">
        <v>10515</v>
      </c>
      <c r="B704">
        <v>16</v>
      </c>
      <c r="C704" t="str">
        <f>_xlfn.IFNA(VLOOKUP(B704,Products!$A$1:$J$93,2,FALSE),"")</f>
        <v>Pavlova</v>
      </c>
      <c r="D704" t="str">
        <f>_xlfn.IFNA(VLOOKUP(VLOOKUP(A704,Orders!$A$1:$L$832,3,FALSE),Employees!$A$1:$J$10,3,FALSE)&amp;" "&amp;VLOOKUP(VLOOKUP(A704,Orders!$A$1:$L$832,3,FALSE),Employees!$A$1:$J$10,2,FALSE),"")</f>
        <v>Andrew Fuller</v>
      </c>
      <c r="E704" s="3">
        <f>_xlfn.IFNA(VLOOKUP(A704,Orders!$A$1:$L$832,4,FALSE),"")</f>
        <v>43043</v>
      </c>
      <c r="F704">
        <v>17.45</v>
      </c>
      <c r="G704">
        <v>50</v>
      </c>
      <c r="H704">
        <v>0</v>
      </c>
      <c r="I704">
        <f t="shared" si="40"/>
        <v>2017</v>
      </c>
      <c r="J704">
        <f t="shared" si="41"/>
        <v>872.5</v>
      </c>
      <c r="K704">
        <f t="shared" si="42"/>
        <v>11</v>
      </c>
      <c r="L704" t="str">
        <f t="shared" si="43"/>
        <v>Q4</v>
      </c>
    </row>
    <row r="705" spans="1:12">
      <c r="A705">
        <v>10515</v>
      </c>
      <c r="B705">
        <v>27</v>
      </c>
      <c r="C705" t="str">
        <f>_xlfn.IFNA(VLOOKUP(B705,Products!$A$1:$J$93,2,FALSE),"")</f>
        <v>Schoggi Schokolade</v>
      </c>
      <c r="D705" t="str">
        <f>_xlfn.IFNA(VLOOKUP(VLOOKUP(A705,Orders!$A$1:$L$832,3,FALSE),Employees!$A$1:$J$10,3,FALSE)&amp;" "&amp;VLOOKUP(VLOOKUP(A705,Orders!$A$1:$L$832,3,FALSE),Employees!$A$1:$J$10,2,FALSE),"")</f>
        <v>Andrew Fuller</v>
      </c>
      <c r="E705" s="3">
        <f>_xlfn.IFNA(VLOOKUP(A705,Orders!$A$1:$L$832,4,FALSE),"")</f>
        <v>43043</v>
      </c>
      <c r="F705">
        <v>43.9</v>
      </c>
      <c r="G705">
        <v>120</v>
      </c>
      <c r="H705">
        <v>0</v>
      </c>
      <c r="I705">
        <f t="shared" si="40"/>
        <v>2017</v>
      </c>
      <c r="J705">
        <f t="shared" si="41"/>
        <v>5268</v>
      </c>
      <c r="K705">
        <f t="shared" si="42"/>
        <v>11</v>
      </c>
      <c r="L705" t="str">
        <f t="shared" si="43"/>
        <v>Q4</v>
      </c>
    </row>
    <row r="706" spans="1:12">
      <c r="A706">
        <v>10515</v>
      </c>
      <c r="B706">
        <v>33</v>
      </c>
      <c r="C706" t="str">
        <f>_xlfn.IFNA(VLOOKUP(B706,Products!$A$1:$J$93,2,FALSE),"")</f>
        <v>Geitost</v>
      </c>
      <c r="D706" t="str">
        <f>_xlfn.IFNA(VLOOKUP(VLOOKUP(A706,Orders!$A$1:$L$832,3,FALSE),Employees!$A$1:$J$10,3,FALSE)&amp;" "&amp;VLOOKUP(VLOOKUP(A706,Orders!$A$1:$L$832,3,FALSE),Employees!$A$1:$J$10,2,FALSE),"")</f>
        <v>Andrew Fuller</v>
      </c>
      <c r="E706" s="3">
        <f>_xlfn.IFNA(VLOOKUP(A706,Orders!$A$1:$L$832,4,FALSE),"")</f>
        <v>43043</v>
      </c>
      <c r="F706">
        <v>2.5</v>
      </c>
      <c r="G706">
        <v>16</v>
      </c>
      <c r="H706">
        <v>0.15</v>
      </c>
      <c r="I706">
        <f t="shared" si="40"/>
        <v>2017</v>
      </c>
      <c r="J706">
        <f t="shared" si="41"/>
        <v>6</v>
      </c>
      <c r="K706">
        <f t="shared" si="42"/>
        <v>11</v>
      </c>
      <c r="L706" t="str">
        <f t="shared" si="43"/>
        <v>Q4</v>
      </c>
    </row>
    <row r="707" spans="1:12">
      <c r="A707">
        <v>10515</v>
      </c>
      <c r="B707">
        <v>60</v>
      </c>
      <c r="C707" t="str">
        <f>_xlfn.IFNA(VLOOKUP(B707,Products!$A$1:$J$93,2,FALSE),"")</f>
        <v>Camembert Pierrot</v>
      </c>
      <c r="D707" t="str">
        <f>_xlfn.IFNA(VLOOKUP(VLOOKUP(A707,Orders!$A$1:$L$832,3,FALSE),Employees!$A$1:$J$10,3,FALSE)&amp;" "&amp;VLOOKUP(VLOOKUP(A707,Orders!$A$1:$L$832,3,FALSE),Employees!$A$1:$J$10,2,FALSE),"")</f>
        <v>Andrew Fuller</v>
      </c>
      <c r="E707" s="3">
        <f>_xlfn.IFNA(VLOOKUP(A707,Orders!$A$1:$L$832,4,FALSE),"")</f>
        <v>43043</v>
      </c>
      <c r="F707">
        <v>34</v>
      </c>
      <c r="G707">
        <v>84</v>
      </c>
      <c r="H707">
        <v>0.15</v>
      </c>
      <c r="I707">
        <f t="shared" ref="I707:I770" si="44">IFERROR(IF(E707="","",YEAR(E707)),"")</f>
        <v>2017</v>
      </c>
      <c r="J707">
        <f t="shared" ref="J707:J770" si="45">IF(H707=0,F707*G707,F707*G707*H707)</f>
        <v>428.4</v>
      </c>
      <c r="K707">
        <f t="shared" ref="K707:K770" si="46">IFERROR(MONTH(E707),"")</f>
        <v>11</v>
      </c>
      <c r="L707" t="str">
        <f t="shared" ref="L707:L770" si="47">IFERROR("Q"&amp;ROUNDUP(MONTH(E707)/3,0),"")</f>
        <v>Q4</v>
      </c>
    </row>
    <row r="708" spans="1:12">
      <c r="A708">
        <v>10516</v>
      </c>
      <c r="B708">
        <v>18</v>
      </c>
      <c r="C708" t="str">
        <f>_xlfn.IFNA(VLOOKUP(B708,Products!$A$1:$J$93,2,FALSE),"")</f>
        <v>Carnarvon Tigers</v>
      </c>
      <c r="D708" t="str">
        <f>_xlfn.IFNA(VLOOKUP(VLOOKUP(A708,Orders!$A$1:$L$832,3,FALSE),Employees!$A$1:$J$10,3,FALSE)&amp;" "&amp;VLOOKUP(VLOOKUP(A708,Orders!$A$1:$L$832,3,FALSE),Employees!$A$1:$J$10,2,FALSE),"")</f>
        <v>Andrew Fuller</v>
      </c>
      <c r="E708" s="3">
        <f>_xlfn.IFNA(VLOOKUP(A708,Orders!$A$1:$L$832,4,FALSE),"")</f>
        <v>43044</v>
      </c>
      <c r="F708">
        <v>62.5</v>
      </c>
      <c r="G708">
        <v>25</v>
      </c>
      <c r="H708">
        <v>0.1</v>
      </c>
      <c r="I708">
        <f t="shared" si="44"/>
        <v>2017</v>
      </c>
      <c r="J708">
        <f t="shared" si="45"/>
        <v>156.25</v>
      </c>
      <c r="K708">
        <f t="shared" si="46"/>
        <v>11</v>
      </c>
      <c r="L708" t="str">
        <f t="shared" si="47"/>
        <v>Q4</v>
      </c>
    </row>
    <row r="709" spans="1:12">
      <c r="A709">
        <v>10516</v>
      </c>
      <c r="B709">
        <v>41</v>
      </c>
      <c r="C709" t="str">
        <f>_xlfn.IFNA(VLOOKUP(B709,Products!$A$1:$J$93,2,FALSE),"")</f>
        <v>Jack's New England Clam Chowder</v>
      </c>
      <c r="D709" t="str">
        <f>_xlfn.IFNA(VLOOKUP(VLOOKUP(A709,Orders!$A$1:$L$832,3,FALSE),Employees!$A$1:$J$10,3,FALSE)&amp;" "&amp;VLOOKUP(VLOOKUP(A709,Orders!$A$1:$L$832,3,FALSE),Employees!$A$1:$J$10,2,FALSE),"")</f>
        <v>Andrew Fuller</v>
      </c>
      <c r="E709" s="3">
        <f>_xlfn.IFNA(VLOOKUP(A709,Orders!$A$1:$L$832,4,FALSE),"")</f>
        <v>43044</v>
      </c>
      <c r="F709">
        <v>9.65</v>
      </c>
      <c r="G709">
        <v>80</v>
      </c>
      <c r="H709">
        <v>0.1</v>
      </c>
      <c r="I709">
        <f t="shared" si="44"/>
        <v>2017</v>
      </c>
      <c r="J709">
        <f t="shared" si="45"/>
        <v>77.2</v>
      </c>
      <c r="K709">
        <f t="shared" si="46"/>
        <v>11</v>
      </c>
      <c r="L709" t="str">
        <f t="shared" si="47"/>
        <v>Q4</v>
      </c>
    </row>
    <row r="710" spans="1:12">
      <c r="A710">
        <v>10516</v>
      </c>
      <c r="B710">
        <v>42</v>
      </c>
      <c r="C710" t="str">
        <f>_xlfn.IFNA(VLOOKUP(B710,Products!$A$1:$J$93,2,FALSE),"")</f>
        <v>Singaporean Hokkien Fried Mee</v>
      </c>
      <c r="D710" t="str">
        <f>_xlfn.IFNA(VLOOKUP(VLOOKUP(A710,Orders!$A$1:$L$832,3,FALSE),Employees!$A$1:$J$10,3,FALSE)&amp;" "&amp;VLOOKUP(VLOOKUP(A710,Orders!$A$1:$L$832,3,FALSE),Employees!$A$1:$J$10,2,FALSE),"")</f>
        <v>Andrew Fuller</v>
      </c>
      <c r="E710" s="3">
        <f>_xlfn.IFNA(VLOOKUP(A710,Orders!$A$1:$L$832,4,FALSE),"")</f>
        <v>43044</v>
      </c>
      <c r="F710">
        <v>14</v>
      </c>
      <c r="G710">
        <v>20</v>
      </c>
      <c r="H710">
        <v>0</v>
      </c>
      <c r="I710">
        <f t="shared" si="44"/>
        <v>2017</v>
      </c>
      <c r="J710">
        <f t="shared" si="45"/>
        <v>280</v>
      </c>
      <c r="K710">
        <f t="shared" si="46"/>
        <v>11</v>
      </c>
      <c r="L710" t="str">
        <f t="shared" si="47"/>
        <v>Q4</v>
      </c>
    </row>
    <row r="711" spans="1:12">
      <c r="A711">
        <v>10517</v>
      </c>
      <c r="B711">
        <v>52</v>
      </c>
      <c r="C711" t="str">
        <f>_xlfn.IFNA(VLOOKUP(B711,Products!$A$1:$J$93,2,FALSE),"")</f>
        <v>Filo Mix</v>
      </c>
      <c r="D711" t="str">
        <f>_xlfn.IFNA(VLOOKUP(VLOOKUP(A711,Orders!$A$1:$L$832,3,FALSE),Employees!$A$1:$J$10,3,FALSE)&amp;" "&amp;VLOOKUP(VLOOKUP(A711,Orders!$A$1:$L$832,3,FALSE),Employees!$A$1:$J$10,2,FALSE),"")</f>
        <v>Janet Leverling</v>
      </c>
      <c r="E711" s="3">
        <f>_xlfn.IFNA(VLOOKUP(A711,Orders!$A$1:$L$832,4,FALSE),"")</f>
        <v>43044</v>
      </c>
      <c r="F711">
        <v>7</v>
      </c>
      <c r="G711">
        <v>6</v>
      </c>
      <c r="H711">
        <v>0</v>
      </c>
      <c r="I711">
        <f t="shared" si="44"/>
        <v>2017</v>
      </c>
      <c r="J711">
        <f t="shared" si="45"/>
        <v>42</v>
      </c>
      <c r="K711">
        <f t="shared" si="46"/>
        <v>11</v>
      </c>
      <c r="L711" t="str">
        <f t="shared" si="47"/>
        <v>Q4</v>
      </c>
    </row>
    <row r="712" spans="1:12">
      <c r="A712">
        <v>10517</v>
      </c>
      <c r="B712">
        <v>59</v>
      </c>
      <c r="C712" t="str">
        <f>_xlfn.IFNA(VLOOKUP(B712,Products!$A$1:$J$93,2,FALSE),"")</f>
        <v>Raclette Courdavault</v>
      </c>
      <c r="D712" t="str">
        <f>_xlfn.IFNA(VLOOKUP(VLOOKUP(A712,Orders!$A$1:$L$832,3,FALSE),Employees!$A$1:$J$10,3,FALSE)&amp;" "&amp;VLOOKUP(VLOOKUP(A712,Orders!$A$1:$L$832,3,FALSE),Employees!$A$1:$J$10,2,FALSE),"")</f>
        <v>Janet Leverling</v>
      </c>
      <c r="E712" s="3">
        <f>_xlfn.IFNA(VLOOKUP(A712,Orders!$A$1:$L$832,4,FALSE),"")</f>
        <v>43044</v>
      </c>
      <c r="F712">
        <v>55</v>
      </c>
      <c r="G712">
        <v>4</v>
      </c>
      <c r="H712">
        <v>0</v>
      </c>
      <c r="I712">
        <f t="shared" si="44"/>
        <v>2017</v>
      </c>
      <c r="J712">
        <f t="shared" si="45"/>
        <v>220</v>
      </c>
      <c r="K712">
        <f t="shared" si="46"/>
        <v>11</v>
      </c>
      <c r="L712" t="str">
        <f t="shared" si="47"/>
        <v>Q4</v>
      </c>
    </row>
    <row r="713" spans="1:12">
      <c r="A713">
        <v>10517</v>
      </c>
      <c r="B713">
        <v>70</v>
      </c>
      <c r="C713" t="str">
        <f>_xlfn.IFNA(VLOOKUP(B713,Products!$A$1:$J$93,2,FALSE),"")</f>
        <v>Outback Lager</v>
      </c>
      <c r="D713" t="str">
        <f>_xlfn.IFNA(VLOOKUP(VLOOKUP(A713,Orders!$A$1:$L$832,3,FALSE),Employees!$A$1:$J$10,3,FALSE)&amp;" "&amp;VLOOKUP(VLOOKUP(A713,Orders!$A$1:$L$832,3,FALSE),Employees!$A$1:$J$10,2,FALSE),"")</f>
        <v>Janet Leverling</v>
      </c>
      <c r="E713" s="3">
        <f>_xlfn.IFNA(VLOOKUP(A713,Orders!$A$1:$L$832,4,FALSE),"")</f>
        <v>43044</v>
      </c>
      <c r="F713">
        <v>15</v>
      </c>
      <c r="G713">
        <v>6</v>
      </c>
      <c r="H713">
        <v>0</v>
      </c>
      <c r="I713">
        <f t="shared" si="44"/>
        <v>2017</v>
      </c>
      <c r="J713">
        <f t="shared" si="45"/>
        <v>90</v>
      </c>
      <c r="K713">
        <f t="shared" si="46"/>
        <v>11</v>
      </c>
      <c r="L713" t="str">
        <f t="shared" si="47"/>
        <v>Q4</v>
      </c>
    </row>
    <row r="714" spans="1:12">
      <c r="A714">
        <v>10518</v>
      </c>
      <c r="B714">
        <v>24</v>
      </c>
      <c r="C714" t="str">
        <f>_xlfn.IFNA(VLOOKUP(B714,Products!$A$1:$J$93,2,FALSE),"")</f>
        <v>Guaraná Fantástica</v>
      </c>
      <c r="D714" t="str">
        <f>_xlfn.IFNA(VLOOKUP(VLOOKUP(A714,Orders!$A$1:$L$832,3,FALSE),Employees!$A$1:$J$10,3,FALSE)&amp;" "&amp;VLOOKUP(VLOOKUP(A714,Orders!$A$1:$L$832,3,FALSE),Employees!$A$1:$J$10,2,FALSE),"")</f>
        <v>Margaret Peacock</v>
      </c>
      <c r="E714" s="3">
        <f>_xlfn.IFNA(VLOOKUP(A714,Orders!$A$1:$L$832,4,FALSE),"")</f>
        <v>43045</v>
      </c>
      <c r="F714">
        <v>4.5</v>
      </c>
      <c r="G714">
        <v>5</v>
      </c>
      <c r="H714">
        <v>0</v>
      </c>
      <c r="I714">
        <f t="shared" si="44"/>
        <v>2017</v>
      </c>
      <c r="J714">
        <f t="shared" si="45"/>
        <v>22.5</v>
      </c>
      <c r="K714">
        <f t="shared" si="46"/>
        <v>11</v>
      </c>
      <c r="L714" t="str">
        <f t="shared" si="47"/>
        <v>Q4</v>
      </c>
    </row>
    <row r="715" spans="1:12">
      <c r="A715">
        <v>10518</v>
      </c>
      <c r="B715">
        <v>38</v>
      </c>
      <c r="C715" t="str">
        <f>_xlfn.IFNA(VLOOKUP(B715,Products!$A$1:$J$93,2,FALSE),"")</f>
        <v>Côte de Blaye</v>
      </c>
      <c r="D715" t="str">
        <f>_xlfn.IFNA(VLOOKUP(VLOOKUP(A715,Orders!$A$1:$L$832,3,FALSE),Employees!$A$1:$J$10,3,FALSE)&amp;" "&amp;VLOOKUP(VLOOKUP(A715,Orders!$A$1:$L$832,3,FALSE),Employees!$A$1:$J$10,2,FALSE),"")</f>
        <v>Margaret Peacock</v>
      </c>
      <c r="E715" s="3">
        <f>_xlfn.IFNA(VLOOKUP(A715,Orders!$A$1:$L$832,4,FALSE),"")</f>
        <v>43045</v>
      </c>
      <c r="F715">
        <v>263.5</v>
      </c>
      <c r="G715">
        <v>15</v>
      </c>
      <c r="H715">
        <v>0</v>
      </c>
      <c r="I715">
        <f t="shared" si="44"/>
        <v>2017</v>
      </c>
      <c r="J715">
        <f t="shared" si="45"/>
        <v>3952.5</v>
      </c>
      <c r="K715">
        <f t="shared" si="46"/>
        <v>11</v>
      </c>
      <c r="L715" t="str">
        <f t="shared" si="47"/>
        <v>Q4</v>
      </c>
    </row>
    <row r="716" spans="1:12">
      <c r="A716">
        <v>10518</v>
      </c>
      <c r="B716">
        <v>44</v>
      </c>
      <c r="C716" t="str">
        <f>_xlfn.IFNA(VLOOKUP(B716,Products!$A$1:$J$93,2,FALSE),"")</f>
        <v>Gula Malacca</v>
      </c>
      <c r="D716" t="str">
        <f>_xlfn.IFNA(VLOOKUP(VLOOKUP(A716,Orders!$A$1:$L$832,3,FALSE),Employees!$A$1:$J$10,3,FALSE)&amp;" "&amp;VLOOKUP(VLOOKUP(A716,Orders!$A$1:$L$832,3,FALSE),Employees!$A$1:$J$10,2,FALSE),"")</f>
        <v>Margaret Peacock</v>
      </c>
      <c r="E716" s="3">
        <f>_xlfn.IFNA(VLOOKUP(A716,Orders!$A$1:$L$832,4,FALSE),"")</f>
        <v>43045</v>
      </c>
      <c r="F716">
        <v>19.45</v>
      </c>
      <c r="G716">
        <v>9</v>
      </c>
      <c r="H716">
        <v>0</v>
      </c>
      <c r="I716">
        <f t="shared" si="44"/>
        <v>2017</v>
      </c>
      <c r="J716">
        <f t="shared" si="45"/>
        <v>175.04999999999998</v>
      </c>
      <c r="K716">
        <f t="shared" si="46"/>
        <v>11</v>
      </c>
      <c r="L716" t="str">
        <f t="shared" si="47"/>
        <v>Q4</v>
      </c>
    </row>
    <row r="717" spans="1:12">
      <c r="A717">
        <v>10519</v>
      </c>
      <c r="B717">
        <v>10</v>
      </c>
      <c r="C717" t="str">
        <f>_xlfn.IFNA(VLOOKUP(B717,Products!$A$1:$J$93,2,FALSE),"")</f>
        <v>sugar</v>
      </c>
      <c r="D717" t="str">
        <f>_xlfn.IFNA(VLOOKUP(VLOOKUP(A717,Orders!$A$1:$L$832,3,FALSE),Employees!$A$1:$J$10,3,FALSE)&amp;" "&amp;VLOOKUP(VLOOKUP(A717,Orders!$A$1:$L$832,3,FALSE),Employees!$A$1:$J$10,2,FALSE),"")</f>
        <v>Michael Suyama</v>
      </c>
      <c r="E717" s="3">
        <f>_xlfn.IFNA(VLOOKUP(A717,Orders!$A$1:$L$832,4,FALSE),"")</f>
        <v>43048</v>
      </c>
      <c r="F717">
        <v>31</v>
      </c>
      <c r="G717">
        <v>16</v>
      </c>
      <c r="H717">
        <v>0.05</v>
      </c>
      <c r="I717">
        <f t="shared" si="44"/>
        <v>2017</v>
      </c>
      <c r="J717">
        <f t="shared" si="45"/>
        <v>24.8</v>
      </c>
      <c r="K717">
        <f t="shared" si="46"/>
        <v>11</v>
      </c>
      <c r="L717" t="str">
        <f t="shared" si="47"/>
        <v>Q4</v>
      </c>
    </row>
    <row r="718" spans="1:12">
      <c r="A718">
        <v>10519</v>
      </c>
      <c r="B718">
        <v>56</v>
      </c>
      <c r="C718" t="str">
        <f>_xlfn.IFNA(VLOOKUP(B718,Products!$A$1:$J$93,2,FALSE),"")</f>
        <v>Gnocchi di nonna Alice</v>
      </c>
      <c r="D718" t="str">
        <f>_xlfn.IFNA(VLOOKUP(VLOOKUP(A718,Orders!$A$1:$L$832,3,FALSE),Employees!$A$1:$J$10,3,FALSE)&amp;" "&amp;VLOOKUP(VLOOKUP(A718,Orders!$A$1:$L$832,3,FALSE),Employees!$A$1:$J$10,2,FALSE),"")</f>
        <v>Michael Suyama</v>
      </c>
      <c r="E718" s="3">
        <f>_xlfn.IFNA(VLOOKUP(A718,Orders!$A$1:$L$832,4,FALSE),"")</f>
        <v>43048</v>
      </c>
      <c r="F718">
        <v>38</v>
      </c>
      <c r="G718">
        <v>40</v>
      </c>
      <c r="H718">
        <v>0</v>
      </c>
      <c r="I718">
        <f t="shared" si="44"/>
        <v>2017</v>
      </c>
      <c r="J718">
        <f t="shared" si="45"/>
        <v>1520</v>
      </c>
      <c r="K718">
        <f t="shared" si="46"/>
        <v>11</v>
      </c>
      <c r="L718" t="str">
        <f t="shared" si="47"/>
        <v>Q4</v>
      </c>
    </row>
    <row r="719" spans="1:12">
      <c r="A719">
        <v>10519</v>
      </c>
      <c r="B719">
        <v>60</v>
      </c>
      <c r="C719" t="str">
        <f>_xlfn.IFNA(VLOOKUP(B719,Products!$A$1:$J$93,2,FALSE),"")</f>
        <v>Camembert Pierrot</v>
      </c>
      <c r="D719" t="str">
        <f>_xlfn.IFNA(VLOOKUP(VLOOKUP(A719,Orders!$A$1:$L$832,3,FALSE),Employees!$A$1:$J$10,3,FALSE)&amp;" "&amp;VLOOKUP(VLOOKUP(A719,Orders!$A$1:$L$832,3,FALSE),Employees!$A$1:$J$10,2,FALSE),"")</f>
        <v>Michael Suyama</v>
      </c>
      <c r="E719" s="3">
        <f>_xlfn.IFNA(VLOOKUP(A719,Orders!$A$1:$L$832,4,FALSE),"")</f>
        <v>43048</v>
      </c>
      <c r="F719">
        <v>34</v>
      </c>
      <c r="G719">
        <v>10</v>
      </c>
      <c r="H719">
        <v>0.05</v>
      </c>
      <c r="I719">
        <f t="shared" si="44"/>
        <v>2017</v>
      </c>
      <c r="J719">
        <f t="shared" si="45"/>
        <v>17</v>
      </c>
      <c r="K719">
        <f t="shared" si="46"/>
        <v>11</v>
      </c>
      <c r="L719" t="str">
        <f t="shared" si="47"/>
        <v>Q4</v>
      </c>
    </row>
    <row r="720" spans="1:12">
      <c r="A720">
        <v>10520</v>
      </c>
      <c r="B720">
        <v>24</v>
      </c>
      <c r="C720" t="str">
        <f>_xlfn.IFNA(VLOOKUP(B720,Products!$A$1:$J$93,2,FALSE),"")</f>
        <v>Guaraná Fantástica</v>
      </c>
      <c r="D720" t="str">
        <f>_xlfn.IFNA(VLOOKUP(VLOOKUP(A720,Orders!$A$1:$L$832,3,FALSE),Employees!$A$1:$J$10,3,FALSE)&amp;" "&amp;VLOOKUP(VLOOKUP(A720,Orders!$A$1:$L$832,3,FALSE),Employees!$A$1:$J$10,2,FALSE),"")</f>
        <v>Robert King</v>
      </c>
      <c r="E720" s="3">
        <f>_xlfn.IFNA(VLOOKUP(A720,Orders!$A$1:$L$832,4,FALSE),"")</f>
        <v>43049</v>
      </c>
      <c r="F720">
        <v>4.5</v>
      </c>
      <c r="G720">
        <v>8</v>
      </c>
      <c r="H720">
        <v>0</v>
      </c>
      <c r="I720">
        <f t="shared" si="44"/>
        <v>2017</v>
      </c>
      <c r="J720">
        <f t="shared" si="45"/>
        <v>36</v>
      </c>
      <c r="K720">
        <f t="shared" si="46"/>
        <v>11</v>
      </c>
      <c r="L720" t="str">
        <f t="shared" si="47"/>
        <v>Q4</v>
      </c>
    </row>
    <row r="721" spans="1:12">
      <c r="A721">
        <v>10520</v>
      </c>
      <c r="B721">
        <v>53</v>
      </c>
      <c r="C721" t="str">
        <f>_xlfn.IFNA(VLOOKUP(B721,Products!$A$1:$J$93,2,FALSE),"")</f>
        <v>Perth Pasties</v>
      </c>
      <c r="D721" t="str">
        <f>_xlfn.IFNA(VLOOKUP(VLOOKUP(A721,Orders!$A$1:$L$832,3,FALSE),Employees!$A$1:$J$10,3,FALSE)&amp;" "&amp;VLOOKUP(VLOOKUP(A721,Orders!$A$1:$L$832,3,FALSE),Employees!$A$1:$J$10,2,FALSE),"")</f>
        <v>Robert King</v>
      </c>
      <c r="E721" s="3">
        <f>_xlfn.IFNA(VLOOKUP(A721,Orders!$A$1:$L$832,4,FALSE),"")</f>
        <v>43049</v>
      </c>
      <c r="F721">
        <v>32.799999999999997</v>
      </c>
      <c r="G721">
        <v>5</v>
      </c>
      <c r="H721">
        <v>0</v>
      </c>
      <c r="I721">
        <f t="shared" si="44"/>
        <v>2017</v>
      </c>
      <c r="J721">
        <f t="shared" si="45"/>
        <v>164</v>
      </c>
      <c r="K721">
        <f t="shared" si="46"/>
        <v>11</v>
      </c>
      <c r="L721" t="str">
        <f t="shared" si="47"/>
        <v>Q4</v>
      </c>
    </row>
    <row r="722" spans="1:12">
      <c r="A722">
        <v>10521</v>
      </c>
      <c r="B722">
        <v>35</v>
      </c>
      <c r="C722" t="str">
        <f>_xlfn.IFNA(VLOOKUP(B722,Products!$A$1:$J$93,2,FALSE),"")</f>
        <v>Steeleye Stout</v>
      </c>
      <c r="D722" t="str">
        <f>_xlfn.IFNA(VLOOKUP(VLOOKUP(A722,Orders!$A$1:$L$832,3,FALSE),Employees!$A$1:$J$10,3,FALSE)&amp;" "&amp;VLOOKUP(VLOOKUP(A722,Orders!$A$1:$L$832,3,FALSE),Employees!$A$1:$J$10,2,FALSE),"")</f>
        <v>Laura Callahan</v>
      </c>
      <c r="E722" s="3">
        <f>_xlfn.IFNA(VLOOKUP(A722,Orders!$A$1:$L$832,4,FALSE),"")</f>
        <v>43049</v>
      </c>
      <c r="F722">
        <v>18</v>
      </c>
      <c r="G722">
        <v>3</v>
      </c>
      <c r="H722">
        <v>0</v>
      </c>
      <c r="I722">
        <f t="shared" si="44"/>
        <v>2017</v>
      </c>
      <c r="J722">
        <f t="shared" si="45"/>
        <v>54</v>
      </c>
      <c r="K722">
        <f t="shared" si="46"/>
        <v>11</v>
      </c>
      <c r="L722" t="str">
        <f t="shared" si="47"/>
        <v>Q4</v>
      </c>
    </row>
    <row r="723" spans="1:12">
      <c r="A723">
        <v>10521</v>
      </c>
      <c r="B723">
        <v>41</v>
      </c>
      <c r="C723" t="str">
        <f>_xlfn.IFNA(VLOOKUP(B723,Products!$A$1:$J$93,2,FALSE),"")</f>
        <v>Jack's New England Clam Chowder</v>
      </c>
      <c r="D723" t="str">
        <f>_xlfn.IFNA(VLOOKUP(VLOOKUP(A723,Orders!$A$1:$L$832,3,FALSE),Employees!$A$1:$J$10,3,FALSE)&amp;" "&amp;VLOOKUP(VLOOKUP(A723,Orders!$A$1:$L$832,3,FALSE),Employees!$A$1:$J$10,2,FALSE),"")</f>
        <v>Laura Callahan</v>
      </c>
      <c r="E723" s="3">
        <f>_xlfn.IFNA(VLOOKUP(A723,Orders!$A$1:$L$832,4,FALSE),"")</f>
        <v>43049</v>
      </c>
      <c r="F723">
        <v>9.65</v>
      </c>
      <c r="G723">
        <v>10</v>
      </c>
      <c r="H723">
        <v>0</v>
      </c>
      <c r="I723">
        <f t="shared" si="44"/>
        <v>2017</v>
      </c>
      <c r="J723">
        <f t="shared" si="45"/>
        <v>96.5</v>
      </c>
      <c r="K723">
        <f t="shared" si="46"/>
        <v>11</v>
      </c>
      <c r="L723" t="str">
        <f t="shared" si="47"/>
        <v>Q4</v>
      </c>
    </row>
    <row r="724" spans="1:12">
      <c r="A724">
        <v>10521</v>
      </c>
      <c r="B724">
        <v>68</v>
      </c>
      <c r="C724" t="str">
        <f>_xlfn.IFNA(VLOOKUP(B724,Products!$A$1:$J$93,2,FALSE),"")</f>
        <v>Scottish Longbreads</v>
      </c>
      <c r="D724" t="str">
        <f>_xlfn.IFNA(VLOOKUP(VLOOKUP(A724,Orders!$A$1:$L$832,3,FALSE),Employees!$A$1:$J$10,3,FALSE)&amp;" "&amp;VLOOKUP(VLOOKUP(A724,Orders!$A$1:$L$832,3,FALSE),Employees!$A$1:$J$10,2,FALSE),"")</f>
        <v>Laura Callahan</v>
      </c>
      <c r="E724" s="3">
        <f>_xlfn.IFNA(VLOOKUP(A724,Orders!$A$1:$L$832,4,FALSE),"")</f>
        <v>43049</v>
      </c>
      <c r="F724">
        <v>12.5</v>
      </c>
      <c r="G724">
        <v>6</v>
      </c>
      <c r="H724">
        <v>0</v>
      </c>
      <c r="I724">
        <f t="shared" si="44"/>
        <v>2017</v>
      </c>
      <c r="J724">
        <f t="shared" si="45"/>
        <v>75</v>
      </c>
      <c r="K724">
        <f t="shared" si="46"/>
        <v>11</v>
      </c>
      <c r="L724" t="str">
        <f t="shared" si="47"/>
        <v>Q4</v>
      </c>
    </row>
    <row r="725" spans="1:12">
      <c r="A725">
        <v>10522</v>
      </c>
      <c r="B725">
        <v>1</v>
      </c>
      <c r="C725" t="str">
        <f>_xlfn.IFNA(VLOOKUP(B725,Products!$A$1:$J$93,2,FALSE),"")</f>
        <v>Tea</v>
      </c>
      <c r="D725" t="str">
        <f>_xlfn.IFNA(VLOOKUP(VLOOKUP(A725,Orders!$A$1:$L$832,3,FALSE),Employees!$A$1:$J$10,3,FALSE)&amp;" "&amp;VLOOKUP(VLOOKUP(A725,Orders!$A$1:$L$832,3,FALSE),Employees!$A$1:$J$10,2,FALSE),"")</f>
        <v>Margaret Peacock</v>
      </c>
      <c r="E725" s="3">
        <f>_xlfn.IFNA(VLOOKUP(A725,Orders!$A$1:$L$832,4,FALSE),"")</f>
        <v>43050</v>
      </c>
      <c r="F725">
        <v>18</v>
      </c>
      <c r="G725">
        <v>40</v>
      </c>
      <c r="H725">
        <v>0.2</v>
      </c>
      <c r="I725">
        <f t="shared" si="44"/>
        <v>2017</v>
      </c>
      <c r="J725">
        <f t="shared" si="45"/>
        <v>144</v>
      </c>
      <c r="K725">
        <f t="shared" si="46"/>
        <v>11</v>
      </c>
      <c r="L725" t="str">
        <f t="shared" si="47"/>
        <v>Q4</v>
      </c>
    </row>
    <row r="726" spans="1:12">
      <c r="A726">
        <v>10522</v>
      </c>
      <c r="B726">
        <v>8</v>
      </c>
      <c r="C726" t="str">
        <f>_xlfn.IFNA(VLOOKUP(B726,Products!$A$1:$J$93,2,FALSE),"")</f>
        <v>Northwoods Cranberry Sauce</v>
      </c>
      <c r="D726" t="str">
        <f>_xlfn.IFNA(VLOOKUP(VLOOKUP(A726,Orders!$A$1:$L$832,3,FALSE),Employees!$A$1:$J$10,3,FALSE)&amp;" "&amp;VLOOKUP(VLOOKUP(A726,Orders!$A$1:$L$832,3,FALSE),Employees!$A$1:$J$10,2,FALSE),"")</f>
        <v>Margaret Peacock</v>
      </c>
      <c r="E726" s="3">
        <f>_xlfn.IFNA(VLOOKUP(A726,Orders!$A$1:$L$832,4,FALSE),"")</f>
        <v>43050</v>
      </c>
      <c r="F726">
        <v>40</v>
      </c>
      <c r="G726">
        <v>24</v>
      </c>
      <c r="H726">
        <v>0</v>
      </c>
      <c r="I726">
        <f t="shared" si="44"/>
        <v>2017</v>
      </c>
      <c r="J726">
        <f t="shared" si="45"/>
        <v>960</v>
      </c>
      <c r="K726">
        <f t="shared" si="46"/>
        <v>11</v>
      </c>
      <c r="L726" t="str">
        <f t="shared" si="47"/>
        <v>Q4</v>
      </c>
    </row>
    <row r="727" spans="1:12">
      <c r="A727">
        <v>10522</v>
      </c>
      <c r="B727">
        <v>30</v>
      </c>
      <c r="C727" t="str">
        <f>_xlfn.IFNA(VLOOKUP(B727,Products!$A$1:$J$93,2,FALSE),"")</f>
        <v>Nord-Ost Matjeshering</v>
      </c>
      <c r="D727" t="str">
        <f>_xlfn.IFNA(VLOOKUP(VLOOKUP(A727,Orders!$A$1:$L$832,3,FALSE),Employees!$A$1:$J$10,3,FALSE)&amp;" "&amp;VLOOKUP(VLOOKUP(A727,Orders!$A$1:$L$832,3,FALSE),Employees!$A$1:$J$10,2,FALSE),"")</f>
        <v>Margaret Peacock</v>
      </c>
      <c r="E727" s="3">
        <f>_xlfn.IFNA(VLOOKUP(A727,Orders!$A$1:$L$832,4,FALSE),"")</f>
        <v>43050</v>
      </c>
      <c r="F727">
        <v>25.89</v>
      </c>
      <c r="G727">
        <v>20</v>
      </c>
      <c r="H727">
        <v>0.2</v>
      </c>
      <c r="I727">
        <f t="shared" si="44"/>
        <v>2017</v>
      </c>
      <c r="J727">
        <f t="shared" si="45"/>
        <v>103.56</v>
      </c>
      <c r="K727">
        <f t="shared" si="46"/>
        <v>11</v>
      </c>
      <c r="L727" t="str">
        <f t="shared" si="47"/>
        <v>Q4</v>
      </c>
    </row>
    <row r="728" spans="1:12">
      <c r="A728">
        <v>10522</v>
      </c>
      <c r="B728">
        <v>40</v>
      </c>
      <c r="C728" t="str">
        <f>_xlfn.IFNA(VLOOKUP(B728,Products!$A$1:$J$93,2,FALSE),"")</f>
        <v>Boston Crab Meat</v>
      </c>
      <c r="D728" t="str">
        <f>_xlfn.IFNA(VLOOKUP(VLOOKUP(A728,Orders!$A$1:$L$832,3,FALSE),Employees!$A$1:$J$10,3,FALSE)&amp;" "&amp;VLOOKUP(VLOOKUP(A728,Orders!$A$1:$L$832,3,FALSE),Employees!$A$1:$J$10,2,FALSE),"")</f>
        <v>Margaret Peacock</v>
      </c>
      <c r="E728" s="3">
        <f>_xlfn.IFNA(VLOOKUP(A728,Orders!$A$1:$L$832,4,FALSE),"")</f>
        <v>43050</v>
      </c>
      <c r="F728">
        <v>18.399999999999999</v>
      </c>
      <c r="G728">
        <v>25</v>
      </c>
      <c r="H728">
        <v>0.2</v>
      </c>
      <c r="I728">
        <f t="shared" si="44"/>
        <v>2017</v>
      </c>
      <c r="J728">
        <f t="shared" si="45"/>
        <v>92</v>
      </c>
      <c r="K728">
        <f t="shared" si="46"/>
        <v>11</v>
      </c>
      <c r="L728" t="str">
        <f t="shared" si="47"/>
        <v>Q4</v>
      </c>
    </row>
    <row r="729" spans="1:12">
      <c r="A729">
        <v>10523</v>
      </c>
      <c r="B729">
        <v>17</v>
      </c>
      <c r="C729" t="str">
        <f>_xlfn.IFNA(VLOOKUP(B729,Products!$A$1:$J$93,2,FALSE),"")</f>
        <v>Alice Mutton</v>
      </c>
      <c r="D729" t="str">
        <f>_xlfn.IFNA(VLOOKUP(VLOOKUP(A729,Orders!$A$1:$L$832,3,FALSE),Employees!$A$1:$J$10,3,FALSE)&amp;" "&amp;VLOOKUP(VLOOKUP(A729,Orders!$A$1:$L$832,3,FALSE),Employees!$A$1:$J$10,2,FALSE),"")</f>
        <v>Robert King</v>
      </c>
      <c r="E729" s="3">
        <f>_xlfn.IFNA(VLOOKUP(A729,Orders!$A$1:$L$832,4,FALSE),"")</f>
        <v>43051</v>
      </c>
      <c r="F729">
        <v>39</v>
      </c>
      <c r="G729">
        <v>25</v>
      </c>
      <c r="H729">
        <v>0.1</v>
      </c>
      <c r="I729">
        <f t="shared" si="44"/>
        <v>2017</v>
      </c>
      <c r="J729">
        <f t="shared" si="45"/>
        <v>97.5</v>
      </c>
      <c r="K729">
        <f t="shared" si="46"/>
        <v>11</v>
      </c>
      <c r="L729" t="str">
        <f t="shared" si="47"/>
        <v>Q4</v>
      </c>
    </row>
    <row r="730" spans="1:12">
      <c r="A730">
        <v>10523</v>
      </c>
      <c r="B730">
        <v>20</v>
      </c>
      <c r="C730" t="str">
        <f>_xlfn.IFNA(VLOOKUP(B730,Products!$A$1:$J$93,2,FALSE),"")</f>
        <v>Sir Rodney's Marmalade</v>
      </c>
      <c r="D730" t="str">
        <f>_xlfn.IFNA(VLOOKUP(VLOOKUP(A730,Orders!$A$1:$L$832,3,FALSE),Employees!$A$1:$J$10,3,FALSE)&amp;" "&amp;VLOOKUP(VLOOKUP(A730,Orders!$A$1:$L$832,3,FALSE),Employees!$A$1:$J$10,2,FALSE),"")</f>
        <v>Robert King</v>
      </c>
      <c r="E730" s="3">
        <f>_xlfn.IFNA(VLOOKUP(A730,Orders!$A$1:$L$832,4,FALSE),"")</f>
        <v>43051</v>
      </c>
      <c r="F730">
        <v>81</v>
      </c>
      <c r="G730">
        <v>15</v>
      </c>
      <c r="H730">
        <v>0.1</v>
      </c>
      <c r="I730">
        <f t="shared" si="44"/>
        <v>2017</v>
      </c>
      <c r="J730">
        <f t="shared" si="45"/>
        <v>121.5</v>
      </c>
      <c r="K730">
        <f t="shared" si="46"/>
        <v>11</v>
      </c>
      <c r="L730" t="str">
        <f t="shared" si="47"/>
        <v>Q4</v>
      </c>
    </row>
    <row r="731" spans="1:12">
      <c r="A731">
        <v>10523</v>
      </c>
      <c r="B731">
        <v>37</v>
      </c>
      <c r="C731" t="str">
        <f>_xlfn.IFNA(VLOOKUP(B731,Products!$A$1:$J$93,2,FALSE),"")</f>
        <v>Gravad lax</v>
      </c>
      <c r="D731" t="str">
        <f>_xlfn.IFNA(VLOOKUP(VLOOKUP(A731,Orders!$A$1:$L$832,3,FALSE),Employees!$A$1:$J$10,3,FALSE)&amp;" "&amp;VLOOKUP(VLOOKUP(A731,Orders!$A$1:$L$832,3,FALSE),Employees!$A$1:$J$10,2,FALSE),"")</f>
        <v>Robert King</v>
      </c>
      <c r="E731" s="3">
        <f>_xlfn.IFNA(VLOOKUP(A731,Orders!$A$1:$L$832,4,FALSE),"")</f>
        <v>43051</v>
      </c>
      <c r="F731">
        <v>26</v>
      </c>
      <c r="G731">
        <v>18</v>
      </c>
      <c r="H731">
        <v>0.1</v>
      </c>
      <c r="I731">
        <f t="shared" si="44"/>
        <v>2017</v>
      </c>
      <c r="J731">
        <f t="shared" si="45"/>
        <v>46.800000000000004</v>
      </c>
      <c r="K731">
        <f t="shared" si="46"/>
        <v>11</v>
      </c>
      <c r="L731" t="str">
        <f t="shared" si="47"/>
        <v>Q4</v>
      </c>
    </row>
    <row r="732" spans="1:12">
      <c r="A732">
        <v>10523</v>
      </c>
      <c r="B732">
        <v>41</v>
      </c>
      <c r="C732" t="str">
        <f>_xlfn.IFNA(VLOOKUP(B732,Products!$A$1:$J$93,2,FALSE),"")</f>
        <v>Jack's New England Clam Chowder</v>
      </c>
      <c r="D732" t="str">
        <f>_xlfn.IFNA(VLOOKUP(VLOOKUP(A732,Orders!$A$1:$L$832,3,FALSE),Employees!$A$1:$J$10,3,FALSE)&amp;" "&amp;VLOOKUP(VLOOKUP(A732,Orders!$A$1:$L$832,3,FALSE),Employees!$A$1:$J$10,2,FALSE),"")</f>
        <v>Robert King</v>
      </c>
      <c r="E732" s="3">
        <f>_xlfn.IFNA(VLOOKUP(A732,Orders!$A$1:$L$832,4,FALSE),"")</f>
        <v>43051</v>
      </c>
      <c r="F732">
        <v>9.65</v>
      </c>
      <c r="G732">
        <v>6</v>
      </c>
      <c r="H732">
        <v>0.1</v>
      </c>
      <c r="I732">
        <f t="shared" si="44"/>
        <v>2017</v>
      </c>
      <c r="J732">
        <f t="shared" si="45"/>
        <v>5.7900000000000009</v>
      </c>
      <c r="K732">
        <f t="shared" si="46"/>
        <v>11</v>
      </c>
      <c r="L732" t="str">
        <f t="shared" si="47"/>
        <v>Q4</v>
      </c>
    </row>
    <row r="733" spans="1:12">
      <c r="A733">
        <v>10524</v>
      </c>
      <c r="B733">
        <v>10</v>
      </c>
      <c r="C733" t="str">
        <f>_xlfn.IFNA(VLOOKUP(B733,Products!$A$1:$J$93,2,FALSE),"")</f>
        <v>sugar</v>
      </c>
      <c r="D733" t="str">
        <f>_xlfn.IFNA(VLOOKUP(VLOOKUP(A733,Orders!$A$1:$L$832,3,FALSE),Employees!$A$1:$J$10,3,FALSE)&amp;" "&amp;VLOOKUP(VLOOKUP(A733,Orders!$A$1:$L$832,3,FALSE),Employees!$A$1:$J$10,2,FALSE),"")</f>
        <v>Nancy Davolio</v>
      </c>
      <c r="E733" s="3">
        <f>_xlfn.IFNA(VLOOKUP(A733,Orders!$A$1:$L$832,4,FALSE),"")</f>
        <v>43051</v>
      </c>
      <c r="F733">
        <v>31</v>
      </c>
      <c r="G733">
        <v>2</v>
      </c>
      <c r="H733">
        <v>0</v>
      </c>
      <c r="I733">
        <f t="shared" si="44"/>
        <v>2017</v>
      </c>
      <c r="J733">
        <f t="shared" si="45"/>
        <v>62</v>
      </c>
      <c r="K733">
        <f t="shared" si="46"/>
        <v>11</v>
      </c>
      <c r="L733" t="str">
        <f t="shared" si="47"/>
        <v>Q4</v>
      </c>
    </row>
    <row r="734" spans="1:12">
      <c r="A734">
        <v>10524</v>
      </c>
      <c r="B734">
        <v>30</v>
      </c>
      <c r="C734" t="str">
        <f>_xlfn.IFNA(VLOOKUP(B734,Products!$A$1:$J$93,2,FALSE),"")</f>
        <v>Nord-Ost Matjeshering</v>
      </c>
      <c r="D734" t="str">
        <f>_xlfn.IFNA(VLOOKUP(VLOOKUP(A734,Orders!$A$1:$L$832,3,FALSE),Employees!$A$1:$J$10,3,FALSE)&amp;" "&amp;VLOOKUP(VLOOKUP(A734,Orders!$A$1:$L$832,3,FALSE),Employees!$A$1:$J$10,2,FALSE),"")</f>
        <v>Nancy Davolio</v>
      </c>
      <c r="E734" s="3">
        <f>_xlfn.IFNA(VLOOKUP(A734,Orders!$A$1:$L$832,4,FALSE),"")</f>
        <v>43051</v>
      </c>
      <c r="F734">
        <v>25.89</v>
      </c>
      <c r="G734">
        <v>10</v>
      </c>
      <c r="H734">
        <v>0</v>
      </c>
      <c r="I734">
        <f t="shared" si="44"/>
        <v>2017</v>
      </c>
      <c r="J734">
        <f t="shared" si="45"/>
        <v>258.89999999999998</v>
      </c>
      <c r="K734">
        <f t="shared" si="46"/>
        <v>11</v>
      </c>
      <c r="L734" t="str">
        <f t="shared" si="47"/>
        <v>Q4</v>
      </c>
    </row>
    <row r="735" spans="1:12">
      <c r="A735">
        <v>10524</v>
      </c>
      <c r="B735">
        <v>43</v>
      </c>
      <c r="C735" t="str">
        <f>_xlfn.IFNA(VLOOKUP(B735,Products!$A$1:$J$93,2,FALSE),"")</f>
        <v>Ipoh Coffee</v>
      </c>
      <c r="D735" t="str">
        <f>_xlfn.IFNA(VLOOKUP(VLOOKUP(A735,Orders!$A$1:$L$832,3,FALSE),Employees!$A$1:$J$10,3,FALSE)&amp;" "&amp;VLOOKUP(VLOOKUP(A735,Orders!$A$1:$L$832,3,FALSE),Employees!$A$1:$J$10,2,FALSE),"")</f>
        <v>Nancy Davolio</v>
      </c>
      <c r="E735" s="3">
        <f>_xlfn.IFNA(VLOOKUP(A735,Orders!$A$1:$L$832,4,FALSE),"")</f>
        <v>43051</v>
      </c>
      <c r="F735">
        <v>46</v>
      </c>
      <c r="G735">
        <v>60</v>
      </c>
      <c r="H735">
        <v>0</v>
      </c>
      <c r="I735">
        <f t="shared" si="44"/>
        <v>2017</v>
      </c>
      <c r="J735">
        <f t="shared" si="45"/>
        <v>2760</v>
      </c>
      <c r="K735">
        <f t="shared" si="46"/>
        <v>11</v>
      </c>
      <c r="L735" t="str">
        <f t="shared" si="47"/>
        <v>Q4</v>
      </c>
    </row>
    <row r="736" spans="1:12">
      <c r="A736">
        <v>10524</v>
      </c>
      <c r="B736">
        <v>54</v>
      </c>
      <c r="C736" t="str">
        <f>_xlfn.IFNA(VLOOKUP(B736,Products!$A$1:$J$93,2,FALSE),"")</f>
        <v>Tourtière</v>
      </c>
      <c r="D736" t="str">
        <f>_xlfn.IFNA(VLOOKUP(VLOOKUP(A736,Orders!$A$1:$L$832,3,FALSE),Employees!$A$1:$J$10,3,FALSE)&amp;" "&amp;VLOOKUP(VLOOKUP(A736,Orders!$A$1:$L$832,3,FALSE),Employees!$A$1:$J$10,2,FALSE),"")</f>
        <v>Nancy Davolio</v>
      </c>
      <c r="E736" s="3">
        <f>_xlfn.IFNA(VLOOKUP(A736,Orders!$A$1:$L$832,4,FALSE),"")</f>
        <v>43051</v>
      </c>
      <c r="F736">
        <v>7.45</v>
      </c>
      <c r="G736">
        <v>15</v>
      </c>
      <c r="H736">
        <v>0</v>
      </c>
      <c r="I736">
        <f t="shared" si="44"/>
        <v>2017</v>
      </c>
      <c r="J736">
        <f t="shared" si="45"/>
        <v>111.75</v>
      </c>
      <c r="K736">
        <f t="shared" si="46"/>
        <v>11</v>
      </c>
      <c r="L736" t="str">
        <f t="shared" si="47"/>
        <v>Q4</v>
      </c>
    </row>
    <row r="737" spans="1:12">
      <c r="A737">
        <v>10525</v>
      </c>
      <c r="B737">
        <v>36</v>
      </c>
      <c r="C737" t="str">
        <f>_xlfn.IFNA(VLOOKUP(B737,Products!$A$1:$J$93,2,FALSE),"")</f>
        <v>Inlagd Sill</v>
      </c>
      <c r="D737" t="str">
        <f>_xlfn.IFNA(VLOOKUP(VLOOKUP(A737,Orders!$A$1:$L$832,3,FALSE),Employees!$A$1:$J$10,3,FALSE)&amp;" "&amp;VLOOKUP(VLOOKUP(A737,Orders!$A$1:$L$832,3,FALSE),Employees!$A$1:$J$10,2,FALSE),"")</f>
        <v>Nancy Davolio</v>
      </c>
      <c r="E737" s="3">
        <f>_xlfn.IFNA(VLOOKUP(A737,Orders!$A$1:$L$832,4,FALSE),"")</f>
        <v>43052</v>
      </c>
      <c r="F737">
        <v>19</v>
      </c>
      <c r="G737">
        <v>30</v>
      </c>
      <c r="H737">
        <v>0</v>
      </c>
      <c r="I737">
        <f t="shared" si="44"/>
        <v>2017</v>
      </c>
      <c r="J737">
        <f t="shared" si="45"/>
        <v>570</v>
      </c>
      <c r="K737">
        <f t="shared" si="46"/>
        <v>11</v>
      </c>
      <c r="L737" t="str">
        <f t="shared" si="47"/>
        <v>Q4</v>
      </c>
    </row>
    <row r="738" spans="1:12">
      <c r="A738">
        <v>10525</v>
      </c>
      <c r="B738">
        <v>40</v>
      </c>
      <c r="C738" t="str">
        <f>_xlfn.IFNA(VLOOKUP(B738,Products!$A$1:$J$93,2,FALSE),"")</f>
        <v>Boston Crab Meat</v>
      </c>
      <c r="D738" t="str">
        <f>_xlfn.IFNA(VLOOKUP(VLOOKUP(A738,Orders!$A$1:$L$832,3,FALSE),Employees!$A$1:$J$10,3,FALSE)&amp;" "&amp;VLOOKUP(VLOOKUP(A738,Orders!$A$1:$L$832,3,FALSE),Employees!$A$1:$J$10,2,FALSE),"")</f>
        <v>Nancy Davolio</v>
      </c>
      <c r="E738" s="3">
        <f>_xlfn.IFNA(VLOOKUP(A738,Orders!$A$1:$L$832,4,FALSE),"")</f>
        <v>43052</v>
      </c>
      <c r="F738">
        <v>18.399999999999999</v>
      </c>
      <c r="G738">
        <v>15</v>
      </c>
      <c r="H738">
        <v>0.1</v>
      </c>
      <c r="I738">
        <f t="shared" si="44"/>
        <v>2017</v>
      </c>
      <c r="J738">
        <f t="shared" si="45"/>
        <v>27.6</v>
      </c>
      <c r="K738">
        <f t="shared" si="46"/>
        <v>11</v>
      </c>
      <c r="L738" t="str">
        <f t="shared" si="47"/>
        <v>Q4</v>
      </c>
    </row>
    <row r="739" spans="1:12">
      <c r="A739">
        <v>10526</v>
      </c>
      <c r="B739">
        <v>1</v>
      </c>
      <c r="C739" t="str">
        <f>_xlfn.IFNA(VLOOKUP(B739,Products!$A$1:$J$93,2,FALSE),"")</f>
        <v>Tea</v>
      </c>
      <c r="D739" t="str">
        <f>_xlfn.IFNA(VLOOKUP(VLOOKUP(A739,Orders!$A$1:$L$832,3,FALSE),Employees!$A$1:$J$10,3,FALSE)&amp;" "&amp;VLOOKUP(VLOOKUP(A739,Orders!$A$1:$L$832,3,FALSE),Employees!$A$1:$J$10,2,FALSE),"")</f>
        <v>Margaret Peacock</v>
      </c>
      <c r="E739" s="3">
        <f>_xlfn.IFNA(VLOOKUP(A739,Orders!$A$1:$L$832,4,FALSE),"")</f>
        <v>43055</v>
      </c>
      <c r="F739">
        <v>18</v>
      </c>
      <c r="G739">
        <v>8</v>
      </c>
      <c r="H739">
        <v>0.15</v>
      </c>
      <c r="I739">
        <f t="shared" si="44"/>
        <v>2017</v>
      </c>
      <c r="J739">
        <f t="shared" si="45"/>
        <v>21.599999999999998</v>
      </c>
      <c r="K739">
        <f t="shared" si="46"/>
        <v>11</v>
      </c>
      <c r="L739" t="str">
        <f t="shared" si="47"/>
        <v>Q4</v>
      </c>
    </row>
    <row r="740" spans="1:12">
      <c r="A740">
        <v>10526</v>
      </c>
      <c r="B740">
        <v>13</v>
      </c>
      <c r="C740" t="str">
        <f>_xlfn.IFNA(VLOOKUP(B740,Products!$A$1:$J$93,2,FALSE),"")</f>
        <v>Konbu</v>
      </c>
      <c r="D740" t="str">
        <f>_xlfn.IFNA(VLOOKUP(VLOOKUP(A740,Orders!$A$1:$L$832,3,FALSE),Employees!$A$1:$J$10,3,FALSE)&amp;" "&amp;VLOOKUP(VLOOKUP(A740,Orders!$A$1:$L$832,3,FALSE),Employees!$A$1:$J$10,2,FALSE),"")</f>
        <v>Margaret Peacock</v>
      </c>
      <c r="E740" s="3">
        <f>_xlfn.IFNA(VLOOKUP(A740,Orders!$A$1:$L$832,4,FALSE),"")</f>
        <v>43055</v>
      </c>
      <c r="F740">
        <v>6</v>
      </c>
      <c r="G740">
        <v>10</v>
      </c>
      <c r="H740">
        <v>0</v>
      </c>
      <c r="I740">
        <f t="shared" si="44"/>
        <v>2017</v>
      </c>
      <c r="J740">
        <f t="shared" si="45"/>
        <v>60</v>
      </c>
      <c r="K740">
        <f t="shared" si="46"/>
        <v>11</v>
      </c>
      <c r="L740" t="str">
        <f t="shared" si="47"/>
        <v>Q4</v>
      </c>
    </row>
    <row r="741" spans="1:12">
      <c r="A741">
        <v>10526</v>
      </c>
      <c r="B741">
        <v>56</v>
      </c>
      <c r="C741" t="str">
        <f>_xlfn.IFNA(VLOOKUP(B741,Products!$A$1:$J$93,2,FALSE),"")</f>
        <v>Gnocchi di nonna Alice</v>
      </c>
      <c r="D741" t="str">
        <f>_xlfn.IFNA(VLOOKUP(VLOOKUP(A741,Orders!$A$1:$L$832,3,FALSE),Employees!$A$1:$J$10,3,FALSE)&amp;" "&amp;VLOOKUP(VLOOKUP(A741,Orders!$A$1:$L$832,3,FALSE),Employees!$A$1:$J$10,2,FALSE),"")</f>
        <v>Margaret Peacock</v>
      </c>
      <c r="E741" s="3">
        <f>_xlfn.IFNA(VLOOKUP(A741,Orders!$A$1:$L$832,4,FALSE),"")</f>
        <v>43055</v>
      </c>
      <c r="F741">
        <v>38</v>
      </c>
      <c r="G741">
        <v>30</v>
      </c>
      <c r="H741">
        <v>0.15</v>
      </c>
      <c r="I741">
        <f t="shared" si="44"/>
        <v>2017</v>
      </c>
      <c r="J741">
        <f t="shared" si="45"/>
        <v>171</v>
      </c>
      <c r="K741">
        <f t="shared" si="46"/>
        <v>11</v>
      </c>
      <c r="L741" t="str">
        <f t="shared" si="47"/>
        <v>Q4</v>
      </c>
    </row>
    <row r="742" spans="1:12">
      <c r="A742">
        <v>10527</v>
      </c>
      <c r="B742">
        <v>4</v>
      </c>
      <c r="C742" t="str">
        <f>_xlfn.IFNA(VLOOKUP(B742,Products!$A$1:$J$93,2,FALSE),"")</f>
        <v>Chef Anton's Cajun Seasoning</v>
      </c>
      <c r="D742" t="str">
        <f>_xlfn.IFNA(VLOOKUP(VLOOKUP(A742,Orders!$A$1:$L$832,3,FALSE),Employees!$A$1:$J$10,3,FALSE)&amp;" "&amp;VLOOKUP(VLOOKUP(A742,Orders!$A$1:$L$832,3,FALSE),Employees!$A$1:$J$10,2,FALSE),"")</f>
        <v>Robert King</v>
      </c>
      <c r="E742" s="3">
        <f>_xlfn.IFNA(VLOOKUP(A742,Orders!$A$1:$L$832,4,FALSE),"")</f>
        <v>43055</v>
      </c>
      <c r="F742">
        <v>22</v>
      </c>
      <c r="G742">
        <v>50</v>
      </c>
      <c r="H742">
        <v>0.1</v>
      </c>
      <c r="I742">
        <f t="shared" si="44"/>
        <v>2017</v>
      </c>
      <c r="J742">
        <f t="shared" si="45"/>
        <v>110</v>
      </c>
      <c r="K742">
        <f t="shared" si="46"/>
        <v>11</v>
      </c>
      <c r="L742" t="str">
        <f t="shared" si="47"/>
        <v>Q4</v>
      </c>
    </row>
    <row r="743" spans="1:12">
      <c r="A743">
        <v>10527</v>
      </c>
      <c r="B743">
        <v>36</v>
      </c>
      <c r="C743" t="str">
        <f>_xlfn.IFNA(VLOOKUP(B743,Products!$A$1:$J$93,2,FALSE),"")</f>
        <v>Inlagd Sill</v>
      </c>
      <c r="D743" t="str">
        <f>_xlfn.IFNA(VLOOKUP(VLOOKUP(A743,Orders!$A$1:$L$832,3,FALSE),Employees!$A$1:$J$10,3,FALSE)&amp;" "&amp;VLOOKUP(VLOOKUP(A743,Orders!$A$1:$L$832,3,FALSE),Employees!$A$1:$J$10,2,FALSE),"")</f>
        <v>Robert King</v>
      </c>
      <c r="E743" s="3">
        <f>_xlfn.IFNA(VLOOKUP(A743,Orders!$A$1:$L$832,4,FALSE),"")</f>
        <v>43055</v>
      </c>
      <c r="F743">
        <v>19</v>
      </c>
      <c r="G743">
        <v>30</v>
      </c>
      <c r="H743">
        <v>0.1</v>
      </c>
      <c r="I743">
        <f t="shared" si="44"/>
        <v>2017</v>
      </c>
      <c r="J743">
        <f t="shared" si="45"/>
        <v>57</v>
      </c>
      <c r="K743">
        <f t="shared" si="46"/>
        <v>11</v>
      </c>
      <c r="L743" t="str">
        <f t="shared" si="47"/>
        <v>Q4</v>
      </c>
    </row>
    <row r="744" spans="1:12">
      <c r="A744">
        <v>10528</v>
      </c>
      <c r="B744">
        <v>11</v>
      </c>
      <c r="C744" t="str">
        <f>_xlfn.IFNA(VLOOKUP(B744,Products!$A$1:$J$93,2,FALSE),"")</f>
        <v>Queso Cabrales</v>
      </c>
      <c r="D744" t="str">
        <f>_xlfn.IFNA(VLOOKUP(VLOOKUP(A744,Orders!$A$1:$L$832,3,FALSE),Employees!$A$1:$J$10,3,FALSE)&amp;" "&amp;VLOOKUP(VLOOKUP(A744,Orders!$A$1:$L$832,3,FALSE),Employees!$A$1:$J$10,2,FALSE),"")</f>
        <v>Michael Suyama</v>
      </c>
      <c r="E744" s="3">
        <f>_xlfn.IFNA(VLOOKUP(A744,Orders!$A$1:$L$832,4,FALSE),"")</f>
        <v>43056</v>
      </c>
      <c r="F744">
        <v>21</v>
      </c>
      <c r="G744">
        <v>3</v>
      </c>
      <c r="H744">
        <v>0</v>
      </c>
      <c r="I744">
        <f t="shared" si="44"/>
        <v>2017</v>
      </c>
      <c r="J744">
        <f t="shared" si="45"/>
        <v>63</v>
      </c>
      <c r="K744">
        <f t="shared" si="46"/>
        <v>11</v>
      </c>
      <c r="L744" t="str">
        <f t="shared" si="47"/>
        <v>Q4</v>
      </c>
    </row>
    <row r="745" spans="1:12">
      <c r="A745">
        <v>10528</v>
      </c>
      <c r="B745">
        <v>33</v>
      </c>
      <c r="C745" t="str">
        <f>_xlfn.IFNA(VLOOKUP(B745,Products!$A$1:$J$93,2,FALSE),"")</f>
        <v>Geitost</v>
      </c>
      <c r="D745" t="str">
        <f>_xlfn.IFNA(VLOOKUP(VLOOKUP(A745,Orders!$A$1:$L$832,3,FALSE),Employees!$A$1:$J$10,3,FALSE)&amp;" "&amp;VLOOKUP(VLOOKUP(A745,Orders!$A$1:$L$832,3,FALSE),Employees!$A$1:$J$10,2,FALSE),"")</f>
        <v>Michael Suyama</v>
      </c>
      <c r="E745" s="3">
        <f>_xlfn.IFNA(VLOOKUP(A745,Orders!$A$1:$L$832,4,FALSE),"")</f>
        <v>43056</v>
      </c>
      <c r="F745">
        <v>2.5</v>
      </c>
      <c r="G745">
        <v>8</v>
      </c>
      <c r="H745">
        <v>0.2</v>
      </c>
      <c r="I745">
        <f t="shared" si="44"/>
        <v>2017</v>
      </c>
      <c r="J745">
        <f t="shared" si="45"/>
        <v>4</v>
      </c>
      <c r="K745">
        <f t="shared" si="46"/>
        <v>11</v>
      </c>
      <c r="L745" t="str">
        <f t="shared" si="47"/>
        <v>Q4</v>
      </c>
    </row>
    <row r="746" spans="1:12">
      <c r="A746">
        <v>10528</v>
      </c>
      <c r="B746">
        <v>72</v>
      </c>
      <c r="C746" t="str">
        <f>_xlfn.IFNA(VLOOKUP(B746,Products!$A$1:$J$93,2,FALSE),"")</f>
        <v>Mozzarella di Giovanni</v>
      </c>
      <c r="D746" t="str">
        <f>_xlfn.IFNA(VLOOKUP(VLOOKUP(A746,Orders!$A$1:$L$832,3,FALSE),Employees!$A$1:$J$10,3,FALSE)&amp;" "&amp;VLOOKUP(VLOOKUP(A746,Orders!$A$1:$L$832,3,FALSE),Employees!$A$1:$J$10,2,FALSE),"")</f>
        <v>Michael Suyama</v>
      </c>
      <c r="E746" s="3">
        <f>_xlfn.IFNA(VLOOKUP(A746,Orders!$A$1:$L$832,4,FALSE),"")</f>
        <v>43056</v>
      </c>
      <c r="F746">
        <v>34.799999999999997</v>
      </c>
      <c r="G746">
        <v>9</v>
      </c>
      <c r="H746">
        <v>0</v>
      </c>
      <c r="I746">
        <f t="shared" si="44"/>
        <v>2017</v>
      </c>
      <c r="J746">
        <f t="shared" si="45"/>
        <v>313.2</v>
      </c>
      <c r="K746">
        <f t="shared" si="46"/>
        <v>11</v>
      </c>
      <c r="L746" t="str">
        <f t="shared" si="47"/>
        <v>Q4</v>
      </c>
    </row>
    <row r="747" spans="1:12">
      <c r="A747">
        <v>10529</v>
      </c>
      <c r="B747">
        <v>55</v>
      </c>
      <c r="C747" t="str">
        <f>_xlfn.IFNA(VLOOKUP(B747,Products!$A$1:$J$93,2,FALSE),"")</f>
        <v>Pâté chinois</v>
      </c>
      <c r="D747" t="str">
        <f>_xlfn.IFNA(VLOOKUP(VLOOKUP(A747,Orders!$A$1:$L$832,3,FALSE),Employees!$A$1:$J$10,3,FALSE)&amp;" "&amp;VLOOKUP(VLOOKUP(A747,Orders!$A$1:$L$832,3,FALSE),Employees!$A$1:$J$10,2,FALSE),"")</f>
        <v>Steven Buchanan</v>
      </c>
      <c r="E747" s="3">
        <f>_xlfn.IFNA(VLOOKUP(A747,Orders!$A$1:$L$832,4,FALSE),"")</f>
        <v>43057</v>
      </c>
      <c r="F747">
        <v>24</v>
      </c>
      <c r="G747">
        <v>14</v>
      </c>
      <c r="H747">
        <v>0</v>
      </c>
      <c r="I747">
        <f t="shared" si="44"/>
        <v>2017</v>
      </c>
      <c r="J747">
        <f t="shared" si="45"/>
        <v>336</v>
      </c>
      <c r="K747">
        <f t="shared" si="46"/>
        <v>11</v>
      </c>
      <c r="L747" t="str">
        <f t="shared" si="47"/>
        <v>Q4</v>
      </c>
    </row>
    <row r="748" spans="1:12">
      <c r="A748">
        <v>10529</v>
      </c>
      <c r="B748">
        <v>68</v>
      </c>
      <c r="C748" t="str">
        <f>_xlfn.IFNA(VLOOKUP(B748,Products!$A$1:$J$93,2,FALSE),"")</f>
        <v>Scottish Longbreads</v>
      </c>
      <c r="D748" t="str">
        <f>_xlfn.IFNA(VLOOKUP(VLOOKUP(A748,Orders!$A$1:$L$832,3,FALSE),Employees!$A$1:$J$10,3,FALSE)&amp;" "&amp;VLOOKUP(VLOOKUP(A748,Orders!$A$1:$L$832,3,FALSE),Employees!$A$1:$J$10,2,FALSE),"")</f>
        <v>Steven Buchanan</v>
      </c>
      <c r="E748" s="3">
        <f>_xlfn.IFNA(VLOOKUP(A748,Orders!$A$1:$L$832,4,FALSE),"")</f>
        <v>43057</v>
      </c>
      <c r="F748">
        <v>12.5</v>
      </c>
      <c r="G748">
        <v>20</v>
      </c>
      <c r="H748">
        <v>0</v>
      </c>
      <c r="I748">
        <f t="shared" si="44"/>
        <v>2017</v>
      </c>
      <c r="J748">
        <f t="shared" si="45"/>
        <v>250</v>
      </c>
      <c r="K748">
        <f t="shared" si="46"/>
        <v>11</v>
      </c>
      <c r="L748" t="str">
        <f t="shared" si="47"/>
        <v>Q4</v>
      </c>
    </row>
    <row r="749" spans="1:12">
      <c r="A749">
        <v>10529</v>
      </c>
      <c r="B749">
        <v>69</v>
      </c>
      <c r="C749" t="str">
        <f>_xlfn.IFNA(VLOOKUP(B749,Products!$A$1:$J$93,2,FALSE),"")</f>
        <v>Gudbrandsdalsost</v>
      </c>
      <c r="D749" t="str">
        <f>_xlfn.IFNA(VLOOKUP(VLOOKUP(A749,Orders!$A$1:$L$832,3,FALSE),Employees!$A$1:$J$10,3,FALSE)&amp;" "&amp;VLOOKUP(VLOOKUP(A749,Orders!$A$1:$L$832,3,FALSE),Employees!$A$1:$J$10,2,FALSE),"")</f>
        <v>Steven Buchanan</v>
      </c>
      <c r="E749" s="3">
        <f>_xlfn.IFNA(VLOOKUP(A749,Orders!$A$1:$L$832,4,FALSE),"")</f>
        <v>43057</v>
      </c>
      <c r="F749">
        <v>36</v>
      </c>
      <c r="G749">
        <v>10</v>
      </c>
      <c r="H749">
        <v>0</v>
      </c>
      <c r="I749">
        <f t="shared" si="44"/>
        <v>2017</v>
      </c>
      <c r="J749">
        <f t="shared" si="45"/>
        <v>360</v>
      </c>
      <c r="K749">
        <f t="shared" si="46"/>
        <v>11</v>
      </c>
      <c r="L749" t="str">
        <f t="shared" si="47"/>
        <v>Q4</v>
      </c>
    </row>
    <row r="750" spans="1:12">
      <c r="A750">
        <v>10530</v>
      </c>
      <c r="B750">
        <v>17</v>
      </c>
      <c r="C750" t="str">
        <f>_xlfn.IFNA(VLOOKUP(B750,Products!$A$1:$J$93,2,FALSE),"")</f>
        <v>Alice Mutton</v>
      </c>
      <c r="D750" t="str">
        <f>_xlfn.IFNA(VLOOKUP(VLOOKUP(A750,Orders!$A$1:$L$832,3,FALSE),Employees!$A$1:$J$10,3,FALSE)&amp;" "&amp;VLOOKUP(VLOOKUP(A750,Orders!$A$1:$L$832,3,FALSE),Employees!$A$1:$J$10,2,FALSE),"")</f>
        <v>Janet Leverling</v>
      </c>
      <c r="E750" s="3">
        <f>_xlfn.IFNA(VLOOKUP(A750,Orders!$A$1:$L$832,4,FALSE),"")</f>
        <v>43058</v>
      </c>
      <c r="F750">
        <v>39</v>
      </c>
      <c r="G750">
        <v>40</v>
      </c>
      <c r="H750">
        <v>0</v>
      </c>
      <c r="I750">
        <f t="shared" si="44"/>
        <v>2017</v>
      </c>
      <c r="J750">
        <f t="shared" si="45"/>
        <v>1560</v>
      </c>
      <c r="K750">
        <f t="shared" si="46"/>
        <v>11</v>
      </c>
      <c r="L750" t="str">
        <f t="shared" si="47"/>
        <v>Q4</v>
      </c>
    </row>
    <row r="751" spans="1:12">
      <c r="A751">
        <v>10530</v>
      </c>
      <c r="B751">
        <v>43</v>
      </c>
      <c r="C751" t="str">
        <f>_xlfn.IFNA(VLOOKUP(B751,Products!$A$1:$J$93,2,FALSE),"")</f>
        <v>Ipoh Coffee</v>
      </c>
      <c r="D751" t="str">
        <f>_xlfn.IFNA(VLOOKUP(VLOOKUP(A751,Orders!$A$1:$L$832,3,FALSE),Employees!$A$1:$J$10,3,FALSE)&amp;" "&amp;VLOOKUP(VLOOKUP(A751,Orders!$A$1:$L$832,3,FALSE),Employees!$A$1:$J$10,2,FALSE),"")</f>
        <v>Janet Leverling</v>
      </c>
      <c r="E751" s="3">
        <f>_xlfn.IFNA(VLOOKUP(A751,Orders!$A$1:$L$832,4,FALSE),"")</f>
        <v>43058</v>
      </c>
      <c r="F751">
        <v>46</v>
      </c>
      <c r="G751">
        <v>25</v>
      </c>
      <c r="H751">
        <v>0</v>
      </c>
      <c r="I751">
        <f t="shared" si="44"/>
        <v>2017</v>
      </c>
      <c r="J751">
        <f t="shared" si="45"/>
        <v>1150</v>
      </c>
      <c r="K751">
        <f t="shared" si="46"/>
        <v>11</v>
      </c>
      <c r="L751" t="str">
        <f t="shared" si="47"/>
        <v>Q4</v>
      </c>
    </row>
    <row r="752" spans="1:12">
      <c r="A752">
        <v>10530</v>
      </c>
      <c r="B752">
        <v>61</v>
      </c>
      <c r="C752" t="str">
        <f>_xlfn.IFNA(VLOOKUP(B752,Products!$A$1:$J$93,2,FALSE),"")</f>
        <v>Sirop d'érable</v>
      </c>
      <c r="D752" t="str">
        <f>_xlfn.IFNA(VLOOKUP(VLOOKUP(A752,Orders!$A$1:$L$832,3,FALSE),Employees!$A$1:$J$10,3,FALSE)&amp;" "&amp;VLOOKUP(VLOOKUP(A752,Orders!$A$1:$L$832,3,FALSE),Employees!$A$1:$J$10,2,FALSE),"")</f>
        <v>Janet Leverling</v>
      </c>
      <c r="E752" s="3">
        <f>_xlfn.IFNA(VLOOKUP(A752,Orders!$A$1:$L$832,4,FALSE),"")</f>
        <v>43058</v>
      </c>
      <c r="F752">
        <v>28.5</v>
      </c>
      <c r="G752">
        <v>20</v>
      </c>
      <c r="H752">
        <v>0</v>
      </c>
      <c r="I752">
        <f t="shared" si="44"/>
        <v>2017</v>
      </c>
      <c r="J752">
        <f t="shared" si="45"/>
        <v>570</v>
      </c>
      <c r="K752">
        <f t="shared" si="46"/>
        <v>11</v>
      </c>
      <c r="L752" t="str">
        <f t="shared" si="47"/>
        <v>Q4</v>
      </c>
    </row>
    <row r="753" spans="1:12">
      <c r="A753">
        <v>10530</v>
      </c>
      <c r="B753">
        <v>76</v>
      </c>
      <c r="C753" t="str">
        <f>_xlfn.IFNA(VLOOKUP(B753,Products!$A$1:$J$93,2,FALSE),"")</f>
        <v>Lakkalikööri</v>
      </c>
      <c r="D753" t="str">
        <f>_xlfn.IFNA(VLOOKUP(VLOOKUP(A753,Orders!$A$1:$L$832,3,FALSE),Employees!$A$1:$J$10,3,FALSE)&amp;" "&amp;VLOOKUP(VLOOKUP(A753,Orders!$A$1:$L$832,3,FALSE),Employees!$A$1:$J$10,2,FALSE),"")</f>
        <v>Janet Leverling</v>
      </c>
      <c r="E753" s="3">
        <f>_xlfn.IFNA(VLOOKUP(A753,Orders!$A$1:$L$832,4,FALSE),"")</f>
        <v>43058</v>
      </c>
      <c r="F753">
        <v>18</v>
      </c>
      <c r="G753">
        <v>50</v>
      </c>
      <c r="H753">
        <v>0</v>
      </c>
      <c r="I753">
        <f t="shared" si="44"/>
        <v>2017</v>
      </c>
      <c r="J753">
        <f t="shared" si="45"/>
        <v>900</v>
      </c>
      <c r="K753">
        <f t="shared" si="46"/>
        <v>11</v>
      </c>
      <c r="L753" t="str">
        <f t="shared" si="47"/>
        <v>Q4</v>
      </c>
    </row>
    <row r="754" spans="1:12">
      <c r="A754">
        <v>10531</v>
      </c>
      <c r="B754">
        <v>59</v>
      </c>
      <c r="C754" t="str">
        <f>_xlfn.IFNA(VLOOKUP(B754,Products!$A$1:$J$93,2,FALSE),"")</f>
        <v>Raclette Courdavault</v>
      </c>
      <c r="D754" t="str">
        <f>_xlfn.IFNA(VLOOKUP(VLOOKUP(A754,Orders!$A$1:$L$832,3,FALSE),Employees!$A$1:$J$10,3,FALSE)&amp;" "&amp;VLOOKUP(VLOOKUP(A754,Orders!$A$1:$L$832,3,FALSE),Employees!$A$1:$J$10,2,FALSE),"")</f>
        <v>Robert King</v>
      </c>
      <c r="E754" s="3">
        <f>_xlfn.IFNA(VLOOKUP(A754,Orders!$A$1:$L$832,4,FALSE),"")</f>
        <v>43058</v>
      </c>
      <c r="F754">
        <v>55</v>
      </c>
      <c r="G754">
        <v>2</v>
      </c>
      <c r="H754">
        <v>0</v>
      </c>
      <c r="I754">
        <f t="shared" si="44"/>
        <v>2017</v>
      </c>
      <c r="J754">
        <f t="shared" si="45"/>
        <v>110</v>
      </c>
      <c r="K754">
        <f t="shared" si="46"/>
        <v>11</v>
      </c>
      <c r="L754" t="str">
        <f t="shared" si="47"/>
        <v>Q4</v>
      </c>
    </row>
    <row r="755" spans="1:12">
      <c r="A755">
        <v>10532</v>
      </c>
      <c r="B755">
        <v>30</v>
      </c>
      <c r="C755" t="str">
        <f>_xlfn.IFNA(VLOOKUP(B755,Products!$A$1:$J$93,2,FALSE),"")</f>
        <v>Nord-Ost Matjeshering</v>
      </c>
      <c r="D755" t="str">
        <f>_xlfn.IFNA(VLOOKUP(VLOOKUP(A755,Orders!$A$1:$L$832,3,FALSE),Employees!$A$1:$J$10,3,FALSE)&amp;" "&amp;VLOOKUP(VLOOKUP(A755,Orders!$A$1:$L$832,3,FALSE),Employees!$A$1:$J$10,2,FALSE),"")</f>
        <v>Robert King</v>
      </c>
      <c r="E755" s="3">
        <f>_xlfn.IFNA(VLOOKUP(A755,Orders!$A$1:$L$832,4,FALSE),"")</f>
        <v>43059</v>
      </c>
      <c r="F755">
        <v>25.89</v>
      </c>
      <c r="G755">
        <v>15</v>
      </c>
      <c r="H755">
        <v>0</v>
      </c>
      <c r="I755">
        <f t="shared" si="44"/>
        <v>2017</v>
      </c>
      <c r="J755">
        <f t="shared" si="45"/>
        <v>388.35</v>
      </c>
      <c r="K755">
        <f t="shared" si="46"/>
        <v>11</v>
      </c>
      <c r="L755" t="str">
        <f t="shared" si="47"/>
        <v>Q4</v>
      </c>
    </row>
    <row r="756" spans="1:12">
      <c r="A756">
        <v>10532</v>
      </c>
      <c r="B756">
        <v>66</v>
      </c>
      <c r="C756" t="str">
        <f>_xlfn.IFNA(VLOOKUP(B756,Products!$A$1:$J$93,2,FALSE),"")</f>
        <v>Louisiana Hot Spiced Okra</v>
      </c>
      <c r="D756" t="str">
        <f>_xlfn.IFNA(VLOOKUP(VLOOKUP(A756,Orders!$A$1:$L$832,3,FALSE),Employees!$A$1:$J$10,3,FALSE)&amp;" "&amp;VLOOKUP(VLOOKUP(A756,Orders!$A$1:$L$832,3,FALSE),Employees!$A$1:$J$10,2,FALSE),"")</f>
        <v>Robert King</v>
      </c>
      <c r="E756" s="3">
        <f>_xlfn.IFNA(VLOOKUP(A756,Orders!$A$1:$L$832,4,FALSE),"")</f>
        <v>43059</v>
      </c>
      <c r="F756">
        <v>17</v>
      </c>
      <c r="G756">
        <v>24</v>
      </c>
      <c r="H756">
        <v>0</v>
      </c>
      <c r="I756">
        <f t="shared" si="44"/>
        <v>2017</v>
      </c>
      <c r="J756">
        <f t="shared" si="45"/>
        <v>408</v>
      </c>
      <c r="K756">
        <f t="shared" si="46"/>
        <v>11</v>
      </c>
      <c r="L756" t="str">
        <f t="shared" si="47"/>
        <v>Q4</v>
      </c>
    </row>
    <row r="757" spans="1:12">
      <c r="A757">
        <v>10533</v>
      </c>
      <c r="B757">
        <v>4</v>
      </c>
      <c r="C757" t="str">
        <f>_xlfn.IFNA(VLOOKUP(B757,Products!$A$1:$J$93,2,FALSE),"")</f>
        <v>Chef Anton's Cajun Seasoning</v>
      </c>
      <c r="D757" t="str">
        <f>_xlfn.IFNA(VLOOKUP(VLOOKUP(A757,Orders!$A$1:$L$832,3,FALSE),Employees!$A$1:$J$10,3,FALSE)&amp;" "&amp;VLOOKUP(VLOOKUP(A757,Orders!$A$1:$L$832,3,FALSE),Employees!$A$1:$J$10,2,FALSE),"")</f>
        <v>Laura Callahan</v>
      </c>
      <c r="E757" s="3">
        <f>_xlfn.IFNA(VLOOKUP(A757,Orders!$A$1:$L$832,4,FALSE),"")</f>
        <v>43062</v>
      </c>
      <c r="F757">
        <v>22</v>
      </c>
      <c r="G757">
        <v>50</v>
      </c>
      <c r="H757">
        <v>0.05</v>
      </c>
      <c r="I757">
        <f t="shared" si="44"/>
        <v>2017</v>
      </c>
      <c r="J757">
        <f t="shared" si="45"/>
        <v>55</v>
      </c>
      <c r="K757">
        <f t="shared" si="46"/>
        <v>11</v>
      </c>
      <c r="L757" t="str">
        <f t="shared" si="47"/>
        <v>Q4</v>
      </c>
    </row>
    <row r="758" spans="1:12">
      <c r="A758">
        <v>10533</v>
      </c>
      <c r="B758">
        <v>72</v>
      </c>
      <c r="C758" t="str">
        <f>_xlfn.IFNA(VLOOKUP(B758,Products!$A$1:$J$93,2,FALSE),"")</f>
        <v>Mozzarella di Giovanni</v>
      </c>
      <c r="D758" t="str">
        <f>_xlfn.IFNA(VLOOKUP(VLOOKUP(A758,Orders!$A$1:$L$832,3,FALSE),Employees!$A$1:$J$10,3,FALSE)&amp;" "&amp;VLOOKUP(VLOOKUP(A758,Orders!$A$1:$L$832,3,FALSE),Employees!$A$1:$J$10,2,FALSE),"")</f>
        <v>Laura Callahan</v>
      </c>
      <c r="E758" s="3">
        <f>_xlfn.IFNA(VLOOKUP(A758,Orders!$A$1:$L$832,4,FALSE),"")</f>
        <v>43062</v>
      </c>
      <c r="F758">
        <v>34.799999999999997</v>
      </c>
      <c r="G758">
        <v>24</v>
      </c>
      <c r="H758">
        <v>0</v>
      </c>
      <c r="I758">
        <f t="shared" si="44"/>
        <v>2017</v>
      </c>
      <c r="J758">
        <f t="shared" si="45"/>
        <v>835.19999999999993</v>
      </c>
      <c r="K758">
        <f t="shared" si="46"/>
        <v>11</v>
      </c>
      <c r="L758" t="str">
        <f t="shared" si="47"/>
        <v>Q4</v>
      </c>
    </row>
    <row r="759" spans="1:12">
      <c r="A759">
        <v>10533</v>
      </c>
      <c r="B759">
        <v>73</v>
      </c>
      <c r="C759" t="str">
        <f>_xlfn.IFNA(VLOOKUP(B759,Products!$A$1:$J$93,2,FALSE),"")</f>
        <v>Röd Kaviar</v>
      </c>
      <c r="D759" t="str">
        <f>_xlfn.IFNA(VLOOKUP(VLOOKUP(A759,Orders!$A$1:$L$832,3,FALSE),Employees!$A$1:$J$10,3,FALSE)&amp;" "&amp;VLOOKUP(VLOOKUP(A759,Orders!$A$1:$L$832,3,FALSE),Employees!$A$1:$J$10,2,FALSE),"")</f>
        <v>Laura Callahan</v>
      </c>
      <c r="E759" s="3">
        <f>_xlfn.IFNA(VLOOKUP(A759,Orders!$A$1:$L$832,4,FALSE),"")</f>
        <v>43062</v>
      </c>
      <c r="F759">
        <v>15</v>
      </c>
      <c r="G759">
        <v>24</v>
      </c>
      <c r="H759">
        <v>0.05</v>
      </c>
      <c r="I759">
        <f t="shared" si="44"/>
        <v>2017</v>
      </c>
      <c r="J759">
        <f t="shared" si="45"/>
        <v>18</v>
      </c>
      <c r="K759">
        <f t="shared" si="46"/>
        <v>11</v>
      </c>
      <c r="L759" t="str">
        <f t="shared" si="47"/>
        <v>Q4</v>
      </c>
    </row>
    <row r="760" spans="1:12">
      <c r="A760">
        <v>10534</v>
      </c>
      <c r="B760">
        <v>30</v>
      </c>
      <c r="C760" t="str">
        <f>_xlfn.IFNA(VLOOKUP(B760,Products!$A$1:$J$93,2,FALSE),"")</f>
        <v>Nord-Ost Matjeshering</v>
      </c>
      <c r="D760" t="str">
        <f>_xlfn.IFNA(VLOOKUP(VLOOKUP(A760,Orders!$A$1:$L$832,3,FALSE),Employees!$A$1:$J$10,3,FALSE)&amp;" "&amp;VLOOKUP(VLOOKUP(A760,Orders!$A$1:$L$832,3,FALSE),Employees!$A$1:$J$10,2,FALSE),"")</f>
        <v>Laura Callahan</v>
      </c>
      <c r="E760" s="3">
        <f>_xlfn.IFNA(VLOOKUP(A760,Orders!$A$1:$L$832,4,FALSE),"")</f>
        <v>43062</v>
      </c>
      <c r="F760">
        <v>25.89</v>
      </c>
      <c r="G760">
        <v>10</v>
      </c>
      <c r="H760">
        <v>0</v>
      </c>
      <c r="I760">
        <f t="shared" si="44"/>
        <v>2017</v>
      </c>
      <c r="J760">
        <f t="shared" si="45"/>
        <v>258.89999999999998</v>
      </c>
      <c r="K760">
        <f t="shared" si="46"/>
        <v>11</v>
      </c>
      <c r="L760" t="str">
        <f t="shared" si="47"/>
        <v>Q4</v>
      </c>
    </row>
    <row r="761" spans="1:12">
      <c r="A761">
        <v>10534</v>
      </c>
      <c r="B761">
        <v>40</v>
      </c>
      <c r="C761" t="str">
        <f>_xlfn.IFNA(VLOOKUP(B761,Products!$A$1:$J$93,2,FALSE),"")</f>
        <v>Boston Crab Meat</v>
      </c>
      <c r="D761" t="str">
        <f>_xlfn.IFNA(VLOOKUP(VLOOKUP(A761,Orders!$A$1:$L$832,3,FALSE),Employees!$A$1:$J$10,3,FALSE)&amp;" "&amp;VLOOKUP(VLOOKUP(A761,Orders!$A$1:$L$832,3,FALSE),Employees!$A$1:$J$10,2,FALSE),"")</f>
        <v>Laura Callahan</v>
      </c>
      <c r="E761" s="3">
        <f>_xlfn.IFNA(VLOOKUP(A761,Orders!$A$1:$L$832,4,FALSE),"")</f>
        <v>43062</v>
      </c>
      <c r="F761">
        <v>18.399999999999999</v>
      </c>
      <c r="G761">
        <v>10</v>
      </c>
      <c r="H761">
        <v>0.2</v>
      </c>
      <c r="I761">
        <f t="shared" si="44"/>
        <v>2017</v>
      </c>
      <c r="J761">
        <f t="shared" si="45"/>
        <v>36.800000000000004</v>
      </c>
      <c r="K761">
        <f t="shared" si="46"/>
        <v>11</v>
      </c>
      <c r="L761" t="str">
        <f t="shared" si="47"/>
        <v>Q4</v>
      </c>
    </row>
    <row r="762" spans="1:12">
      <c r="A762">
        <v>10534</v>
      </c>
      <c r="B762">
        <v>54</v>
      </c>
      <c r="C762" t="str">
        <f>_xlfn.IFNA(VLOOKUP(B762,Products!$A$1:$J$93,2,FALSE),"")</f>
        <v>Tourtière</v>
      </c>
      <c r="D762" t="str">
        <f>_xlfn.IFNA(VLOOKUP(VLOOKUP(A762,Orders!$A$1:$L$832,3,FALSE),Employees!$A$1:$J$10,3,FALSE)&amp;" "&amp;VLOOKUP(VLOOKUP(A762,Orders!$A$1:$L$832,3,FALSE),Employees!$A$1:$J$10,2,FALSE),"")</f>
        <v>Laura Callahan</v>
      </c>
      <c r="E762" s="3">
        <f>_xlfn.IFNA(VLOOKUP(A762,Orders!$A$1:$L$832,4,FALSE),"")</f>
        <v>43062</v>
      </c>
      <c r="F762">
        <v>7.45</v>
      </c>
      <c r="G762">
        <v>10</v>
      </c>
      <c r="H762">
        <v>0.2</v>
      </c>
      <c r="I762">
        <f t="shared" si="44"/>
        <v>2017</v>
      </c>
      <c r="J762">
        <f t="shared" si="45"/>
        <v>14.9</v>
      </c>
      <c r="K762">
        <f t="shared" si="46"/>
        <v>11</v>
      </c>
      <c r="L762" t="str">
        <f t="shared" si="47"/>
        <v>Q4</v>
      </c>
    </row>
    <row r="763" spans="1:12">
      <c r="A763">
        <v>10535</v>
      </c>
      <c r="B763">
        <v>11</v>
      </c>
      <c r="C763" t="str">
        <f>_xlfn.IFNA(VLOOKUP(B763,Products!$A$1:$J$93,2,FALSE),"")</f>
        <v>Queso Cabrales</v>
      </c>
      <c r="D763" t="str">
        <f>_xlfn.IFNA(VLOOKUP(VLOOKUP(A763,Orders!$A$1:$L$832,3,FALSE),Employees!$A$1:$J$10,3,FALSE)&amp;" "&amp;VLOOKUP(VLOOKUP(A763,Orders!$A$1:$L$832,3,FALSE),Employees!$A$1:$J$10,2,FALSE),"")</f>
        <v>Margaret Peacock</v>
      </c>
      <c r="E763" s="3">
        <f>_xlfn.IFNA(VLOOKUP(A763,Orders!$A$1:$L$832,4,FALSE),"")</f>
        <v>43063</v>
      </c>
      <c r="F763">
        <v>21</v>
      </c>
      <c r="G763">
        <v>50</v>
      </c>
      <c r="H763">
        <v>0.1</v>
      </c>
      <c r="I763">
        <f t="shared" si="44"/>
        <v>2017</v>
      </c>
      <c r="J763">
        <f t="shared" si="45"/>
        <v>105</v>
      </c>
      <c r="K763">
        <f t="shared" si="46"/>
        <v>11</v>
      </c>
      <c r="L763" t="str">
        <f t="shared" si="47"/>
        <v>Q4</v>
      </c>
    </row>
    <row r="764" spans="1:12">
      <c r="A764">
        <v>10535</v>
      </c>
      <c r="B764">
        <v>40</v>
      </c>
      <c r="C764" t="str">
        <f>_xlfn.IFNA(VLOOKUP(B764,Products!$A$1:$J$93,2,FALSE),"")</f>
        <v>Boston Crab Meat</v>
      </c>
      <c r="D764" t="str">
        <f>_xlfn.IFNA(VLOOKUP(VLOOKUP(A764,Orders!$A$1:$L$832,3,FALSE),Employees!$A$1:$J$10,3,FALSE)&amp;" "&amp;VLOOKUP(VLOOKUP(A764,Orders!$A$1:$L$832,3,FALSE),Employees!$A$1:$J$10,2,FALSE),"")</f>
        <v>Margaret Peacock</v>
      </c>
      <c r="E764" s="3">
        <f>_xlfn.IFNA(VLOOKUP(A764,Orders!$A$1:$L$832,4,FALSE),"")</f>
        <v>43063</v>
      </c>
      <c r="F764">
        <v>18.399999999999999</v>
      </c>
      <c r="G764">
        <v>10</v>
      </c>
      <c r="H764">
        <v>0.1</v>
      </c>
      <c r="I764">
        <f t="shared" si="44"/>
        <v>2017</v>
      </c>
      <c r="J764">
        <f t="shared" si="45"/>
        <v>18.400000000000002</v>
      </c>
      <c r="K764">
        <f t="shared" si="46"/>
        <v>11</v>
      </c>
      <c r="L764" t="str">
        <f t="shared" si="47"/>
        <v>Q4</v>
      </c>
    </row>
    <row r="765" spans="1:12">
      <c r="A765">
        <v>10535</v>
      </c>
      <c r="B765">
        <v>57</v>
      </c>
      <c r="C765" t="str">
        <f>_xlfn.IFNA(VLOOKUP(B765,Products!$A$1:$J$93,2,FALSE),"")</f>
        <v>Ravioli Angelo</v>
      </c>
      <c r="D765" t="str">
        <f>_xlfn.IFNA(VLOOKUP(VLOOKUP(A765,Orders!$A$1:$L$832,3,FALSE),Employees!$A$1:$J$10,3,FALSE)&amp;" "&amp;VLOOKUP(VLOOKUP(A765,Orders!$A$1:$L$832,3,FALSE),Employees!$A$1:$J$10,2,FALSE),"")</f>
        <v>Margaret Peacock</v>
      </c>
      <c r="E765" s="3">
        <f>_xlfn.IFNA(VLOOKUP(A765,Orders!$A$1:$L$832,4,FALSE),"")</f>
        <v>43063</v>
      </c>
      <c r="F765">
        <v>19.5</v>
      </c>
      <c r="G765">
        <v>5</v>
      </c>
      <c r="H765">
        <v>0.1</v>
      </c>
      <c r="I765">
        <f t="shared" si="44"/>
        <v>2017</v>
      </c>
      <c r="J765">
        <f t="shared" si="45"/>
        <v>9.75</v>
      </c>
      <c r="K765">
        <f t="shared" si="46"/>
        <v>11</v>
      </c>
      <c r="L765" t="str">
        <f t="shared" si="47"/>
        <v>Q4</v>
      </c>
    </row>
    <row r="766" spans="1:12">
      <c r="A766">
        <v>10535</v>
      </c>
      <c r="B766">
        <v>59</v>
      </c>
      <c r="C766" t="str">
        <f>_xlfn.IFNA(VLOOKUP(B766,Products!$A$1:$J$93,2,FALSE),"")</f>
        <v>Raclette Courdavault</v>
      </c>
      <c r="D766" t="str">
        <f>_xlfn.IFNA(VLOOKUP(VLOOKUP(A766,Orders!$A$1:$L$832,3,FALSE),Employees!$A$1:$J$10,3,FALSE)&amp;" "&amp;VLOOKUP(VLOOKUP(A766,Orders!$A$1:$L$832,3,FALSE),Employees!$A$1:$J$10,2,FALSE),"")</f>
        <v>Margaret Peacock</v>
      </c>
      <c r="E766" s="3">
        <f>_xlfn.IFNA(VLOOKUP(A766,Orders!$A$1:$L$832,4,FALSE),"")</f>
        <v>43063</v>
      </c>
      <c r="F766">
        <v>55</v>
      </c>
      <c r="G766">
        <v>15</v>
      </c>
      <c r="H766">
        <v>0.1</v>
      </c>
      <c r="I766">
        <f t="shared" si="44"/>
        <v>2017</v>
      </c>
      <c r="J766">
        <f t="shared" si="45"/>
        <v>82.5</v>
      </c>
      <c r="K766">
        <f t="shared" si="46"/>
        <v>11</v>
      </c>
      <c r="L766" t="str">
        <f t="shared" si="47"/>
        <v>Q4</v>
      </c>
    </row>
    <row r="767" spans="1:12">
      <c r="A767">
        <v>10536</v>
      </c>
      <c r="B767">
        <v>12</v>
      </c>
      <c r="C767" t="str">
        <f>_xlfn.IFNA(VLOOKUP(B767,Products!$A$1:$J$93,2,FALSE),"")</f>
        <v>Queso Manchego La Pastora</v>
      </c>
      <c r="D767" t="str">
        <f>_xlfn.IFNA(VLOOKUP(VLOOKUP(A767,Orders!$A$1:$L$832,3,FALSE),Employees!$A$1:$J$10,3,FALSE)&amp;" "&amp;VLOOKUP(VLOOKUP(A767,Orders!$A$1:$L$832,3,FALSE),Employees!$A$1:$J$10,2,FALSE),"")</f>
        <v>Janet Leverling</v>
      </c>
      <c r="E767" s="3">
        <f>_xlfn.IFNA(VLOOKUP(A767,Orders!$A$1:$L$832,4,FALSE),"")</f>
        <v>43064</v>
      </c>
      <c r="F767">
        <v>38</v>
      </c>
      <c r="G767">
        <v>15</v>
      </c>
      <c r="H767">
        <v>0.25</v>
      </c>
      <c r="I767">
        <f t="shared" si="44"/>
        <v>2017</v>
      </c>
      <c r="J767">
        <f t="shared" si="45"/>
        <v>142.5</v>
      </c>
      <c r="K767">
        <f t="shared" si="46"/>
        <v>11</v>
      </c>
      <c r="L767" t="str">
        <f t="shared" si="47"/>
        <v>Q4</v>
      </c>
    </row>
    <row r="768" spans="1:12">
      <c r="A768">
        <v>10536</v>
      </c>
      <c r="B768">
        <v>31</v>
      </c>
      <c r="C768" t="str">
        <f>_xlfn.IFNA(VLOOKUP(B768,Products!$A$1:$J$93,2,FALSE),"")</f>
        <v>Gorgonzola Telino</v>
      </c>
      <c r="D768" t="str">
        <f>_xlfn.IFNA(VLOOKUP(VLOOKUP(A768,Orders!$A$1:$L$832,3,FALSE),Employees!$A$1:$J$10,3,FALSE)&amp;" "&amp;VLOOKUP(VLOOKUP(A768,Orders!$A$1:$L$832,3,FALSE),Employees!$A$1:$J$10,2,FALSE),"")</f>
        <v>Janet Leverling</v>
      </c>
      <c r="E768" s="3">
        <f>_xlfn.IFNA(VLOOKUP(A768,Orders!$A$1:$L$832,4,FALSE),"")</f>
        <v>43064</v>
      </c>
      <c r="F768">
        <v>12.5</v>
      </c>
      <c r="G768">
        <v>20</v>
      </c>
      <c r="H768">
        <v>0</v>
      </c>
      <c r="I768">
        <f t="shared" si="44"/>
        <v>2017</v>
      </c>
      <c r="J768">
        <f t="shared" si="45"/>
        <v>250</v>
      </c>
      <c r="K768">
        <f t="shared" si="46"/>
        <v>11</v>
      </c>
      <c r="L768" t="str">
        <f t="shared" si="47"/>
        <v>Q4</v>
      </c>
    </row>
    <row r="769" spans="1:12">
      <c r="A769">
        <v>10536</v>
      </c>
      <c r="B769">
        <v>33</v>
      </c>
      <c r="C769" t="str">
        <f>_xlfn.IFNA(VLOOKUP(B769,Products!$A$1:$J$93,2,FALSE),"")</f>
        <v>Geitost</v>
      </c>
      <c r="D769" t="str">
        <f>_xlfn.IFNA(VLOOKUP(VLOOKUP(A769,Orders!$A$1:$L$832,3,FALSE),Employees!$A$1:$J$10,3,FALSE)&amp;" "&amp;VLOOKUP(VLOOKUP(A769,Orders!$A$1:$L$832,3,FALSE),Employees!$A$1:$J$10,2,FALSE),"")</f>
        <v>Janet Leverling</v>
      </c>
      <c r="E769" s="3">
        <f>_xlfn.IFNA(VLOOKUP(A769,Orders!$A$1:$L$832,4,FALSE),"")</f>
        <v>43064</v>
      </c>
      <c r="F769">
        <v>2.5</v>
      </c>
      <c r="G769">
        <v>30</v>
      </c>
      <c r="H769">
        <v>0</v>
      </c>
      <c r="I769">
        <f t="shared" si="44"/>
        <v>2017</v>
      </c>
      <c r="J769">
        <f t="shared" si="45"/>
        <v>75</v>
      </c>
      <c r="K769">
        <f t="shared" si="46"/>
        <v>11</v>
      </c>
      <c r="L769" t="str">
        <f t="shared" si="47"/>
        <v>Q4</v>
      </c>
    </row>
    <row r="770" spans="1:12">
      <c r="A770">
        <v>10536</v>
      </c>
      <c r="B770">
        <v>60</v>
      </c>
      <c r="C770" t="str">
        <f>_xlfn.IFNA(VLOOKUP(B770,Products!$A$1:$J$93,2,FALSE),"")</f>
        <v>Camembert Pierrot</v>
      </c>
      <c r="D770" t="str">
        <f>_xlfn.IFNA(VLOOKUP(VLOOKUP(A770,Orders!$A$1:$L$832,3,FALSE),Employees!$A$1:$J$10,3,FALSE)&amp;" "&amp;VLOOKUP(VLOOKUP(A770,Orders!$A$1:$L$832,3,FALSE),Employees!$A$1:$J$10,2,FALSE),"")</f>
        <v>Janet Leverling</v>
      </c>
      <c r="E770" s="3">
        <f>_xlfn.IFNA(VLOOKUP(A770,Orders!$A$1:$L$832,4,FALSE),"")</f>
        <v>43064</v>
      </c>
      <c r="F770">
        <v>34</v>
      </c>
      <c r="G770">
        <v>35</v>
      </c>
      <c r="H770">
        <v>0.25</v>
      </c>
      <c r="I770">
        <f t="shared" si="44"/>
        <v>2017</v>
      </c>
      <c r="J770">
        <f t="shared" si="45"/>
        <v>297.5</v>
      </c>
      <c r="K770">
        <f t="shared" si="46"/>
        <v>11</v>
      </c>
      <c r="L770" t="str">
        <f t="shared" si="47"/>
        <v>Q4</v>
      </c>
    </row>
    <row r="771" spans="1:12">
      <c r="A771">
        <v>10537</v>
      </c>
      <c r="B771">
        <v>31</v>
      </c>
      <c r="C771" t="str">
        <f>_xlfn.IFNA(VLOOKUP(B771,Products!$A$1:$J$93,2,FALSE),"")</f>
        <v>Gorgonzola Telino</v>
      </c>
      <c r="D771" t="str">
        <f>_xlfn.IFNA(VLOOKUP(VLOOKUP(A771,Orders!$A$1:$L$832,3,FALSE),Employees!$A$1:$J$10,3,FALSE)&amp;" "&amp;VLOOKUP(VLOOKUP(A771,Orders!$A$1:$L$832,3,FALSE),Employees!$A$1:$J$10,2,FALSE),"")</f>
        <v>Nancy Davolio</v>
      </c>
      <c r="E771" s="3">
        <f>_xlfn.IFNA(VLOOKUP(A771,Orders!$A$1:$L$832,4,FALSE),"")</f>
        <v>43064</v>
      </c>
      <c r="F771">
        <v>12.5</v>
      </c>
      <c r="G771">
        <v>30</v>
      </c>
      <c r="H771">
        <v>0</v>
      </c>
      <c r="I771">
        <f t="shared" ref="I771:I834" si="48">IFERROR(IF(E771="","",YEAR(E771)),"")</f>
        <v>2017</v>
      </c>
      <c r="J771">
        <f t="shared" ref="J771:J834" si="49">IF(H771=0,F771*G771,F771*G771*H771)</f>
        <v>375</v>
      </c>
      <c r="K771">
        <f t="shared" ref="K771:K834" si="50">IFERROR(MONTH(E771),"")</f>
        <v>11</v>
      </c>
      <c r="L771" t="str">
        <f t="shared" ref="L771:L834" si="51">IFERROR("Q"&amp;ROUNDUP(MONTH(E771)/3,0),"")</f>
        <v>Q4</v>
      </c>
    </row>
    <row r="772" spans="1:12">
      <c r="A772">
        <v>10537</v>
      </c>
      <c r="B772">
        <v>51</v>
      </c>
      <c r="C772" t="str">
        <f>_xlfn.IFNA(VLOOKUP(B772,Products!$A$1:$J$93,2,FALSE),"")</f>
        <v>Manjimup Dried Apples</v>
      </c>
      <c r="D772" t="str">
        <f>_xlfn.IFNA(VLOOKUP(VLOOKUP(A772,Orders!$A$1:$L$832,3,FALSE),Employees!$A$1:$J$10,3,FALSE)&amp;" "&amp;VLOOKUP(VLOOKUP(A772,Orders!$A$1:$L$832,3,FALSE),Employees!$A$1:$J$10,2,FALSE),"")</f>
        <v>Nancy Davolio</v>
      </c>
      <c r="E772" s="3">
        <f>_xlfn.IFNA(VLOOKUP(A772,Orders!$A$1:$L$832,4,FALSE),"")</f>
        <v>43064</v>
      </c>
      <c r="F772">
        <v>53</v>
      </c>
      <c r="G772">
        <v>6</v>
      </c>
      <c r="H772">
        <v>0</v>
      </c>
      <c r="I772">
        <f t="shared" si="48"/>
        <v>2017</v>
      </c>
      <c r="J772">
        <f t="shared" si="49"/>
        <v>318</v>
      </c>
      <c r="K772">
        <f t="shared" si="50"/>
        <v>11</v>
      </c>
      <c r="L772" t="str">
        <f t="shared" si="51"/>
        <v>Q4</v>
      </c>
    </row>
    <row r="773" spans="1:12">
      <c r="A773">
        <v>10537</v>
      </c>
      <c r="B773">
        <v>58</v>
      </c>
      <c r="C773" t="str">
        <f>_xlfn.IFNA(VLOOKUP(B773,Products!$A$1:$J$93,2,FALSE),"")</f>
        <v>Escargots de Bourgogne</v>
      </c>
      <c r="D773" t="str">
        <f>_xlfn.IFNA(VLOOKUP(VLOOKUP(A773,Orders!$A$1:$L$832,3,FALSE),Employees!$A$1:$J$10,3,FALSE)&amp;" "&amp;VLOOKUP(VLOOKUP(A773,Orders!$A$1:$L$832,3,FALSE),Employees!$A$1:$J$10,2,FALSE),"")</f>
        <v>Nancy Davolio</v>
      </c>
      <c r="E773" s="3">
        <f>_xlfn.IFNA(VLOOKUP(A773,Orders!$A$1:$L$832,4,FALSE),"")</f>
        <v>43064</v>
      </c>
      <c r="F773">
        <v>13.25</v>
      </c>
      <c r="G773">
        <v>20</v>
      </c>
      <c r="H773">
        <v>0</v>
      </c>
      <c r="I773">
        <f t="shared" si="48"/>
        <v>2017</v>
      </c>
      <c r="J773">
        <f t="shared" si="49"/>
        <v>265</v>
      </c>
      <c r="K773">
        <f t="shared" si="50"/>
        <v>11</v>
      </c>
      <c r="L773" t="str">
        <f t="shared" si="51"/>
        <v>Q4</v>
      </c>
    </row>
    <row r="774" spans="1:12">
      <c r="A774">
        <v>10537</v>
      </c>
      <c r="B774">
        <v>72</v>
      </c>
      <c r="C774" t="str">
        <f>_xlfn.IFNA(VLOOKUP(B774,Products!$A$1:$J$93,2,FALSE),"")</f>
        <v>Mozzarella di Giovanni</v>
      </c>
      <c r="D774" t="str">
        <f>_xlfn.IFNA(VLOOKUP(VLOOKUP(A774,Orders!$A$1:$L$832,3,FALSE),Employees!$A$1:$J$10,3,FALSE)&amp;" "&amp;VLOOKUP(VLOOKUP(A774,Orders!$A$1:$L$832,3,FALSE),Employees!$A$1:$J$10,2,FALSE),"")</f>
        <v>Nancy Davolio</v>
      </c>
      <c r="E774" s="3">
        <f>_xlfn.IFNA(VLOOKUP(A774,Orders!$A$1:$L$832,4,FALSE),"")</f>
        <v>43064</v>
      </c>
      <c r="F774">
        <v>34.799999999999997</v>
      </c>
      <c r="G774">
        <v>21</v>
      </c>
      <c r="H774">
        <v>0</v>
      </c>
      <c r="I774">
        <f t="shared" si="48"/>
        <v>2017</v>
      </c>
      <c r="J774">
        <f t="shared" si="49"/>
        <v>730.8</v>
      </c>
      <c r="K774">
        <f t="shared" si="50"/>
        <v>11</v>
      </c>
      <c r="L774" t="str">
        <f t="shared" si="51"/>
        <v>Q4</v>
      </c>
    </row>
    <row r="775" spans="1:12">
      <c r="A775">
        <v>10537</v>
      </c>
      <c r="B775">
        <v>73</v>
      </c>
      <c r="C775" t="str">
        <f>_xlfn.IFNA(VLOOKUP(B775,Products!$A$1:$J$93,2,FALSE),"")</f>
        <v>Röd Kaviar</v>
      </c>
      <c r="D775" t="str">
        <f>_xlfn.IFNA(VLOOKUP(VLOOKUP(A775,Orders!$A$1:$L$832,3,FALSE),Employees!$A$1:$J$10,3,FALSE)&amp;" "&amp;VLOOKUP(VLOOKUP(A775,Orders!$A$1:$L$832,3,FALSE),Employees!$A$1:$J$10,2,FALSE),"")</f>
        <v>Nancy Davolio</v>
      </c>
      <c r="E775" s="3">
        <f>_xlfn.IFNA(VLOOKUP(A775,Orders!$A$1:$L$832,4,FALSE),"")</f>
        <v>43064</v>
      </c>
      <c r="F775">
        <v>15</v>
      </c>
      <c r="G775">
        <v>9</v>
      </c>
      <c r="H775">
        <v>0</v>
      </c>
      <c r="I775">
        <f t="shared" si="48"/>
        <v>2017</v>
      </c>
      <c r="J775">
        <f t="shared" si="49"/>
        <v>135</v>
      </c>
      <c r="K775">
        <f t="shared" si="50"/>
        <v>11</v>
      </c>
      <c r="L775" t="str">
        <f t="shared" si="51"/>
        <v>Q4</v>
      </c>
    </row>
    <row r="776" spans="1:12">
      <c r="A776">
        <v>10538</v>
      </c>
      <c r="B776">
        <v>70</v>
      </c>
      <c r="C776" t="str">
        <f>_xlfn.IFNA(VLOOKUP(B776,Products!$A$1:$J$93,2,FALSE),"")</f>
        <v>Outback Lager</v>
      </c>
      <c r="D776" t="str">
        <f>_xlfn.IFNA(VLOOKUP(VLOOKUP(A776,Orders!$A$1:$L$832,3,FALSE),Employees!$A$1:$J$10,3,FALSE)&amp;" "&amp;VLOOKUP(VLOOKUP(A776,Orders!$A$1:$L$832,3,FALSE),Employees!$A$1:$J$10,2,FALSE),"")</f>
        <v>Anne Dodsworth</v>
      </c>
      <c r="E776" s="3">
        <f>_xlfn.IFNA(VLOOKUP(A776,Orders!$A$1:$L$832,4,FALSE),"")</f>
        <v>43065</v>
      </c>
      <c r="F776">
        <v>15</v>
      </c>
      <c r="G776">
        <v>7</v>
      </c>
      <c r="H776">
        <v>0</v>
      </c>
      <c r="I776">
        <f t="shared" si="48"/>
        <v>2017</v>
      </c>
      <c r="J776">
        <f t="shared" si="49"/>
        <v>105</v>
      </c>
      <c r="K776">
        <f t="shared" si="50"/>
        <v>11</v>
      </c>
      <c r="L776" t="str">
        <f t="shared" si="51"/>
        <v>Q4</v>
      </c>
    </row>
    <row r="777" spans="1:12">
      <c r="A777">
        <v>10538</v>
      </c>
      <c r="B777">
        <v>72</v>
      </c>
      <c r="C777" t="str">
        <f>_xlfn.IFNA(VLOOKUP(B777,Products!$A$1:$J$93,2,FALSE),"")</f>
        <v>Mozzarella di Giovanni</v>
      </c>
      <c r="D777" t="str">
        <f>_xlfn.IFNA(VLOOKUP(VLOOKUP(A777,Orders!$A$1:$L$832,3,FALSE),Employees!$A$1:$J$10,3,FALSE)&amp;" "&amp;VLOOKUP(VLOOKUP(A777,Orders!$A$1:$L$832,3,FALSE),Employees!$A$1:$J$10,2,FALSE),"")</f>
        <v>Anne Dodsworth</v>
      </c>
      <c r="E777" s="3">
        <f>_xlfn.IFNA(VLOOKUP(A777,Orders!$A$1:$L$832,4,FALSE),"")</f>
        <v>43065</v>
      </c>
      <c r="F777">
        <v>34.799999999999997</v>
      </c>
      <c r="G777">
        <v>1</v>
      </c>
      <c r="H777">
        <v>0</v>
      </c>
      <c r="I777">
        <f t="shared" si="48"/>
        <v>2017</v>
      </c>
      <c r="J777">
        <f t="shared" si="49"/>
        <v>34.799999999999997</v>
      </c>
      <c r="K777">
        <f t="shared" si="50"/>
        <v>11</v>
      </c>
      <c r="L777" t="str">
        <f t="shared" si="51"/>
        <v>Q4</v>
      </c>
    </row>
    <row r="778" spans="1:12">
      <c r="A778">
        <v>10539</v>
      </c>
      <c r="B778">
        <v>13</v>
      </c>
      <c r="C778" t="str">
        <f>_xlfn.IFNA(VLOOKUP(B778,Products!$A$1:$J$93,2,FALSE),"")</f>
        <v>Konbu</v>
      </c>
      <c r="D778" t="str">
        <f>_xlfn.IFNA(VLOOKUP(VLOOKUP(A778,Orders!$A$1:$L$832,3,FALSE),Employees!$A$1:$J$10,3,FALSE)&amp;" "&amp;VLOOKUP(VLOOKUP(A778,Orders!$A$1:$L$832,3,FALSE),Employees!$A$1:$J$10,2,FALSE),"")</f>
        <v>Michael Suyama</v>
      </c>
      <c r="E778" s="3">
        <f>_xlfn.IFNA(VLOOKUP(A778,Orders!$A$1:$L$832,4,FALSE),"")</f>
        <v>43066</v>
      </c>
      <c r="F778">
        <v>6</v>
      </c>
      <c r="G778">
        <v>8</v>
      </c>
      <c r="H778">
        <v>0</v>
      </c>
      <c r="I778">
        <f t="shared" si="48"/>
        <v>2017</v>
      </c>
      <c r="J778">
        <f t="shared" si="49"/>
        <v>48</v>
      </c>
      <c r="K778">
        <f t="shared" si="50"/>
        <v>11</v>
      </c>
      <c r="L778" t="str">
        <f t="shared" si="51"/>
        <v>Q4</v>
      </c>
    </row>
    <row r="779" spans="1:12">
      <c r="A779">
        <v>10539</v>
      </c>
      <c r="B779">
        <v>21</v>
      </c>
      <c r="C779" t="str">
        <f>_xlfn.IFNA(VLOOKUP(B779,Products!$A$1:$J$93,2,FALSE),"")</f>
        <v>Sir Rodney's Scones</v>
      </c>
      <c r="D779" t="str">
        <f>_xlfn.IFNA(VLOOKUP(VLOOKUP(A779,Orders!$A$1:$L$832,3,FALSE),Employees!$A$1:$J$10,3,FALSE)&amp;" "&amp;VLOOKUP(VLOOKUP(A779,Orders!$A$1:$L$832,3,FALSE),Employees!$A$1:$J$10,2,FALSE),"")</f>
        <v>Michael Suyama</v>
      </c>
      <c r="E779" s="3">
        <f>_xlfn.IFNA(VLOOKUP(A779,Orders!$A$1:$L$832,4,FALSE),"")</f>
        <v>43066</v>
      </c>
      <c r="F779">
        <v>10</v>
      </c>
      <c r="G779">
        <v>15</v>
      </c>
      <c r="H779">
        <v>0</v>
      </c>
      <c r="I779">
        <f t="shared" si="48"/>
        <v>2017</v>
      </c>
      <c r="J779">
        <f t="shared" si="49"/>
        <v>150</v>
      </c>
      <c r="K779">
        <f t="shared" si="50"/>
        <v>11</v>
      </c>
      <c r="L779" t="str">
        <f t="shared" si="51"/>
        <v>Q4</v>
      </c>
    </row>
    <row r="780" spans="1:12">
      <c r="A780">
        <v>10539</v>
      </c>
      <c r="B780">
        <v>33</v>
      </c>
      <c r="C780" t="str">
        <f>_xlfn.IFNA(VLOOKUP(B780,Products!$A$1:$J$93,2,FALSE),"")</f>
        <v>Geitost</v>
      </c>
      <c r="D780" t="str">
        <f>_xlfn.IFNA(VLOOKUP(VLOOKUP(A780,Orders!$A$1:$L$832,3,FALSE),Employees!$A$1:$J$10,3,FALSE)&amp;" "&amp;VLOOKUP(VLOOKUP(A780,Orders!$A$1:$L$832,3,FALSE),Employees!$A$1:$J$10,2,FALSE),"")</f>
        <v>Michael Suyama</v>
      </c>
      <c r="E780" s="3">
        <f>_xlfn.IFNA(VLOOKUP(A780,Orders!$A$1:$L$832,4,FALSE),"")</f>
        <v>43066</v>
      </c>
      <c r="F780">
        <v>2.5</v>
      </c>
      <c r="G780">
        <v>15</v>
      </c>
      <c r="H780">
        <v>0</v>
      </c>
      <c r="I780">
        <f t="shared" si="48"/>
        <v>2017</v>
      </c>
      <c r="J780">
        <f t="shared" si="49"/>
        <v>37.5</v>
      </c>
      <c r="K780">
        <f t="shared" si="50"/>
        <v>11</v>
      </c>
      <c r="L780" t="str">
        <f t="shared" si="51"/>
        <v>Q4</v>
      </c>
    </row>
    <row r="781" spans="1:12">
      <c r="A781">
        <v>10539</v>
      </c>
      <c r="B781">
        <v>49</v>
      </c>
      <c r="C781" t="str">
        <f>_xlfn.IFNA(VLOOKUP(B781,Products!$A$1:$J$93,2,FALSE),"")</f>
        <v>Maxilaku</v>
      </c>
      <c r="D781" t="str">
        <f>_xlfn.IFNA(VLOOKUP(VLOOKUP(A781,Orders!$A$1:$L$832,3,FALSE),Employees!$A$1:$J$10,3,FALSE)&amp;" "&amp;VLOOKUP(VLOOKUP(A781,Orders!$A$1:$L$832,3,FALSE),Employees!$A$1:$J$10,2,FALSE),"")</f>
        <v>Michael Suyama</v>
      </c>
      <c r="E781" s="3">
        <f>_xlfn.IFNA(VLOOKUP(A781,Orders!$A$1:$L$832,4,FALSE),"")</f>
        <v>43066</v>
      </c>
      <c r="F781">
        <v>20</v>
      </c>
      <c r="G781">
        <v>6</v>
      </c>
      <c r="H781">
        <v>0</v>
      </c>
      <c r="I781">
        <f t="shared" si="48"/>
        <v>2017</v>
      </c>
      <c r="J781">
        <f t="shared" si="49"/>
        <v>120</v>
      </c>
      <c r="K781">
        <f t="shared" si="50"/>
        <v>11</v>
      </c>
      <c r="L781" t="str">
        <f t="shared" si="51"/>
        <v>Q4</v>
      </c>
    </row>
    <row r="782" spans="1:12">
      <c r="A782">
        <v>10540</v>
      </c>
      <c r="B782">
        <v>3</v>
      </c>
      <c r="C782" t="str">
        <f>_xlfn.IFNA(VLOOKUP(B782,Products!$A$1:$J$93,2,FALSE),"")</f>
        <v>Aniseed Syrup</v>
      </c>
      <c r="D782" t="str">
        <f>_xlfn.IFNA(VLOOKUP(VLOOKUP(A782,Orders!$A$1:$L$832,3,FALSE),Employees!$A$1:$J$10,3,FALSE)&amp;" "&amp;VLOOKUP(VLOOKUP(A782,Orders!$A$1:$L$832,3,FALSE),Employees!$A$1:$J$10,2,FALSE),"")</f>
        <v>Janet Leverling</v>
      </c>
      <c r="E782" s="3">
        <f>_xlfn.IFNA(VLOOKUP(A782,Orders!$A$1:$L$832,4,FALSE),"")</f>
        <v>43069</v>
      </c>
      <c r="F782">
        <v>10</v>
      </c>
      <c r="G782">
        <v>60</v>
      </c>
      <c r="H782">
        <v>0</v>
      </c>
      <c r="I782">
        <f t="shared" si="48"/>
        <v>2017</v>
      </c>
      <c r="J782">
        <f t="shared" si="49"/>
        <v>600</v>
      </c>
      <c r="K782">
        <f t="shared" si="50"/>
        <v>11</v>
      </c>
      <c r="L782" t="str">
        <f t="shared" si="51"/>
        <v>Q4</v>
      </c>
    </row>
    <row r="783" spans="1:12">
      <c r="A783">
        <v>10540</v>
      </c>
      <c r="B783">
        <v>26</v>
      </c>
      <c r="C783" t="str">
        <f>_xlfn.IFNA(VLOOKUP(B783,Products!$A$1:$J$93,2,FALSE),"")</f>
        <v>Gumbär Gummibärchen</v>
      </c>
      <c r="D783" t="str">
        <f>_xlfn.IFNA(VLOOKUP(VLOOKUP(A783,Orders!$A$1:$L$832,3,FALSE),Employees!$A$1:$J$10,3,FALSE)&amp;" "&amp;VLOOKUP(VLOOKUP(A783,Orders!$A$1:$L$832,3,FALSE),Employees!$A$1:$J$10,2,FALSE),"")</f>
        <v>Janet Leverling</v>
      </c>
      <c r="E783" s="3">
        <f>_xlfn.IFNA(VLOOKUP(A783,Orders!$A$1:$L$832,4,FALSE),"")</f>
        <v>43069</v>
      </c>
      <c r="F783">
        <v>31.23</v>
      </c>
      <c r="G783">
        <v>40</v>
      </c>
      <c r="H783">
        <v>0</v>
      </c>
      <c r="I783">
        <f t="shared" si="48"/>
        <v>2017</v>
      </c>
      <c r="J783">
        <f t="shared" si="49"/>
        <v>1249.2</v>
      </c>
      <c r="K783">
        <f t="shared" si="50"/>
        <v>11</v>
      </c>
      <c r="L783" t="str">
        <f t="shared" si="51"/>
        <v>Q4</v>
      </c>
    </row>
    <row r="784" spans="1:12">
      <c r="A784">
        <v>10540</v>
      </c>
      <c r="B784">
        <v>38</v>
      </c>
      <c r="C784" t="str">
        <f>_xlfn.IFNA(VLOOKUP(B784,Products!$A$1:$J$93,2,FALSE),"")</f>
        <v>Côte de Blaye</v>
      </c>
      <c r="D784" t="str">
        <f>_xlfn.IFNA(VLOOKUP(VLOOKUP(A784,Orders!$A$1:$L$832,3,FALSE),Employees!$A$1:$J$10,3,FALSE)&amp;" "&amp;VLOOKUP(VLOOKUP(A784,Orders!$A$1:$L$832,3,FALSE),Employees!$A$1:$J$10,2,FALSE),"")</f>
        <v>Janet Leverling</v>
      </c>
      <c r="E784" s="3">
        <f>_xlfn.IFNA(VLOOKUP(A784,Orders!$A$1:$L$832,4,FALSE),"")</f>
        <v>43069</v>
      </c>
      <c r="F784">
        <v>263.5</v>
      </c>
      <c r="G784">
        <v>30</v>
      </c>
      <c r="H784">
        <v>0</v>
      </c>
      <c r="I784">
        <f t="shared" si="48"/>
        <v>2017</v>
      </c>
      <c r="J784">
        <f t="shared" si="49"/>
        <v>7905</v>
      </c>
      <c r="K784">
        <f t="shared" si="50"/>
        <v>11</v>
      </c>
      <c r="L784" t="str">
        <f t="shared" si="51"/>
        <v>Q4</v>
      </c>
    </row>
    <row r="785" spans="1:12">
      <c r="A785">
        <v>10540</v>
      </c>
      <c r="B785">
        <v>68</v>
      </c>
      <c r="C785" t="str">
        <f>_xlfn.IFNA(VLOOKUP(B785,Products!$A$1:$J$93,2,FALSE),"")</f>
        <v>Scottish Longbreads</v>
      </c>
      <c r="D785" t="str">
        <f>_xlfn.IFNA(VLOOKUP(VLOOKUP(A785,Orders!$A$1:$L$832,3,FALSE),Employees!$A$1:$J$10,3,FALSE)&amp;" "&amp;VLOOKUP(VLOOKUP(A785,Orders!$A$1:$L$832,3,FALSE),Employees!$A$1:$J$10,2,FALSE),"")</f>
        <v>Janet Leverling</v>
      </c>
      <c r="E785" s="3">
        <f>_xlfn.IFNA(VLOOKUP(A785,Orders!$A$1:$L$832,4,FALSE),"")</f>
        <v>43069</v>
      </c>
      <c r="F785">
        <v>12.5</v>
      </c>
      <c r="G785">
        <v>35</v>
      </c>
      <c r="H785">
        <v>0</v>
      </c>
      <c r="I785">
        <f t="shared" si="48"/>
        <v>2017</v>
      </c>
      <c r="J785">
        <f t="shared" si="49"/>
        <v>437.5</v>
      </c>
      <c r="K785">
        <f t="shared" si="50"/>
        <v>11</v>
      </c>
      <c r="L785" t="str">
        <f t="shared" si="51"/>
        <v>Q4</v>
      </c>
    </row>
    <row r="786" spans="1:12">
      <c r="A786">
        <v>10541</v>
      </c>
      <c r="B786">
        <v>24</v>
      </c>
      <c r="C786" t="str">
        <f>_xlfn.IFNA(VLOOKUP(B786,Products!$A$1:$J$93,2,FALSE),"")</f>
        <v>Guaraná Fantástica</v>
      </c>
      <c r="D786" t="str">
        <f>_xlfn.IFNA(VLOOKUP(VLOOKUP(A786,Orders!$A$1:$L$832,3,FALSE),Employees!$A$1:$J$10,3,FALSE)&amp;" "&amp;VLOOKUP(VLOOKUP(A786,Orders!$A$1:$L$832,3,FALSE),Employees!$A$1:$J$10,2,FALSE),"")</f>
        <v>Andrew Fuller</v>
      </c>
      <c r="E786" s="3">
        <f>_xlfn.IFNA(VLOOKUP(A786,Orders!$A$1:$L$832,4,FALSE),"")</f>
        <v>43069</v>
      </c>
      <c r="F786">
        <v>4.5</v>
      </c>
      <c r="G786">
        <v>35</v>
      </c>
      <c r="H786">
        <v>0.1</v>
      </c>
      <c r="I786">
        <f t="shared" si="48"/>
        <v>2017</v>
      </c>
      <c r="J786">
        <f t="shared" si="49"/>
        <v>15.75</v>
      </c>
      <c r="K786">
        <f t="shared" si="50"/>
        <v>11</v>
      </c>
      <c r="L786" t="str">
        <f t="shared" si="51"/>
        <v>Q4</v>
      </c>
    </row>
    <row r="787" spans="1:12">
      <c r="A787">
        <v>10541</v>
      </c>
      <c r="B787">
        <v>38</v>
      </c>
      <c r="C787" t="str">
        <f>_xlfn.IFNA(VLOOKUP(B787,Products!$A$1:$J$93,2,FALSE),"")</f>
        <v>Côte de Blaye</v>
      </c>
      <c r="D787" t="str">
        <f>_xlfn.IFNA(VLOOKUP(VLOOKUP(A787,Orders!$A$1:$L$832,3,FALSE),Employees!$A$1:$J$10,3,FALSE)&amp;" "&amp;VLOOKUP(VLOOKUP(A787,Orders!$A$1:$L$832,3,FALSE),Employees!$A$1:$J$10,2,FALSE),"")</f>
        <v>Andrew Fuller</v>
      </c>
      <c r="E787" s="3">
        <f>_xlfn.IFNA(VLOOKUP(A787,Orders!$A$1:$L$832,4,FALSE),"")</f>
        <v>43069</v>
      </c>
      <c r="F787">
        <v>263.5</v>
      </c>
      <c r="G787">
        <v>4</v>
      </c>
      <c r="H787">
        <v>0.1</v>
      </c>
      <c r="I787">
        <f t="shared" si="48"/>
        <v>2017</v>
      </c>
      <c r="J787">
        <f t="shared" si="49"/>
        <v>105.4</v>
      </c>
      <c r="K787">
        <f t="shared" si="50"/>
        <v>11</v>
      </c>
      <c r="L787" t="str">
        <f t="shared" si="51"/>
        <v>Q4</v>
      </c>
    </row>
    <row r="788" spans="1:12">
      <c r="A788">
        <v>10541</v>
      </c>
      <c r="B788">
        <v>65</v>
      </c>
      <c r="C788" t="str">
        <f>_xlfn.IFNA(VLOOKUP(B788,Products!$A$1:$J$93,2,FALSE),"")</f>
        <v>Louisiana Fiery Hot Pepper Sauce</v>
      </c>
      <c r="D788" t="str">
        <f>_xlfn.IFNA(VLOOKUP(VLOOKUP(A788,Orders!$A$1:$L$832,3,FALSE),Employees!$A$1:$J$10,3,FALSE)&amp;" "&amp;VLOOKUP(VLOOKUP(A788,Orders!$A$1:$L$832,3,FALSE),Employees!$A$1:$J$10,2,FALSE),"")</f>
        <v>Andrew Fuller</v>
      </c>
      <c r="E788" s="3">
        <f>_xlfn.IFNA(VLOOKUP(A788,Orders!$A$1:$L$832,4,FALSE),"")</f>
        <v>43069</v>
      </c>
      <c r="F788">
        <v>21.05</v>
      </c>
      <c r="G788">
        <v>36</v>
      </c>
      <c r="H788">
        <v>0.1</v>
      </c>
      <c r="I788">
        <f t="shared" si="48"/>
        <v>2017</v>
      </c>
      <c r="J788">
        <f t="shared" si="49"/>
        <v>75.780000000000015</v>
      </c>
      <c r="K788">
        <f t="shared" si="50"/>
        <v>11</v>
      </c>
      <c r="L788" t="str">
        <f t="shared" si="51"/>
        <v>Q4</v>
      </c>
    </row>
    <row r="789" spans="1:12">
      <c r="A789">
        <v>10541</v>
      </c>
      <c r="B789">
        <v>71</v>
      </c>
      <c r="C789" t="str">
        <f>_xlfn.IFNA(VLOOKUP(B789,Products!$A$1:$J$93,2,FALSE),"")</f>
        <v>Flotemysost</v>
      </c>
      <c r="D789" t="str">
        <f>_xlfn.IFNA(VLOOKUP(VLOOKUP(A789,Orders!$A$1:$L$832,3,FALSE),Employees!$A$1:$J$10,3,FALSE)&amp;" "&amp;VLOOKUP(VLOOKUP(A789,Orders!$A$1:$L$832,3,FALSE),Employees!$A$1:$J$10,2,FALSE),"")</f>
        <v>Andrew Fuller</v>
      </c>
      <c r="E789" s="3">
        <f>_xlfn.IFNA(VLOOKUP(A789,Orders!$A$1:$L$832,4,FALSE),"")</f>
        <v>43069</v>
      </c>
      <c r="F789">
        <v>21.5</v>
      </c>
      <c r="G789">
        <v>9</v>
      </c>
      <c r="H789">
        <v>0.1</v>
      </c>
      <c r="I789">
        <f t="shared" si="48"/>
        <v>2017</v>
      </c>
      <c r="J789">
        <f t="shared" si="49"/>
        <v>19.350000000000001</v>
      </c>
      <c r="K789">
        <f t="shared" si="50"/>
        <v>11</v>
      </c>
      <c r="L789" t="str">
        <f t="shared" si="51"/>
        <v>Q4</v>
      </c>
    </row>
    <row r="790" spans="1:12">
      <c r="A790">
        <v>10542</v>
      </c>
      <c r="B790">
        <v>11</v>
      </c>
      <c r="C790" t="str">
        <f>_xlfn.IFNA(VLOOKUP(B790,Products!$A$1:$J$93,2,FALSE),"")</f>
        <v>Queso Cabrales</v>
      </c>
      <c r="D790" t="str">
        <f>_xlfn.IFNA(VLOOKUP(VLOOKUP(A790,Orders!$A$1:$L$832,3,FALSE),Employees!$A$1:$J$10,3,FALSE)&amp;" "&amp;VLOOKUP(VLOOKUP(A790,Orders!$A$1:$L$832,3,FALSE),Employees!$A$1:$J$10,2,FALSE),"")</f>
        <v>Nancy Davolio</v>
      </c>
      <c r="E790" s="3">
        <f>_xlfn.IFNA(VLOOKUP(A790,Orders!$A$1:$L$832,4,FALSE),"")</f>
        <v>43070</v>
      </c>
      <c r="F790">
        <v>21</v>
      </c>
      <c r="G790">
        <v>15</v>
      </c>
      <c r="H790">
        <v>0.05</v>
      </c>
      <c r="I790">
        <f t="shared" si="48"/>
        <v>2017</v>
      </c>
      <c r="J790">
        <f t="shared" si="49"/>
        <v>15.75</v>
      </c>
      <c r="K790">
        <f t="shared" si="50"/>
        <v>12</v>
      </c>
      <c r="L790" t="str">
        <f t="shared" si="51"/>
        <v>Q4</v>
      </c>
    </row>
    <row r="791" spans="1:12">
      <c r="A791">
        <v>10542</v>
      </c>
      <c r="B791">
        <v>54</v>
      </c>
      <c r="C791" t="str">
        <f>_xlfn.IFNA(VLOOKUP(B791,Products!$A$1:$J$93,2,FALSE),"")</f>
        <v>Tourtière</v>
      </c>
      <c r="D791" t="str">
        <f>_xlfn.IFNA(VLOOKUP(VLOOKUP(A791,Orders!$A$1:$L$832,3,FALSE),Employees!$A$1:$J$10,3,FALSE)&amp;" "&amp;VLOOKUP(VLOOKUP(A791,Orders!$A$1:$L$832,3,FALSE),Employees!$A$1:$J$10,2,FALSE),"")</f>
        <v>Nancy Davolio</v>
      </c>
      <c r="E791" s="3">
        <f>_xlfn.IFNA(VLOOKUP(A791,Orders!$A$1:$L$832,4,FALSE),"")</f>
        <v>43070</v>
      </c>
      <c r="F791">
        <v>7.45</v>
      </c>
      <c r="G791">
        <v>24</v>
      </c>
      <c r="H791">
        <v>0.05</v>
      </c>
      <c r="I791">
        <f t="shared" si="48"/>
        <v>2017</v>
      </c>
      <c r="J791">
        <f t="shared" si="49"/>
        <v>8.9400000000000013</v>
      </c>
      <c r="K791">
        <f t="shared" si="50"/>
        <v>12</v>
      </c>
      <c r="L791" t="str">
        <f t="shared" si="51"/>
        <v>Q4</v>
      </c>
    </row>
    <row r="792" spans="1:12">
      <c r="A792">
        <v>10543</v>
      </c>
      <c r="B792">
        <v>12</v>
      </c>
      <c r="C792" t="str">
        <f>_xlfn.IFNA(VLOOKUP(B792,Products!$A$1:$J$93,2,FALSE),"")</f>
        <v>Queso Manchego La Pastora</v>
      </c>
      <c r="D792" t="str">
        <f>_xlfn.IFNA(VLOOKUP(VLOOKUP(A792,Orders!$A$1:$L$832,3,FALSE),Employees!$A$1:$J$10,3,FALSE)&amp;" "&amp;VLOOKUP(VLOOKUP(A792,Orders!$A$1:$L$832,3,FALSE),Employees!$A$1:$J$10,2,FALSE),"")</f>
        <v>Laura Callahan</v>
      </c>
      <c r="E792" s="3">
        <f>_xlfn.IFNA(VLOOKUP(A792,Orders!$A$1:$L$832,4,FALSE),"")</f>
        <v>43071</v>
      </c>
      <c r="F792">
        <v>38</v>
      </c>
      <c r="G792">
        <v>30</v>
      </c>
      <c r="H792">
        <v>0.15</v>
      </c>
      <c r="I792">
        <f t="shared" si="48"/>
        <v>2017</v>
      </c>
      <c r="J792">
        <f t="shared" si="49"/>
        <v>171</v>
      </c>
      <c r="K792">
        <f t="shared" si="50"/>
        <v>12</v>
      </c>
      <c r="L792" t="str">
        <f t="shared" si="51"/>
        <v>Q4</v>
      </c>
    </row>
    <row r="793" spans="1:12">
      <c r="A793">
        <v>10543</v>
      </c>
      <c r="B793">
        <v>23</v>
      </c>
      <c r="C793" t="str">
        <f>_xlfn.IFNA(VLOOKUP(B793,Products!$A$1:$J$93,2,FALSE),"")</f>
        <v>Tunnbröd</v>
      </c>
      <c r="D793" t="str">
        <f>_xlfn.IFNA(VLOOKUP(VLOOKUP(A793,Orders!$A$1:$L$832,3,FALSE),Employees!$A$1:$J$10,3,FALSE)&amp;" "&amp;VLOOKUP(VLOOKUP(A793,Orders!$A$1:$L$832,3,FALSE),Employees!$A$1:$J$10,2,FALSE),"")</f>
        <v>Laura Callahan</v>
      </c>
      <c r="E793" s="3">
        <f>_xlfn.IFNA(VLOOKUP(A793,Orders!$A$1:$L$832,4,FALSE),"")</f>
        <v>43071</v>
      </c>
      <c r="F793">
        <v>9</v>
      </c>
      <c r="G793">
        <v>70</v>
      </c>
      <c r="H793">
        <v>0.15</v>
      </c>
      <c r="I793">
        <f t="shared" si="48"/>
        <v>2017</v>
      </c>
      <c r="J793">
        <f t="shared" si="49"/>
        <v>94.5</v>
      </c>
      <c r="K793">
        <f t="shared" si="50"/>
        <v>12</v>
      </c>
      <c r="L793" t="str">
        <f t="shared" si="51"/>
        <v>Q4</v>
      </c>
    </row>
    <row r="794" spans="1:12">
      <c r="A794">
        <v>10544</v>
      </c>
      <c r="B794">
        <v>28</v>
      </c>
      <c r="C794" t="str">
        <f>_xlfn.IFNA(VLOOKUP(B794,Products!$A$1:$J$93,2,FALSE),"")</f>
        <v>Rössle Sauerkraut</v>
      </c>
      <c r="D794" t="str">
        <f>_xlfn.IFNA(VLOOKUP(VLOOKUP(A794,Orders!$A$1:$L$832,3,FALSE),Employees!$A$1:$J$10,3,FALSE)&amp;" "&amp;VLOOKUP(VLOOKUP(A794,Orders!$A$1:$L$832,3,FALSE),Employees!$A$1:$J$10,2,FALSE),"")</f>
        <v>Margaret Peacock</v>
      </c>
      <c r="E794" s="3">
        <f>_xlfn.IFNA(VLOOKUP(A794,Orders!$A$1:$L$832,4,FALSE),"")</f>
        <v>43071</v>
      </c>
      <c r="F794">
        <v>45.6</v>
      </c>
      <c r="G794">
        <v>7</v>
      </c>
      <c r="H794">
        <v>0</v>
      </c>
      <c r="I794">
        <f t="shared" si="48"/>
        <v>2017</v>
      </c>
      <c r="J794">
        <f t="shared" si="49"/>
        <v>319.2</v>
      </c>
      <c r="K794">
        <f t="shared" si="50"/>
        <v>12</v>
      </c>
      <c r="L794" t="str">
        <f t="shared" si="51"/>
        <v>Q4</v>
      </c>
    </row>
    <row r="795" spans="1:12">
      <c r="A795">
        <v>10544</v>
      </c>
      <c r="B795">
        <v>67</v>
      </c>
      <c r="C795" t="str">
        <f>_xlfn.IFNA(VLOOKUP(B795,Products!$A$1:$J$93,2,FALSE),"")</f>
        <v>Laughing Lumberjack Lager</v>
      </c>
      <c r="D795" t="str">
        <f>_xlfn.IFNA(VLOOKUP(VLOOKUP(A795,Orders!$A$1:$L$832,3,FALSE),Employees!$A$1:$J$10,3,FALSE)&amp;" "&amp;VLOOKUP(VLOOKUP(A795,Orders!$A$1:$L$832,3,FALSE),Employees!$A$1:$J$10,2,FALSE),"")</f>
        <v>Margaret Peacock</v>
      </c>
      <c r="E795" s="3">
        <f>_xlfn.IFNA(VLOOKUP(A795,Orders!$A$1:$L$832,4,FALSE),"")</f>
        <v>43071</v>
      </c>
      <c r="F795">
        <v>14</v>
      </c>
      <c r="G795">
        <v>7</v>
      </c>
      <c r="H795">
        <v>0</v>
      </c>
      <c r="I795">
        <f t="shared" si="48"/>
        <v>2017</v>
      </c>
      <c r="J795">
        <f t="shared" si="49"/>
        <v>98</v>
      </c>
      <c r="K795">
        <f t="shared" si="50"/>
        <v>12</v>
      </c>
      <c r="L795" t="str">
        <f t="shared" si="51"/>
        <v>Q4</v>
      </c>
    </row>
    <row r="796" spans="1:12">
      <c r="A796">
        <v>10545</v>
      </c>
      <c r="B796">
        <v>11</v>
      </c>
      <c r="C796" t="str">
        <f>_xlfn.IFNA(VLOOKUP(B796,Products!$A$1:$J$93,2,FALSE),"")</f>
        <v>Queso Cabrales</v>
      </c>
      <c r="D796" t="str">
        <f>_xlfn.IFNA(VLOOKUP(VLOOKUP(A796,Orders!$A$1:$L$832,3,FALSE),Employees!$A$1:$J$10,3,FALSE)&amp;" "&amp;VLOOKUP(VLOOKUP(A796,Orders!$A$1:$L$832,3,FALSE),Employees!$A$1:$J$10,2,FALSE),"")</f>
        <v>Laura Callahan</v>
      </c>
      <c r="E796" s="3">
        <f>_xlfn.IFNA(VLOOKUP(A796,Orders!$A$1:$L$832,4,FALSE),"")</f>
        <v>43072</v>
      </c>
      <c r="F796">
        <v>21</v>
      </c>
      <c r="G796">
        <v>10</v>
      </c>
      <c r="H796">
        <v>0</v>
      </c>
      <c r="I796">
        <f t="shared" si="48"/>
        <v>2017</v>
      </c>
      <c r="J796">
        <f t="shared" si="49"/>
        <v>210</v>
      </c>
      <c r="K796">
        <f t="shared" si="50"/>
        <v>12</v>
      </c>
      <c r="L796" t="str">
        <f t="shared" si="51"/>
        <v>Q4</v>
      </c>
    </row>
    <row r="797" spans="1:12">
      <c r="A797">
        <v>10546</v>
      </c>
      <c r="B797">
        <v>7</v>
      </c>
      <c r="C797" t="str">
        <f>_xlfn.IFNA(VLOOKUP(B797,Products!$A$1:$J$93,2,FALSE),"")</f>
        <v>Uncle Bob's Organic Dried Pears</v>
      </c>
      <c r="D797" t="str">
        <f>_xlfn.IFNA(VLOOKUP(VLOOKUP(A797,Orders!$A$1:$L$832,3,FALSE),Employees!$A$1:$J$10,3,FALSE)&amp;" "&amp;VLOOKUP(VLOOKUP(A797,Orders!$A$1:$L$832,3,FALSE),Employees!$A$1:$J$10,2,FALSE),"")</f>
        <v>Nancy Davolio</v>
      </c>
      <c r="E797" s="3">
        <f>_xlfn.IFNA(VLOOKUP(A797,Orders!$A$1:$L$832,4,FALSE),"")</f>
        <v>43073</v>
      </c>
      <c r="F797">
        <v>30</v>
      </c>
      <c r="G797">
        <v>10</v>
      </c>
      <c r="H797">
        <v>0</v>
      </c>
      <c r="I797">
        <f t="shared" si="48"/>
        <v>2017</v>
      </c>
      <c r="J797">
        <f t="shared" si="49"/>
        <v>300</v>
      </c>
      <c r="K797">
        <f t="shared" si="50"/>
        <v>12</v>
      </c>
      <c r="L797" t="str">
        <f t="shared" si="51"/>
        <v>Q4</v>
      </c>
    </row>
    <row r="798" spans="1:12">
      <c r="A798">
        <v>10546</v>
      </c>
      <c r="B798">
        <v>35</v>
      </c>
      <c r="C798" t="str">
        <f>_xlfn.IFNA(VLOOKUP(B798,Products!$A$1:$J$93,2,FALSE),"")</f>
        <v>Steeleye Stout</v>
      </c>
      <c r="D798" t="str">
        <f>_xlfn.IFNA(VLOOKUP(VLOOKUP(A798,Orders!$A$1:$L$832,3,FALSE),Employees!$A$1:$J$10,3,FALSE)&amp;" "&amp;VLOOKUP(VLOOKUP(A798,Orders!$A$1:$L$832,3,FALSE),Employees!$A$1:$J$10,2,FALSE),"")</f>
        <v>Nancy Davolio</v>
      </c>
      <c r="E798" s="3">
        <f>_xlfn.IFNA(VLOOKUP(A798,Orders!$A$1:$L$832,4,FALSE),"")</f>
        <v>43073</v>
      </c>
      <c r="F798">
        <v>18</v>
      </c>
      <c r="G798">
        <v>30</v>
      </c>
      <c r="H798">
        <v>0</v>
      </c>
      <c r="I798">
        <f t="shared" si="48"/>
        <v>2017</v>
      </c>
      <c r="J798">
        <f t="shared" si="49"/>
        <v>540</v>
      </c>
      <c r="K798">
        <f t="shared" si="50"/>
        <v>12</v>
      </c>
      <c r="L798" t="str">
        <f t="shared" si="51"/>
        <v>Q4</v>
      </c>
    </row>
    <row r="799" spans="1:12">
      <c r="A799">
        <v>10546</v>
      </c>
      <c r="B799">
        <v>62</v>
      </c>
      <c r="C799" t="str">
        <f>_xlfn.IFNA(VLOOKUP(B799,Products!$A$1:$J$93,2,FALSE),"")</f>
        <v>Tarte au sucre</v>
      </c>
      <c r="D799" t="str">
        <f>_xlfn.IFNA(VLOOKUP(VLOOKUP(A799,Orders!$A$1:$L$832,3,FALSE),Employees!$A$1:$J$10,3,FALSE)&amp;" "&amp;VLOOKUP(VLOOKUP(A799,Orders!$A$1:$L$832,3,FALSE),Employees!$A$1:$J$10,2,FALSE),"")</f>
        <v>Nancy Davolio</v>
      </c>
      <c r="E799" s="3">
        <f>_xlfn.IFNA(VLOOKUP(A799,Orders!$A$1:$L$832,4,FALSE),"")</f>
        <v>43073</v>
      </c>
      <c r="F799">
        <v>49.3</v>
      </c>
      <c r="G799">
        <v>40</v>
      </c>
      <c r="H799">
        <v>0</v>
      </c>
      <c r="I799">
        <f t="shared" si="48"/>
        <v>2017</v>
      </c>
      <c r="J799">
        <f t="shared" si="49"/>
        <v>1972</v>
      </c>
      <c r="K799">
        <f t="shared" si="50"/>
        <v>12</v>
      </c>
      <c r="L799" t="str">
        <f t="shared" si="51"/>
        <v>Q4</v>
      </c>
    </row>
    <row r="800" spans="1:12">
      <c r="A800">
        <v>10547</v>
      </c>
      <c r="B800">
        <v>32</v>
      </c>
      <c r="C800" t="str">
        <f>_xlfn.IFNA(VLOOKUP(B800,Products!$A$1:$J$93,2,FALSE),"")</f>
        <v>Mascarpone Fabioli</v>
      </c>
      <c r="D800" t="str">
        <f>_xlfn.IFNA(VLOOKUP(VLOOKUP(A800,Orders!$A$1:$L$832,3,FALSE),Employees!$A$1:$J$10,3,FALSE)&amp;" "&amp;VLOOKUP(VLOOKUP(A800,Orders!$A$1:$L$832,3,FALSE),Employees!$A$1:$J$10,2,FALSE),"")</f>
        <v>Janet Leverling</v>
      </c>
      <c r="E800" s="3">
        <f>_xlfn.IFNA(VLOOKUP(A800,Orders!$A$1:$L$832,4,FALSE),"")</f>
        <v>43073</v>
      </c>
      <c r="F800">
        <v>32</v>
      </c>
      <c r="G800">
        <v>24</v>
      </c>
      <c r="H800">
        <v>0.15</v>
      </c>
      <c r="I800">
        <f t="shared" si="48"/>
        <v>2017</v>
      </c>
      <c r="J800">
        <f t="shared" si="49"/>
        <v>115.19999999999999</v>
      </c>
      <c r="K800">
        <f t="shared" si="50"/>
        <v>12</v>
      </c>
      <c r="L800" t="str">
        <f t="shared" si="51"/>
        <v>Q4</v>
      </c>
    </row>
    <row r="801" spans="1:12">
      <c r="A801">
        <v>10547</v>
      </c>
      <c r="B801">
        <v>36</v>
      </c>
      <c r="C801" t="str">
        <f>_xlfn.IFNA(VLOOKUP(B801,Products!$A$1:$J$93,2,FALSE),"")</f>
        <v>Inlagd Sill</v>
      </c>
      <c r="D801" t="str">
        <f>_xlfn.IFNA(VLOOKUP(VLOOKUP(A801,Orders!$A$1:$L$832,3,FALSE),Employees!$A$1:$J$10,3,FALSE)&amp;" "&amp;VLOOKUP(VLOOKUP(A801,Orders!$A$1:$L$832,3,FALSE),Employees!$A$1:$J$10,2,FALSE),"")</f>
        <v>Janet Leverling</v>
      </c>
      <c r="E801" s="3">
        <f>_xlfn.IFNA(VLOOKUP(A801,Orders!$A$1:$L$832,4,FALSE),"")</f>
        <v>43073</v>
      </c>
      <c r="F801">
        <v>19</v>
      </c>
      <c r="G801">
        <v>60</v>
      </c>
      <c r="H801">
        <v>0</v>
      </c>
      <c r="I801">
        <f t="shared" si="48"/>
        <v>2017</v>
      </c>
      <c r="J801">
        <f t="shared" si="49"/>
        <v>1140</v>
      </c>
      <c r="K801">
        <f t="shared" si="50"/>
        <v>12</v>
      </c>
      <c r="L801" t="str">
        <f t="shared" si="51"/>
        <v>Q4</v>
      </c>
    </row>
    <row r="802" spans="1:12">
      <c r="A802">
        <v>10548</v>
      </c>
      <c r="B802">
        <v>34</v>
      </c>
      <c r="C802" t="str">
        <f>_xlfn.IFNA(VLOOKUP(B802,Products!$A$1:$J$93,2,FALSE),"")</f>
        <v>Sasquatch Ale</v>
      </c>
      <c r="D802" t="str">
        <f>_xlfn.IFNA(VLOOKUP(VLOOKUP(A802,Orders!$A$1:$L$832,3,FALSE),Employees!$A$1:$J$10,3,FALSE)&amp;" "&amp;VLOOKUP(VLOOKUP(A802,Orders!$A$1:$L$832,3,FALSE),Employees!$A$1:$J$10,2,FALSE),"")</f>
        <v>Janet Leverling</v>
      </c>
      <c r="E802" s="3">
        <f>_xlfn.IFNA(VLOOKUP(A802,Orders!$A$1:$L$832,4,FALSE),"")</f>
        <v>43076</v>
      </c>
      <c r="F802">
        <v>14</v>
      </c>
      <c r="G802">
        <v>10</v>
      </c>
      <c r="H802">
        <v>0.25</v>
      </c>
      <c r="I802">
        <f t="shared" si="48"/>
        <v>2017</v>
      </c>
      <c r="J802">
        <f t="shared" si="49"/>
        <v>35</v>
      </c>
      <c r="K802">
        <f t="shared" si="50"/>
        <v>12</v>
      </c>
      <c r="L802" t="str">
        <f t="shared" si="51"/>
        <v>Q4</v>
      </c>
    </row>
    <row r="803" spans="1:12">
      <c r="A803">
        <v>10548</v>
      </c>
      <c r="B803">
        <v>41</v>
      </c>
      <c r="C803" t="str">
        <f>_xlfn.IFNA(VLOOKUP(B803,Products!$A$1:$J$93,2,FALSE),"")</f>
        <v>Jack's New England Clam Chowder</v>
      </c>
      <c r="D803" t="str">
        <f>_xlfn.IFNA(VLOOKUP(VLOOKUP(A803,Orders!$A$1:$L$832,3,FALSE),Employees!$A$1:$J$10,3,FALSE)&amp;" "&amp;VLOOKUP(VLOOKUP(A803,Orders!$A$1:$L$832,3,FALSE),Employees!$A$1:$J$10,2,FALSE),"")</f>
        <v>Janet Leverling</v>
      </c>
      <c r="E803" s="3">
        <f>_xlfn.IFNA(VLOOKUP(A803,Orders!$A$1:$L$832,4,FALSE),"")</f>
        <v>43076</v>
      </c>
      <c r="F803">
        <v>9.65</v>
      </c>
      <c r="G803">
        <v>14</v>
      </c>
      <c r="H803">
        <v>0</v>
      </c>
      <c r="I803">
        <f t="shared" si="48"/>
        <v>2017</v>
      </c>
      <c r="J803">
        <f t="shared" si="49"/>
        <v>135.1</v>
      </c>
      <c r="K803">
        <f t="shared" si="50"/>
        <v>12</v>
      </c>
      <c r="L803" t="str">
        <f t="shared" si="51"/>
        <v>Q4</v>
      </c>
    </row>
    <row r="804" spans="1:12">
      <c r="A804">
        <v>10549</v>
      </c>
      <c r="B804">
        <v>31</v>
      </c>
      <c r="C804" t="str">
        <f>_xlfn.IFNA(VLOOKUP(B804,Products!$A$1:$J$93,2,FALSE),"")</f>
        <v>Gorgonzola Telino</v>
      </c>
      <c r="D804" t="str">
        <f>_xlfn.IFNA(VLOOKUP(VLOOKUP(A804,Orders!$A$1:$L$832,3,FALSE),Employees!$A$1:$J$10,3,FALSE)&amp;" "&amp;VLOOKUP(VLOOKUP(A804,Orders!$A$1:$L$832,3,FALSE),Employees!$A$1:$J$10,2,FALSE),"")</f>
        <v>Steven Buchanan</v>
      </c>
      <c r="E804" s="3">
        <f>_xlfn.IFNA(VLOOKUP(A804,Orders!$A$1:$L$832,4,FALSE),"")</f>
        <v>43077</v>
      </c>
      <c r="F804">
        <v>12.5</v>
      </c>
      <c r="G804">
        <v>55</v>
      </c>
      <c r="H804">
        <v>0.15</v>
      </c>
      <c r="I804">
        <f t="shared" si="48"/>
        <v>2017</v>
      </c>
      <c r="J804">
        <f t="shared" si="49"/>
        <v>103.125</v>
      </c>
      <c r="K804">
        <f t="shared" si="50"/>
        <v>12</v>
      </c>
      <c r="L804" t="str">
        <f t="shared" si="51"/>
        <v>Q4</v>
      </c>
    </row>
    <row r="805" spans="1:12">
      <c r="A805">
        <v>10549</v>
      </c>
      <c r="B805">
        <v>45</v>
      </c>
      <c r="C805" t="str">
        <f>_xlfn.IFNA(VLOOKUP(B805,Products!$A$1:$J$93,2,FALSE),"")</f>
        <v>Rogede sild</v>
      </c>
      <c r="D805" t="str">
        <f>_xlfn.IFNA(VLOOKUP(VLOOKUP(A805,Orders!$A$1:$L$832,3,FALSE),Employees!$A$1:$J$10,3,FALSE)&amp;" "&amp;VLOOKUP(VLOOKUP(A805,Orders!$A$1:$L$832,3,FALSE),Employees!$A$1:$J$10,2,FALSE),"")</f>
        <v>Steven Buchanan</v>
      </c>
      <c r="E805" s="3">
        <f>_xlfn.IFNA(VLOOKUP(A805,Orders!$A$1:$L$832,4,FALSE),"")</f>
        <v>43077</v>
      </c>
      <c r="F805">
        <v>9.5</v>
      </c>
      <c r="G805">
        <v>100</v>
      </c>
      <c r="H805">
        <v>0.15</v>
      </c>
      <c r="I805">
        <f t="shared" si="48"/>
        <v>2017</v>
      </c>
      <c r="J805">
        <f t="shared" si="49"/>
        <v>142.5</v>
      </c>
      <c r="K805">
        <f t="shared" si="50"/>
        <v>12</v>
      </c>
      <c r="L805" t="str">
        <f t="shared" si="51"/>
        <v>Q4</v>
      </c>
    </row>
    <row r="806" spans="1:12">
      <c r="A806">
        <v>10549</v>
      </c>
      <c r="B806">
        <v>51</v>
      </c>
      <c r="C806" t="str">
        <f>_xlfn.IFNA(VLOOKUP(B806,Products!$A$1:$J$93,2,FALSE),"")</f>
        <v>Manjimup Dried Apples</v>
      </c>
      <c r="D806" t="str">
        <f>_xlfn.IFNA(VLOOKUP(VLOOKUP(A806,Orders!$A$1:$L$832,3,FALSE),Employees!$A$1:$J$10,3,FALSE)&amp;" "&amp;VLOOKUP(VLOOKUP(A806,Orders!$A$1:$L$832,3,FALSE),Employees!$A$1:$J$10,2,FALSE),"")</f>
        <v>Steven Buchanan</v>
      </c>
      <c r="E806" s="3">
        <f>_xlfn.IFNA(VLOOKUP(A806,Orders!$A$1:$L$832,4,FALSE),"")</f>
        <v>43077</v>
      </c>
      <c r="F806">
        <v>53</v>
      </c>
      <c r="G806">
        <v>48</v>
      </c>
      <c r="H806">
        <v>0.15</v>
      </c>
      <c r="I806">
        <f t="shared" si="48"/>
        <v>2017</v>
      </c>
      <c r="J806">
        <f t="shared" si="49"/>
        <v>381.59999999999997</v>
      </c>
      <c r="K806">
        <f t="shared" si="50"/>
        <v>12</v>
      </c>
      <c r="L806" t="str">
        <f t="shared" si="51"/>
        <v>Q4</v>
      </c>
    </row>
    <row r="807" spans="1:12">
      <c r="A807">
        <v>10550</v>
      </c>
      <c r="B807">
        <v>17</v>
      </c>
      <c r="C807" t="str">
        <f>_xlfn.IFNA(VLOOKUP(B807,Products!$A$1:$J$93,2,FALSE),"")</f>
        <v>Alice Mutton</v>
      </c>
      <c r="D807" t="str">
        <f>_xlfn.IFNA(VLOOKUP(VLOOKUP(A807,Orders!$A$1:$L$832,3,FALSE),Employees!$A$1:$J$10,3,FALSE)&amp;" "&amp;VLOOKUP(VLOOKUP(A807,Orders!$A$1:$L$832,3,FALSE),Employees!$A$1:$J$10,2,FALSE),"")</f>
        <v>Robert King</v>
      </c>
      <c r="E807" s="3">
        <f>_xlfn.IFNA(VLOOKUP(A807,Orders!$A$1:$L$832,4,FALSE),"")</f>
        <v>43078</v>
      </c>
      <c r="F807">
        <v>39</v>
      </c>
      <c r="G807">
        <v>8</v>
      </c>
      <c r="H807">
        <v>0.1</v>
      </c>
      <c r="I807">
        <f t="shared" si="48"/>
        <v>2017</v>
      </c>
      <c r="J807">
        <f t="shared" si="49"/>
        <v>31.200000000000003</v>
      </c>
      <c r="K807">
        <f t="shared" si="50"/>
        <v>12</v>
      </c>
      <c r="L807" t="str">
        <f t="shared" si="51"/>
        <v>Q4</v>
      </c>
    </row>
    <row r="808" spans="1:12">
      <c r="A808">
        <v>10550</v>
      </c>
      <c r="B808">
        <v>19</v>
      </c>
      <c r="C808" t="str">
        <f>_xlfn.IFNA(VLOOKUP(B808,Products!$A$1:$J$93,2,FALSE),"")</f>
        <v>Teatime Chocolate Biscuits</v>
      </c>
      <c r="D808" t="str">
        <f>_xlfn.IFNA(VLOOKUP(VLOOKUP(A808,Orders!$A$1:$L$832,3,FALSE),Employees!$A$1:$J$10,3,FALSE)&amp;" "&amp;VLOOKUP(VLOOKUP(A808,Orders!$A$1:$L$832,3,FALSE),Employees!$A$1:$J$10,2,FALSE),"")</f>
        <v>Robert King</v>
      </c>
      <c r="E808" s="3">
        <f>_xlfn.IFNA(VLOOKUP(A808,Orders!$A$1:$L$832,4,FALSE),"")</f>
        <v>43078</v>
      </c>
      <c r="F808">
        <v>9.1999999999999993</v>
      </c>
      <c r="G808">
        <v>10</v>
      </c>
      <c r="H808">
        <v>0</v>
      </c>
      <c r="I808">
        <f t="shared" si="48"/>
        <v>2017</v>
      </c>
      <c r="J808">
        <f t="shared" si="49"/>
        <v>92</v>
      </c>
      <c r="K808">
        <f t="shared" si="50"/>
        <v>12</v>
      </c>
      <c r="L808" t="str">
        <f t="shared" si="51"/>
        <v>Q4</v>
      </c>
    </row>
    <row r="809" spans="1:12">
      <c r="A809">
        <v>10550</v>
      </c>
      <c r="B809">
        <v>21</v>
      </c>
      <c r="C809" t="str">
        <f>_xlfn.IFNA(VLOOKUP(B809,Products!$A$1:$J$93,2,FALSE),"")</f>
        <v>Sir Rodney's Scones</v>
      </c>
      <c r="D809" t="str">
        <f>_xlfn.IFNA(VLOOKUP(VLOOKUP(A809,Orders!$A$1:$L$832,3,FALSE),Employees!$A$1:$J$10,3,FALSE)&amp;" "&amp;VLOOKUP(VLOOKUP(A809,Orders!$A$1:$L$832,3,FALSE),Employees!$A$1:$J$10,2,FALSE),"")</f>
        <v>Robert King</v>
      </c>
      <c r="E809" s="3">
        <f>_xlfn.IFNA(VLOOKUP(A809,Orders!$A$1:$L$832,4,FALSE),"")</f>
        <v>43078</v>
      </c>
      <c r="F809">
        <v>10</v>
      </c>
      <c r="G809">
        <v>6</v>
      </c>
      <c r="H809">
        <v>0.1</v>
      </c>
      <c r="I809">
        <f t="shared" si="48"/>
        <v>2017</v>
      </c>
      <c r="J809">
        <f t="shared" si="49"/>
        <v>6</v>
      </c>
      <c r="K809">
        <f t="shared" si="50"/>
        <v>12</v>
      </c>
      <c r="L809" t="str">
        <f t="shared" si="51"/>
        <v>Q4</v>
      </c>
    </row>
    <row r="810" spans="1:12">
      <c r="A810">
        <v>10550</v>
      </c>
      <c r="B810">
        <v>61</v>
      </c>
      <c r="C810" t="str">
        <f>_xlfn.IFNA(VLOOKUP(B810,Products!$A$1:$J$93,2,FALSE),"")</f>
        <v>Sirop d'érable</v>
      </c>
      <c r="D810" t="str">
        <f>_xlfn.IFNA(VLOOKUP(VLOOKUP(A810,Orders!$A$1:$L$832,3,FALSE),Employees!$A$1:$J$10,3,FALSE)&amp;" "&amp;VLOOKUP(VLOOKUP(A810,Orders!$A$1:$L$832,3,FALSE),Employees!$A$1:$J$10,2,FALSE),"")</f>
        <v>Robert King</v>
      </c>
      <c r="E810" s="3">
        <f>_xlfn.IFNA(VLOOKUP(A810,Orders!$A$1:$L$832,4,FALSE),"")</f>
        <v>43078</v>
      </c>
      <c r="F810">
        <v>28.5</v>
      </c>
      <c r="G810">
        <v>10</v>
      </c>
      <c r="H810">
        <v>0.1</v>
      </c>
      <c r="I810">
        <f t="shared" si="48"/>
        <v>2017</v>
      </c>
      <c r="J810">
        <f t="shared" si="49"/>
        <v>28.5</v>
      </c>
      <c r="K810">
        <f t="shared" si="50"/>
        <v>12</v>
      </c>
      <c r="L810" t="str">
        <f t="shared" si="51"/>
        <v>Q4</v>
      </c>
    </row>
    <row r="811" spans="1:12">
      <c r="A811">
        <v>10551</v>
      </c>
      <c r="B811">
        <v>16</v>
      </c>
      <c r="C811" t="str">
        <f>_xlfn.IFNA(VLOOKUP(B811,Products!$A$1:$J$93,2,FALSE),"")</f>
        <v>Pavlova</v>
      </c>
      <c r="D811" t="str">
        <f>_xlfn.IFNA(VLOOKUP(VLOOKUP(A811,Orders!$A$1:$L$832,3,FALSE),Employees!$A$1:$J$10,3,FALSE)&amp;" "&amp;VLOOKUP(VLOOKUP(A811,Orders!$A$1:$L$832,3,FALSE),Employees!$A$1:$J$10,2,FALSE),"")</f>
        <v>Margaret Peacock</v>
      </c>
      <c r="E811" s="3">
        <f>_xlfn.IFNA(VLOOKUP(A811,Orders!$A$1:$L$832,4,FALSE),"")</f>
        <v>43078</v>
      </c>
      <c r="F811">
        <v>17.45</v>
      </c>
      <c r="G811">
        <v>40</v>
      </c>
      <c r="H811">
        <v>0.15</v>
      </c>
      <c r="I811">
        <f t="shared" si="48"/>
        <v>2017</v>
      </c>
      <c r="J811">
        <f t="shared" si="49"/>
        <v>104.7</v>
      </c>
      <c r="K811">
        <f t="shared" si="50"/>
        <v>12</v>
      </c>
      <c r="L811" t="str">
        <f t="shared" si="51"/>
        <v>Q4</v>
      </c>
    </row>
    <row r="812" spans="1:12">
      <c r="A812">
        <v>10551</v>
      </c>
      <c r="B812">
        <v>35</v>
      </c>
      <c r="C812" t="str">
        <f>_xlfn.IFNA(VLOOKUP(B812,Products!$A$1:$J$93,2,FALSE),"")</f>
        <v>Steeleye Stout</v>
      </c>
      <c r="D812" t="str">
        <f>_xlfn.IFNA(VLOOKUP(VLOOKUP(A812,Orders!$A$1:$L$832,3,FALSE),Employees!$A$1:$J$10,3,FALSE)&amp;" "&amp;VLOOKUP(VLOOKUP(A812,Orders!$A$1:$L$832,3,FALSE),Employees!$A$1:$J$10,2,FALSE),"")</f>
        <v>Margaret Peacock</v>
      </c>
      <c r="E812" s="3">
        <f>_xlfn.IFNA(VLOOKUP(A812,Orders!$A$1:$L$832,4,FALSE),"")</f>
        <v>43078</v>
      </c>
      <c r="F812">
        <v>18</v>
      </c>
      <c r="G812">
        <v>20</v>
      </c>
      <c r="H812">
        <v>0.15</v>
      </c>
      <c r="I812">
        <f t="shared" si="48"/>
        <v>2017</v>
      </c>
      <c r="J812">
        <f t="shared" si="49"/>
        <v>54</v>
      </c>
      <c r="K812">
        <f t="shared" si="50"/>
        <v>12</v>
      </c>
      <c r="L812" t="str">
        <f t="shared" si="51"/>
        <v>Q4</v>
      </c>
    </row>
    <row r="813" spans="1:12">
      <c r="A813">
        <v>10551</v>
      </c>
      <c r="B813">
        <v>44</v>
      </c>
      <c r="C813" t="str">
        <f>_xlfn.IFNA(VLOOKUP(B813,Products!$A$1:$J$93,2,FALSE),"")</f>
        <v>Gula Malacca</v>
      </c>
      <c r="D813" t="str">
        <f>_xlfn.IFNA(VLOOKUP(VLOOKUP(A813,Orders!$A$1:$L$832,3,FALSE),Employees!$A$1:$J$10,3,FALSE)&amp;" "&amp;VLOOKUP(VLOOKUP(A813,Orders!$A$1:$L$832,3,FALSE),Employees!$A$1:$J$10,2,FALSE),"")</f>
        <v>Margaret Peacock</v>
      </c>
      <c r="E813" s="3">
        <f>_xlfn.IFNA(VLOOKUP(A813,Orders!$A$1:$L$832,4,FALSE),"")</f>
        <v>43078</v>
      </c>
      <c r="F813">
        <v>19.45</v>
      </c>
      <c r="G813">
        <v>40</v>
      </c>
      <c r="H813">
        <v>0</v>
      </c>
      <c r="I813">
        <f t="shared" si="48"/>
        <v>2017</v>
      </c>
      <c r="J813">
        <f t="shared" si="49"/>
        <v>778</v>
      </c>
      <c r="K813">
        <f t="shared" si="50"/>
        <v>12</v>
      </c>
      <c r="L813" t="str">
        <f t="shared" si="51"/>
        <v>Q4</v>
      </c>
    </row>
    <row r="814" spans="1:12">
      <c r="A814">
        <v>10552</v>
      </c>
      <c r="B814">
        <v>69</v>
      </c>
      <c r="C814" t="str">
        <f>_xlfn.IFNA(VLOOKUP(B814,Products!$A$1:$J$93,2,FALSE),"")</f>
        <v>Gudbrandsdalsost</v>
      </c>
      <c r="D814" t="str">
        <f>_xlfn.IFNA(VLOOKUP(VLOOKUP(A814,Orders!$A$1:$L$832,3,FALSE),Employees!$A$1:$J$10,3,FALSE)&amp;" "&amp;VLOOKUP(VLOOKUP(A814,Orders!$A$1:$L$832,3,FALSE),Employees!$A$1:$J$10,2,FALSE),"")</f>
        <v>Andrew Fuller</v>
      </c>
      <c r="E814" s="3">
        <f>_xlfn.IFNA(VLOOKUP(A814,Orders!$A$1:$L$832,4,FALSE),"")</f>
        <v>43079</v>
      </c>
      <c r="F814">
        <v>36</v>
      </c>
      <c r="G814">
        <v>18</v>
      </c>
      <c r="H814">
        <v>0</v>
      </c>
      <c r="I814">
        <f t="shared" si="48"/>
        <v>2017</v>
      </c>
      <c r="J814">
        <f t="shared" si="49"/>
        <v>648</v>
      </c>
      <c r="K814">
        <f t="shared" si="50"/>
        <v>12</v>
      </c>
      <c r="L814" t="str">
        <f t="shared" si="51"/>
        <v>Q4</v>
      </c>
    </row>
    <row r="815" spans="1:12">
      <c r="A815">
        <v>10552</v>
      </c>
      <c r="B815">
        <v>75</v>
      </c>
      <c r="C815" t="str">
        <f>_xlfn.IFNA(VLOOKUP(B815,Products!$A$1:$J$93,2,FALSE),"")</f>
        <v>Rhönbräu Klosterbier</v>
      </c>
      <c r="D815" t="str">
        <f>_xlfn.IFNA(VLOOKUP(VLOOKUP(A815,Orders!$A$1:$L$832,3,FALSE),Employees!$A$1:$J$10,3,FALSE)&amp;" "&amp;VLOOKUP(VLOOKUP(A815,Orders!$A$1:$L$832,3,FALSE),Employees!$A$1:$J$10,2,FALSE),"")</f>
        <v>Andrew Fuller</v>
      </c>
      <c r="E815" s="3">
        <f>_xlfn.IFNA(VLOOKUP(A815,Orders!$A$1:$L$832,4,FALSE),"")</f>
        <v>43079</v>
      </c>
      <c r="F815">
        <v>7.75</v>
      </c>
      <c r="G815">
        <v>30</v>
      </c>
      <c r="H815">
        <v>0</v>
      </c>
      <c r="I815">
        <f t="shared" si="48"/>
        <v>2017</v>
      </c>
      <c r="J815">
        <f t="shared" si="49"/>
        <v>232.5</v>
      </c>
      <c r="K815">
        <f t="shared" si="50"/>
        <v>12</v>
      </c>
      <c r="L815" t="str">
        <f t="shared" si="51"/>
        <v>Q4</v>
      </c>
    </row>
    <row r="816" spans="1:12">
      <c r="A816">
        <v>10553</v>
      </c>
      <c r="B816">
        <v>11</v>
      </c>
      <c r="C816" t="str">
        <f>_xlfn.IFNA(VLOOKUP(B816,Products!$A$1:$J$93,2,FALSE),"")</f>
        <v>Queso Cabrales</v>
      </c>
      <c r="D816" t="str">
        <f>_xlfn.IFNA(VLOOKUP(VLOOKUP(A816,Orders!$A$1:$L$832,3,FALSE),Employees!$A$1:$J$10,3,FALSE)&amp;" "&amp;VLOOKUP(VLOOKUP(A816,Orders!$A$1:$L$832,3,FALSE),Employees!$A$1:$J$10,2,FALSE),"")</f>
        <v>Andrew Fuller</v>
      </c>
      <c r="E816" s="3">
        <f>_xlfn.IFNA(VLOOKUP(A816,Orders!$A$1:$L$832,4,FALSE),"")</f>
        <v>43080</v>
      </c>
      <c r="F816">
        <v>21</v>
      </c>
      <c r="G816">
        <v>15</v>
      </c>
      <c r="H816">
        <v>0</v>
      </c>
      <c r="I816">
        <f t="shared" si="48"/>
        <v>2017</v>
      </c>
      <c r="J816">
        <f t="shared" si="49"/>
        <v>315</v>
      </c>
      <c r="K816">
        <f t="shared" si="50"/>
        <v>12</v>
      </c>
      <c r="L816" t="str">
        <f t="shared" si="51"/>
        <v>Q4</v>
      </c>
    </row>
    <row r="817" spans="1:12">
      <c r="A817">
        <v>10553</v>
      </c>
      <c r="B817">
        <v>16</v>
      </c>
      <c r="C817" t="str">
        <f>_xlfn.IFNA(VLOOKUP(B817,Products!$A$1:$J$93,2,FALSE),"")</f>
        <v>Pavlova</v>
      </c>
      <c r="D817" t="str">
        <f>_xlfn.IFNA(VLOOKUP(VLOOKUP(A817,Orders!$A$1:$L$832,3,FALSE),Employees!$A$1:$J$10,3,FALSE)&amp;" "&amp;VLOOKUP(VLOOKUP(A817,Orders!$A$1:$L$832,3,FALSE),Employees!$A$1:$J$10,2,FALSE),"")</f>
        <v>Andrew Fuller</v>
      </c>
      <c r="E817" s="3">
        <f>_xlfn.IFNA(VLOOKUP(A817,Orders!$A$1:$L$832,4,FALSE),"")</f>
        <v>43080</v>
      </c>
      <c r="F817">
        <v>17.45</v>
      </c>
      <c r="G817">
        <v>14</v>
      </c>
      <c r="H817">
        <v>0</v>
      </c>
      <c r="I817">
        <f t="shared" si="48"/>
        <v>2017</v>
      </c>
      <c r="J817">
        <f t="shared" si="49"/>
        <v>244.29999999999998</v>
      </c>
      <c r="K817">
        <f t="shared" si="50"/>
        <v>12</v>
      </c>
      <c r="L817" t="str">
        <f t="shared" si="51"/>
        <v>Q4</v>
      </c>
    </row>
    <row r="818" spans="1:12">
      <c r="A818">
        <v>10553</v>
      </c>
      <c r="B818">
        <v>22</v>
      </c>
      <c r="C818" t="str">
        <f>_xlfn.IFNA(VLOOKUP(B818,Products!$A$1:$J$93,2,FALSE),"")</f>
        <v>Gustaf's Knäckebröd</v>
      </c>
      <c r="D818" t="str">
        <f>_xlfn.IFNA(VLOOKUP(VLOOKUP(A818,Orders!$A$1:$L$832,3,FALSE),Employees!$A$1:$J$10,3,FALSE)&amp;" "&amp;VLOOKUP(VLOOKUP(A818,Orders!$A$1:$L$832,3,FALSE),Employees!$A$1:$J$10,2,FALSE),"")</f>
        <v>Andrew Fuller</v>
      </c>
      <c r="E818" s="3">
        <f>_xlfn.IFNA(VLOOKUP(A818,Orders!$A$1:$L$832,4,FALSE),"")</f>
        <v>43080</v>
      </c>
      <c r="F818">
        <v>21</v>
      </c>
      <c r="G818">
        <v>24</v>
      </c>
      <c r="H818">
        <v>0</v>
      </c>
      <c r="I818">
        <f t="shared" si="48"/>
        <v>2017</v>
      </c>
      <c r="J818">
        <f t="shared" si="49"/>
        <v>504</v>
      </c>
      <c r="K818">
        <f t="shared" si="50"/>
        <v>12</v>
      </c>
      <c r="L818" t="str">
        <f t="shared" si="51"/>
        <v>Q4</v>
      </c>
    </row>
    <row r="819" spans="1:12">
      <c r="A819">
        <v>10553</v>
      </c>
      <c r="B819">
        <v>31</v>
      </c>
      <c r="C819" t="str">
        <f>_xlfn.IFNA(VLOOKUP(B819,Products!$A$1:$J$93,2,FALSE),"")</f>
        <v>Gorgonzola Telino</v>
      </c>
      <c r="D819" t="str">
        <f>_xlfn.IFNA(VLOOKUP(VLOOKUP(A819,Orders!$A$1:$L$832,3,FALSE),Employees!$A$1:$J$10,3,FALSE)&amp;" "&amp;VLOOKUP(VLOOKUP(A819,Orders!$A$1:$L$832,3,FALSE),Employees!$A$1:$J$10,2,FALSE),"")</f>
        <v>Andrew Fuller</v>
      </c>
      <c r="E819" s="3">
        <f>_xlfn.IFNA(VLOOKUP(A819,Orders!$A$1:$L$832,4,FALSE),"")</f>
        <v>43080</v>
      </c>
      <c r="F819">
        <v>12.5</v>
      </c>
      <c r="G819">
        <v>30</v>
      </c>
      <c r="H819">
        <v>0</v>
      </c>
      <c r="I819">
        <f t="shared" si="48"/>
        <v>2017</v>
      </c>
      <c r="J819">
        <f t="shared" si="49"/>
        <v>375</v>
      </c>
      <c r="K819">
        <f t="shared" si="50"/>
        <v>12</v>
      </c>
      <c r="L819" t="str">
        <f t="shared" si="51"/>
        <v>Q4</v>
      </c>
    </row>
    <row r="820" spans="1:12">
      <c r="A820">
        <v>10553</v>
      </c>
      <c r="B820">
        <v>35</v>
      </c>
      <c r="C820" t="str">
        <f>_xlfn.IFNA(VLOOKUP(B820,Products!$A$1:$J$93,2,FALSE),"")</f>
        <v>Steeleye Stout</v>
      </c>
      <c r="D820" t="str">
        <f>_xlfn.IFNA(VLOOKUP(VLOOKUP(A820,Orders!$A$1:$L$832,3,FALSE),Employees!$A$1:$J$10,3,FALSE)&amp;" "&amp;VLOOKUP(VLOOKUP(A820,Orders!$A$1:$L$832,3,FALSE),Employees!$A$1:$J$10,2,FALSE),"")</f>
        <v>Andrew Fuller</v>
      </c>
      <c r="E820" s="3">
        <f>_xlfn.IFNA(VLOOKUP(A820,Orders!$A$1:$L$832,4,FALSE),"")</f>
        <v>43080</v>
      </c>
      <c r="F820">
        <v>18</v>
      </c>
      <c r="G820">
        <v>6</v>
      </c>
      <c r="H820">
        <v>0</v>
      </c>
      <c r="I820">
        <f t="shared" si="48"/>
        <v>2017</v>
      </c>
      <c r="J820">
        <f t="shared" si="49"/>
        <v>108</v>
      </c>
      <c r="K820">
        <f t="shared" si="50"/>
        <v>12</v>
      </c>
      <c r="L820" t="str">
        <f t="shared" si="51"/>
        <v>Q4</v>
      </c>
    </row>
    <row r="821" spans="1:12">
      <c r="A821">
        <v>10554</v>
      </c>
      <c r="B821">
        <v>16</v>
      </c>
      <c r="C821" t="str">
        <f>_xlfn.IFNA(VLOOKUP(B821,Products!$A$1:$J$93,2,FALSE),"")</f>
        <v>Pavlova</v>
      </c>
      <c r="D821" t="str">
        <f>_xlfn.IFNA(VLOOKUP(VLOOKUP(A821,Orders!$A$1:$L$832,3,FALSE),Employees!$A$1:$J$10,3,FALSE)&amp;" "&amp;VLOOKUP(VLOOKUP(A821,Orders!$A$1:$L$832,3,FALSE),Employees!$A$1:$J$10,2,FALSE),"")</f>
        <v>Margaret Peacock</v>
      </c>
      <c r="E821" s="3">
        <f>_xlfn.IFNA(VLOOKUP(A821,Orders!$A$1:$L$832,4,FALSE),"")</f>
        <v>43080</v>
      </c>
      <c r="F821">
        <v>17.45</v>
      </c>
      <c r="G821">
        <v>30</v>
      </c>
      <c r="H821">
        <v>0.05</v>
      </c>
      <c r="I821">
        <f t="shared" si="48"/>
        <v>2017</v>
      </c>
      <c r="J821">
        <f t="shared" si="49"/>
        <v>26.175000000000001</v>
      </c>
      <c r="K821">
        <f t="shared" si="50"/>
        <v>12</v>
      </c>
      <c r="L821" t="str">
        <f t="shared" si="51"/>
        <v>Q4</v>
      </c>
    </row>
    <row r="822" spans="1:12">
      <c r="A822">
        <v>10554</v>
      </c>
      <c r="B822">
        <v>23</v>
      </c>
      <c r="C822" t="str">
        <f>_xlfn.IFNA(VLOOKUP(B822,Products!$A$1:$J$93,2,FALSE),"")</f>
        <v>Tunnbröd</v>
      </c>
      <c r="D822" t="str">
        <f>_xlfn.IFNA(VLOOKUP(VLOOKUP(A822,Orders!$A$1:$L$832,3,FALSE),Employees!$A$1:$J$10,3,FALSE)&amp;" "&amp;VLOOKUP(VLOOKUP(A822,Orders!$A$1:$L$832,3,FALSE),Employees!$A$1:$J$10,2,FALSE),"")</f>
        <v>Margaret Peacock</v>
      </c>
      <c r="E822" s="3">
        <f>_xlfn.IFNA(VLOOKUP(A822,Orders!$A$1:$L$832,4,FALSE),"")</f>
        <v>43080</v>
      </c>
      <c r="F822">
        <v>9</v>
      </c>
      <c r="G822">
        <v>20</v>
      </c>
      <c r="H822">
        <v>0.05</v>
      </c>
      <c r="I822">
        <f t="shared" si="48"/>
        <v>2017</v>
      </c>
      <c r="J822">
        <f t="shared" si="49"/>
        <v>9</v>
      </c>
      <c r="K822">
        <f t="shared" si="50"/>
        <v>12</v>
      </c>
      <c r="L822" t="str">
        <f t="shared" si="51"/>
        <v>Q4</v>
      </c>
    </row>
    <row r="823" spans="1:12">
      <c r="A823">
        <v>10554</v>
      </c>
      <c r="B823">
        <v>62</v>
      </c>
      <c r="C823" t="str">
        <f>_xlfn.IFNA(VLOOKUP(B823,Products!$A$1:$J$93,2,FALSE),"")</f>
        <v>Tarte au sucre</v>
      </c>
      <c r="D823" t="str">
        <f>_xlfn.IFNA(VLOOKUP(VLOOKUP(A823,Orders!$A$1:$L$832,3,FALSE),Employees!$A$1:$J$10,3,FALSE)&amp;" "&amp;VLOOKUP(VLOOKUP(A823,Orders!$A$1:$L$832,3,FALSE),Employees!$A$1:$J$10,2,FALSE),"")</f>
        <v>Margaret Peacock</v>
      </c>
      <c r="E823" s="3">
        <f>_xlfn.IFNA(VLOOKUP(A823,Orders!$A$1:$L$832,4,FALSE),"")</f>
        <v>43080</v>
      </c>
      <c r="F823">
        <v>49.3</v>
      </c>
      <c r="G823">
        <v>20</v>
      </c>
      <c r="H823">
        <v>0.05</v>
      </c>
      <c r="I823">
        <f t="shared" si="48"/>
        <v>2017</v>
      </c>
      <c r="J823">
        <f t="shared" si="49"/>
        <v>49.300000000000004</v>
      </c>
      <c r="K823">
        <f t="shared" si="50"/>
        <v>12</v>
      </c>
      <c r="L823" t="str">
        <f t="shared" si="51"/>
        <v>Q4</v>
      </c>
    </row>
    <row r="824" spans="1:12">
      <c r="A824">
        <v>10554</v>
      </c>
      <c r="B824">
        <v>77</v>
      </c>
      <c r="C824" t="str">
        <f>_xlfn.IFNA(VLOOKUP(B824,Products!$A$1:$J$93,2,FALSE),"")</f>
        <v>Original Frankfurter grüne Soße</v>
      </c>
      <c r="D824" t="str">
        <f>_xlfn.IFNA(VLOOKUP(VLOOKUP(A824,Orders!$A$1:$L$832,3,FALSE),Employees!$A$1:$J$10,3,FALSE)&amp;" "&amp;VLOOKUP(VLOOKUP(A824,Orders!$A$1:$L$832,3,FALSE),Employees!$A$1:$J$10,2,FALSE),"")</f>
        <v>Margaret Peacock</v>
      </c>
      <c r="E824" s="3">
        <f>_xlfn.IFNA(VLOOKUP(A824,Orders!$A$1:$L$832,4,FALSE),"")</f>
        <v>43080</v>
      </c>
      <c r="F824">
        <v>13</v>
      </c>
      <c r="G824">
        <v>10</v>
      </c>
      <c r="H824">
        <v>0.05</v>
      </c>
      <c r="I824">
        <f t="shared" si="48"/>
        <v>2017</v>
      </c>
      <c r="J824">
        <f t="shared" si="49"/>
        <v>6.5</v>
      </c>
      <c r="K824">
        <f t="shared" si="50"/>
        <v>12</v>
      </c>
      <c r="L824" t="str">
        <f t="shared" si="51"/>
        <v>Q4</v>
      </c>
    </row>
    <row r="825" spans="1:12">
      <c r="A825">
        <v>10555</v>
      </c>
      <c r="B825">
        <v>14</v>
      </c>
      <c r="C825" t="str">
        <f>_xlfn.IFNA(VLOOKUP(B825,Products!$A$1:$J$93,2,FALSE),"")</f>
        <v>Tofu</v>
      </c>
      <c r="D825" t="str">
        <f>_xlfn.IFNA(VLOOKUP(VLOOKUP(A825,Orders!$A$1:$L$832,3,FALSE),Employees!$A$1:$J$10,3,FALSE)&amp;" "&amp;VLOOKUP(VLOOKUP(A825,Orders!$A$1:$L$832,3,FALSE),Employees!$A$1:$J$10,2,FALSE),"")</f>
        <v>Michael Suyama</v>
      </c>
      <c r="E825" s="3">
        <f>_xlfn.IFNA(VLOOKUP(A825,Orders!$A$1:$L$832,4,FALSE),"")</f>
        <v>43083</v>
      </c>
      <c r="F825">
        <v>23.25</v>
      </c>
      <c r="G825">
        <v>30</v>
      </c>
      <c r="H825">
        <v>0.2</v>
      </c>
      <c r="I825">
        <f t="shared" si="48"/>
        <v>2017</v>
      </c>
      <c r="J825">
        <f t="shared" si="49"/>
        <v>139.5</v>
      </c>
      <c r="K825">
        <f t="shared" si="50"/>
        <v>12</v>
      </c>
      <c r="L825" t="str">
        <f t="shared" si="51"/>
        <v>Q4</v>
      </c>
    </row>
    <row r="826" spans="1:12">
      <c r="A826">
        <v>10555</v>
      </c>
      <c r="B826">
        <v>19</v>
      </c>
      <c r="C826" t="str">
        <f>_xlfn.IFNA(VLOOKUP(B826,Products!$A$1:$J$93,2,FALSE),"")</f>
        <v>Teatime Chocolate Biscuits</v>
      </c>
      <c r="D826" t="str">
        <f>_xlfn.IFNA(VLOOKUP(VLOOKUP(A826,Orders!$A$1:$L$832,3,FALSE),Employees!$A$1:$J$10,3,FALSE)&amp;" "&amp;VLOOKUP(VLOOKUP(A826,Orders!$A$1:$L$832,3,FALSE),Employees!$A$1:$J$10,2,FALSE),"")</f>
        <v>Michael Suyama</v>
      </c>
      <c r="E826" s="3">
        <f>_xlfn.IFNA(VLOOKUP(A826,Orders!$A$1:$L$832,4,FALSE),"")</f>
        <v>43083</v>
      </c>
      <c r="F826">
        <v>9.1999999999999993</v>
      </c>
      <c r="G826">
        <v>35</v>
      </c>
      <c r="H826">
        <v>0.2</v>
      </c>
      <c r="I826">
        <f t="shared" si="48"/>
        <v>2017</v>
      </c>
      <c r="J826">
        <f t="shared" si="49"/>
        <v>64.400000000000006</v>
      </c>
      <c r="K826">
        <f t="shared" si="50"/>
        <v>12</v>
      </c>
      <c r="L826" t="str">
        <f t="shared" si="51"/>
        <v>Q4</v>
      </c>
    </row>
    <row r="827" spans="1:12">
      <c r="A827">
        <v>10555</v>
      </c>
      <c r="B827">
        <v>24</v>
      </c>
      <c r="C827" t="str">
        <f>_xlfn.IFNA(VLOOKUP(B827,Products!$A$1:$J$93,2,FALSE),"")</f>
        <v>Guaraná Fantástica</v>
      </c>
      <c r="D827" t="str">
        <f>_xlfn.IFNA(VLOOKUP(VLOOKUP(A827,Orders!$A$1:$L$832,3,FALSE),Employees!$A$1:$J$10,3,FALSE)&amp;" "&amp;VLOOKUP(VLOOKUP(A827,Orders!$A$1:$L$832,3,FALSE),Employees!$A$1:$J$10,2,FALSE),"")</f>
        <v>Michael Suyama</v>
      </c>
      <c r="E827" s="3">
        <f>_xlfn.IFNA(VLOOKUP(A827,Orders!$A$1:$L$832,4,FALSE),"")</f>
        <v>43083</v>
      </c>
      <c r="F827">
        <v>4.5</v>
      </c>
      <c r="G827">
        <v>18</v>
      </c>
      <c r="H827">
        <v>0.2</v>
      </c>
      <c r="I827">
        <f t="shared" si="48"/>
        <v>2017</v>
      </c>
      <c r="J827">
        <f t="shared" si="49"/>
        <v>16.2</v>
      </c>
      <c r="K827">
        <f t="shared" si="50"/>
        <v>12</v>
      </c>
      <c r="L827" t="str">
        <f t="shared" si="51"/>
        <v>Q4</v>
      </c>
    </row>
    <row r="828" spans="1:12">
      <c r="A828">
        <v>10555</v>
      </c>
      <c r="B828">
        <v>51</v>
      </c>
      <c r="C828" t="str">
        <f>_xlfn.IFNA(VLOOKUP(B828,Products!$A$1:$J$93,2,FALSE),"")</f>
        <v>Manjimup Dried Apples</v>
      </c>
      <c r="D828" t="str">
        <f>_xlfn.IFNA(VLOOKUP(VLOOKUP(A828,Orders!$A$1:$L$832,3,FALSE),Employees!$A$1:$J$10,3,FALSE)&amp;" "&amp;VLOOKUP(VLOOKUP(A828,Orders!$A$1:$L$832,3,FALSE),Employees!$A$1:$J$10,2,FALSE),"")</f>
        <v>Michael Suyama</v>
      </c>
      <c r="E828" s="3">
        <f>_xlfn.IFNA(VLOOKUP(A828,Orders!$A$1:$L$832,4,FALSE),"")</f>
        <v>43083</v>
      </c>
      <c r="F828">
        <v>53</v>
      </c>
      <c r="G828">
        <v>20</v>
      </c>
      <c r="H828">
        <v>0.2</v>
      </c>
      <c r="I828">
        <f t="shared" si="48"/>
        <v>2017</v>
      </c>
      <c r="J828">
        <f t="shared" si="49"/>
        <v>212</v>
      </c>
      <c r="K828">
        <f t="shared" si="50"/>
        <v>12</v>
      </c>
      <c r="L828" t="str">
        <f t="shared" si="51"/>
        <v>Q4</v>
      </c>
    </row>
    <row r="829" spans="1:12">
      <c r="A829">
        <v>10555</v>
      </c>
      <c r="B829">
        <v>56</v>
      </c>
      <c r="C829" t="str">
        <f>_xlfn.IFNA(VLOOKUP(B829,Products!$A$1:$J$93,2,FALSE),"")</f>
        <v>Gnocchi di nonna Alice</v>
      </c>
      <c r="D829" t="str">
        <f>_xlfn.IFNA(VLOOKUP(VLOOKUP(A829,Orders!$A$1:$L$832,3,FALSE),Employees!$A$1:$J$10,3,FALSE)&amp;" "&amp;VLOOKUP(VLOOKUP(A829,Orders!$A$1:$L$832,3,FALSE),Employees!$A$1:$J$10,2,FALSE),"")</f>
        <v>Michael Suyama</v>
      </c>
      <c r="E829" s="3">
        <f>_xlfn.IFNA(VLOOKUP(A829,Orders!$A$1:$L$832,4,FALSE),"")</f>
        <v>43083</v>
      </c>
      <c r="F829">
        <v>38</v>
      </c>
      <c r="G829">
        <v>40</v>
      </c>
      <c r="H829">
        <v>0.2</v>
      </c>
      <c r="I829">
        <f t="shared" si="48"/>
        <v>2017</v>
      </c>
      <c r="J829">
        <f t="shared" si="49"/>
        <v>304</v>
      </c>
      <c r="K829">
        <f t="shared" si="50"/>
        <v>12</v>
      </c>
      <c r="L829" t="str">
        <f t="shared" si="51"/>
        <v>Q4</v>
      </c>
    </row>
    <row r="830" spans="1:12">
      <c r="A830">
        <v>10556</v>
      </c>
      <c r="B830">
        <v>72</v>
      </c>
      <c r="C830" t="str">
        <f>_xlfn.IFNA(VLOOKUP(B830,Products!$A$1:$J$93,2,FALSE),"")</f>
        <v>Mozzarella di Giovanni</v>
      </c>
      <c r="D830" t="str">
        <f>_xlfn.IFNA(VLOOKUP(VLOOKUP(A830,Orders!$A$1:$L$832,3,FALSE),Employees!$A$1:$J$10,3,FALSE)&amp;" "&amp;VLOOKUP(VLOOKUP(A830,Orders!$A$1:$L$832,3,FALSE),Employees!$A$1:$J$10,2,FALSE),"")</f>
        <v>Andrew Fuller</v>
      </c>
      <c r="E830" s="3">
        <f>_xlfn.IFNA(VLOOKUP(A830,Orders!$A$1:$L$832,4,FALSE),"")</f>
        <v>43084</v>
      </c>
      <c r="F830">
        <v>34.799999999999997</v>
      </c>
      <c r="G830">
        <v>24</v>
      </c>
      <c r="H830">
        <v>0</v>
      </c>
      <c r="I830">
        <f t="shared" si="48"/>
        <v>2017</v>
      </c>
      <c r="J830">
        <f t="shared" si="49"/>
        <v>835.19999999999993</v>
      </c>
      <c r="K830">
        <f t="shared" si="50"/>
        <v>12</v>
      </c>
      <c r="L830" t="str">
        <f t="shared" si="51"/>
        <v>Q4</v>
      </c>
    </row>
    <row r="831" spans="1:12">
      <c r="A831">
        <v>10557</v>
      </c>
      <c r="B831">
        <v>64</v>
      </c>
      <c r="C831" t="str">
        <f>_xlfn.IFNA(VLOOKUP(B831,Products!$A$1:$J$93,2,FALSE),"")</f>
        <v>Wimmers gute Semmelknödel</v>
      </c>
      <c r="D831" t="str">
        <f>_xlfn.IFNA(VLOOKUP(VLOOKUP(A831,Orders!$A$1:$L$832,3,FALSE),Employees!$A$1:$J$10,3,FALSE)&amp;" "&amp;VLOOKUP(VLOOKUP(A831,Orders!$A$1:$L$832,3,FALSE),Employees!$A$1:$J$10,2,FALSE),"")</f>
        <v>Anne Dodsworth</v>
      </c>
      <c r="E831" s="3">
        <f>_xlfn.IFNA(VLOOKUP(A831,Orders!$A$1:$L$832,4,FALSE),"")</f>
        <v>43084</v>
      </c>
      <c r="F831">
        <v>33.25</v>
      </c>
      <c r="G831">
        <v>30</v>
      </c>
      <c r="H831">
        <v>0</v>
      </c>
      <c r="I831">
        <f t="shared" si="48"/>
        <v>2017</v>
      </c>
      <c r="J831">
        <f t="shared" si="49"/>
        <v>997.5</v>
      </c>
      <c r="K831">
        <f t="shared" si="50"/>
        <v>12</v>
      </c>
      <c r="L831" t="str">
        <f t="shared" si="51"/>
        <v>Q4</v>
      </c>
    </row>
    <row r="832" spans="1:12">
      <c r="A832">
        <v>10557</v>
      </c>
      <c r="B832">
        <v>75</v>
      </c>
      <c r="C832" t="str">
        <f>_xlfn.IFNA(VLOOKUP(B832,Products!$A$1:$J$93,2,FALSE),"")</f>
        <v>Rhönbräu Klosterbier</v>
      </c>
      <c r="D832" t="str">
        <f>_xlfn.IFNA(VLOOKUP(VLOOKUP(A832,Orders!$A$1:$L$832,3,FALSE),Employees!$A$1:$J$10,3,FALSE)&amp;" "&amp;VLOOKUP(VLOOKUP(A832,Orders!$A$1:$L$832,3,FALSE),Employees!$A$1:$J$10,2,FALSE),"")</f>
        <v>Anne Dodsworth</v>
      </c>
      <c r="E832" s="3">
        <f>_xlfn.IFNA(VLOOKUP(A832,Orders!$A$1:$L$832,4,FALSE),"")</f>
        <v>43084</v>
      </c>
      <c r="F832">
        <v>7.75</v>
      </c>
      <c r="G832">
        <v>20</v>
      </c>
      <c r="H832">
        <v>0</v>
      </c>
      <c r="I832">
        <f t="shared" si="48"/>
        <v>2017</v>
      </c>
      <c r="J832">
        <f t="shared" si="49"/>
        <v>155</v>
      </c>
      <c r="K832">
        <f t="shared" si="50"/>
        <v>12</v>
      </c>
      <c r="L832" t="str">
        <f t="shared" si="51"/>
        <v>Q4</v>
      </c>
    </row>
    <row r="833" spans="1:12">
      <c r="A833">
        <v>10558</v>
      </c>
      <c r="B833">
        <v>47</v>
      </c>
      <c r="C833" t="str">
        <f>_xlfn.IFNA(VLOOKUP(B833,Products!$A$1:$J$93,2,FALSE),"")</f>
        <v>Zaanse koeken</v>
      </c>
      <c r="D833" t="str">
        <f>_xlfn.IFNA(VLOOKUP(VLOOKUP(A833,Orders!$A$1:$L$832,3,FALSE),Employees!$A$1:$J$10,3,FALSE)&amp;" "&amp;VLOOKUP(VLOOKUP(A833,Orders!$A$1:$L$832,3,FALSE),Employees!$A$1:$J$10,2,FALSE),"")</f>
        <v>Nancy Davolio</v>
      </c>
      <c r="E833" s="3">
        <f>_xlfn.IFNA(VLOOKUP(A833,Orders!$A$1:$L$832,4,FALSE),"")</f>
        <v>43085</v>
      </c>
      <c r="F833">
        <v>9.5</v>
      </c>
      <c r="G833">
        <v>25</v>
      </c>
      <c r="H833">
        <v>0</v>
      </c>
      <c r="I833">
        <f t="shared" si="48"/>
        <v>2017</v>
      </c>
      <c r="J833">
        <f t="shared" si="49"/>
        <v>237.5</v>
      </c>
      <c r="K833">
        <f t="shared" si="50"/>
        <v>12</v>
      </c>
      <c r="L833" t="str">
        <f t="shared" si="51"/>
        <v>Q4</v>
      </c>
    </row>
    <row r="834" spans="1:12">
      <c r="A834">
        <v>10558</v>
      </c>
      <c r="B834">
        <v>51</v>
      </c>
      <c r="C834" t="str">
        <f>_xlfn.IFNA(VLOOKUP(B834,Products!$A$1:$J$93,2,FALSE),"")</f>
        <v>Manjimup Dried Apples</v>
      </c>
      <c r="D834" t="str">
        <f>_xlfn.IFNA(VLOOKUP(VLOOKUP(A834,Orders!$A$1:$L$832,3,FALSE),Employees!$A$1:$J$10,3,FALSE)&amp;" "&amp;VLOOKUP(VLOOKUP(A834,Orders!$A$1:$L$832,3,FALSE),Employees!$A$1:$J$10,2,FALSE),"")</f>
        <v>Nancy Davolio</v>
      </c>
      <c r="E834" s="3">
        <f>_xlfn.IFNA(VLOOKUP(A834,Orders!$A$1:$L$832,4,FALSE),"")</f>
        <v>43085</v>
      </c>
      <c r="F834">
        <v>53</v>
      </c>
      <c r="G834">
        <v>20</v>
      </c>
      <c r="H834">
        <v>0</v>
      </c>
      <c r="I834">
        <f t="shared" si="48"/>
        <v>2017</v>
      </c>
      <c r="J834">
        <f t="shared" si="49"/>
        <v>1060</v>
      </c>
      <c r="K834">
        <f t="shared" si="50"/>
        <v>12</v>
      </c>
      <c r="L834" t="str">
        <f t="shared" si="51"/>
        <v>Q4</v>
      </c>
    </row>
    <row r="835" spans="1:12">
      <c r="A835">
        <v>10558</v>
      </c>
      <c r="B835">
        <v>52</v>
      </c>
      <c r="C835" t="str">
        <f>_xlfn.IFNA(VLOOKUP(B835,Products!$A$1:$J$93,2,FALSE),"")</f>
        <v>Filo Mix</v>
      </c>
      <c r="D835" t="str">
        <f>_xlfn.IFNA(VLOOKUP(VLOOKUP(A835,Orders!$A$1:$L$832,3,FALSE),Employees!$A$1:$J$10,3,FALSE)&amp;" "&amp;VLOOKUP(VLOOKUP(A835,Orders!$A$1:$L$832,3,FALSE),Employees!$A$1:$J$10,2,FALSE),"")</f>
        <v>Nancy Davolio</v>
      </c>
      <c r="E835" s="3">
        <f>_xlfn.IFNA(VLOOKUP(A835,Orders!$A$1:$L$832,4,FALSE),"")</f>
        <v>43085</v>
      </c>
      <c r="F835">
        <v>7</v>
      </c>
      <c r="G835">
        <v>30</v>
      </c>
      <c r="H835">
        <v>0</v>
      </c>
      <c r="I835">
        <f t="shared" ref="I835:I898" si="52">IFERROR(IF(E835="","",YEAR(E835)),"")</f>
        <v>2017</v>
      </c>
      <c r="J835">
        <f t="shared" ref="J835:J898" si="53">IF(H835=0,F835*G835,F835*G835*H835)</f>
        <v>210</v>
      </c>
      <c r="K835">
        <f t="shared" ref="K835:K898" si="54">IFERROR(MONTH(E835),"")</f>
        <v>12</v>
      </c>
      <c r="L835" t="str">
        <f t="shared" ref="L835:L898" si="55">IFERROR("Q"&amp;ROUNDUP(MONTH(E835)/3,0),"")</f>
        <v>Q4</v>
      </c>
    </row>
    <row r="836" spans="1:12">
      <c r="A836">
        <v>10558</v>
      </c>
      <c r="B836">
        <v>53</v>
      </c>
      <c r="C836" t="str">
        <f>_xlfn.IFNA(VLOOKUP(B836,Products!$A$1:$J$93,2,FALSE),"")</f>
        <v>Perth Pasties</v>
      </c>
      <c r="D836" t="str">
        <f>_xlfn.IFNA(VLOOKUP(VLOOKUP(A836,Orders!$A$1:$L$832,3,FALSE),Employees!$A$1:$J$10,3,FALSE)&amp;" "&amp;VLOOKUP(VLOOKUP(A836,Orders!$A$1:$L$832,3,FALSE),Employees!$A$1:$J$10,2,FALSE),"")</f>
        <v>Nancy Davolio</v>
      </c>
      <c r="E836" s="3">
        <f>_xlfn.IFNA(VLOOKUP(A836,Orders!$A$1:$L$832,4,FALSE),"")</f>
        <v>43085</v>
      </c>
      <c r="F836">
        <v>32.799999999999997</v>
      </c>
      <c r="G836">
        <v>18</v>
      </c>
      <c r="H836">
        <v>0</v>
      </c>
      <c r="I836">
        <f t="shared" si="52"/>
        <v>2017</v>
      </c>
      <c r="J836">
        <f t="shared" si="53"/>
        <v>590.4</v>
      </c>
      <c r="K836">
        <f t="shared" si="54"/>
        <v>12</v>
      </c>
      <c r="L836" t="str">
        <f t="shared" si="55"/>
        <v>Q4</v>
      </c>
    </row>
    <row r="837" spans="1:12">
      <c r="A837">
        <v>10558</v>
      </c>
      <c r="B837">
        <v>73</v>
      </c>
      <c r="C837" t="str">
        <f>_xlfn.IFNA(VLOOKUP(B837,Products!$A$1:$J$93,2,FALSE),"")</f>
        <v>Röd Kaviar</v>
      </c>
      <c r="D837" t="str">
        <f>_xlfn.IFNA(VLOOKUP(VLOOKUP(A837,Orders!$A$1:$L$832,3,FALSE),Employees!$A$1:$J$10,3,FALSE)&amp;" "&amp;VLOOKUP(VLOOKUP(A837,Orders!$A$1:$L$832,3,FALSE),Employees!$A$1:$J$10,2,FALSE),"")</f>
        <v>Nancy Davolio</v>
      </c>
      <c r="E837" s="3">
        <f>_xlfn.IFNA(VLOOKUP(A837,Orders!$A$1:$L$832,4,FALSE),"")</f>
        <v>43085</v>
      </c>
      <c r="F837">
        <v>15</v>
      </c>
      <c r="G837">
        <v>3</v>
      </c>
      <c r="H837">
        <v>0</v>
      </c>
      <c r="I837">
        <f t="shared" si="52"/>
        <v>2017</v>
      </c>
      <c r="J837">
        <f t="shared" si="53"/>
        <v>45</v>
      </c>
      <c r="K837">
        <f t="shared" si="54"/>
        <v>12</v>
      </c>
      <c r="L837" t="str">
        <f t="shared" si="55"/>
        <v>Q4</v>
      </c>
    </row>
    <row r="838" spans="1:12">
      <c r="A838">
        <v>10559</v>
      </c>
      <c r="B838">
        <v>41</v>
      </c>
      <c r="C838" t="str">
        <f>_xlfn.IFNA(VLOOKUP(B838,Products!$A$1:$J$93,2,FALSE),"")</f>
        <v>Jack's New England Clam Chowder</v>
      </c>
      <c r="D838" t="str">
        <f>_xlfn.IFNA(VLOOKUP(VLOOKUP(A838,Orders!$A$1:$L$832,3,FALSE),Employees!$A$1:$J$10,3,FALSE)&amp;" "&amp;VLOOKUP(VLOOKUP(A838,Orders!$A$1:$L$832,3,FALSE),Employees!$A$1:$J$10,2,FALSE),"")</f>
        <v>Michael Suyama</v>
      </c>
      <c r="E838" s="3">
        <f>_xlfn.IFNA(VLOOKUP(A838,Orders!$A$1:$L$832,4,FALSE),"")</f>
        <v>43086</v>
      </c>
      <c r="F838">
        <v>9.65</v>
      </c>
      <c r="G838">
        <v>12</v>
      </c>
      <c r="H838">
        <v>0.05</v>
      </c>
      <c r="I838">
        <f t="shared" si="52"/>
        <v>2017</v>
      </c>
      <c r="J838">
        <f t="shared" si="53"/>
        <v>5.7900000000000009</v>
      </c>
      <c r="K838">
        <f t="shared" si="54"/>
        <v>12</v>
      </c>
      <c r="L838" t="str">
        <f t="shared" si="55"/>
        <v>Q4</v>
      </c>
    </row>
    <row r="839" spans="1:12">
      <c r="A839">
        <v>10559</v>
      </c>
      <c r="B839">
        <v>55</v>
      </c>
      <c r="C839" t="str">
        <f>_xlfn.IFNA(VLOOKUP(B839,Products!$A$1:$J$93,2,FALSE),"")</f>
        <v>Pâté chinois</v>
      </c>
      <c r="D839" t="str">
        <f>_xlfn.IFNA(VLOOKUP(VLOOKUP(A839,Orders!$A$1:$L$832,3,FALSE),Employees!$A$1:$J$10,3,FALSE)&amp;" "&amp;VLOOKUP(VLOOKUP(A839,Orders!$A$1:$L$832,3,FALSE),Employees!$A$1:$J$10,2,FALSE),"")</f>
        <v>Michael Suyama</v>
      </c>
      <c r="E839" s="3">
        <f>_xlfn.IFNA(VLOOKUP(A839,Orders!$A$1:$L$832,4,FALSE),"")</f>
        <v>43086</v>
      </c>
      <c r="F839">
        <v>24</v>
      </c>
      <c r="G839">
        <v>18</v>
      </c>
      <c r="H839">
        <v>0.05</v>
      </c>
      <c r="I839">
        <f t="shared" si="52"/>
        <v>2017</v>
      </c>
      <c r="J839">
        <f t="shared" si="53"/>
        <v>21.6</v>
      </c>
      <c r="K839">
        <f t="shared" si="54"/>
        <v>12</v>
      </c>
      <c r="L839" t="str">
        <f t="shared" si="55"/>
        <v>Q4</v>
      </c>
    </row>
    <row r="840" spans="1:12">
      <c r="A840">
        <v>10560</v>
      </c>
      <c r="B840">
        <v>30</v>
      </c>
      <c r="C840" t="str">
        <f>_xlfn.IFNA(VLOOKUP(B840,Products!$A$1:$J$93,2,FALSE),"")</f>
        <v>Nord-Ost Matjeshering</v>
      </c>
      <c r="D840" t="str">
        <f>_xlfn.IFNA(VLOOKUP(VLOOKUP(A840,Orders!$A$1:$L$832,3,FALSE),Employees!$A$1:$J$10,3,FALSE)&amp;" "&amp;VLOOKUP(VLOOKUP(A840,Orders!$A$1:$L$832,3,FALSE),Employees!$A$1:$J$10,2,FALSE),"")</f>
        <v>Laura Callahan</v>
      </c>
      <c r="E840" s="3">
        <f>_xlfn.IFNA(VLOOKUP(A840,Orders!$A$1:$L$832,4,FALSE),"")</f>
        <v>43087</v>
      </c>
      <c r="F840">
        <v>25.89</v>
      </c>
      <c r="G840">
        <v>20</v>
      </c>
      <c r="H840">
        <v>0</v>
      </c>
      <c r="I840">
        <f t="shared" si="52"/>
        <v>2017</v>
      </c>
      <c r="J840">
        <f t="shared" si="53"/>
        <v>517.79999999999995</v>
      </c>
      <c r="K840">
        <f t="shared" si="54"/>
        <v>12</v>
      </c>
      <c r="L840" t="str">
        <f t="shared" si="55"/>
        <v>Q4</v>
      </c>
    </row>
    <row r="841" spans="1:12">
      <c r="A841">
        <v>10560</v>
      </c>
      <c r="B841">
        <v>62</v>
      </c>
      <c r="C841" t="str">
        <f>_xlfn.IFNA(VLOOKUP(B841,Products!$A$1:$J$93,2,FALSE),"")</f>
        <v>Tarte au sucre</v>
      </c>
      <c r="D841" t="str">
        <f>_xlfn.IFNA(VLOOKUP(VLOOKUP(A841,Orders!$A$1:$L$832,3,FALSE),Employees!$A$1:$J$10,3,FALSE)&amp;" "&amp;VLOOKUP(VLOOKUP(A841,Orders!$A$1:$L$832,3,FALSE),Employees!$A$1:$J$10,2,FALSE),"")</f>
        <v>Laura Callahan</v>
      </c>
      <c r="E841" s="3">
        <f>_xlfn.IFNA(VLOOKUP(A841,Orders!$A$1:$L$832,4,FALSE),"")</f>
        <v>43087</v>
      </c>
      <c r="F841">
        <v>49.3</v>
      </c>
      <c r="G841">
        <v>15</v>
      </c>
      <c r="H841">
        <v>0.25</v>
      </c>
      <c r="I841">
        <f t="shared" si="52"/>
        <v>2017</v>
      </c>
      <c r="J841">
        <f t="shared" si="53"/>
        <v>184.875</v>
      </c>
      <c r="K841">
        <f t="shared" si="54"/>
        <v>12</v>
      </c>
      <c r="L841" t="str">
        <f t="shared" si="55"/>
        <v>Q4</v>
      </c>
    </row>
    <row r="842" spans="1:12">
      <c r="A842">
        <v>10561</v>
      </c>
      <c r="B842">
        <v>44</v>
      </c>
      <c r="C842" t="str">
        <f>_xlfn.IFNA(VLOOKUP(B842,Products!$A$1:$J$93,2,FALSE),"")</f>
        <v>Gula Malacca</v>
      </c>
      <c r="D842" t="str">
        <f>_xlfn.IFNA(VLOOKUP(VLOOKUP(A842,Orders!$A$1:$L$832,3,FALSE),Employees!$A$1:$J$10,3,FALSE)&amp;" "&amp;VLOOKUP(VLOOKUP(A842,Orders!$A$1:$L$832,3,FALSE),Employees!$A$1:$J$10,2,FALSE),"")</f>
        <v>Andrew Fuller</v>
      </c>
      <c r="E842" s="3">
        <f>_xlfn.IFNA(VLOOKUP(A842,Orders!$A$1:$L$832,4,FALSE),"")</f>
        <v>43087</v>
      </c>
      <c r="F842">
        <v>19.45</v>
      </c>
      <c r="G842">
        <v>10</v>
      </c>
      <c r="H842">
        <v>0</v>
      </c>
      <c r="I842">
        <f t="shared" si="52"/>
        <v>2017</v>
      </c>
      <c r="J842">
        <f t="shared" si="53"/>
        <v>194.5</v>
      </c>
      <c r="K842">
        <f t="shared" si="54"/>
        <v>12</v>
      </c>
      <c r="L842" t="str">
        <f t="shared" si="55"/>
        <v>Q4</v>
      </c>
    </row>
    <row r="843" spans="1:12">
      <c r="A843">
        <v>10561</v>
      </c>
      <c r="B843">
        <v>51</v>
      </c>
      <c r="C843" t="str">
        <f>_xlfn.IFNA(VLOOKUP(B843,Products!$A$1:$J$93,2,FALSE),"")</f>
        <v>Manjimup Dried Apples</v>
      </c>
      <c r="D843" t="str">
        <f>_xlfn.IFNA(VLOOKUP(VLOOKUP(A843,Orders!$A$1:$L$832,3,FALSE),Employees!$A$1:$J$10,3,FALSE)&amp;" "&amp;VLOOKUP(VLOOKUP(A843,Orders!$A$1:$L$832,3,FALSE),Employees!$A$1:$J$10,2,FALSE),"")</f>
        <v>Andrew Fuller</v>
      </c>
      <c r="E843" s="3">
        <f>_xlfn.IFNA(VLOOKUP(A843,Orders!$A$1:$L$832,4,FALSE),"")</f>
        <v>43087</v>
      </c>
      <c r="F843">
        <v>53</v>
      </c>
      <c r="G843">
        <v>50</v>
      </c>
      <c r="H843">
        <v>0</v>
      </c>
      <c r="I843">
        <f t="shared" si="52"/>
        <v>2017</v>
      </c>
      <c r="J843">
        <f t="shared" si="53"/>
        <v>2650</v>
      </c>
      <c r="K843">
        <f t="shared" si="54"/>
        <v>12</v>
      </c>
      <c r="L843" t="str">
        <f t="shared" si="55"/>
        <v>Q4</v>
      </c>
    </row>
    <row r="844" spans="1:12">
      <c r="A844">
        <v>10562</v>
      </c>
      <c r="B844">
        <v>33</v>
      </c>
      <c r="C844" t="str">
        <f>_xlfn.IFNA(VLOOKUP(B844,Products!$A$1:$J$93,2,FALSE),"")</f>
        <v>Geitost</v>
      </c>
      <c r="D844" t="str">
        <f>_xlfn.IFNA(VLOOKUP(VLOOKUP(A844,Orders!$A$1:$L$832,3,FALSE),Employees!$A$1:$J$10,3,FALSE)&amp;" "&amp;VLOOKUP(VLOOKUP(A844,Orders!$A$1:$L$832,3,FALSE),Employees!$A$1:$J$10,2,FALSE),"")</f>
        <v>Nancy Davolio</v>
      </c>
      <c r="E844" s="3">
        <f>_xlfn.IFNA(VLOOKUP(A844,Orders!$A$1:$L$832,4,FALSE),"")</f>
        <v>43090</v>
      </c>
      <c r="F844">
        <v>2.5</v>
      </c>
      <c r="G844">
        <v>20</v>
      </c>
      <c r="H844">
        <v>0.1</v>
      </c>
      <c r="I844">
        <f t="shared" si="52"/>
        <v>2017</v>
      </c>
      <c r="J844">
        <f t="shared" si="53"/>
        <v>5</v>
      </c>
      <c r="K844">
        <f t="shared" si="54"/>
        <v>12</v>
      </c>
      <c r="L844" t="str">
        <f t="shared" si="55"/>
        <v>Q4</v>
      </c>
    </row>
    <row r="845" spans="1:12">
      <c r="A845">
        <v>10562</v>
      </c>
      <c r="B845">
        <v>62</v>
      </c>
      <c r="C845" t="str">
        <f>_xlfn.IFNA(VLOOKUP(B845,Products!$A$1:$J$93,2,FALSE),"")</f>
        <v>Tarte au sucre</v>
      </c>
      <c r="D845" t="str">
        <f>_xlfn.IFNA(VLOOKUP(VLOOKUP(A845,Orders!$A$1:$L$832,3,FALSE),Employees!$A$1:$J$10,3,FALSE)&amp;" "&amp;VLOOKUP(VLOOKUP(A845,Orders!$A$1:$L$832,3,FALSE),Employees!$A$1:$J$10,2,FALSE),"")</f>
        <v>Nancy Davolio</v>
      </c>
      <c r="E845" s="3">
        <f>_xlfn.IFNA(VLOOKUP(A845,Orders!$A$1:$L$832,4,FALSE),"")</f>
        <v>43090</v>
      </c>
      <c r="F845">
        <v>49.3</v>
      </c>
      <c r="G845">
        <v>10</v>
      </c>
      <c r="H845">
        <v>0.1</v>
      </c>
      <c r="I845">
        <f t="shared" si="52"/>
        <v>2017</v>
      </c>
      <c r="J845">
        <f t="shared" si="53"/>
        <v>49.300000000000004</v>
      </c>
      <c r="K845">
        <f t="shared" si="54"/>
        <v>12</v>
      </c>
      <c r="L845" t="str">
        <f t="shared" si="55"/>
        <v>Q4</v>
      </c>
    </row>
    <row r="846" spans="1:12">
      <c r="A846">
        <v>10563</v>
      </c>
      <c r="B846">
        <v>36</v>
      </c>
      <c r="C846" t="str">
        <f>_xlfn.IFNA(VLOOKUP(B846,Products!$A$1:$J$93,2,FALSE),"")</f>
        <v>Inlagd Sill</v>
      </c>
      <c r="D846" t="str">
        <f>_xlfn.IFNA(VLOOKUP(VLOOKUP(A846,Orders!$A$1:$L$832,3,FALSE),Employees!$A$1:$J$10,3,FALSE)&amp;" "&amp;VLOOKUP(VLOOKUP(A846,Orders!$A$1:$L$832,3,FALSE),Employees!$A$1:$J$10,2,FALSE),"")</f>
        <v>Andrew Fuller</v>
      </c>
      <c r="E846" s="3">
        <f>_xlfn.IFNA(VLOOKUP(A846,Orders!$A$1:$L$832,4,FALSE),"")</f>
        <v>43091</v>
      </c>
      <c r="F846">
        <v>19</v>
      </c>
      <c r="G846">
        <v>25</v>
      </c>
      <c r="H846">
        <v>0</v>
      </c>
      <c r="I846">
        <f t="shared" si="52"/>
        <v>2017</v>
      </c>
      <c r="J846">
        <f t="shared" si="53"/>
        <v>475</v>
      </c>
      <c r="K846">
        <f t="shared" si="54"/>
        <v>12</v>
      </c>
      <c r="L846" t="str">
        <f t="shared" si="55"/>
        <v>Q4</v>
      </c>
    </row>
    <row r="847" spans="1:12">
      <c r="A847">
        <v>10563</v>
      </c>
      <c r="B847">
        <v>52</v>
      </c>
      <c r="C847" t="str">
        <f>_xlfn.IFNA(VLOOKUP(B847,Products!$A$1:$J$93,2,FALSE),"")</f>
        <v>Filo Mix</v>
      </c>
      <c r="D847" t="str">
        <f>_xlfn.IFNA(VLOOKUP(VLOOKUP(A847,Orders!$A$1:$L$832,3,FALSE),Employees!$A$1:$J$10,3,FALSE)&amp;" "&amp;VLOOKUP(VLOOKUP(A847,Orders!$A$1:$L$832,3,FALSE),Employees!$A$1:$J$10,2,FALSE),"")</f>
        <v>Andrew Fuller</v>
      </c>
      <c r="E847" s="3">
        <f>_xlfn.IFNA(VLOOKUP(A847,Orders!$A$1:$L$832,4,FALSE),"")</f>
        <v>43091</v>
      </c>
      <c r="F847">
        <v>7</v>
      </c>
      <c r="G847">
        <v>70</v>
      </c>
      <c r="H847">
        <v>0</v>
      </c>
      <c r="I847">
        <f t="shared" si="52"/>
        <v>2017</v>
      </c>
      <c r="J847">
        <f t="shared" si="53"/>
        <v>490</v>
      </c>
      <c r="K847">
        <f t="shared" si="54"/>
        <v>12</v>
      </c>
      <c r="L847" t="str">
        <f t="shared" si="55"/>
        <v>Q4</v>
      </c>
    </row>
    <row r="848" spans="1:12">
      <c r="A848">
        <v>10564</v>
      </c>
      <c r="B848">
        <v>17</v>
      </c>
      <c r="C848" t="str">
        <f>_xlfn.IFNA(VLOOKUP(B848,Products!$A$1:$J$93,2,FALSE),"")</f>
        <v>Alice Mutton</v>
      </c>
      <c r="D848" t="str">
        <f>_xlfn.IFNA(VLOOKUP(VLOOKUP(A848,Orders!$A$1:$L$832,3,FALSE),Employees!$A$1:$J$10,3,FALSE)&amp;" "&amp;VLOOKUP(VLOOKUP(A848,Orders!$A$1:$L$832,3,FALSE),Employees!$A$1:$J$10,2,FALSE),"")</f>
        <v>Margaret Peacock</v>
      </c>
      <c r="E848" s="3">
        <f>_xlfn.IFNA(VLOOKUP(A848,Orders!$A$1:$L$832,4,FALSE),"")</f>
        <v>43091</v>
      </c>
      <c r="F848">
        <v>39</v>
      </c>
      <c r="G848">
        <v>16</v>
      </c>
      <c r="H848">
        <v>0.05</v>
      </c>
      <c r="I848">
        <f t="shared" si="52"/>
        <v>2017</v>
      </c>
      <c r="J848">
        <f t="shared" si="53"/>
        <v>31.200000000000003</v>
      </c>
      <c r="K848">
        <f t="shared" si="54"/>
        <v>12</v>
      </c>
      <c r="L848" t="str">
        <f t="shared" si="55"/>
        <v>Q4</v>
      </c>
    </row>
    <row r="849" spans="1:12">
      <c r="A849">
        <v>10564</v>
      </c>
      <c r="B849">
        <v>31</v>
      </c>
      <c r="C849" t="str">
        <f>_xlfn.IFNA(VLOOKUP(B849,Products!$A$1:$J$93,2,FALSE),"")</f>
        <v>Gorgonzola Telino</v>
      </c>
      <c r="D849" t="str">
        <f>_xlfn.IFNA(VLOOKUP(VLOOKUP(A849,Orders!$A$1:$L$832,3,FALSE),Employees!$A$1:$J$10,3,FALSE)&amp;" "&amp;VLOOKUP(VLOOKUP(A849,Orders!$A$1:$L$832,3,FALSE),Employees!$A$1:$J$10,2,FALSE),"")</f>
        <v>Margaret Peacock</v>
      </c>
      <c r="E849" s="3">
        <f>_xlfn.IFNA(VLOOKUP(A849,Orders!$A$1:$L$832,4,FALSE),"")</f>
        <v>43091</v>
      </c>
      <c r="F849">
        <v>12.5</v>
      </c>
      <c r="G849">
        <v>6</v>
      </c>
      <c r="H849">
        <v>0.05</v>
      </c>
      <c r="I849">
        <f t="shared" si="52"/>
        <v>2017</v>
      </c>
      <c r="J849">
        <f t="shared" si="53"/>
        <v>3.75</v>
      </c>
      <c r="K849">
        <f t="shared" si="54"/>
        <v>12</v>
      </c>
      <c r="L849" t="str">
        <f t="shared" si="55"/>
        <v>Q4</v>
      </c>
    </row>
    <row r="850" spans="1:12">
      <c r="A850">
        <v>10564</v>
      </c>
      <c r="B850">
        <v>55</v>
      </c>
      <c r="C850" t="str">
        <f>_xlfn.IFNA(VLOOKUP(B850,Products!$A$1:$J$93,2,FALSE),"")</f>
        <v>Pâté chinois</v>
      </c>
      <c r="D850" t="str">
        <f>_xlfn.IFNA(VLOOKUP(VLOOKUP(A850,Orders!$A$1:$L$832,3,FALSE),Employees!$A$1:$J$10,3,FALSE)&amp;" "&amp;VLOOKUP(VLOOKUP(A850,Orders!$A$1:$L$832,3,FALSE),Employees!$A$1:$J$10,2,FALSE),"")</f>
        <v>Margaret Peacock</v>
      </c>
      <c r="E850" s="3">
        <f>_xlfn.IFNA(VLOOKUP(A850,Orders!$A$1:$L$832,4,FALSE),"")</f>
        <v>43091</v>
      </c>
      <c r="F850">
        <v>24</v>
      </c>
      <c r="G850">
        <v>25</v>
      </c>
      <c r="H850">
        <v>0.05</v>
      </c>
      <c r="I850">
        <f t="shared" si="52"/>
        <v>2017</v>
      </c>
      <c r="J850">
        <f t="shared" si="53"/>
        <v>30</v>
      </c>
      <c r="K850">
        <f t="shared" si="54"/>
        <v>12</v>
      </c>
      <c r="L850" t="str">
        <f t="shared" si="55"/>
        <v>Q4</v>
      </c>
    </row>
    <row r="851" spans="1:12">
      <c r="A851">
        <v>10565</v>
      </c>
      <c r="B851">
        <v>24</v>
      </c>
      <c r="C851" t="str">
        <f>_xlfn.IFNA(VLOOKUP(B851,Products!$A$1:$J$93,2,FALSE),"")</f>
        <v>Guaraná Fantástica</v>
      </c>
      <c r="D851" t="str">
        <f>_xlfn.IFNA(VLOOKUP(VLOOKUP(A851,Orders!$A$1:$L$832,3,FALSE),Employees!$A$1:$J$10,3,FALSE)&amp;" "&amp;VLOOKUP(VLOOKUP(A851,Orders!$A$1:$L$832,3,FALSE),Employees!$A$1:$J$10,2,FALSE),"")</f>
        <v>Laura Callahan</v>
      </c>
      <c r="E851" s="3">
        <f>_xlfn.IFNA(VLOOKUP(A851,Orders!$A$1:$L$832,4,FALSE),"")</f>
        <v>43092</v>
      </c>
      <c r="F851">
        <v>4.5</v>
      </c>
      <c r="G851">
        <v>25</v>
      </c>
      <c r="H851">
        <v>0.1</v>
      </c>
      <c r="I851">
        <f t="shared" si="52"/>
        <v>2017</v>
      </c>
      <c r="J851">
        <f t="shared" si="53"/>
        <v>11.25</v>
      </c>
      <c r="K851">
        <f t="shared" si="54"/>
        <v>12</v>
      </c>
      <c r="L851" t="str">
        <f t="shared" si="55"/>
        <v>Q4</v>
      </c>
    </row>
    <row r="852" spans="1:12">
      <c r="A852">
        <v>10565</v>
      </c>
      <c r="B852">
        <v>64</v>
      </c>
      <c r="C852" t="str">
        <f>_xlfn.IFNA(VLOOKUP(B852,Products!$A$1:$J$93,2,FALSE),"")</f>
        <v>Wimmers gute Semmelknödel</v>
      </c>
      <c r="D852" t="str">
        <f>_xlfn.IFNA(VLOOKUP(VLOOKUP(A852,Orders!$A$1:$L$832,3,FALSE),Employees!$A$1:$J$10,3,FALSE)&amp;" "&amp;VLOOKUP(VLOOKUP(A852,Orders!$A$1:$L$832,3,FALSE),Employees!$A$1:$J$10,2,FALSE),"")</f>
        <v>Laura Callahan</v>
      </c>
      <c r="E852" s="3">
        <f>_xlfn.IFNA(VLOOKUP(A852,Orders!$A$1:$L$832,4,FALSE),"")</f>
        <v>43092</v>
      </c>
      <c r="F852">
        <v>33.25</v>
      </c>
      <c r="G852">
        <v>18</v>
      </c>
      <c r="H852">
        <v>0.1</v>
      </c>
      <c r="I852">
        <f t="shared" si="52"/>
        <v>2017</v>
      </c>
      <c r="J852">
        <f t="shared" si="53"/>
        <v>59.85</v>
      </c>
      <c r="K852">
        <f t="shared" si="54"/>
        <v>12</v>
      </c>
      <c r="L852" t="str">
        <f t="shared" si="55"/>
        <v>Q4</v>
      </c>
    </row>
    <row r="853" spans="1:12">
      <c r="A853">
        <v>10566</v>
      </c>
      <c r="B853">
        <v>11</v>
      </c>
      <c r="C853" t="str">
        <f>_xlfn.IFNA(VLOOKUP(B853,Products!$A$1:$J$93,2,FALSE),"")</f>
        <v>Queso Cabrales</v>
      </c>
      <c r="D853" t="str">
        <f>_xlfn.IFNA(VLOOKUP(VLOOKUP(A853,Orders!$A$1:$L$832,3,FALSE),Employees!$A$1:$J$10,3,FALSE)&amp;" "&amp;VLOOKUP(VLOOKUP(A853,Orders!$A$1:$L$832,3,FALSE),Employees!$A$1:$J$10,2,FALSE),"")</f>
        <v>Anne Dodsworth</v>
      </c>
      <c r="E853" s="3">
        <f>_xlfn.IFNA(VLOOKUP(A853,Orders!$A$1:$L$832,4,FALSE),"")</f>
        <v>43093</v>
      </c>
      <c r="F853">
        <v>21</v>
      </c>
      <c r="G853">
        <v>35</v>
      </c>
      <c r="H853">
        <v>0.15</v>
      </c>
      <c r="I853">
        <f t="shared" si="52"/>
        <v>2017</v>
      </c>
      <c r="J853">
        <f t="shared" si="53"/>
        <v>110.25</v>
      </c>
      <c r="K853">
        <f t="shared" si="54"/>
        <v>12</v>
      </c>
      <c r="L853" t="str">
        <f t="shared" si="55"/>
        <v>Q4</v>
      </c>
    </row>
    <row r="854" spans="1:12">
      <c r="A854">
        <v>10566</v>
      </c>
      <c r="B854">
        <v>18</v>
      </c>
      <c r="C854" t="str">
        <f>_xlfn.IFNA(VLOOKUP(B854,Products!$A$1:$J$93,2,FALSE),"")</f>
        <v>Carnarvon Tigers</v>
      </c>
      <c r="D854" t="str">
        <f>_xlfn.IFNA(VLOOKUP(VLOOKUP(A854,Orders!$A$1:$L$832,3,FALSE),Employees!$A$1:$J$10,3,FALSE)&amp;" "&amp;VLOOKUP(VLOOKUP(A854,Orders!$A$1:$L$832,3,FALSE),Employees!$A$1:$J$10,2,FALSE),"")</f>
        <v>Anne Dodsworth</v>
      </c>
      <c r="E854" s="3">
        <f>_xlfn.IFNA(VLOOKUP(A854,Orders!$A$1:$L$832,4,FALSE),"")</f>
        <v>43093</v>
      </c>
      <c r="F854">
        <v>62.5</v>
      </c>
      <c r="G854">
        <v>18</v>
      </c>
      <c r="H854">
        <v>0.15</v>
      </c>
      <c r="I854">
        <f t="shared" si="52"/>
        <v>2017</v>
      </c>
      <c r="J854">
        <f t="shared" si="53"/>
        <v>168.75</v>
      </c>
      <c r="K854">
        <f t="shared" si="54"/>
        <v>12</v>
      </c>
      <c r="L854" t="str">
        <f t="shared" si="55"/>
        <v>Q4</v>
      </c>
    </row>
    <row r="855" spans="1:12">
      <c r="A855">
        <v>10566</v>
      </c>
      <c r="B855">
        <v>76</v>
      </c>
      <c r="C855" t="str">
        <f>_xlfn.IFNA(VLOOKUP(B855,Products!$A$1:$J$93,2,FALSE),"")</f>
        <v>Lakkalikööri</v>
      </c>
      <c r="D855" t="str">
        <f>_xlfn.IFNA(VLOOKUP(VLOOKUP(A855,Orders!$A$1:$L$832,3,FALSE),Employees!$A$1:$J$10,3,FALSE)&amp;" "&amp;VLOOKUP(VLOOKUP(A855,Orders!$A$1:$L$832,3,FALSE),Employees!$A$1:$J$10,2,FALSE),"")</f>
        <v>Anne Dodsworth</v>
      </c>
      <c r="E855" s="3">
        <f>_xlfn.IFNA(VLOOKUP(A855,Orders!$A$1:$L$832,4,FALSE),"")</f>
        <v>43093</v>
      </c>
      <c r="F855">
        <v>18</v>
      </c>
      <c r="G855">
        <v>10</v>
      </c>
      <c r="H855">
        <v>0</v>
      </c>
      <c r="I855">
        <f t="shared" si="52"/>
        <v>2017</v>
      </c>
      <c r="J855">
        <f t="shared" si="53"/>
        <v>180</v>
      </c>
      <c r="K855">
        <f t="shared" si="54"/>
        <v>12</v>
      </c>
      <c r="L855" t="str">
        <f t="shared" si="55"/>
        <v>Q4</v>
      </c>
    </row>
    <row r="856" spans="1:12">
      <c r="A856">
        <v>10567</v>
      </c>
      <c r="B856">
        <v>31</v>
      </c>
      <c r="C856" t="str">
        <f>_xlfn.IFNA(VLOOKUP(B856,Products!$A$1:$J$93,2,FALSE),"")</f>
        <v>Gorgonzola Telino</v>
      </c>
      <c r="D856" t="str">
        <f>_xlfn.IFNA(VLOOKUP(VLOOKUP(A856,Orders!$A$1:$L$832,3,FALSE),Employees!$A$1:$J$10,3,FALSE)&amp;" "&amp;VLOOKUP(VLOOKUP(A856,Orders!$A$1:$L$832,3,FALSE),Employees!$A$1:$J$10,2,FALSE),"")</f>
        <v>Nancy Davolio</v>
      </c>
      <c r="E856" s="3">
        <f>_xlfn.IFNA(VLOOKUP(A856,Orders!$A$1:$L$832,4,FALSE),"")</f>
        <v>43093</v>
      </c>
      <c r="F856">
        <v>12.5</v>
      </c>
      <c r="G856">
        <v>60</v>
      </c>
      <c r="H856">
        <v>0.2</v>
      </c>
      <c r="I856">
        <f t="shared" si="52"/>
        <v>2017</v>
      </c>
      <c r="J856">
        <f t="shared" si="53"/>
        <v>150</v>
      </c>
      <c r="K856">
        <f t="shared" si="54"/>
        <v>12</v>
      </c>
      <c r="L856" t="str">
        <f t="shared" si="55"/>
        <v>Q4</v>
      </c>
    </row>
    <row r="857" spans="1:12">
      <c r="A857">
        <v>10567</v>
      </c>
      <c r="B857">
        <v>51</v>
      </c>
      <c r="C857" t="str">
        <f>_xlfn.IFNA(VLOOKUP(B857,Products!$A$1:$J$93,2,FALSE),"")</f>
        <v>Manjimup Dried Apples</v>
      </c>
      <c r="D857" t="str">
        <f>_xlfn.IFNA(VLOOKUP(VLOOKUP(A857,Orders!$A$1:$L$832,3,FALSE),Employees!$A$1:$J$10,3,FALSE)&amp;" "&amp;VLOOKUP(VLOOKUP(A857,Orders!$A$1:$L$832,3,FALSE),Employees!$A$1:$J$10,2,FALSE),"")</f>
        <v>Nancy Davolio</v>
      </c>
      <c r="E857" s="3">
        <f>_xlfn.IFNA(VLOOKUP(A857,Orders!$A$1:$L$832,4,FALSE),"")</f>
        <v>43093</v>
      </c>
      <c r="F857">
        <v>53</v>
      </c>
      <c r="G857">
        <v>3</v>
      </c>
      <c r="H857">
        <v>0</v>
      </c>
      <c r="I857">
        <f t="shared" si="52"/>
        <v>2017</v>
      </c>
      <c r="J857">
        <f t="shared" si="53"/>
        <v>159</v>
      </c>
      <c r="K857">
        <f t="shared" si="54"/>
        <v>12</v>
      </c>
      <c r="L857" t="str">
        <f t="shared" si="55"/>
        <v>Q4</v>
      </c>
    </row>
    <row r="858" spans="1:12">
      <c r="A858">
        <v>10567</v>
      </c>
      <c r="B858">
        <v>59</v>
      </c>
      <c r="C858" t="str">
        <f>_xlfn.IFNA(VLOOKUP(B858,Products!$A$1:$J$93,2,FALSE),"")</f>
        <v>Raclette Courdavault</v>
      </c>
      <c r="D858" t="str">
        <f>_xlfn.IFNA(VLOOKUP(VLOOKUP(A858,Orders!$A$1:$L$832,3,FALSE),Employees!$A$1:$J$10,3,FALSE)&amp;" "&amp;VLOOKUP(VLOOKUP(A858,Orders!$A$1:$L$832,3,FALSE),Employees!$A$1:$J$10,2,FALSE),"")</f>
        <v>Nancy Davolio</v>
      </c>
      <c r="E858" s="3">
        <f>_xlfn.IFNA(VLOOKUP(A858,Orders!$A$1:$L$832,4,FALSE),"")</f>
        <v>43093</v>
      </c>
      <c r="F858">
        <v>55</v>
      </c>
      <c r="G858">
        <v>40</v>
      </c>
      <c r="H858">
        <v>0.2</v>
      </c>
      <c r="I858">
        <f t="shared" si="52"/>
        <v>2017</v>
      </c>
      <c r="J858">
        <f t="shared" si="53"/>
        <v>440</v>
      </c>
      <c r="K858">
        <f t="shared" si="54"/>
        <v>12</v>
      </c>
      <c r="L858" t="str">
        <f t="shared" si="55"/>
        <v>Q4</v>
      </c>
    </row>
    <row r="859" spans="1:12">
      <c r="A859">
        <v>10568</v>
      </c>
      <c r="B859">
        <v>10</v>
      </c>
      <c r="C859" t="str">
        <f>_xlfn.IFNA(VLOOKUP(B859,Products!$A$1:$J$93,2,FALSE),"")</f>
        <v>sugar</v>
      </c>
      <c r="D859" t="str">
        <f>_xlfn.IFNA(VLOOKUP(VLOOKUP(A859,Orders!$A$1:$L$832,3,FALSE),Employees!$A$1:$J$10,3,FALSE)&amp;" "&amp;VLOOKUP(VLOOKUP(A859,Orders!$A$1:$L$832,3,FALSE),Employees!$A$1:$J$10,2,FALSE),"")</f>
        <v>Janet Leverling</v>
      </c>
      <c r="E859" s="3">
        <f>_xlfn.IFNA(VLOOKUP(A859,Orders!$A$1:$L$832,4,FALSE),"")</f>
        <v>43094</v>
      </c>
      <c r="F859">
        <v>31</v>
      </c>
      <c r="G859">
        <v>5</v>
      </c>
      <c r="H859">
        <v>0</v>
      </c>
      <c r="I859">
        <f t="shared" si="52"/>
        <v>2017</v>
      </c>
      <c r="J859">
        <f t="shared" si="53"/>
        <v>155</v>
      </c>
      <c r="K859">
        <f t="shared" si="54"/>
        <v>12</v>
      </c>
      <c r="L859" t="str">
        <f t="shared" si="55"/>
        <v>Q4</v>
      </c>
    </row>
    <row r="860" spans="1:12">
      <c r="A860">
        <v>10569</v>
      </c>
      <c r="B860">
        <v>31</v>
      </c>
      <c r="C860" t="str">
        <f>_xlfn.IFNA(VLOOKUP(B860,Products!$A$1:$J$93,2,FALSE),"")</f>
        <v>Gorgonzola Telino</v>
      </c>
      <c r="D860" t="str">
        <f>_xlfn.IFNA(VLOOKUP(VLOOKUP(A860,Orders!$A$1:$L$832,3,FALSE),Employees!$A$1:$J$10,3,FALSE)&amp;" "&amp;VLOOKUP(VLOOKUP(A860,Orders!$A$1:$L$832,3,FALSE),Employees!$A$1:$J$10,2,FALSE),"")</f>
        <v>Steven Buchanan</v>
      </c>
      <c r="E860" s="3">
        <f>_xlfn.IFNA(VLOOKUP(A860,Orders!$A$1:$L$832,4,FALSE),"")</f>
        <v>43097</v>
      </c>
      <c r="F860">
        <v>12.5</v>
      </c>
      <c r="G860">
        <v>35</v>
      </c>
      <c r="H860">
        <v>0.2</v>
      </c>
      <c r="I860">
        <f t="shared" si="52"/>
        <v>2017</v>
      </c>
      <c r="J860">
        <f t="shared" si="53"/>
        <v>87.5</v>
      </c>
      <c r="K860">
        <f t="shared" si="54"/>
        <v>12</v>
      </c>
      <c r="L860" t="str">
        <f t="shared" si="55"/>
        <v>Q4</v>
      </c>
    </row>
    <row r="861" spans="1:12">
      <c r="A861">
        <v>10569</v>
      </c>
      <c r="B861">
        <v>76</v>
      </c>
      <c r="C861" t="str">
        <f>_xlfn.IFNA(VLOOKUP(B861,Products!$A$1:$J$93,2,FALSE),"")</f>
        <v>Lakkalikööri</v>
      </c>
      <c r="D861" t="str">
        <f>_xlfn.IFNA(VLOOKUP(VLOOKUP(A861,Orders!$A$1:$L$832,3,FALSE),Employees!$A$1:$J$10,3,FALSE)&amp;" "&amp;VLOOKUP(VLOOKUP(A861,Orders!$A$1:$L$832,3,FALSE),Employees!$A$1:$J$10,2,FALSE),"")</f>
        <v>Steven Buchanan</v>
      </c>
      <c r="E861" s="3">
        <f>_xlfn.IFNA(VLOOKUP(A861,Orders!$A$1:$L$832,4,FALSE),"")</f>
        <v>43097</v>
      </c>
      <c r="F861">
        <v>18</v>
      </c>
      <c r="G861">
        <v>30</v>
      </c>
      <c r="H861">
        <v>0</v>
      </c>
      <c r="I861">
        <f t="shared" si="52"/>
        <v>2017</v>
      </c>
      <c r="J861">
        <f t="shared" si="53"/>
        <v>540</v>
      </c>
      <c r="K861">
        <f t="shared" si="54"/>
        <v>12</v>
      </c>
      <c r="L861" t="str">
        <f t="shared" si="55"/>
        <v>Q4</v>
      </c>
    </row>
    <row r="862" spans="1:12">
      <c r="A862">
        <v>10570</v>
      </c>
      <c r="B862">
        <v>11</v>
      </c>
      <c r="C862" t="str">
        <f>_xlfn.IFNA(VLOOKUP(B862,Products!$A$1:$J$93,2,FALSE),"")</f>
        <v>Queso Cabrales</v>
      </c>
      <c r="D862" t="str">
        <f>_xlfn.IFNA(VLOOKUP(VLOOKUP(A862,Orders!$A$1:$L$832,3,FALSE),Employees!$A$1:$J$10,3,FALSE)&amp;" "&amp;VLOOKUP(VLOOKUP(A862,Orders!$A$1:$L$832,3,FALSE),Employees!$A$1:$J$10,2,FALSE),"")</f>
        <v>Janet Leverling</v>
      </c>
      <c r="E862" s="3">
        <f>_xlfn.IFNA(VLOOKUP(A862,Orders!$A$1:$L$832,4,FALSE),"")</f>
        <v>43098</v>
      </c>
      <c r="F862">
        <v>21</v>
      </c>
      <c r="G862">
        <v>15</v>
      </c>
      <c r="H862">
        <v>0.05</v>
      </c>
      <c r="I862">
        <f t="shared" si="52"/>
        <v>2017</v>
      </c>
      <c r="J862">
        <f t="shared" si="53"/>
        <v>15.75</v>
      </c>
      <c r="K862">
        <f t="shared" si="54"/>
        <v>12</v>
      </c>
      <c r="L862" t="str">
        <f t="shared" si="55"/>
        <v>Q4</v>
      </c>
    </row>
    <row r="863" spans="1:12">
      <c r="A863">
        <v>10570</v>
      </c>
      <c r="B863">
        <v>56</v>
      </c>
      <c r="C863" t="str">
        <f>_xlfn.IFNA(VLOOKUP(B863,Products!$A$1:$J$93,2,FALSE),"")</f>
        <v>Gnocchi di nonna Alice</v>
      </c>
      <c r="D863" t="str">
        <f>_xlfn.IFNA(VLOOKUP(VLOOKUP(A863,Orders!$A$1:$L$832,3,FALSE),Employees!$A$1:$J$10,3,FALSE)&amp;" "&amp;VLOOKUP(VLOOKUP(A863,Orders!$A$1:$L$832,3,FALSE),Employees!$A$1:$J$10,2,FALSE),"")</f>
        <v>Janet Leverling</v>
      </c>
      <c r="E863" s="3">
        <f>_xlfn.IFNA(VLOOKUP(A863,Orders!$A$1:$L$832,4,FALSE),"")</f>
        <v>43098</v>
      </c>
      <c r="F863">
        <v>38</v>
      </c>
      <c r="G863">
        <v>60</v>
      </c>
      <c r="H863">
        <v>0.05</v>
      </c>
      <c r="I863">
        <f t="shared" si="52"/>
        <v>2017</v>
      </c>
      <c r="J863">
        <f t="shared" si="53"/>
        <v>114</v>
      </c>
      <c r="K863">
        <f t="shared" si="54"/>
        <v>12</v>
      </c>
      <c r="L863" t="str">
        <f t="shared" si="55"/>
        <v>Q4</v>
      </c>
    </row>
    <row r="864" spans="1:12">
      <c r="A864">
        <v>10571</v>
      </c>
      <c r="B864">
        <v>14</v>
      </c>
      <c r="C864" t="str">
        <f>_xlfn.IFNA(VLOOKUP(B864,Products!$A$1:$J$93,2,FALSE),"")</f>
        <v>Tofu</v>
      </c>
      <c r="D864" t="str">
        <f>_xlfn.IFNA(VLOOKUP(VLOOKUP(A864,Orders!$A$1:$L$832,3,FALSE),Employees!$A$1:$J$10,3,FALSE)&amp;" "&amp;VLOOKUP(VLOOKUP(A864,Orders!$A$1:$L$832,3,FALSE),Employees!$A$1:$J$10,2,FALSE),"")</f>
        <v>Laura Callahan</v>
      </c>
      <c r="E864" s="3">
        <f>_xlfn.IFNA(VLOOKUP(A864,Orders!$A$1:$L$832,4,FALSE),"")</f>
        <v>43098</v>
      </c>
      <c r="F864">
        <v>23.25</v>
      </c>
      <c r="G864">
        <v>11</v>
      </c>
      <c r="H864">
        <v>0.15</v>
      </c>
      <c r="I864">
        <f t="shared" si="52"/>
        <v>2017</v>
      </c>
      <c r="J864">
        <f t="shared" si="53"/>
        <v>38.362499999999997</v>
      </c>
      <c r="K864">
        <f t="shared" si="54"/>
        <v>12</v>
      </c>
      <c r="L864" t="str">
        <f t="shared" si="55"/>
        <v>Q4</v>
      </c>
    </row>
    <row r="865" spans="1:12">
      <c r="A865">
        <v>10571</v>
      </c>
      <c r="B865">
        <v>42</v>
      </c>
      <c r="C865" t="str">
        <f>_xlfn.IFNA(VLOOKUP(B865,Products!$A$1:$J$93,2,FALSE),"")</f>
        <v>Singaporean Hokkien Fried Mee</v>
      </c>
      <c r="D865" t="str">
        <f>_xlfn.IFNA(VLOOKUP(VLOOKUP(A865,Orders!$A$1:$L$832,3,FALSE),Employees!$A$1:$J$10,3,FALSE)&amp;" "&amp;VLOOKUP(VLOOKUP(A865,Orders!$A$1:$L$832,3,FALSE),Employees!$A$1:$J$10,2,FALSE),"")</f>
        <v>Laura Callahan</v>
      </c>
      <c r="E865" s="3">
        <f>_xlfn.IFNA(VLOOKUP(A865,Orders!$A$1:$L$832,4,FALSE),"")</f>
        <v>43098</v>
      </c>
      <c r="F865">
        <v>14</v>
      </c>
      <c r="G865">
        <v>28</v>
      </c>
      <c r="H865">
        <v>0.15</v>
      </c>
      <c r="I865">
        <f t="shared" si="52"/>
        <v>2017</v>
      </c>
      <c r="J865">
        <f t="shared" si="53"/>
        <v>58.8</v>
      </c>
      <c r="K865">
        <f t="shared" si="54"/>
        <v>12</v>
      </c>
      <c r="L865" t="str">
        <f t="shared" si="55"/>
        <v>Q4</v>
      </c>
    </row>
    <row r="866" spans="1:12">
      <c r="A866">
        <v>10572</v>
      </c>
      <c r="B866">
        <v>16</v>
      </c>
      <c r="C866" t="str">
        <f>_xlfn.IFNA(VLOOKUP(B866,Products!$A$1:$J$93,2,FALSE),"")</f>
        <v>Pavlova</v>
      </c>
      <c r="D866" t="str">
        <f>_xlfn.IFNA(VLOOKUP(VLOOKUP(A866,Orders!$A$1:$L$832,3,FALSE),Employees!$A$1:$J$10,3,FALSE)&amp;" "&amp;VLOOKUP(VLOOKUP(A866,Orders!$A$1:$L$832,3,FALSE),Employees!$A$1:$J$10,2,FALSE),"")</f>
        <v>Janet Leverling</v>
      </c>
      <c r="E866" s="3">
        <f>_xlfn.IFNA(VLOOKUP(A866,Orders!$A$1:$L$832,4,FALSE),"")</f>
        <v>43099</v>
      </c>
      <c r="F866">
        <v>17.45</v>
      </c>
      <c r="G866">
        <v>12</v>
      </c>
      <c r="H866">
        <v>0.1</v>
      </c>
      <c r="I866">
        <f t="shared" si="52"/>
        <v>2017</v>
      </c>
      <c r="J866">
        <f t="shared" si="53"/>
        <v>20.939999999999998</v>
      </c>
      <c r="K866">
        <f t="shared" si="54"/>
        <v>12</v>
      </c>
      <c r="L866" t="str">
        <f t="shared" si="55"/>
        <v>Q4</v>
      </c>
    </row>
    <row r="867" spans="1:12">
      <c r="A867">
        <v>10572</v>
      </c>
      <c r="B867">
        <v>32</v>
      </c>
      <c r="C867" t="str">
        <f>_xlfn.IFNA(VLOOKUP(B867,Products!$A$1:$J$93,2,FALSE),"")</f>
        <v>Mascarpone Fabioli</v>
      </c>
      <c r="D867" t="str">
        <f>_xlfn.IFNA(VLOOKUP(VLOOKUP(A867,Orders!$A$1:$L$832,3,FALSE),Employees!$A$1:$J$10,3,FALSE)&amp;" "&amp;VLOOKUP(VLOOKUP(A867,Orders!$A$1:$L$832,3,FALSE),Employees!$A$1:$J$10,2,FALSE),"")</f>
        <v>Janet Leverling</v>
      </c>
      <c r="E867" s="3">
        <f>_xlfn.IFNA(VLOOKUP(A867,Orders!$A$1:$L$832,4,FALSE),"")</f>
        <v>43099</v>
      </c>
      <c r="F867">
        <v>32</v>
      </c>
      <c r="G867">
        <v>10</v>
      </c>
      <c r="H867">
        <v>0.1</v>
      </c>
      <c r="I867">
        <f t="shared" si="52"/>
        <v>2017</v>
      </c>
      <c r="J867">
        <f t="shared" si="53"/>
        <v>32</v>
      </c>
      <c r="K867">
        <f t="shared" si="54"/>
        <v>12</v>
      </c>
      <c r="L867" t="str">
        <f t="shared" si="55"/>
        <v>Q4</v>
      </c>
    </row>
    <row r="868" spans="1:12">
      <c r="A868">
        <v>10572</v>
      </c>
      <c r="B868">
        <v>40</v>
      </c>
      <c r="C868" t="str">
        <f>_xlfn.IFNA(VLOOKUP(B868,Products!$A$1:$J$93,2,FALSE),"")</f>
        <v>Boston Crab Meat</v>
      </c>
      <c r="D868" t="str">
        <f>_xlfn.IFNA(VLOOKUP(VLOOKUP(A868,Orders!$A$1:$L$832,3,FALSE),Employees!$A$1:$J$10,3,FALSE)&amp;" "&amp;VLOOKUP(VLOOKUP(A868,Orders!$A$1:$L$832,3,FALSE),Employees!$A$1:$J$10,2,FALSE),"")</f>
        <v>Janet Leverling</v>
      </c>
      <c r="E868" s="3">
        <f>_xlfn.IFNA(VLOOKUP(A868,Orders!$A$1:$L$832,4,FALSE),"")</f>
        <v>43099</v>
      </c>
      <c r="F868">
        <v>18.399999999999999</v>
      </c>
      <c r="G868">
        <v>50</v>
      </c>
      <c r="H868">
        <v>0</v>
      </c>
      <c r="I868">
        <f t="shared" si="52"/>
        <v>2017</v>
      </c>
      <c r="J868">
        <f t="shared" si="53"/>
        <v>919.99999999999989</v>
      </c>
      <c r="K868">
        <f t="shared" si="54"/>
        <v>12</v>
      </c>
      <c r="L868" t="str">
        <f t="shared" si="55"/>
        <v>Q4</v>
      </c>
    </row>
    <row r="869" spans="1:12">
      <c r="A869">
        <v>10572</v>
      </c>
      <c r="B869">
        <v>75</v>
      </c>
      <c r="C869" t="str">
        <f>_xlfn.IFNA(VLOOKUP(B869,Products!$A$1:$J$93,2,FALSE),"")</f>
        <v>Rhönbräu Klosterbier</v>
      </c>
      <c r="D869" t="str">
        <f>_xlfn.IFNA(VLOOKUP(VLOOKUP(A869,Orders!$A$1:$L$832,3,FALSE),Employees!$A$1:$J$10,3,FALSE)&amp;" "&amp;VLOOKUP(VLOOKUP(A869,Orders!$A$1:$L$832,3,FALSE),Employees!$A$1:$J$10,2,FALSE),"")</f>
        <v>Janet Leverling</v>
      </c>
      <c r="E869" s="3">
        <f>_xlfn.IFNA(VLOOKUP(A869,Orders!$A$1:$L$832,4,FALSE),"")</f>
        <v>43099</v>
      </c>
      <c r="F869">
        <v>7.75</v>
      </c>
      <c r="G869">
        <v>15</v>
      </c>
      <c r="H869">
        <v>0.1</v>
      </c>
      <c r="I869">
        <f t="shared" si="52"/>
        <v>2017</v>
      </c>
      <c r="J869">
        <f t="shared" si="53"/>
        <v>11.625</v>
      </c>
      <c r="K869">
        <f t="shared" si="54"/>
        <v>12</v>
      </c>
      <c r="L869" t="str">
        <f t="shared" si="55"/>
        <v>Q4</v>
      </c>
    </row>
    <row r="870" spans="1:12">
      <c r="A870">
        <v>10573</v>
      </c>
      <c r="B870">
        <v>17</v>
      </c>
      <c r="C870" t="str">
        <f>_xlfn.IFNA(VLOOKUP(B870,Products!$A$1:$J$93,2,FALSE),"")</f>
        <v>Alice Mutton</v>
      </c>
      <c r="D870" t="str">
        <f>_xlfn.IFNA(VLOOKUP(VLOOKUP(A870,Orders!$A$1:$L$832,3,FALSE),Employees!$A$1:$J$10,3,FALSE)&amp;" "&amp;VLOOKUP(VLOOKUP(A870,Orders!$A$1:$L$832,3,FALSE),Employees!$A$1:$J$10,2,FALSE),"")</f>
        <v>Robert King</v>
      </c>
      <c r="E870" s="3">
        <f>_xlfn.IFNA(VLOOKUP(A870,Orders!$A$1:$L$832,4,FALSE),"")</f>
        <v>43100</v>
      </c>
      <c r="F870">
        <v>39</v>
      </c>
      <c r="G870">
        <v>18</v>
      </c>
      <c r="H870">
        <v>0</v>
      </c>
      <c r="I870">
        <f t="shared" si="52"/>
        <v>2017</v>
      </c>
      <c r="J870">
        <f t="shared" si="53"/>
        <v>702</v>
      </c>
      <c r="K870">
        <f t="shared" si="54"/>
        <v>12</v>
      </c>
      <c r="L870" t="str">
        <f t="shared" si="55"/>
        <v>Q4</v>
      </c>
    </row>
    <row r="871" spans="1:12">
      <c r="A871">
        <v>10573</v>
      </c>
      <c r="B871">
        <v>34</v>
      </c>
      <c r="C871" t="str">
        <f>_xlfn.IFNA(VLOOKUP(B871,Products!$A$1:$J$93,2,FALSE),"")</f>
        <v>Sasquatch Ale</v>
      </c>
      <c r="D871" t="str">
        <f>_xlfn.IFNA(VLOOKUP(VLOOKUP(A871,Orders!$A$1:$L$832,3,FALSE),Employees!$A$1:$J$10,3,FALSE)&amp;" "&amp;VLOOKUP(VLOOKUP(A871,Orders!$A$1:$L$832,3,FALSE),Employees!$A$1:$J$10,2,FALSE),"")</f>
        <v>Robert King</v>
      </c>
      <c r="E871" s="3">
        <f>_xlfn.IFNA(VLOOKUP(A871,Orders!$A$1:$L$832,4,FALSE),"")</f>
        <v>43100</v>
      </c>
      <c r="F871">
        <v>14</v>
      </c>
      <c r="G871">
        <v>40</v>
      </c>
      <c r="H871">
        <v>0</v>
      </c>
      <c r="I871">
        <f t="shared" si="52"/>
        <v>2017</v>
      </c>
      <c r="J871">
        <f t="shared" si="53"/>
        <v>560</v>
      </c>
      <c r="K871">
        <f t="shared" si="54"/>
        <v>12</v>
      </c>
      <c r="L871" t="str">
        <f t="shared" si="55"/>
        <v>Q4</v>
      </c>
    </row>
    <row r="872" spans="1:12">
      <c r="A872">
        <v>10573</v>
      </c>
      <c r="B872">
        <v>53</v>
      </c>
      <c r="C872" t="str">
        <f>_xlfn.IFNA(VLOOKUP(B872,Products!$A$1:$J$93,2,FALSE),"")</f>
        <v>Perth Pasties</v>
      </c>
      <c r="D872" t="str">
        <f>_xlfn.IFNA(VLOOKUP(VLOOKUP(A872,Orders!$A$1:$L$832,3,FALSE),Employees!$A$1:$J$10,3,FALSE)&amp;" "&amp;VLOOKUP(VLOOKUP(A872,Orders!$A$1:$L$832,3,FALSE),Employees!$A$1:$J$10,2,FALSE),"")</f>
        <v>Robert King</v>
      </c>
      <c r="E872" s="3">
        <f>_xlfn.IFNA(VLOOKUP(A872,Orders!$A$1:$L$832,4,FALSE),"")</f>
        <v>43100</v>
      </c>
      <c r="F872">
        <v>32.799999999999997</v>
      </c>
      <c r="G872">
        <v>25</v>
      </c>
      <c r="H872">
        <v>0</v>
      </c>
      <c r="I872">
        <f t="shared" si="52"/>
        <v>2017</v>
      </c>
      <c r="J872">
        <f t="shared" si="53"/>
        <v>819.99999999999989</v>
      </c>
      <c r="K872">
        <f t="shared" si="54"/>
        <v>12</v>
      </c>
      <c r="L872" t="str">
        <f t="shared" si="55"/>
        <v>Q4</v>
      </c>
    </row>
    <row r="873" spans="1:12">
      <c r="A873">
        <v>10574</v>
      </c>
      <c r="B873">
        <v>33</v>
      </c>
      <c r="C873" t="str">
        <f>_xlfn.IFNA(VLOOKUP(B873,Products!$A$1:$J$93,2,FALSE),"")</f>
        <v>Geitost</v>
      </c>
      <c r="D873" t="str">
        <f>_xlfn.IFNA(VLOOKUP(VLOOKUP(A873,Orders!$A$1:$L$832,3,FALSE),Employees!$A$1:$J$10,3,FALSE)&amp;" "&amp;VLOOKUP(VLOOKUP(A873,Orders!$A$1:$L$832,3,FALSE),Employees!$A$1:$J$10,2,FALSE),"")</f>
        <v>Margaret Peacock</v>
      </c>
      <c r="E873" s="3">
        <f>_xlfn.IFNA(VLOOKUP(A873,Orders!$A$1:$L$832,4,FALSE),"")</f>
        <v>43100</v>
      </c>
      <c r="F873">
        <v>2.5</v>
      </c>
      <c r="G873">
        <v>14</v>
      </c>
      <c r="H873">
        <v>0</v>
      </c>
      <c r="I873">
        <f t="shared" si="52"/>
        <v>2017</v>
      </c>
      <c r="J873">
        <f t="shared" si="53"/>
        <v>35</v>
      </c>
      <c r="K873">
        <f t="shared" si="54"/>
        <v>12</v>
      </c>
      <c r="L873" t="str">
        <f t="shared" si="55"/>
        <v>Q4</v>
      </c>
    </row>
    <row r="874" spans="1:12">
      <c r="A874">
        <v>10574</v>
      </c>
      <c r="B874">
        <v>40</v>
      </c>
      <c r="C874" t="str">
        <f>_xlfn.IFNA(VLOOKUP(B874,Products!$A$1:$J$93,2,FALSE),"")</f>
        <v>Boston Crab Meat</v>
      </c>
      <c r="D874" t="str">
        <f>_xlfn.IFNA(VLOOKUP(VLOOKUP(A874,Orders!$A$1:$L$832,3,FALSE),Employees!$A$1:$J$10,3,FALSE)&amp;" "&amp;VLOOKUP(VLOOKUP(A874,Orders!$A$1:$L$832,3,FALSE),Employees!$A$1:$J$10,2,FALSE),"")</f>
        <v>Margaret Peacock</v>
      </c>
      <c r="E874" s="3">
        <f>_xlfn.IFNA(VLOOKUP(A874,Orders!$A$1:$L$832,4,FALSE),"")</f>
        <v>43100</v>
      </c>
      <c r="F874">
        <v>18.399999999999999</v>
      </c>
      <c r="G874">
        <v>2</v>
      </c>
      <c r="H874">
        <v>0</v>
      </c>
      <c r="I874">
        <f t="shared" si="52"/>
        <v>2017</v>
      </c>
      <c r="J874">
        <f t="shared" si="53"/>
        <v>36.799999999999997</v>
      </c>
      <c r="K874">
        <f t="shared" si="54"/>
        <v>12</v>
      </c>
      <c r="L874" t="str">
        <f t="shared" si="55"/>
        <v>Q4</v>
      </c>
    </row>
    <row r="875" spans="1:12">
      <c r="A875">
        <v>10574</v>
      </c>
      <c r="B875">
        <v>62</v>
      </c>
      <c r="C875" t="str">
        <f>_xlfn.IFNA(VLOOKUP(B875,Products!$A$1:$J$93,2,FALSE),"")</f>
        <v>Tarte au sucre</v>
      </c>
      <c r="D875" t="str">
        <f>_xlfn.IFNA(VLOOKUP(VLOOKUP(A875,Orders!$A$1:$L$832,3,FALSE),Employees!$A$1:$J$10,3,FALSE)&amp;" "&amp;VLOOKUP(VLOOKUP(A875,Orders!$A$1:$L$832,3,FALSE),Employees!$A$1:$J$10,2,FALSE),"")</f>
        <v>Margaret Peacock</v>
      </c>
      <c r="E875" s="3">
        <f>_xlfn.IFNA(VLOOKUP(A875,Orders!$A$1:$L$832,4,FALSE),"")</f>
        <v>43100</v>
      </c>
      <c r="F875">
        <v>49.3</v>
      </c>
      <c r="G875">
        <v>10</v>
      </c>
      <c r="H875">
        <v>0</v>
      </c>
      <c r="I875">
        <f t="shared" si="52"/>
        <v>2017</v>
      </c>
      <c r="J875">
        <f t="shared" si="53"/>
        <v>493</v>
      </c>
      <c r="K875">
        <f t="shared" si="54"/>
        <v>12</v>
      </c>
      <c r="L875" t="str">
        <f t="shared" si="55"/>
        <v>Q4</v>
      </c>
    </row>
    <row r="876" spans="1:12">
      <c r="A876">
        <v>10574</v>
      </c>
      <c r="B876">
        <v>64</v>
      </c>
      <c r="C876" t="str">
        <f>_xlfn.IFNA(VLOOKUP(B876,Products!$A$1:$J$93,2,FALSE),"")</f>
        <v>Wimmers gute Semmelknödel</v>
      </c>
      <c r="D876" t="str">
        <f>_xlfn.IFNA(VLOOKUP(VLOOKUP(A876,Orders!$A$1:$L$832,3,FALSE),Employees!$A$1:$J$10,3,FALSE)&amp;" "&amp;VLOOKUP(VLOOKUP(A876,Orders!$A$1:$L$832,3,FALSE),Employees!$A$1:$J$10,2,FALSE),"")</f>
        <v>Margaret Peacock</v>
      </c>
      <c r="E876" s="3">
        <f>_xlfn.IFNA(VLOOKUP(A876,Orders!$A$1:$L$832,4,FALSE),"")</f>
        <v>43100</v>
      </c>
      <c r="F876">
        <v>33.25</v>
      </c>
      <c r="G876">
        <v>6</v>
      </c>
      <c r="H876">
        <v>0</v>
      </c>
      <c r="I876">
        <f t="shared" si="52"/>
        <v>2017</v>
      </c>
      <c r="J876">
        <f t="shared" si="53"/>
        <v>199.5</v>
      </c>
      <c r="K876">
        <f t="shared" si="54"/>
        <v>12</v>
      </c>
      <c r="L876" t="str">
        <f t="shared" si="55"/>
        <v>Q4</v>
      </c>
    </row>
    <row r="877" spans="1:12">
      <c r="A877">
        <v>10575</v>
      </c>
      <c r="B877">
        <v>59</v>
      </c>
      <c r="C877" t="str">
        <f>_xlfn.IFNA(VLOOKUP(B877,Products!$A$1:$J$93,2,FALSE),"")</f>
        <v>Raclette Courdavault</v>
      </c>
      <c r="D877" t="str">
        <f>_xlfn.IFNA(VLOOKUP(VLOOKUP(A877,Orders!$A$1:$L$832,3,FALSE),Employees!$A$1:$J$10,3,FALSE)&amp;" "&amp;VLOOKUP(VLOOKUP(A877,Orders!$A$1:$L$832,3,FALSE),Employees!$A$1:$J$10,2,FALSE),"")</f>
        <v>Steven Buchanan</v>
      </c>
      <c r="E877" s="3">
        <f>_xlfn.IFNA(VLOOKUP(A877,Orders!$A$1:$L$832,4,FALSE),"")</f>
        <v>43101</v>
      </c>
      <c r="F877">
        <v>55</v>
      </c>
      <c r="G877">
        <v>12</v>
      </c>
      <c r="H877">
        <v>0</v>
      </c>
      <c r="I877">
        <f t="shared" si="52"/>
        <v>2018</v>
      </c>
      <c r="J877">
        <f t="shared" si="53"/>
        <v>660</v>
      </c>
      <c r="K877">
        <f t="shared" si="54"/>
        <v>1</v>
      </c>
      <c r="L877" t="str">
        <f t="shared" si="55"/>
        <v>Q1</v>
      </c>
    </row>
    <row r="878" spans="1:12">
      <c r="A878">
        <v>10575</v>
      </c>
      <c r="B878">
        <v>63</v>
      </c>
      <c r="C878" t="str">
        <f>_xlfn.IFNA(VLOOKUP(B878,Products!$A$1:$J$93,2,FALSE),"")</f>
        <v>Vegie-spread</v>
      </c>
      <c r="D878" t="str">
        <f>_xlfn.IFNA(VLOOKUP(VLOOKUP(A878,Orders!$A$1:$L$832,3,FALSE),Employees!$A$1:$J$10,3,FALSE)&amp;" "&amp;VLOOKUP(VLOOKUP(A878,Orders!$A$1:$L$832,3,FALSE),Employees!$A$1:$J$10,2,FALSE),"")</f>
        <v>Steven Buchanan</v>
      </c>
      <c r="E878" s="3">
        <f>_xlfn.IFNA(VLOOKUP(A878,Orders!$A$1:$L$832,4,FALSE),"")</f>
        <v>43101</v>
      </c>
      <c r="F878">
        <v>43.9</v>
      </c>
      <c r="G878">
        <v>6</v>
      </c>
      <c r="H878">
        <v>0</v>
      </c>
      <c r="I878">
        <f t="shared" si="52"/>
        <v>2018</v>
      </c>
      <c r="J878">
        <f t="shared" si="53"/>
        <v>263.39999999999998</v>
      </c>
      <c r="K878">
        <f t="shared" si="54"/>
        <v>1</v>
      </c>
      <c r="L878" t="str">
        <f t="shared" si="55"/>
        <v>Q1</v>
      </c>
    </row>
    <row r="879" spans="1:12">
      <c r="A879">
        <v>10575</v>
      </c>
      <c r="B879">
        <v>72</v>
      </c>
      <c r="C879" t="str">
        <f>_xlfn.IFNA(VLOOKUP(B879,Products!$A$1:$J$93,2,FALSE),"")</f>
        <v>Mozzarella di Giovanni</v>
      </c>
      <c r="D879" t="str">
        <f>_xlfn.IFNA(VLOOKUP(VLOOKUP(A879,Orders!$A$1:$L$832,3,FALSE),Employees!$A$1:$J$10,3,FALSE)&amp;" "&amp;VLOOKUP(VLOOKUP(A879,Orders!$A$1:$L$832,3,FALSE),Employees!$A$1:$J$10,2,FALSE),"")</f>
        <v>Steven Buchanan</v>
      </c>
      <c r="E879" s="3">
        <f>_xlfn.IFNA(VLOOKUP(A879,Orders!$A$1:$L$832,4,FALSE),"")</f>
        <v>43101</v>
      </c>
      <c r="F879">
        <v>34.799999999999997</v>
      </c>
      <c r="G879">
        <v>30</v>
      </c>
      <c r="H879">
        <v>0</v>
      </c>
      <c r="I879">
        <f t="shared" si="52"/>
        <v>2018</v>
      </c>
      <c r="J879">
        <f t="shared" si="53"/>
        <v>1044</v>
      </c>
      <c r="K879">
        <f t="shared" si="54"/>
        <v>1</v>
      </c>
      <c r="L879" t="str">
        <f t="shared" si="55"/>
        <v>Q1</v>
      </c>
    </row>
    <row r="880" spans="1:12">
      <c r="A880">
        <v>10575</v>
      </c>
      <c r="B880">
        <v>76</v>
      </c>
      <c r="C880" t="str">
        <f>_xlfn.IFNA(VLOOKUP(B880,Products!$A$1:$J$93,2,FALSE),"")</f>
        <v>Lakkalikööri</v>
      </c>
      <c r="D880" t="str">
        <f>_xlfn.IFNA(VLOOKUP(VLOOKUP(A880,Orders!$A$1:$L$832,3,FALSE),Employees!$A$1:$J$10,3,FALSE)&amp;" "&amp;VLOOKUP(VLOOKUP(A880,Orders!$A$1:$L$832,3,FALSE),Employees!$A$1:$J$10,2,FALSE),"")</f>
        <v>Steven Buchanan</v>
      </c>
      <c r="E880" s="3">
        <f>_xlfn.IFNA(VLOOKUP(A880,Orders!$A$1:$L$832,4,FALSE),"")</f>
        <v>43101</v>
      </c>
      <c r="F880">
        <v>18</v>
      </c>
      <c r="G880">
        <v>10</v>
      </c>
      <c r="H880">
        <v>0</v>
      </c>
      <c r="I880">
        <f t="shared" si="52"/>
        <v>2018</v>
      </c>
      <c r="J880">
        <f t="shared" si="53"/>
        <v>180</v>
      </c>
      <c r="K880">
        <f t="shared" si="54"/>
        <v>1</v>
      </c>
      <c r="L880" t="str">
        <f t="shared" si="55"/>
        <v>Q1</v>
      </c>
    </row>
    <row r="881" spans="1:12">
      <c r="A881">
        <v>10576</v>
      </c>
      <c r="B881">
        <v>1</v>
      </c>
      <c r="C881" t="str">
        <f>_xlfn.IFNA(VLOOKUP(B881,Products!$A$1:$J$93,2,FALSE),"")</f>
        <v>Tea</v>
      </c>
      <c r="D881" t="str">
        <f>_xlfn.IFNA(VLOOKUP(VLOOKUP(A881,Orders!$A$1:$L$832,3,FALSE),Employees!$A$1:$J$10,3,FALSE)&amp;" "&amp;VLOOKUP(VLOOKUP(A881,Orders!$A$1:$L$832,3,FALSE),Employees!$A$1:$J$10,2,FALSE),"")</f>
        <v>Janet Leverling</v>
      </c>
      <c r="E881" s="3">
        <f>_xlfn.IFNA(VLOOKUP(A881,Orders!$A$1:$L$832,4,FALSE),"")</f>
        <v>43104</v>
      </c>
      <c r="F881">
        <v>18</v>
      </c>
      <c r="G881">
        <v>10</v>
      </c>
      <c r="H881">
        <v>0</v>
      </c>
      <c r="I881">
        <f t="shared" si="52"/>
        <v>2018</v>
      </c>
      <c r="J881">
        <f t="shared" si="53"/>
        <v>180</v>
      </c>
      <c r="K881">
        <f t="shared" si="54"/>
        <v>1</v>
      </c>
      <c r="L881" t="str">
        <f t="shared" si="55"/>
        <v>Q1</v>
      </c>
    </row>
    <row r="882" spans="1:12">
      <c r="A882">
        <v>10576</v>
      </c>
      <c r="B882">
        <v>31</v>
      </c>
      <c r="C882" t="str">
        <f>_xlfn.IFNA(VLOOKUP(B882,Products!$A$1:$J$93,2,FALSE),"")</f>
        <v>Gorgonzola Telino</v>
      </c>
      <c r="D882" t="str">
        <f>_xlfn.IFNA(VLOOKUP(VLOOKUP(A882,Orders!$A$1:$L$832,3,FALSE),Employees!$A$1:$J$10,3,FALSE)&amp;" "&amp;VLOOKUP(VLOOKUP(A882,Orders!$A$1:$L$832,3,FALSE),Employees!$A$1:$J$10,2,FALSE),"")</f>
        <v>Janet Leverling</v>
      </c>
      <c r="E882" s="3">
        <f>_xlfn.IFNA(VLOOKUP(A882,Orders!$A$1:$L$832,4,FALSE),"")</f>
        <v>43104</v>
      </c>
      <c r="F882">
        <v>12.5</v>
      </c>
      <c r="G882">
        <v>20</v>
      </c>
      <c r="H882">
        <v>0</v>
      </c>
      <c r="I882">
        <f t="shared" si="52"/>
        <v>2018</v>
      </c>
      <c r="J882">
        <f t="shared" si="53"/>
        <v>250</v>
      </c>
      <c r="K882">
        <f t="shared" si="54"/>
        <v>1</v>
      </c>
      <c r="L882" t="str">
        <f t="shared" si="55"/>
        <v>Q1</v>
      </c>
    </row>
    <row r="883" spans="1:12">
      <c r="A883">
        <v>10576</v>
      </c>
      <c r="B883">
        <v>44</v>
      </c>
      <c r="C883" t="str">
        <f>_xlfn.IFNA(VLOOKUP(B883,Products!$A$1:$J$93,2,FALSE),"")</f>
        <v>Gula Malacca</v>
      </c>
      <c r="D883" t="str">
        <f>_xlfn.IFNA(VLOOKUP(VLOOKUP(A883,Orders!$A$1:$L$832,3,FALSE),Employees!$A$1:$J$10,3,FALSE)&amp;" "&amp;VLOOKUP(VLOOKUP(A883,Orders!$A$1:$L$832,3,FALSE),Employees!$A$1:$J$10,2,FALSE),"")</f>
        <v>Janet Leverling</v>
      </c>
      <c r="E883" s="3">
        <f>_xlfn.IFNA(VLOOKUP(A883,Orders!$A$1:$L$832,4,FALSE),"")</f>
        <v>43104</v>
      </c>
      <c r="F883">
        <v>19.45</v>
      </c>
      <c r="G883">
        <v>21</v>
      </c>
      <c r="H883">
        <v>0</v>
      </c>
      <c r="I883">
        <f t="shared" si="52"/>
        <v>2018</v>
      </c>
      <c r="J883">
        <f t="shared" si="53"/>
        <v>408.45</v>
      </c>
      <c r="K883">
        <f t="shared" si="54"/>
        <v>1</v>
      </c>
      <c r="L883" t="str">
        <f t="shared" si="55"/>
        <v>Q1</v>
      </c>
    </row>
    <row r="884" spans="1:12">
      <c r="A884">
        <v>10577</v>
      </c>
      <c r="B884">
        <v>39</v>
      </c>
      <c r="C884" t="str">
        <f>_xlfn.IFNA(VLOOKUP(B884,Products!$A$1:$J$93,2,FALSE),"")</f>
        <v>Chartreuse verte</v>
      </c>
      <c r="D884" t="str">
        <f>_xlfn.IFNA(VLOOKUP(VLOOKUP(A884,Orders!$A$1:$L$832,3,FALSE),Employees!$A$1:$J$10,3,FALSE)&amp;" "&amp;VLOOKUP(VLOOKUP(A884,Orders!$A$1:$L$832,3,FALSE),Employees!$A$1:$J$10,2,FALSE),"")</f>
        <v>Anne Dodsworth</v>
      </c>
      <c r="E884" s="3">
        <f>_xlfn.IFNA(VLOOKUP(A884,Orders!$A$1:$L$832,4,FALSE),"")</f>
        <v>43104</v>
      </c>
      <c r="F884">
        <v>18</v>
      </c>
      <c r="G884">
        <v>10</v>
      </c>
      <c r="H884">
        <v>0</v>
      </c>
      <c r="I884">
        <f t="shared" si="52"/>
        <v>2018</v>
      </c>
      <c r="J884">
        <f t="shared" si="53"/>
        <v>180</v>
      </c>
      <c r="K884">
        <f t="shared" si="54"/>
        <v>1</v>
      </c>
      <c r="L884" t="str">
        <f t="shared" si="55"/>
        <v>Q1</v>
      </c>
    </row>
    <row r="885" spans="1:12">
      <c r="A885">
        <v>10577</v>
      </c>
      <c r="B885">
        <v>75</v>
      </c>
      <c r="C885" t="str">
        <f>_xlfn.IFNA(VLOOKUP(B885,Products!$A$1:$J$93,2,FALSE),"")</f>
        <v>Rhönbräu Klosterbier</v>
      </c>
      <c r="D885" t="str">
        <f>_xlfn.IFNA(VLOOKUP(VLOOKUP(A885,Orders!$A$1:$L$832,3,FALSE),Employees!$A$1:$J$10,3,FALSE)&amp;" "&amp;VLOOKUP(VLOOKUP(A885,Orders!$A$1:$L$832,3,FALSE),Employees!$A$1:$J$10,2,FALSE),"")</f>
        <v>Anne Dodsworth</v>
      </c>
      <c r="E885" s="3">
        <f>_xlfn.IFNA(VLOOKUP(A885,Orders!$A$1:$L$832,4,FALSE),"")</f>
        <v>43104</v>
      </c>
      <c r="F885">
        <v>7.75</v>
      </c>
      <c r="G885">
        <v>20</v>
      </c>
      <c r="H885">
        <v>0</v>
      </c>
      <c r="I885">
        <f t="shared" si="52"/>
        <v>2018</v>
      </c>
      <c r="J885">
        <f t="shared" si="53"/>
        <v>155</v>
      </c>
      <c r="K885">
        <f t="shared" si="54"/>
        <v>1</v>
      </c>
      <c r="L885" t="str">
        <f t="shared" si="55"/>
        <v>Q1</v>
      </c>
    </row>
    <row r="886" spans="1:12">
      <c r="A886">
        <v>10577</v>
      </c>
      <c r="B886">
        <v>77</v>
      </c>
      <c r="C886" t="str">
        <f>_xlfn.IFNA(VLOOKUP(B886,Products!$A$1:$J$93,2,FALSE),"")</f>
        <v>Original Frankfurter grüne Soße</v>
      </c>
      <c r="D886" t="str">
        <f>_xlfn.IFNA(VLOOKUP(VLOOKUP(A886,Orders!$A$1:$L$832,3,FALSE),Employees!$A$1:$J$10,3,FALSE)&amp;" "&amp;VLOOKUP(VLOOKUP(A886,Orders!$A$1:$L$832,3,FALSE),Employees!$A$1:$J$10,2,FALSE),"")</f>
        <v>Anne Dodsworth</v>
      </c>
      <c r="E886" s="3">
        <f>_xlfn.IFNA(VLOOKUP(A886,Orders!$A$1:$L$832,4,FALSE),"")</f>
        <v>43104</v>
      </c>
      <c r="F886">
        <v>13</v>
      </c>
      <c r="G886">
        <v>18</v>
      </c>
      <c r="H886">
        <v>0</v>
      </c>
      <c r="I886">
        <f t="shared" si="52"/>
        <v>2018</v>
      </c>
      <c r="J886">
        <f t="shared" si="53"/>
        <v>234</v>
      </c>
      <c r="K886">
        <f t="shared" si="54"/>
        <v>1</v>
      </c>
      <c r="L886" t="str">
        <f t="shared" si="55"/>
        <v>Q1</v>
      </c>
    </row>
    <row r="887" spans="1:12">
      <c r="A887">
        <v>10578</v>
      </c>
      <c r="B887">
        <v>35</v>
      </c>
      <c r="C887" t="str">
        <f>_xlfn.IFNA(VLOOKUP(B887,Products!$A$1:$J$93,2,FALSE),"")</f>
        <v>Steeleye Stout</v>
      </c>
      <c r="D887" t="str">
        <f>_xlfn.IFNA(VLOOKUP(VLOOKUP(A887,Orders!$A$1:$L$832,3,FALSE),Employees!$A$1:$J$10,3,FALSE)&amp;" "&amp;VLOOKUP(VLOOKUP(A887,Orders!$A$1:$L$832,3,FALSE),Employees!$A$1:$J$10,2,FALSE),"")</f>
        <v>Margaret Peacock</v>
      </c>
      <c r="E887" s="3">
        <f>_xlfn.IFNA(VLOOKUP(A887,Orders!$A$1:$L$832,4,FALSE),"")</f>
        <v>43105</v>
      </c>
      <c r="F887">
        <v>18</v>
      </c>
      <c r="G887">
        <v>20</v>
      </c>
      <c r="H887">
        <v>0</v>
      </c>
      <c r="I887">
        <f t="shared" si="52"/>
        <v>2018</v>
      </c>
      <c r="J887">
        <f t="shared" si="53"/>
        <v>360</v>
      </c>
      <c r="K887">
        <f t="shared" si="54"/>
        <v>1</v>
      </c>
      <c r="L887" t="str">
        <f t="shared" si="55"/>
        <v>Q1</v>
      </c>
    </row>
    <row r="888" spans="1:12">
      <c r="A888">
        <v>10578</v>
      </c>
      <c r="B888">
        <v>57</v>
      </c>
      <c r="C888" t="str">
        <f>_xlfn.IFNA(VLOOKUP(B888,Products!$A$1:$J$93,2,FALSE),"")</f>
        <v>Ravioli Angelo</v>
      </c>
      <c r="D888" t="str">
        <f>_xlfn.IFNA(VLOOKUP(VLOOKUP(A888,Orders!$A$1:$L$832,3,FALSE),Employees!$A$1:$J$10,3,FALSE)&amp;" "&amp;VLOOKUP(VLOOKUP(A888,Orders!$A$1:$L$832,3,FALSE),Employees!$A$1:$J$10,2,FALSE),"")</f>
        <v>Margaret Peacock</v>
      </c>
      <c r="E888" s="3">
        <f>_xlfn.IFNA(VLOOKUP(A888,Orders!$A$1:$L$832,4,FALSE),"")</f>
        <v>43105</v>
      </c>
      <c r="F888">
        <v>19.5</v>
      </c>
      <c r="G888">
        <v>6</v>
      </c>
      <c r="H888">
        <v>0</v>
      </c>
      <c r="I888">
        <f t="shared" si="52"/>
        <v>2018</v>
      </c>
      <c r="J888">
        <f t="shared" si="53"/>
        <v>117</v>
      </c>
      <c r="K888">
        <f t="shared" si="54"/>
        <v>1</v>
      </c>
      <c r="L888" t="str">
        <f t="shared" si="55"/>
        <v>Q1</v>
      </c>
    </row>
    <row r="889" spans="1:12">
      <c r="A889">
        <v>10579</v>
      </c>
      <c r="B889">
        <v>15</v>
      </c>
      <c r="C889" t="str">
        <f>_xlfn.IFNA(VLOOKUP(B889,Products!$A$1:$J$93,2,FALSE),"")</f>
        <v>Genen Shouyu</v>
      </c>
      <c r="D889" t="str">
        <f>_xlfn.IFNA(VLOOKUP(VLOOKUP(A889,Orders!$A$1:$L$832,3,FALSE),Employees!$A$1:$J$10,3,FALSE)&amp;" "&amp;VLOOKUP(VLOOKUP(A889,Orders!$A$1:$L$832,3,FALSE),Employees!$A$1:$J$10,2,FALSE),"")</f>
        <v>Nancy Davolio</v>
      </c>
      <c r="E889" s="3">
        <f>_xlfn.IFNA(VLOOKUP(A889,Orders!$A$1:$L$832,4,FALSE),"")</f>
        <v>43106</v>
      </c>
      <c r="F889">
        <v>15.5</v>
      </c>
      <c r="G889">
        <v>10</v>
      </c>
      <c r="H889">
        <v>0</v>
      </c>
      <c r="I889">
        <f t="shared" si="52"/>
        <v>2018</v>
      </c>
      <c r="J889">
        <f t="shared" si="53"/>
        <v>155</v>
      </c>
      <c r="K889">
        <f t="shared" si="54"/>
        <v>1</v>
      </c>
      <c r="L889" t="str">
        <f t="shared" si="55"/>
        <v>Q1</v>
      </c>
    </row>
    <row r="890" spans="1:12">
      <c r="A890">
        <v>10579</v>
      </c>
      <c r="B890">
        <v>75</v>
      </c>
      <c r="C890" t="str">
        <f>_xlfn.IFNA(VLOOKUP(B890,Products!$A$1:$J$93,2,FALSE),"")</f>
        <v>Rhönbräu Klosterbier</v>
      </c>
      <c r="D890" t="str">
        <f>_xlfn.IFNA(VLOOKUP(VLOOKUP(A890,Orders!$A$1:$L$832,3,FALSE),Employees!$A$1:$J$10,3,FALSE)&amp;" "&amp;VLOOKUP(VLOOKUP(A890,Orders!$A$1:$L$832,3,FALSE),Employees!$A$1:$J$10,2,FALSE),"")</f>
        <v>Nancy Davolio</v>
      </c>
      <c r="E890" s="3">
        <f>_xlfn.IFNA(VLOOKUP(A890,Orders!$A$1:$L$832,4,FALSE),"")</f>
        <v>43106</v>
      </c>
      <c r="F890">
        <v>7.75</v>
      </c>
      <c r="G890">
        <v>21</v>
      </c>
      <c r="H890">
        <v>0</v>
      </c>
      <c r="I890">
        <f t="shared" si="52"/>
        <v>2018</v>
      </c>
      <c r="J890">
        <f t="shared" si="53"/>
        <v>162.75</v>
      </c>
      <c r="K890">
        <f t="shared" si="54"/>
        <v>1</v>
      </c>
      <c r="L890" t="str">
        <f t="shared" si="55"/>
        <v>Q1</v>
      </c>
    </row>
    <row r="891" spans="1:12">
      <c r="A891">
        <v>10580</v>
      </c>
      <c r="B891">
        <v>14</v>
      </c>
      <c r="C891" t="str">
        <f>_xlfn.IFNA(VLOOKUP(B891,Products!$A$1:$J$93,2,FALSE),"")</f>
        <v>Tofu</v>
      </c>
      <c r="D891" t="str">
        <f>_xlfn.IFNA(VLOOKUP(VLOOKUP(A891,Orders!$A$1:$L$832,3,FALSE),Employees!$A$1:$J$10,3,FALSE)&amp;" "&amp;VLOOKUP(VLOOKUP(A891,Orders!$A$1:$L$832,3,FALSE),Employees!$A$1:$J$10,2,FALSE),"")</f>
        <v>Margaret Peacock</v>
      </c>
      <c r="E891" s="3">
        <f>_xlfn.IFNA(VLOOKUP(A891,Orders!$A$1:$L$832,4,FALSE),"")</f>
        <v>43107</v>
      </c>
      <c r="F891">
        <v>23.25</v>
      </c>
      <c r="G891">
        <v>15</v>
      </c>
      <c r="H891">
        <v>0.05</v>
      </c>
      <c r="I891">
        <f t="shared" si="52"/>
        <v>2018</v>
      </c>
      <c r="J891">
        <f t="shared" si="53"/>
        <v>17.4375</v>
      </c>
      <c r="K891">
        <f t="shared" si="54"/>
        <v>1</v>
      </c>
      <c r="L891" t="str">
        <f t="shared" si="55"/>
        <v>Q1</v>
      </c>
    </row>
    <row r="892" spans="1:12">
      <c r="A892">
        <v>10580</v>
      </c>
      <c r="B892">
        <v>41</v>
      </c>
      <c r="C892" t="str">
        <f>_xlfn.IFNA(VLOOKUP(B892,Products!$A$1:$J$93,2,FALSE),"")</f>
        <v>Jack's New England Clam Chowder</v>
      </c>
      <c r="D892" t="str">
        <f>_xlfn.IFNA(VLOOKUP(VLOOKUP(A892,Orders!$A$1:$L$832,3,FALSE),Employees!$A$1:$J$10,3,FALSE)&amp;" "&amp;VLOOKUP(VLOOKUP(A892,Orders!$A$1:$L$832,3,FALSE),Employees!$A$1:$J$10,2,FALSE),"")</f>
        <v>Margaret Peacock</v>
      </c>
      <c r="E892" s="3">
        <f>_xlfn.IFNA(VLOOKUP(A892,Orders!$A$1:$L$832,4,FALSE),"")</f>
        <v>43107</v>
      </c>
      <c r="F892">
        <v>9.65</v>
      </c>
      <c r="G892">
        <v>9</v>
      </c>
      <c r="H892">
        <v>0.05</v>
      </c>
      <c r="I892">
        <f t="shared" si="52"/>
        <v>2018</v>
      </c>
      <c r="J892">
        <f t="shared" si="53"/>
        <v>4.3425000000000002</v>
      </c>
      <c r="K892">
        <f t="shared" si="54"/>
        <v>1</v>
      </c>
      <c r="L892" t="str">
        <f t="shared" si="55"/>
        <v>Q1</v>
      </c>
    </row>
    <row r="893" spans="1:12">
      <c r="A893">
        <v>10580</v>
      </c>
      <c r="B893">
        <v>65</v>
      </c>
      <c r="C893" t="str">
        <f>_xlfn.IFNA(VLOOKUP(B893,Products!$A$1:$J$93,2,FALSE),"")</f>
        <v>Louisiana Fiery Hot Pepper Sauce</v>
      </c>
      <c r="D893" t="str">
        <f>_xlfn.IFNA(VLOOKUP(VLOOKUP(A893,Orders!$A$1:$L$832,3,FALSE),Employees!$A$1:$J$10,3,FALSE)&amp;" "&amp;VLOOKUP(VLOOKUP(A893,Orders!$A$1:$L$832,3,FALSE),Employees!$A$1:$J$10,2,FALSE),"")</f>
        <v>Margaret Peacock</v>
      </c>
      <c r="E893" s="3">
        <f>_xlfn.IFNA(VLOOKUP(A893,Orders!$A$1:$L$832,4,FALSE),"")</f>
        <v>43107</v>
      </c>
      <c r="F893">
        <v>21.05</v>
      </c>
      <c r="G893">
        <v>30</v>
      </c>
      <c r="H893">
        <v>0.05</v>
      </c>
      <c r="I893">
        <f t="shared" si="52"/>
        <v>2018</v>
      </c>
      <c r="J893">
        <f t="shared" si="53"/>
        <v>31.575000000000003</v>
      </c>
      <c r="K893">
        <f t="shared" si="54"/>
        <v>1</v>
      </c>
      <c r="L893" t="str">
        <f t="shared" si="55"/>
        <v>Q1</v>
      </c>
    </row>
    <row r="894" spans="1:12">
      <c r="A894">
        <v>10581</v>
      </c>
      <c r="B894">
        <v>75</v>
      </c>
      <c r="C894" t="str">
        <f>_xlfn.IFNA(VLOOKUP(B894,Products!$A$1:$J$93,2,FALSE),"")</f>
        <v>Rhönbräu Klosterbier</v>
      </c>
      <c r="D894" t="str">
        <f>_xlfn.IFNA(VLOOKUP(VLOOKUP(A894,Orders!$A$1:$L$832,3,FALSE),Employees!$A$1:$J$10,3,FALSE)&amp;" "&amp;VLOOKUP(VLOOKUP(A894,Orders!$A$1:$L$832,3,FALSE),Employees!$A$1:$J$10,2,FALSE),"")</f>
        <v>Janet Leverling</v>
      </c>
      <c r="E894" s="3">
        <f>_xlfn.IFNA(VLOOKUP(A894,Orders!$A$1:$L$832,4,FALSE),"")</f>
        <v>43107</v>
      </c>
      <c r="F894">
        <v>7.75</v>
      </c>
      <c r="G894">
        <v>50</v>
      </c>
      <c r="H894">
        <v>0.2</v>
      </c>
      <c r="I894">
        <f t="shared" si="52"/>
        <v>2018</v>
      </c>
      <c r="J894">
        <f t="shared" si="53"/>
        <v>77.5</v>
      </c>
      <c r="K894">
        <f t="shared" si="54"/>
        <v>1</v>
      </c>
      <c r="L894" t="str">
        <f t="shared" si="55"/>
        <v>Q1</v>
      </c>
    </row>
    <row r="895" spans="1:12">
      <c r="A895">
        <v>10582</v>
      </c>
      <c r="B895">
        <v>57</v>
      </c>
      <c r="C895" t="str">
        <f>_xlfn.IFNA(VLOOKUP(B895,Products!$A$1:$J$93,2,FALSE),"")</f>
        <v>Ravioli Angelo</v>
      </c>
      <c r="D895" t="str">
        <f>_xlfn.IFNA(VLOOKUP(VLOOKUP(A895,Orders!$A$1:$L$832,3,FALSE),Employees!$A$1:$J$10,3,FALSE)&amp;" "&amp;VLOOKUP(VLOOKUP(A895,Orders!$A$1:$L$832,3,FALSE),Employees!$A$1:$J$10,2,FALSE),"")</f>
        <v>Janet Leverling</v>
      </c>
      <c r="E895" s="3">
        <f>_xlfn.IFNA(VLOOKUP(A895,Orders!$A$1:$L$832,4,FALSE),"")</f>
        <v>43108</v>
      </c>
      <c r="F895">
        <v>19.5</v>
      </c>
      <c r="G895">
        <v>4</v>
      </c>
      <c r="H895">
        <v>0</v>
      </c>
      <c r="I895">
        <f t="shared" si="52"/>
        <v>2018</v>
      </c>
      <c r="J895">
        <f t="shared" si="53"/>
        <v>78</v>
      </c>
      <c r="K895">
        <f t="shared" si="54"/>
        <v>1</v>
      </c>
      <c r="L895" t="str">
        <f t="shared" si="55"/>
        <v>Q1</v>
      </c>
    </row>
    <row r="896" spans="1:12">
      <c r="A896">
        <v>10582</v>
      </c>
      <c r="B896">
        <v>76</v>
      </c>
      <c r="C896" t="str">
        <f>_xlfn.IFNA(VLOOKUP(B896,Products!$A$1:$J$93,2,FALSE),"")</f>
        <v>Lakkalikööri</v>
      </c>
      <c r="D896" t="str">
        <f>_xlfn.IFNA(VLOOKUP(VLOOKUP(A896,Orders!$A$1:$L$832,3,FALSE),Employees!$A$1:$J$10,3,FALSE)&amp;" "&amp;VLOOKUP(VLOOKUP(A896,Orders!$A$1:$L$832,3,FALSE),Employees!$A$1:$J$10,2,FALSE),"")</f>
        <v>Janet Leverling</v>
      </c>
      <c r="E896" s="3">
        <f>_xlfn.IFNA(VLOOKUP(A896,Orders!$A$1:$L$832,4,FALSE),"")</f>
        <v>43108</v>
      </c>
      <c r="F896">
        <v>18</v>
      </c>
      <c r="G896">
        <v>14</v>
      </c>
      <c r="H896">
        <v>0</v>
      </c>
      <c r="I896">
        <f t="shared" si="52"/>
        <v>2018</v>
      </c>
      <c r="J896">
        <f t="shared" si="53"/>
        <v>252</v>
      </c>
      <c r="K896">
        <f t="shared" si="54"/>
        <v>1</v>
      </c>
      <c r="L896" t="str">
        <f t="shared" si="55"/>
        <v>Q1</v>
      </c>
    </row>
    <row r="897" spans="1:12">
      <c r="A897">
        <v>10583</v>
      </c>
      <c r="B897">
        <v>29</v>
      </c>
      <c r="C897" t="str">
        <f>_xlfn.IFNA(VLOOKUP(B897,Products!$A$1:$J$93,2,FALSE),"")</f>
        <v>Thüringer Rostbratwurst</v>
      </c>
      <c r="D897" t="str">
        <f>_xlfn.IFNA(VLOOKUP(VLOOKUP(A897,Orders!$A$1:$L$832,3,FALSE),Employees!$A$1:$J$10,3,FALSE)&amp;" "&amp;VLOOKUP(VLOOKUP(A897,Orders!$A$1:$L$832,3,FALSE),Employees!$A$1:$J$10,2,FALSE),"")</f>
        <v>Andrew Fuller</v>
      </c>
      <c r="E897" s="3">
        <f>_xlfn.IFNA(VLOOKUP(A897,Orders!$A$1:$L$832,4,FALSE),"")</f>
        <v>43111</v>
      </c>
      <c r="F897">
        <v>123.79</v>
      </c>
      <c r="G897">
        <v>10</v>
      </c>
      <c r="H897">
        <v>0</v>
      </c>
      <c r="I897">
        <f t="shared" si="52"/>
        <v>2018</v>
      </c>
      <c r="J897">
        <f t="shared" si="53"/>
        <v>1237.9000000000001</v>
      </c>
      <c r="K897">
        <f t="shared" si="54"/>
        <v>1</v>
      </c>
      <c r="L897" t="str">
        <f t="shared" si="55"/>
        <v>Q1</v>
      </c>
    </row>
    <row r="898" spans="1:12">
      <c r="A898">
        <v>10583</v>
      </c>
      <c r="B898">
        <v>60</v>
      </c>
      <c r="C898" t="str">
        <f>_xlfn.IFNA(VLOOKUP(B898,Products!$A$1:$J$93,2,FALSE),"")</f>
        <v>Camembert Pierrot</v>
      </c>
      <c r="D898" t="str">
        <f>_xlfn.IFNA(VLOOKUP(VLOOKUP(A898,Orders!$A$1:$L$832,3,FALSE),Employees!$A$1:$J$10,3,FALSE)&amp;" "&amp;VLOOKUP(VLOOKUP(A898,Orders!$A$1:$L$832,3,FALSE),Employees!$A$1:$J$10,2,FALSE),"")</f>
        <v>Andrew Fuller</v>
      </c>
      <c r="E898" s="3">
        <f>_xlfn.IFNA(VLOOKUP(A898,Orders!$A$1:$L$832,4,FALSE),"")</f>
        <v>43111</v>
      </c>
      <c r="F898">
        <v>34</v>
      </c>
      <c r="G898">
        <v>24</v>
      </c>
      <c r="H898">
        <v>0.15</v>
      </c>
      <c r="I898">
        <f t="shared" si="52"/>
        <v>2018</v>
      </c>
      <c r="J898">
        <f t="shared" si="53"/>
        <v>122.39999999999999</v>
      </c>
      <c r="K898">
        <f t="shared" si="54"/>
        <v>1</v>
      </c>
      <c r="L898" t="str">
        <f t="shared" si="55"/>
        <v>Q1</v>
      </c>
    </row>
    <row r="899" spans="1:12">
      <c r="A899">
        <v>10583</v>
      </c>
      <c r="B899">
        <v>69</v>
      </c>
      <c r="C899" t="str">
        <f>_xlfn.IFNA(VLOOKUP(B899,Products!$A$1:$J$93,2,FALSE),"")</f>
        <v>Gudbrandsdalsost</v>
      </c>
      <c r="D899" t="str">
        <f>_xlfn.IFNA(VLOOKUP(VLOOKUP(A899,Orders!$A$1:$L$832,3,FALSE),Employees!$A$1:$J$10,3,FALSE)&amp;" "&amp;VLOOKUP(VLOOKUP(A899,Orders!$A$1:$L$832,3,FALSE),Employees!$A$1:$J$10,2,FALSE),"")</f>
        <v>Andrew Fuller</v>
      </c>
      <c r="E899" s="3">
        <f>_xlfn.IFNA(VLOOKUP(A899,Orders!$A$1:$L$832,4,FALSE),"")</f>
        <v>43111</v>
      </c>
      <c r="F899">
        <v>36</v>
      </c>
      <c r="G899">
        <v>10</v>
      </c>
      <c r="H899">
        <v>0.15</v>
      </c>
      <c r="I899">
        <f t="shared" ref="I899:I962" si="56">IFERROR(IF(E899="","",YEAR(E899)),"")</f>
        <v>2018</v>
      </c>
      <c r="J899">
        <f t="shared" ref="J899:J962" si="57">IF(H899=0,F899*G899,F899*G899*H899)</f>
        <v>54</v>
      </c>
      <c r="K899">
        <f t="shared" ref="K899:K962" si="58">IFERROR(MONTH(E899),"")</f>
        <v>1</v>
      </c>
      <c r="L899" t="str">
        <f t="shared" ref="L899:L962" si="59">IFERROR("Q"&amp;ROUNDUP(MONTH(E899)/3,0),"")</f>
        <v>Q1</v>
      </c>
    </row>
    <row r="900" spans="1:12">
      <c r="A900">
        <v>10584</v>
      </c>
      <c r="B900">
        <v>31</v>
      </c>
      <c r="C900" t="str">
        <f>_xlfn.IFNA(VLOOKUP(B900,Products!$A$1:$J$93,2,FALSE),"")</f>
        <v>Gorgonzola Telino</v>
      </c>
      <c r="D900" t="str">
        <f>_xlfn.IFNA(VLOOKUP(VLOOKUP(A900,Orders!$A$1:$L$832,3,FALSE),Employees!$A$1:$J$10,3,FALSE)&amp;" "&amp;VLOOKUP(VLOOKUP(A900,Orders!$A$1:$L$832,3,FALSE),Employees!$A$1:$J$10,2,FALSE),"")</f>
        <v>Margaret Peacock</v>
      </c>
      <c r="E900" s="3">
        <f>_xlfn.IFNA(VLOOKUP(A900,Orders!$A$1:$L$832,4,FALSE),"")</f>
        <v>43111</v>
      </c>
      <c r="F900">
        <v>12.5</v>
      </c>
      <c r="G900">
        <v>50</v>
      </c>
      <c r="H900">
        <v>0.05</v>
      </c>
      <c r="I900">
        <f t="shared" si="56"/>
        <v>2018</v>
      </c>
      <c r="J900">
        <f t="shared" si="57"/>
        <v>31.25</v>
      </c>
      <c r="K900">
        <f t="shared" si="58"/>
        <v>1</v>
      </c>
      <c r="L900" t="str">
        <f t="shared" si="59"/>
        <v>Q1</v>
      </c>
    </row>
    <row r="901" spans="1:12">
      <c r="A901">
        <v>10585</v>
      </c>
      <c r="B901">
        <v>47</v>
      </c>
      <c r="C901" t="str">
        <f>_xlfn.IFNA(VLOOKUP(B901,Products!$A$1:$J$93,2,FALSE),"")</f>
        <v>Zaanse koeken</v>
      </c>
      <c r="D901" t="str">
        <f>_xlfn.IFNA(VLOOKUP(VLOOKUP(A901,Orders!$A$1:$L$832,3,FALSE),Employees!$A$1:$J$10,3,FALSE)&amp;" "&amp;VLOOKUP(VLOOKUP(A901,Orders!$A$1:$L$832,3,FALSE),Employees!$A$1:$J$10,2,FALSE),"")</f>
        <v>Robert King</v>
      </c>
      <c r="E901" s="3">
        <f>_xlfn.IFNA(VLOOKUP(A901,Orders!$A$1:$L$832,4,FALSE),"")</f>
        <v>43112</v>
      </c>
      <c r="F901">
        <v>9.5</v>
      </c>
      <c r="G901">
        <v>15</v>
      </c>
      <c r="H901">
        <v>0</v>
      </c>
      <c r="I901">
        <f t="shared" si="56"/>
        <v>2018</v>
      </c>
      <c r="J901">
        <f t="shared" si="57"/>
        <v>142.5</v>
      </c>
      <c r="K901">
        <f t="shared" si="58"/>
        <v>1</v>
      </c>
      <c r="L901" t="str">
        <f t="shared" si="59"/>
        <v>Q1</v>
      </c>
    </row>
    <row r="902" spans="1:12">
      <c r="A902">
        <v>10586</v>
      </c>
      <c r="B902">
        <v>52</v>
      </c>
      <c r="C902" t="str">
        <f>_xlfn.IFNA(VLOOKUP(B902,Products!$A$1:$J$93,2,FALSE),"")</f>
        <v>Filo Mix</v>
      </c>
      <c r="D902" t="str">
        <f>_xlfn.IFNA(VLOOKUP(VLOOKUP(A902,Orders!$A$1:$L$832,3,FALSE),Employees!$A$1:$J$10,3,FALSE)&amp;" "&amp;VLOOKUP(VLOOKUP(A902,Orders!$A$1:$L$832,3,FALSE),Employees!$A$1:$J$10,2,FALSE),"")</f>
        <v>Anne Dodsworth</v>
      </c>
      <c r="E902" s="3">
        <f>_xlfn.IFNA(VLOOKUP(A902,Orders!$A$1:$L$832,4,FALSE),"")</f>
        <v>43113</v>
      </c>
      <c r="F902">
        <v>7</v>
      </c>
      <c r="G902">
        <v>4</v>
      </c>
      <c r="H902">
        <v>0.15</v>
      </c>
      <c r="I902">
        <f t="shared" si="56"/>
        <v>2018</v>
      </c>
      <c r="J902">
        <f t="shared" si="57"/>
        <v>4.2</v>
      </c>
      <c r="K902">
        <f t="shared" si="58"/>
        <v>1</v>
      </c>
      <c r="L902" t="str">
        <f t="shared" si="59"/>
        <v>Q1</v>
      </c>
    </row>
    <row r="903" spans="1:12">
      <c r="A903">
        <v>10587</v>
      </c>
      <c r="B903">
        <v>26</v>
      </c>
      <c r="C903" t="str">
        <f>_xlfn.IFNA(VLOOKUP(B903,Products!$A$1:$J$93,2,FALSE),"")</f>
        <v>Gumbär Gummibärchen</v>
      </c>
      <c r="D903" t="str">
        <f>_xlfn.IFNA(VLOOKUP(VLOOKUP(A903,Orders!$A$1:$L$832,3,FALSE),Employees!$A$1:$J$10,3,FALSE)&amp;" "&amp;VLOOKUP(VLOOKUP(A903,Orders!$A$1:$L$832,3,FALSE),Employees!$A$1:$J$10,2,FALSE),"")</f>
        <v>Nancy Davolio</v>
      </c>
      <c r="E903" s="3">
        <f>_xlfn.IFNA(VLOOKUP(A903,Orders!$A$1:$L$832,4,FALSE),"")</f>
        <v>43113</v>
      </c>
      <c r="F903">
        <v>31.23</v>
      </c>
      <c r="G903">
        <v>6</v>
      </c>
      <c r="H903">
        <v>0</v>
      </c>
      <c r="I903">
        <f t="shared" si="56"/>
        <v>2018</v>
      </c>
      <c r="J903">
        <f t="shared" si="57"/>
        <v>187.38</v>
      </c>
      <c r="K903">
        <f t="shared" si="58"/>
        <v>1</v>
      </c>
      <c r="L903" t="str">
        <f t="shared" si="59"/>
        <v>Q1</v>
      </c>
    </row>
    <row r="904" spans="1:12">
      <c r="A904">
        <v>10587</v>
      </c>
      <c r="B904">
        <v>35</v>
      </c>
      <c r="C904" t="str">
        <f>_xlfn.IFNA(VLOOKUP(B904,Products!$A$1:$J$93,2,FALSE),"")</f>
        <v>Steeleye Stout</v>
      </c>
      <c r="D904" t="str">
        <f>_xlfn.IFNA(VLOOKUP(VLOOKUP(A904,Orders!$A$1:$L$832,3,FALSE),Employees!$A$1:$J$10,3,FALSE)&amp;" "&amp;VLOOKUP(VLOOKUP(A904,Orders!$A$1:$L$832,3,FALSE),Employees!$A$1:$J$10,2,FALSE),"")</f>
        <v>Nancy Davolio</v>
      </c>
      <c r="E904" s="3">
        <f>_xlfn.IFNA(VLOOKUP(A904,Orders!$A$1:$L$832,4,FALSE),"")</f>
        <v>43113</v>
      </c>
      <c r="F904">
        <v>18</v>
      </c>
      <c r="G904">
        <v>20</v>
      </c>
      <c r="H904">
        <v>0</v>
      </c>
      <c r="I904">
        <f t="shared" si="56"/>
        <v>2018</v>
      </c>
      <c r="J904">
        <f t="shared" si="57"/>
        <v>360</v>
      </c>
      <c r="K904">
        <f t="shared" si="58"/>
        <v>1</v>
      </c>
      <c r="L904" t="str">
        <f t="shared" si="59"/>
        <v>Q1</v>
      </c>
    </row>
    <row r="905" spans="1:12">
      <c r="A905">
        <v>10587</v>
      </c>
      <c r="B905">
        <v>77</v>
      </c>
      <c r="C905" t="str">
        <f>_xlfn.IFNA(VLOOKUP(B905,Products!$A$1:$J$93,2,FALSE),"")</f>
        <v>Original Frankfurter grüne Soße</v>
      </c>
      <c r="D905" t="str">
        <f>_xlfn.IFNA(VLOOKUP(VLOOKUP(A905,Orders!$A$1:$L$832,3,FALSE),Employees!$A$1:$J$10,3,FALSE)&amp;" "&amp;VLOOKUP(VLOOKUP(A905,Orders!$A$1:$L$832,3,FALSE),Employees!$A$1:$J$10,2,FALSE),"")</f>
        <v>Nancy Davolio</v>
      </c>
      <c r="E905" s="3">
        <f>_xlfn.IFNA(VLOOKUP(A905,Orders!$A$1:$L$832,4,FALSE),"")</f>
        <v>43113</v>
      </c>
      <c r="F905">
        <v>13</v>
      </c>
      <c r="G905">
        <v>20</v>
      </c>
      <c r="H905">
        <v>0</v>
      </c>
      <c r="I905">
        <f t="shared" si="56"/>
        <v>2018</v>
      </c>
      <c r="J905">
        <f t="shared" si="57"/>
        <v>260</v>
      </c>
      <c r="K905">
        <f t="shared" si="58"/>
        <v>1</v>
      </c>
      <c r="L905" t="str">
        <f t="shared" si="59"/>
        <v>Q1</v>
      </c>
    </row>
    <row r="906" spans="1:12">
      <c r="A906">
        <v>10588</v>
      </c>
      <c r="B906">
        <v>18</v>
      </c>
      <c r="C906" t="str">
        <f>_xlfn.IFNA(VLOOKUP(B906,Products!$A$1:$J$93,2,FALSE),"")</f>
        <v>Carnarvon Tigers</v>
      </c>
      <c r="D906" t="str">
        <f>_xlfn.IFNA(VLOOKUP(VLOOKUP(A906,Orders!$A$1:$L$832,3,FALSE),Employees!$A$1:$J$10,3,FALSE)&amp;" "&amp;VLOOKUP(VLOOKUP(A906,Orders!$A$1:$L$832,3,FALSE),Employees!$A$1:$J$10,2,FALSE),"")</f>
        <v>Andrew Fuller</v>
      </c>
      <c r="E906" s="3">
        <f>_xlfn.IFNA(VLOOKUP(A906,Orders!$A$1:$L$832,4,FALSE),"")</f>
        <v>43114</v>
      </c>
      <c r="F906">
        <v>62.5</v>
      </c>
      <c r="G906">
        <v>40</v>
      </c>
      <c r="H906">
        <v>0.2</v>
      </c>
      <c r="I906">
        <f t="shared" si="56"/>
        <v>2018</v>
      </c>
      <c r="J906">
        <f t="shared" si="57"/>
        <v>500</v>
      </c>
      <c r="K906">
        <f t="shared" si="58"/>
        <v>1</v>
      </c>
      <c r="L906" t="str">
        <f t="shared" si="59"/>
        <v>Q1</v>
      </c>
    </row>
    <row r="907" spans="1:12">
      <c r="A907">
        <v>10588</v>
      </c>
      <c r="B907">
        <v>42</v>
      </c>
      <c r="C907" t="str">
        <f>_xlfn.IFNA(VLOOKUP(B907,Products!$A$1:$J$93,2,FALSE),"")</f>
        <v>Singaporean Hokkien Fried Mee</v>
      </c>
      <c r="D907" t="str">
        <f>_xlfn.IFNA(VLOOKUP(VLOOKUP(A907,Orders!$A$1:$L$832,3,FALSE),Employees!$A$1:$J$10,3,FALSE)&amp;" "&amp;VLOOKUP(VLOOKUP(A907,Orders!$A$1:$L$832,3,FALSE),Employees!$A$1:$J$10,2,FALSE),"")</f>
        <v>Andrew Fuller</v>
      </c>
      <c r="E907" s="3">
        <f>_xlfn.IFNA(VLOOKUP(A907,Orders!$A$1:$L$832,4,FALSE),"")</f>
        <v>43114</v>
      </c>
      <c r="F907">
        <v>14</v>
      </c>
      <c r="G907">
        <v>100</v>
      </c>
      <c r="H907">
        <v>0.2</v>
      </c>
      <c r="I907">
        <f t="shared" si="56"/>
        <v>2018</v>
      </c>
      <c r="J907">
        <f t="shared" si="57"/>
        <v>280</v>
      </c>
      <c r="K907">
        <f t="shared" si="58"/>
        <v>1</v>
      </c>
      <c r="L907" t="str">
        <f t="shared" si="59"/>
        <v>Q1</v>
      </c>
    </row>
    <row r="908" spans="1:12">
      <c r="A908">
        <v>10589</v>
      </c>
      <c r="B908">
        <v>35</v>
      </c>
      <c r="C908" t="str">
        <f>_xlfn.IFNA(VLOOKUP(B908,Products!$A$1:$J$93,2,FALSE),"")</f>
        <v>Steeleye Stout</v>
      </c>
      <c r="D908" t="str">
        <f>_xlfn.IFNA(VLOOKUP(VLOOKUP(A908,Orders!$A$1:$L$832,3,FALSE),Employees!$A$1:$J$10,3,FALSE)&amp;" "&amp;VLOOKUP(VLOOKUP(A908,Orders!$A$1:$L$832,3,FALSE),Employees!$A$1:$J$10,2,FALSE),"")</f>
        <v>Laura Callahan</v>
      </c>
      <c r="E908" s="3">
        <f>_xlfn.IFNA(VLOOKUP(A908,Orders!$A$1:$L$832,4,FALSE),"")</f>
        <v>43115</v>
      </c>
      <c r="F908">
        <v>18</v>
      </c>
      <c r="G908">
        <v>4</v>
      </c>
      <c r="H908">
        <v>0</v>
      </c>
      <c r="I908">
        <f t="shared" si="56"/>
        <v>2018</v>
      </c>
      <c r="J908">
        <f t="shared" si="57"/>
        <v>72</v>
      </c>
      <c r="K908">
        <f t="shared" si="58"/>
        <v>1</v>
      </c>
      <c r="L908" t="str">
        <f t="shared" si="59"/>
        <v>Q1</v>
      </c>
    </row>
    <row r="909" spans="1:12">
      <c r="A909">
        <v>10590</v>
      </c>
      <c r="B909">
        <v>1</v>
      </c>
      <c r="C909" t="str">
        <f>_xlfn.IFNA(VLOOKUP(B909,Products!$A$1:$J$93,2,FALSE),"")</f>
        <v>Tea</v>
      </c>
      <c r="D909" t="str">
        <f>_xlfn.IFNA(VLOOKUP(VLOOKUP(A909,Orders!$A$1:$L$832,3,FALSE),Employees!$A$1:$J$10,3,FALSE)&amp;" "&amp;VLOOKUP(VLOOKUP(A909,Orders!$A$1:$L$832,3,FALSE),Employees!$A$1:$J$10,2,FALSE),"")</f>
        <v>Margaret Peacock</v>
      </c>
      <c r="E909" s="3">
        <f>_xlfn.IFNA(VLOOKUP(A909,Orders!$A$1:$L$832,4,FALSE),"")</f>
        <v>43118</v>
      </c>
      <c r="F909">
        <v>18</v>
      </c>
      <c r="G909">
        <v>20</v>
      </c>
      <c r="H909">
        <v>0</v>
      </c>
      <c r="I909">
        <f t="shared" si="56"/>
        <v>2018</v>
      </c>
      <c r="J909">
        <f t="shared" si="57"/>
        <v>360</v>
      </c>
      <c r="K909">
        <f t="shared" si="58"/>
        <v>1</v>
      </c>
      <c r="L909" t="str">
        <f t="shared" si="59"/>
        <v>Q1</v>
      </c>
    </row>
    <row r="910" spans="1:12">
      <c r="A910">
        <v>10590</v>
      </c>
      <c r="B910">
        <v>77</v>
      </c>
      <c r="C910" t="str">
        <f>_xlfn.IFNA(VLOOKUP(B910,Products!$A$1:$J$93,2,FALSE),"")</f>
        <v>Original Frankfurter grüne Soße</v>
      </c>
      <c r="D910" t="str">
        <f>_xlfn.IFNA(VLOOKUP(VLOOKUP(A910,Orders!$A$1:$L$832,3,FALSE),Employees!$A$1:$J$10,3,FALSE)&amp;" "&amp;VLOOKUP(VLOOKUP(A910,Orders!$A$1:$L$832,3,FALSE),Employees!$A$1:$J$10,2,FALSE),"")</f>
        <v>Margaret Peacock</v>
      </c>
      <c r="E910" s="3">
        <f>_xlfn.IFNA(VLOOKUP(A910,Orders!$A$1:$L$832,4,FALSE),"")</f>
        <v>43118</v>
      </c>
      <c r="F910">
        <v>13</v>
      </c>
      <c r="G910">
        <v>60</v>
      </c>
      <c r="H910">
        <v>0.05</v>
      </c>
      <c r="I910">
        <f t="shared" si="56"/>
        <v>2018</v>
      </c>
      <c r="J910">
        <f t="shared" si="57"/>
        <v>39</v>
      </c>
      <c r="K910">
        <f t="shared" si="58"/>
        <v>1</v>
      </c>
      <c r="L910" t="str">
        <f t="shared" si="59"/>
        <v>Q1</v>
      </c>
    </row>
    <row r="911" spans="1:12">
      <c r="A911">
        <v>10591</v>
      </c>
      <c r="B911">
        <v>3</v>
      </c>
      <c r="C911" t="str">
        <f>_xlfn.IFNA(VLOOKUP(B911,Products!$A$1:$J$93,2,FALSE),"")</f>
        <v>Aniseed Syrup</v>
      </c>
      <c r="D911" t="str">
        <f>_xlfn.IFNA(VLOOKUP(VLOOKUP(A911,Orders!$A$1:$L$832,3,FALSE),Employees!$A$1:$J$10,3,FALSE)&amp;" "&amp;VLOOKUP(VLOOKUP(A911,Orders!$A$1:$L$832,3,FALSE),Employees!$A$1:$J$10,2,FALSE),"")</f>
        <v>Nancy Davolio</v>
      </c>
      <c r="E911" s="3">
        <f>_xlfn.IFNA(VLOOKUP(A911,Orders!$A$1:$L$832,4,FALSE),"")</f>
        <v>43118</v>
      </c>
      <c r="F911">
        <v>10</v>
      </c>
      <c r="G911">
        <v>14</v>
      </c>
      <c r="H911">
        <v>0</v>
      </c>
      <c r="I911">
        <f t="shared" si="56"/>
        <v>2018</v>
      </c>
      <c r="J911">
        <f t="shared" si="57"/>
        <v>140</v>
      </c>
      <c r="K911">
        <f t="shared" si="58"/>
        <v>1</v>
      </c>
      <c r="L911" t="str">
        <f t="shared" si="59"/>
        <v>Q1</v>
      </c>
    </row>
    <row r="912" spans="1:12">
      <c r="A912">
        <v>10591</v>
      </c>
      <c r="B912">
        <v>7</v>
      </c>
      <c r="C912" t="str">
        <f>_xlfn.IFNA(VLOOKUP(B912,Products!$A$1:$J$93,2,FALSE),"")</f>
        <v>Uncle Bob's Organic Dried Pears</v>
      </c>
      <c r="D912" t="str">
        <f>_xlfn.IFNA(VLOOKUP(VLOOKUP(A912,Orders!$A$1:$L$832,3,FALSE),Employees!$A$1:$J$10,3,FALSE)&amp;" "&amp;VLOOKUP(VLOOKUP(A912,Orders!$A$1:$L$832,3,FALSE),Employees!$A$1:$J$10,2,FALSE),"")</f>
        <v>Nancy Davolio</v>
      </c>
      <c r="E912" s="3">
        <f>_xlfn.IFNA(VLOOKUP(A912,Orders!$A$1:$L$832,4,FALSE),"")</f>
        <v>43118</v>
      </c>
      <c r="F912">
        <v>30</v>
      </c>
      <c r="G912">
        <v>10</v>
      </c>
      <c r="H912">
        <v>0</v>
      </c>
      <c r="I912">
        <f t="shared" si="56"/>
        <v>2018</v>
      </c>
      <c r="J912">
        <f t="shared" si="57"/>
        <v>300</v>
      </c>
      <c r="K912">
        <f t="shared" si="58"/>
        <v>1</v>
      </c>
      <c r="L912" t="str">
        <f t="shared" si="59"/>
        <v>Q1</v>
      </c>
    </row>
    <row r="913" spans="1:12">
      <c r="A913">
        <v>10591</v>
      </c>
      <c r="B913">
        <v>54</v>
      </c>
      <c r="C913" t="str">
        <f>_xlfn.IFNA(VLOOKUP(B913,Products!$A$1:$J$93,2,FALSE),"")</f>
        <v>Tourtière</v>
      </c>
      <c r="D913" t="str">
        <f>_xlfn.IFNA(VLOOKUP(VLOOKUP(A913,Orders!$A$1:$L$832,3,FALSE),Employees!$A$1:$J$10,3,FALSE)&amp;" "&amp;VLOOKUP(VLOOKUP(A913,Orders!$A$1:$L$832,3,FALSE),Employees!$A$1:$J$10,2,FALSE),"")</f>
        <v>Nancy Davolio</v>
      </c>
      <c r="E913" s="3">
        <f>_xlfn.IFNA(VLOOKUP(A913,Orders!$A$1:$L$832,4,FALSE),"")</f>
        <v>43118</v>
      </c>
      <c r="F913">
        <v>7.45</v>
      </c>
      <c r="G913">
        <v>50</v>
      </c>
      <c r="H913">
        <v>0</v>
      </c>
      <c r="I913">
        <f t="shared" si="56"/>
        <v>2018</v>
      </c>
      <c r="J913">
        <f t="shared" si="57"/>
        <v>372.5</v>
      </c>
      <c r="K913">
        <f t="shared" si="58"/>
        <v>1</v>
      </c>
      <c r="L913" t="str">
        <f t="shared" si="59"/>
        <v>Q1</v>
      </c>
    </row>
    <row r="914" spans="1:12">
      <c r="A914">
        <v>10592</v>
      </c>
      <c r="B914">
        <v>15</v>
      </c>
      <c r="C914" t="str">
        <f>_xlfn.IFNA(VLOOKUP(B914,Products!$A$1:$J$93,2,FALSE),"")</f>
        <v>Genen Shouyu</v>
      </c>
      <c r="D914" t="str">
        <f>_xlfn.IFNA(VLOOKUP(VLOOKUP(A914,Orders!$A$1:$L$832,3,FALSE),Employees!$A$1:$J$10,3,FALSE)&amp;" "&amp;VLOOKUP(VLOOKUP(A914,Orders!$A$1:$L$832,3,FALSE),Employees!$A$1:$J$10,2,FALSE),"")</f>
        <v>Janet Leverling</v>
      </c>
      <c r="E914" s="3">
        <f>_xlfn.IFNA(VLOOKUP(A914,Orders!$A$1:$L$832,4,FALSE),"")</f>
        <v>43119</v>
      </c>
      <c r="F914">
        <v>15.5</v>
      </c>
      <c r="G914">
        <v>25</v>
      </c>
      <c r="H914">
        <v>0.05</v>
      </c>
      <c r="I914">
        <f t="shared" si="56"/>
        <v>2018</v>
      </c>
      <c r="J914">
        <f t="shared" si="57"/>
        <v>19.375</v>
      </c>
      <c r="K914">
        <f t="shared" si="58"/>
        <v>1</v>
      </c>
      <c r="L914" t="str">
        <f t="shared" si="59"/>
        <v>Q1</v>
      </c>
    </row>
    <row r="915" spans="1:12">
      <c r="A915">
        <v>10592</v>
      </c>
      <c r="B915">
        <v>26</v>
      </c>
      <c r="C915" t="str">
        <f>_xlfn.IFNA(VLOOKUP(B915,Products!$A$1:$J$93,2,FALSE),"")</f>
        <v>Gumbär Gummibärchen</v>
      </c>
      <c r="D915" t="str">
        <f>_xlfn.IFNA(VLOOKUP(VLOOKUP(A915,Orders!$A$1:$L$832,3,FALSE),Employees!$A$1:$J$10,3,FALSE)&amp;" "&amp;VLOOKUP(VLOOKUP(A915,Orders!$A$1:$L$832,3,FALSE),Employees!$A$1:$J$10,2,FALSE),"")</f>
        <v>Janet Leverling</v>
      </c>
      <c r="E915" s="3">
        <f>_xlfn.IFNA(VLOOKUP(A915,Orders!$A$1:$L$832,4,FALSE),"")</f>
        <v>43119</v>
      </c>
      <c r="F915">
        <v>31.23</v>
      </c>
      <c r="G915">
        <v>5</v>
      </c>
      <c r="H915">
        <v>0.05</v>
      </c>
      <c r="I915">
        <f t="shared" si="56"/>
        <v>2018</v>
      </c>
      <c r="J915">
        <f t="shared" si="57"/>
        <v>7.807500000000001</v>
      </c>
      <c r="K915">
        <f t="shared" si="58"/>
        <v>1</v>
      </c>
      <c r="L915" t="str">
        <f t="shared" si="59"/>
        <v>Q1</v>
      </c>
    </row>
    <row r="916" spans="1:12">
      <c r="A916">
        <v>10593</v>
      </c>
      <c r="B916">
        <v>20</v>
      </c>
      <c r="C916" t="str">
        <f>_xlfn.IFNA(VLOOKUP(B916,Products!$A$1:$J$93,2,FALSE),"")</f>
        <v>Sir Rodney's Marmalade</v>
      </c>
      <c r="D916" t="str">
        <f>_xlfn.IFNA(VLOOKUP(VLOOKUP(A916,Orders!$A$1:$L$832,3,FALSE),Employees!$A$1:$J$10,3,FALSE)&amp;" "&amp;VLOOKUP(VLOOKUP(A916,Orders!$A$1:$L$832,3,FALSE),Employees!$A$1:$J$10,2,FALSE),"")</f>
        <v>Robert King</v>
      </c>
      <c r="E916" s="3">
        <f>_xlfn.IFNA(VLOOKUP(A916,Orders!$A$1:$L$832,4,FALSE),"")</f>
        <v>43120</v>
      </c>
      <c r="F916">
        <v>81</v>
      </c>
      <c r="G916">
        <v>21</v>
      </c>
      <c r="H916">
        <v>0.2</v>
      </c>
      <c r="I916">
        <f t="shared" si="56"/>
        <v>2018</v>
      </c>
      <c r="J916">
        <f t="shared" si="57"/>
        <v>340.20000000000005</v>
      </c>
      <c r="K916">
        <f t="shared" si="58"/>
        <v>1</v>
      </c>
      <c r="L916" t="str">
        <f t="shared" si="59"/>
        <v>Q1</v>
      </c>
    </row>
    <row r="917" spans="1:12">
      <c r="A917">
        <v>10593</v>
      </c>
      <c r="B917">
        <v>69</v>
      </c>
      <c r="C917" t="str">
        <f>_xlfn.IFNA(VLOOKUP(B917,Products!$A$1:$J$93,2,FALSE),"")</f>
        <v>Gudbrandsdalsost</v>
      </c>
      <c r="D917" t="str">
        <f>_xlfn.IFNA(VLOOKUP(VLOOKUP(A917,Orders!$A$1:$L$832,3,FALSE),Employees!$A$1:$J$10,3,FALSE)&amp;" "&amp;VLOOKUP(VLOOKUP(A917,Orders!$A$1:$L$832,3,FALSE),Employees!$A$1:$J$10,2,FALSE),"")</f>
        <v>Robert King</v>
      </c>
      <c r="E917" s="3">
        <f>_xlfn.IFNA(VLOOKUP(A917,Orders!$A$1:$L$832,4,FALSE),"")</f>
        <v>43120</v>
      </c>
      <c r="F917">
        <v>36</v>
      </c>
      <c r="G917">
        <v>20</v>
      </c>
      <c r="H917">
        <v>0.2</v>
      </c>
      <c r="I917">
        <f t="shared" si="56"/>
        <v>2018</v>
      </c>
      <c r="J917">
        <f t="shared" si="57"/>
        <v>144</v>
      </c>
      <c r="K917">
        <f t="shared" si="58"/>
        <v>1</v>
      </c>
      <c r="L917" t="str">
        <f t="shared" si="59"/>
        <v>Q1</v>
      </c>
    </row>
    <row r="918" spans="1:12">
      <c r="A918">
        <v>10593</v>
      </c>
      <c r="B918">
        <v>76</v>
      </c>
      <c r="C918" t="str">
        <f>_xlfn.IFNA(VLOOKUP(B918,Products!$A$1:$J$93,2,FALSE),"")</f>
        <v>Lakkalikööri</v>
      </c>
      <c r="D918" t="str">
        <f>_xlfn.IFNA(VLOOKUP(VLOOKUP(A918,Orders!$A$1:$L$832,3,FALSE),Employees!$A$1:$J$10,3,FALSE)&amp;" "&amp;VLOOKUP(VLOOKUP(A918,Orders!$A$1:$L$832,3,FALSE),Employees!$A$1:$J$10,2,FALSE),"")</f>
        <v>Robert King</v>
      </c>
      <c r="E918" s="3">
        <f>_xlfn.IFNA(VLOOKUP(A918,Orders!$A$1:$L$832,4,FALSE),"")</f>
        <v>43120</v>
      </c>
      <c r="F918">
        <v>18</v>
      </c>
      <c r="G918">
        <v>4</v>
      </c>
      <c r="H918">
        <v>0.2</v>
      </c>
      <c r="I918">
        <f t="shared" si="56"/>
        <v>2018</v>
      </c>
      <c r="J918">
        <f t="shared" si="57"/>
        <v>14.4</v>
      </c>
      <c r="K918">
        <f t="shared" si="58"/>
        <v>1</v>
      </c>
      <c r="L918" t="str">
        <f t="shared" si="59"/>
        <v>Q1</v>
      </c>
    </row>
    <row r="919" spans="1:12">
      <c r="A919">
        <v>10594</v>
      </c>
      <c r="B919">
        <v>52</v>
      </c>
      <c r="C919" t="str">
        <f>_xlfn.IFNA(VLOOKUP(B919,Products!$A$1:$J$93,2,FALSE),"")</f>
        <v>Filo Mix</v>
      </c>
      <c r="D919" t="str">
        <f>_xlfn.IFNA(VLOOKUP(VLOOKUP(A919,Orders!$A$1:$L$832,3,FALSE),Employees!$A$1:$J$10,3,FALSE)&amp;" "&amp;VLOOKUP(VLOOKUP(A919,Orders!$A$1:$L$832,3,FALSE),Employees!$A$1:$J$10,2,FALSE),"")</f>
        <v>Janet Leverling</v>
      </c>
      <c r="E919" s="3">
        <f>_xlfn.IFNA(VLOOKUP(A919,Orders!$A$1:$L$832,4,FALSE),"")</f>
        <v>43120</v>
      </c>
      <c r="F919">
        <v>7</v>
      </c>
      <c r="G919">
        <v>24</v>
      </c>
      <c r="H919">
        <v>0</v>
      </c>
      <c r="I919">
        <f t="shared" si="56"/>
        <v>2018</v>
      </c>
      <c r="J919">
        <f t="shared" si="57"/>
        <v>168</v>
      </c>
      <c r="K919">
        <f t="shared" si="58"/>
        <v>1</v>
      </c>
      <c r="L919" t="str">
        <f t="shared" si="59"/>
        <v>Q1</v>
      </c>
    </row>
    <row r="920" spans="1:12">
      <c r="A920">
        <v>10594</v>
      </c>
      <c r="B920">
        <v>58</v>
      </c>
      <c r="C920" t="str">
        <f>_xlfn.IFNA(VLOOKUP(B920,Products!$A$1:$J$93,2,FALSE),"")</f>
        <v>Escargots de Bourgogne</v>
      </c>
      <c r="D920" t="str">
        <f>_xlfn.IFNA(VLOOKUP(VLOOKUP(A920,Orders!$A$1:$L$832,3,FALSE),Employees!$A$1:$J$10,3,FALSE)&amp;" "&amp;VLOOKUP(VLOOKUP(A920,Orders!$A$1:$L$832,3,FALSE),Employees!$A$1:$J$10,2,FALSE),"")</f>
        <v>Janet Leverling</v>
      </c>
      <c r="E920" s="3">
        <f>_xlfn.IFNA(VLOOKUP(A920,Orders!$A$1:$L$832,4,FALSE),"")</f>
        <v>43120</v>
      </c>
      <c r="F920">
        <v>13.25</v>
      </c>
      <c r="G920">
        <v>30</v>
      </c>
      <c r="H920">
        <v>0</v>
      </c>
      <c r="I920">
        <f t="shared" si="56"/>
        <v>2018</v>
      </c>
      <c r="J920">
        <f t="shared" si="57"/>
        <v>397.5</v>
      </c>
      <c r="K920">
        <f t="shared" si="58"/>
        <v>1</v>
      </c>
      <c r="L920" t="str">
        <f t="shared" si="59"/>
        <v>Q1</v>
      </c>
    </row>
    <row r="921" spans="1:12">
      <c r="A921">
        <v>10595</v>
      </c>
      <c r="B921">
        <v>35</v>
      </c>
      <c r="C921" t="str">
        <f>_xlfn.IFNA(VLOOKUP(B921,Products!$A$1:$J$93,2,FALSE),"")</f>
        <v>Steeleye Stout</v>
      </c>
      <c r="D921" t="str">
        <f>_xlfn.IFNA(VLOOKUP(VLOOKUP(A921,Orders!$A$1:$L$832,3,FALSE),Employees!$A$1:$J$10,3,FALSE)&amp;" "&amp;VLOOKUP(VLOOKUP(A921,Orders!$A$1:$L$832,3,FALSE),Employees!$A$1:$J$10,2,FALSE),"")</f>
        <v>Andrew Fuller</v>
      </c>
      <c r="E921" s="3">
        <f>_xlfn.IFNA(VLOOKUP(A921,Orders!$A$1:$L$832,4,FALSE),"")</f>
        <v>43121</v>
      </c>
      <c r="F921">
        <v>18</v>
      </c>
      <c r="G921">
        <v>30</v>
      </c>
      <c r="H921">
        <v>0.25</v>
      </c>
      <c r="I921">
        <f t="shared" si="56"/>
        <v>2018</v>
      </c>
      <c r="J921">
        <f t="shared" si="57"/>
        <v>135</v>
      </c>
      <c r="K921">
        <f t="shared" si="58"/>
        <v>1</v>
      </c>
      <c r="L921" t="str">
        <f t="shared" si="59"/>
        <v>Q1</v>
      </c>
    </row>
    <row r="922" spans="1:12">
      <c r="A922">
        <v>10595</v>
      </c>
      <c r="B922">
        <v>61</v>
      </c>
      <c r="C922" t="str">
        <f>_xlfn.IFNA(VLOOKUP(B922,Products!$A$1:$J$93,2,FALSE),"")</f>
        <v>Sirop d'érable</v>
      </c>
      <c r="D922" t="str">
        <f>_xlfn.IFNA(VLOOKUP(VLOOKUP(A922,Orders!$A$1:$L$832,3,FALSE),Employees!$A$1:$J$10,3,FALSE)&amp;" "&amp;VLOOKUP(VLOOKUP(A922,Orders!$A$1:$L$832,3,FALSE),Employees!$A$1:$J$10,2,FALSE),"")</f>
        <v>Andrew Fuller</v>
      </c>
      <c r="E922" s="3">
        <f>_xlfn.IFNA(VLOOKUP(A922,Orders!$A$1:$L$832,4,FALSE),"")</f>
        <v>43121</v>
      </c>
      <c r="F922">
        <v>28.5</v>
      </c>
      <c r="G922">
        <v>120</v>
      </c>
      <c r="H922">
        <v>0.25</v>
      </c>
      <c r="I922">
        <f t="shared" si="56"/>
        <v>2018</v>
      </c>
      <c r="J922">
        <f t="shared" si="57"/>
        <v>855</v>
      </c>
      <c r="K922">
        <f t="shared" si="58"/>
        <v>1</v>
      </c>
      <c r="L922" t="str">
        <f t="shared" si="59"/>
        <v>Q1</v>
      </c>
    </row>
    <row r="923" spans="1:12">
      <c r="A923">
        <v>10595</v>
      </c>
      <c r="B923">
        <v>69</v>
      </c>
      <c r="C923" t="str">
        <f>_xlfn.IFNA(VLOOKUP(B923,Products!$A$1:$J$93,2,FALSE),"")</f>
        <v>Gudbrandsdalsost</v>
      </c>
      <c r="D923" t="str">
        <f>_xlfn.IFNA(VLOOKUP(VLOOKUP(A923,Orders!$A$1:$L$832,3,FALSE),Employees!$A$1:$J$10,3,FALSE)&amp;" "&amp;VLOOKUP(VLOOKUP(A923,Orders!$A$1:$L$832,3,FALSE),Employees!$A$1:$J$10,2,FALSE),"")</f>
        <v>Andrew Fuller</v>
      </c>
      <c r="E923" s="3">
        <f>_xlfn.IFNA(VLOOKUP(A923,Orders!$A$1:$L$832,4,FALSE),"")</f>
        <v>43121</v>
      </c>
      <c r="F923">
        <v>36</v>
      </c>
      <c r="G923">
        <v>65</v>
      </c>
      <c r="H923">
        <v>0.25</v>
      </c>
      <c r="I923">
        <f t="shared" si="56"/>
        <v>2018</v>
      </c>
      <c r="J923">
        <f t="shared" si="57"/>
        <v>585</v>
      </c>
      <c r="K923">
        <f t="shared" si="58"/>
        <v>1</v>
      </c>
      <c r="L923" t="str">
        <f t="shared" si="59"/>
        <v>Q1</v>
      </c>
    </row>
    <row r="924" spans="1:12">
      <c r="A924">
        <v>10596</v>
      </c>
      <c r="B924">
        <v>56</v>
      </c>
      <c r="C924" t="str">
        <f>_xlfn.IFNA(VLOOKUP(B924,Products!$A$1:$J$93,2,FALSE),"")</f>
        <v>Gnocchi di nonna Alice</v>
      </c>
      <c r="D924" t="str">
        <f>_xlfn.IFNA(VLOOKUP(VLOOKUP(A924,Orders!$A$1:$L$832,3,FALSE),Employees!$A$1:$J$10,3,FALSE)&amp;" "&amp;VLOOKUP(VLOOKUP(A924,Orders!$A$1:$L$832,3,FALSE),Employees!$A$1:$J$10,2,FALSE),"")</f>
        <v>Laura Callahan</v>
      </c>
      <c r="E924" s="3">
        <f>_xlfn.IFNA(VLOOKUP(A924,Orders!$A$1:$L$832,4,FALSE),"")</f>
        <v>43122</v>
      </c>
      <c r="F924">
        <v>38</v>
      </c>
      <c r="G924">
        <v>5</v>
      </c>
      <c r="H924">
        <v>0.2</v>
      </c>
      <c r="I924">
        <f t="shared" si="56"/>
        <v>2018</v>
      </c>
      <c r="J924">
        <f t="shared" si="57"/>
        <v>38</v>
      </c>
      <c r="K924">
        <f t="shared" si="58"/>
        <v>1</v>
      </c>
      <c r="L924" t="str">
        <f t="shared" si="59"/>
        <v>Q1</v>
      </c>
    </row>
    <row r="925" spans="1:12">
      <c r="A925">
        <v>10596</v>
      </c>
      <c r="B925">
        <v>63</v>
      </c>
      <c r="C925" t="str">
        <f>_xlfn.IFNA(VLOOKUP(B925,Products!$A$1:$J$93,2,FALSE),"")</f>
        <v>Vegie-spread</v>
      </c>
      <c r="D925" t="str">
        <f>_xlfn.IFNA(VLOOKUP(VLOOKUP(A925,Orders!$A$1:$L$832,3,FALSE),Employees!$A$1:$J$10,3,FALSE)&amp;" "&amp;VLOOKUP(VLOOKUP(A925,Orders!$A$1:$L$832,3,FALSE),Employees!$A$1:$J$10,2,FALSE),"")</f>
        <v>Laura Callahan</v>
      </c>
      <c r="E925" s="3">
        <f>_xlfn.IFNA(VLOOKUP(A925,Orders!$A$1:$L$832,4,FALSE),"")</f>
        <v>43122</v>
      </c>
      <c r="F925">
        <v>43.9</v>
      </c>
      <c r="G925">
        <v>24</v>
      </c>
      <c r="H925">
        <v>0.2</v>
      </c>
      <c r="I925">
        <f t="shared" si="56"/>
        <v>2018</v>
      </c>
      <c r="J925">
        <f t="shared" si="57"/>
        <v>210.72</v>
      </c>
      <c r="K925">
        <f t="shared" si="58"/>
        <v>1</v>
      </c>
      <c r="L925" t="str">
        <f t="shared" si="59"/>
        <v>Q1</v>
      </c>
    </row>
    <row r="926" spans="1:12">
      <c r="A926">
        <v>10596</v>
      </c>
      <c r="B926">
        <v>75</v>
      </c>
      <c r="C926" t="str">
        <f>_xlfn.IFNA(VLOOKUP(B926,Products!$A$1:$J$93,2,FALSE),"")</f>
        <v>Rhönbräu Klosterbier</v>
      </c>
      <c r="D926" t="str">
        <f>_xlfn.IFNA(VLOOKUP(VLOOKUP(A926,Orders!$A$1:$L$832,3,FALSE),Employees!$A$1:$J$10,3,FALSE)&amp;" "&amp;VLOOKUP(VLOOKUP(A926,Orders!$A$1:$L$832,3,FALSE),Employees!$A$1:$J$10,2,FALSE),"")</f>
        <v>Laura Callahan</v>
      </c>
      <c r="E926" s="3">
        <f>_xlfn.IFNA(VLOOKUP(A926,Orders!$A$1:$L$832,4,FALSE),"")</f>
        <v>43122</v>
      </c>
      <c r="F926">
        <v>7.75</v>
      </c>
      <c r="G926">
        <v>30</v>
      </c>
      <c r="H926">
        <v>0.2</v>
      </c>
      <c r="I926">
        <f t="shared" si="56"/>
        <v>2018</v>
      </c>
      <c r="J926">
        <f t="shared" si="57"/>
        <v>46.5</v>
      </c>
      <c r="K926">
        <f t="shared" si="58"/>
        <v>1</v>
      </c>
      <c r="L926" t="str">
        <f t="shared" si="59"/>
        <v>Q1</v>
      </c>
    </row>
    <row r="927" spans="1:12">
      <c r="A927">
        <v>10597</v>
      </c>
      <c r="B927">
        <v>24</v>
      </c>
      <c r="C927" t="str">
        <f>_xlfn.IFNA(VLOOKUP(B927,Products!$A$1:$J$93,2,FALSE),"")</f>
        <v>Guaraná Fantástica</v>
      </c>
      <c r="D927" t="str">
        <f>_xlfn.IFNA(VLOOKUP(VLOOKUP(A927,Orders!$A$1:$L$832,3,FALSE),Employees!$A$1:$J$10,3,FALSE)&amp;" "&amp;VLOOKUP(VLOOKUP(A927,Orders!$A$1:$L$832,3,FALSE),Employees!$A$1:$J$10,2,FALSE),"")</f>
        <v>Robert King</v>
      </c>
      <c r="E927" s="3">
        <f>_xlfn.IFNA(VLOOKUP(A927,Orders!$A$1:$L$832,4,FALSE),"")</f>
        <v>43122</v>
      </c>
      <c r="F927">
        <v>4.5</v>
      </c>
      <c r="G927">
        <v>35</v>
      </c>
      <c r="H927">
        <v>0.2</v>
      </c>
      <c r="I927">
        <f t="shared" si="56"/>
        <v>2018</v>
      </c>
      <c r="J927">
        <f t="shared" si="57"/>
        <v>31.5</v>
      </c>
      <c r="K927">
        <f t="shared" si="58"/>
        <v>1</v>
      </c>
      <c r="L927" t="str">
        <f t="shared" si="59"/>
        <v>Q1</v>
      </c>
    </row>
    <row r="928" spans="1:12">
      <c r="A928">
        <v>10597</v>
      </c>
      <c r="B928">
        <v>57</v>
      </c>
      <c r="C928" t="str">
        <f>_xlfn.IFNA(VLOOKUP(B928,Products!$A$1:$J$93,2,FALSE),"")</f>
        <v>Ravioli Angelo</v>
      </c>
      <c r="D928" t="str">
        <f>_xlfn.IFNA(VLOOKUP(VLOOKUP(A928,Orders!$A$1:$L$832,3,FALSE),Employees!$A$1:$J$10,3,FALSE)&amp;" "&amp;VLOOKUP(VLOOKUP(A928,Orders!$A$1:$L$832,3,FALSE),Employees!$A$1:$J$10,2,FALSE),"")</f>
        <v>Robert King</v>
      </c>
      <c r="E928" s="3">
        <f>_xlfn.IFNA(VLOOKUP(A928,Orders!$A$1:$L$832,4,FALSE),"")</f>
        <v>43122</v>
      </c>
      <c r="F928">
        <v>19.5</v>
      </c>
      <c r="G928">
        <v>20</v>
      </c>
      <c r="H928">
        <v>0</v>
      </c>
      <c r="I928">
        <f t="shared" si="56"/>
        <v>2018</v>
      </c>
      <c r="J928">
        <f t="shared" si="57"/>
        <v>390</v>
      </c>
      <c r="K928">
        <f t="shared" si="58"/>
        <v>1</v>
      </c>
      <c r="L928" t="str">
        <f t="shared" si="59"/>
        <v>Q1</v>
      </c>
    </row>
    <row r="929" spans="1:12">
      <c r="A929">
        <v>10597</v>
      </c>
      <c r="B929">
        <v>65</v>
      </c>
      <c r="C929" t="str">
        <f>_xlfn.IFNA(VLOOKUP(B929,Products!$A$1:$J$93,2,FALSE),"")</f>
        <v>Louisiana Fiery Hot Pepper Sauce</v>
      </c>
      <c r="D929" t="str">
        <f>_xlfn.IFNA(VLOOKUP(VLOOKUP(A929,Orders!$A$1:$L$832,3,FALSE),Employees!$A$1:$J$10,3,FALSE)&amp;" "&amp;VLOOKUP(VLOOKUP(A929,Orders!$A$1:$L$832,3,FALSE),Employees!$A$1:$J$10,2,FALSE),"")</f>
        <v>Robert King</v>
      </c>
      <c r="E929" s="3">
        <f>_xlfn.IFNA(VLOOKUP(A929,Orders!$A$1:$L$832,4,FALSE),"")</f>
        <v>43122</v>
      </c>
      <c r="F929">
        <v>21.05</v>
      </c>
      <c r="G929">
        <v>12</v>
      </c>
      <c r="H929">
        <v>0.2</v>
      </c>
      <c r="I929">
        <f t="shared" si="56"/>
        <v>2018</v>
      </c>
      <c r="J929">
        <f t="shared" si="57"/>
        <v>50.52000000000001</v>
      </c>
      <c r="K929">
        <f t="shared" si="58"/>
        <v>1</v>
      </c>
      <c r="L929" t="str">
        <f t="shared" si="59"/>
        <v>Q1</v>
      </c>
    </row>
    <row r="930" spans="1:12">
      <c r="A930">
        <v>10598</v>
      </c>
      <c r="B930">
        <v>27</v>
      </c>
      <c r="C930" t="str">
        <f>_xlfn.IFNA(VLOOKUP(B930,Products!$A$1:$J$93,2,FALSE),"")</f>
        <v>Schoggi Schokolade</v>
      </c>
      <c r="D930" t="str">
        <f>_xlfn.IFNA(VLOOKUP(VLOOKUP(A930,Orders!$A$1:$L$832,3,FALSE),Employees!$A$1:$J$10,3,FALSE)&amp;" "&amp;VLOOKUP(VLOOKUP(A930,Orders!$A$1:$L$832,3,FALSE),Employees!$A$1:$J$10,2,FALSE),"")</f>
        <v>Nancy Davolio</v>
      </c>
      <c r="E930" s="3">
        <f>_xlfn.IFNA(VLOOKUP(A930,Orders!$A$1:$L$832,4,FALSE),"")</f>
        <v>43125</v>
      </c>
      <c r="F930">
        <v>43.9</v>
      </c>
      <c r="G930">
        <v>50</v>
      </c>
      <c r="H930">
        <v>0</v>
      </c>
      <c r="I930">
        <f t="shared" si="56"/>
        <v>2018</v>
      </c>
      <c r="J930">
        <f t="shared" si="57"/>
        <v>2195</v>
      </c>
      <c r="K930">
        <f t="shared" si="58"/>
        <v>1</v>
      </c>
      <c r="L930" t="str">
        <f t="shared" si="59"/>
        <v>Q1</v>
      </c>
    </row>
    <row r="931" spans="1:12">
      <c r="A931">
        <v>10598</v>
      </c>
      <c r="B931">
        <v>71</v>
      </c>
      <c r="C931" t="str">
        <f>_xlfn.IFNA(VLOOKUP(B931,Products!$A$1:$J$93,2,FALSE),"")</f>
        <v>Flotemysost</v>
      </c>
      <c r="D931" t="str">
        <f>_xlfn.IFNA(VLOOKUP(VLOOKUP(A931,Orders!$A$1:$L$832,3,FALSE),Employees!$A$1:$J$10,3,FALSE)&amp;" "&amp;VLOOKUP(VLOOKUP(A931,Orders!$A$1:$L$832,3,FALSE),Employees!$A$1:$J$10,2,FALSE),"")</f>
        <v>Nancy Davolio</v>
      </c>
      <c r="E931" s="3">
        <f>_xlfn.IFNA(VLOOKUP(A931,Orders!$A$1:$L$832,4,FALSE),"")</f>
        <v>43125</v>
      </c>
      <c r="F931">
        <v>21.5</v>
      </c>
      <c r="G931">
        <v>9</v>
      </c>
      <c r="H931">
        <v>0</v>
      </c>
      <c r="I931">
        <f t="shared" si="56"/>
        <v>2018</v>
      </c>
      <c r="J931">
        <f t="shared" si="57"/>
        <v>193.5</v>
      </c>
      <c r="K931">
        <f t="shared" si="58"/>
        <v>1</v>
      </c>
      <c r="L931" t="str">
        <f t="shared" si="59"/>
        <v>Q1</v>
      </c>
    </row>
    <row r="932" spans="1:12">
      <c r="A932">
        <v>10599</v>
      </c>
      <c r="B932">
        <v>62</v>
      </c>
      <c r="C932" t="str">
        <f>_xlfn.IFNA(VLOOKUP(B932,Products!$A$1:$J$93,2,FALSE),"")</f>
        <v>Tarte au sucre</v>
      </c>
      <c r="D932" t="str">
        <f>_xlfn.IFNA(VLOOKUP(VLOOKUP(A932,Orders!$A$1:$L$832,3,FALSE),Employees!$A$1:$J$10,3,FALSE)&amp;" "&amp;VLOOKUP(VLOOKUP(A932,Orders!$A$1:$L$832,3,FALSE),Employees!$A$1:$J$10,2,FALSE),"")</f>
        <v>Michael Suyama</v>
      </c>
      <c r="E932" s="3">
        <f>_xlfn.IFNA(VLOOKUP(A932,Orders!$A$1:$L$832,4,FALSE),"")</f>
        <v>43126</v>
      </c>
      <c r="F932">
        <v>49.3</v>
      </c>
      <c r="G932">
        <v>10</v>
      </c>
      <c r="H932">
        <v>0</v>
      </c>
      <c r="I932">
        <f t="shared" si="56"/>
        <v>2018</v>
      </c>
      <c r="J932">
        <f t="shared" si="57"/>
        <v>493</v>
      </c>
      <c r="K932">
        <f t="shared" si="58"/>
        <v>1</v>
      </c>
      <c r="L932" t="str">
        <f t="shared" si="59"/>
        <v>Q1</v>
      </c>
    </row>
    <row r="933" spans="1:12">
      <c r="A933">
        <v>10600</v>
      </c>
      <c r="B933">
        <v>54</v>
      </c>
      <c r="C933" t="str">
        <f>_xlfn.IFNA(VLOOKUP(B933,Products!$A$1:$J$93,2,FALSE),"")</f>
        <v>Tourtière</v>
      </c>
      <c r="D933" t="str">
        <f>_xlfn.IFNA(VLOOKUP(VLOOKUP(A933,Orders!$A$1:$L$832,3,FALSE),Employees!$A$1:$J$10,3,FALSE)&amp;" "&amp;VLOOKUP(VLOOKUP(A933,Orders!$A$1:$L$832,3,FALSE),Employees!$A$1:$J$10,2,FALSE),"")</f>
        <v>Margaret Peacock</v>
      </c>
      <c r="E933" s="3">
        <f>_xlfn.IFNA(VLOOKUP(A933,Orders!$A$1:$L$832,4,FALSE),"")</f>
        <v>43127</v>
      </c>
      <c r="F933">
        <v>7.45</v>
      </c>
      <c r="G933">
        <v>4</v>
      </c>
      <c r="H933">
        <v>0</v>
      </c>
      <c r="I933">
        <f t="shared" si="56"/>
        <v>2018</v>
      </c>
      <c r="J933">
        <f t="shared" si="57"/>
        <v>29.8</v>
      </c>
      <c r="K933">
        <f t="shared" si="58"/>
        <v>1</v>
      </c>
      <c r="L933" t="str">
        <f t="shared" si="59"/>
        <v>Q1</v>
      </c>
    </row>
    <row r="934" spans="1:12">
      <c r="A934">
        <v>10600</v>
      </c>
      <c r="B934">
        <v>73</v>
      </c>
      <c r="C934" t="str">
        <f>_xlfn.IFNA(VLOOKUP(B934,Products!$A$1:$J$93,2,FALSE),"")</f>
        <v>Röd Kaviar</v>
      </c>
      <c r="D934" t="str">
        <f>_xlfn.IFNA(VLOOKUP(VLOOKUP(A934,Orders!$A$1:$L$832,3,FALSE),Employees!$A$1:$J$10,3,FALSE)&amp;" "&amp;VLOOKUP(VLOOKUP(A934,Orders!$A$1:$L$832,3,FALSE),Employees!$A$1:$J$10,2,FALSE),"")</f>
        <v>Margaret Peacock</v>
      </c>
      <c r="E934" s="3">
        <f>_xlfn.IFNA(VLOOKUP(A934,Orders!$A$1:$L$832,4,FALSE),"")</f>
        <v>43127</v>
      </c>
      <c r="F934">
        <v>15</v>
      </c>
      <c r="G934">
        <v>30</v>
      </c>
      <c r="H934">
        <v>0</v>
      </c>
      <c r="I934">
        <f t="shared" si="56"/>
        <v>2018</v>
      </c>
      <c r="J934">
        <f t="shared" si="57"/>
        <v>450</v>
      </c>
      <c r="K934">
        <f t="shared" si="58"/>
        <v>1</v>
      </c>
      <c r="L934" t="str">
        <f t="shared" si="59"/>
        <v>Q1</v>
      </c>
    </row>
    <row r="935" spans="1:12">
      <c r="A935">
        <v>10601</v>
      </c>
      <c r="B935">
        <v>13</v>
      </c>
      <c r="C935" t="str">
        <f>_xlfn.IFNA(VLOOKUP(B935,Products!$A$1:$J$93,2,FALSE),"")</f>
        <v>Konbu</v>
      </c>
      <c r="D935" t="str">
        <f>_xlfn.IFNA(VLOOKUP(VLOOKUP(A935,Orders!$A$1:$L$832,3,FALSE),Employees!$A$1:$J$10,3,FALSE)&amp;" "&amp;VLOOKUP(VLOOKUP(A935,Orders!$A$1:$L$832,3,FALSE),Employees!$A$1:$J$10,2,FALSE),"")</f>
        <v>Robert King</v>
      </c>
      <c r="E935" s="3">
        <f>_xlfn.IFNA(VLOOKUP(A935,Orders!$A$1:$L$832,4,FALSE),"")</f>
        <v>43127</v>
      </c>
      <c r="F935">
        <v>6</v>
      </c>
      <c r="G935">
        <v>60</v>
      </c>
      <c r="H935">
        <v>0</v>
      </c>
      <c r="I935">
        <f t="shared" si="56"/>
        <v>2018</v>
      </c>
      <c r="J935">
        <f t="shared" si="57"/>
        <v>360</v>
      </c>
      <c r="K935">
        <f t="shared" si="58"/>
        <v>1</v>
      </c>
      <c r="L935" t="str">
        <f t="shared" si="59"/>
        <v>Q1</v>
      </c>
    </row>
    <row r="936" spans="1:12">
      <c r="A936">
        <v>10601</v>
      </c>
      <c r="B936">
        <v>59</v>
      </c>
      <c r="C936" t="str">
        <f>_xlfn.IFNA(VLOOKUP(B936,Products!$A$1:$J$93,2,FALSE),"")</f>
        <v>Raclette Courdavault</v>
      </c>
      <c r="D936" t="str">
        <f>_xlfn.IFNA(VLOOKUP(VLOOKUP(A936,Orders!$A$1:$L$832,3,FALSE),Employees!$A$1:$J$10,3,FALSE)&amp;" "&amp;VLOOKUP(VLOOKUP(A936,Orders!$A$1:$L$832,3,FALSE),Employees!$A$1:$J$10,2,FALSE),"")</f>
        <v>Robert King</v>
      </c>
      <c r="E936" s="3">
        <f>_xlfn.IFNA(VLOOKUP(A936,Orders!$A$1:$L$832,4,FALSE),"")</f>
        <v>43127</v>
      </c>
      <c r="F936">
        <v>55</v>
      </c>
      <c r="G936">
        <v>35</v>
      </c>
      <c r="H936">
        <v>0</v>
      </c>
      <c r="I936">
        <f t="shared" si="56"/>
        <v>2018</v>
      </c>
      <c r="J936">
        <f t="shared" si="57"/>
        <v>1925</v>
      </c>
      <c r="K936">
        <f t="shared" si="58"/>
        <v>1</v>
      </c>
      <c r="L936" t="str">
        <f t="shared" si="59"/>
        <v>Q1</v>
      </c>
    </row>
    <row r="937" spans="1:12">
      <c r="A937">
        <v>10602</v>
      </c>
      <c r="B937">
        <v>77</v>
      </c>
      <c r="C937" t="str">
        <f>_xlfn.IFNA(VLOOKUP(B937,Products!$A$1:$J$93,2,FALSE),"")</f>
        <v>Original Frankfurter grüne Soße</v>
      </c>
      <c r="D937" t="str">
        <f>_xlfn.IFNA(VLOOKUP(VLOOKUP(A937,Orders!$A$1:$L$832,3,FALSE),Employees!$A$1:$J$10,3,FALSE)&amp;" "&amp;VLOOKUP(VLOOKUP(A937,Orders!$A$1:$L$832,3,FALSE),Employees!$A$1:$J$10,2,FALSE),"")</f>
        <v>Laura Callahan</v>
      </c>
      <c r="E937" s="3">
        <f>_xlfn.IFNA(VLOOKUP(A937,Orders!$A$1:$L$832,4,FALSE),"")</f>
        <v>43128</v>
      </c>
      <c r="F937">
        <v>13</v>
      </c>
      <c r="G937">
        <v>5</v>
      </c>
      <c r="H937">
        <v>0.25</v>
      </c>
      <c r="I937">
        <f t="shared" si="56"/>
        <v>2018</v>
      </c>
      <c r="J937">
        <f t="shared" si="57"/>
        <v>16.25</v>
      </c>
      <c r="K937">
        <f t="shared" si="58"/>
        <v>1</v>
      </c>
      <c r="L937" t="str">
        <f t="shared" si="59"/>
        <v>Q1</v>
      </c>
    </row>
    <row r="938" spans="1:12">
      <c r="A938">
        <v>10603</v>
      </c>
      <c r="B938">
        <v>22</v>
      </c>
      <c r="C938" t="str">
        <f>_xlfn.IFNA(VLOOKUP(B938,Products!$A$1:$J$93,2,FALSE),"")</f>
        <v>Gustaf's Knäckebröd</v>
      </c>
      <c r="D938" t="str">
        <f>_xlfn.IFNA(VLOOKUP(VLOOKUP(A938,Orders!$A$1:$L$832,3,FALSE),Employees!$A$1:$J$10,3,FALSE)&amp;" "&amp;VLOOKUP(VLOOKUP(A938,Orders!$A$1:$L$832,3,FALSE),Employees!$A$1:$J$10,2,FALSE),"")</f>
        <v>Laura Callahan</v>
      </c>
      <c r="E938" s="3">
        <f>_xlfn.IFNA(VLOOKUP(A938,Orders!$A$1:$L$832,4,FALSE),"")</f>
        <v>43129</v>
      </c>
      <c r="F938">
        <v>21</v>
      </c>
      <c r="G938">
        <v>48</v>
      </c>
      <c r="H938">
        <v>0</v>
      </c>
      <c r="I938">
        <f t="shared" si="56"/>
        <v>2018</v>
      </c>
      <c r="J938">
        <f t="shared" si="57"/>
        <v>1008</v>
      </c>
      <c r="K938">
        <f t="shared" si="58"/>
        <v>1</v>
      </c>
      <c r="L938" t="str">
        <f t="shared" si="59"/>
        <v>Q1</v>
      </c>
    </row>
    <row r="939" spans="1:12">
      <c r="A939">
        <v>10603</v>
      </c>
      <c r="B939">
        <v>49</v>
      </c>
      <c r="C939" t="str">
        <f>_xlfn.IFNA(VLOOKUP(B939,Products!$A$1:$J$93,2,FALSE),"")</f>
        <v>Maxilaku</v>
      </c>
      <c r="D939" t="str">
        <f>_xlfn.IFNA(VLOOKUP(VLOOKUP(A939,Orders!$A$1:$L$832,3,FALSE),Employees!$A$1:$J$10,3,FALSE)&amp;" "&amp;VLOOKUP(VLOOKUP(A939,Orders!$A$1:$L$832,3,FALSE),Employees!$A$1:$J$10,2,FALSE),"")</f>
        <v>Laura Callahan</v>
      </c>
      <c r="E939" s="3">
        <f>_xlfn.IFNA(VLOOKUP(A939,Orders!$A$1:$L$832,4,FALSE),"")</f>
        <v>43129</v>
      </c>
      <c r="F939">
        <v>20</v>
      </c>
      <c r="G939">
        <v>25</v>
      </c>
      <c r="H939">
        <v>0.05</v>
      </c>
      <c r="I939">
        <f t="shared" si="56"/>
        <v>2018</v>
      </c>
      <c r="J939">
        <f t="shared" si="57"/>
        <v>25</v>
      </c>
      <c r="K939">
        <f t="shared" si="58"/>
        <v>1</v>
      </c>
      <c r="L939" t="str">
        <f t="shared" si="59"/>
        <v>Q1</v>
      </c>
    </row>
    <row r="940" spans="1:12">
      <c r="A940">
        <v>10604</v>
      </c>
      <c r="B940">
        <v>48</v>
      </c>
      <c r="C940" t="str">
        <f>_xlfn.IFNA(VLOOKUP(B940,Products!$A$1:$J$93,2,FALSE),"")</f>
        <v>Chocolade</v>
      </c>
      <c r="D940" t="str">
        <f>_xlfn.IFNA(VLOOKUP(VLOOKUP(A940,Orders!$A$1:$L$832,3,FALSE),Employees!$A$1:$J$10,3,FALSE)&amp;" "&amp;VLOOKUP(VLOOKUP(A940,Orders!$A$1:$L$832,3,FALSE),Employees!$A$1:$J$10,2,FALSE),"")</f>
        <v>Nancy Davolio</v>
      </c>
      <c r="E940" s="3">
        <f>_xlfn.IFNA(VLOOKUP(A940,Orders!$A$1:$L$832,4,FALSE),"")</f>
        <v>43129</v>
      </c>
      <c r="F940">
        <v>12.75</v>
      </c>
      <c r="G940">
        <v>6</v>
      </c>
      <c r="H940">
        <v>0.1</v>
      </c>
      <c r="I940">
        <f t="shared" si="56"/>
        <v>2018</v>
      </c>
      <c r="J940">
        <f t="shared" si="57"/>
        <v>7.65</v>
      </c>
      <c r="K940">
        <f t="shared" si="58"/>
        <v>1</v>
      </c>
      <c r="L940" t="str">
        <f t="shared" si="59"/>
        <v>Q1</v>
      </c>
    </row>
    <row r="941" spans="1:12">
      <c r="A941">
        <v>10604</v>
      </c>
      <c r="B941">
        <v>76</v>
      </c>
      <c r="C941" t="str">
        <f>_xlfn.IFNA(VLOOKUP(B941,Products!$A$1:$J$93,2,FALSE),"")</f>
        <v>Lakkalikööri</v>
      </c>
      <c r="D941" t="str">
        <f>_xlfn.IFNA(VLOOKUP(VLOOKUP(A941,Orders!$A$1:$L$832,3,FALSE),Employees!$A$1:$J$10,3,FALSE)&amp;" "&amp;VLOOKUP(VLOOKUP(A941,Orders!$A$1:$L$832,3,FALSE),Employees!$A$1:$J$10,2,FALSE),"")</f>
        <v>Nancy Davolio</v>
      </c>
      <c r="E941" s="3">
        <f>_xlfn.IFNA(VLOOKUP(A941,Orders!$A$1:$L$832,4,FALSE),"")</f>
        <v>43129</v>
      </c>
      <c r="F941">
        <v>18</v>
      </c>
      <c r="G941">
        <v>10</v>
      </c>
      <c r="H941">
        <v>0.1</v>
      </c>
      <c r="I941">
        <f t="shared" si="56"/>
        <v>2018</v>
      </c>
      <c r="J941">
        <f t="shared" si="57"/>
        <v>18</v>
      </c>
      <c r="K941">
        <f t="shared" si="58"/>
        <v>1</v>
      </c>
      <c r="L941" t="str">
        <f t="shared" si="59"/>
        <v>Q1</v>
      </c>
    </row>
    <row r="942" spans="1:12">
      <c r="A942">
        <v>10605</v>
      </c>
      <c r="B942">
        <v>16</v>
      </c>
      <c r="C942" t="str">
        <f>_xlfn.IFNA(VLOOKUP(B942,Products!$A$1:$J$93,2,FALSE),"")</f>
        <v>Pavlova</v>
      </c>
      <c r="D942" t="str">
        <f>_xlfn.IFNA(VLOOKUP(VLOOKUP(A942,Orders!$A$1:$L$832,3,FALSE),Employees!$A$1:$J$10,3,FALSE)&amp;" "&amp;VLOOKUP(VLOOKUP(A942,Orders!$A$1:$L$832,3,FALSE),Employees!$A$1:$J$10,2,FALSE),"")</f>
        <v>Nancy Davolio</v>
      </c>
      <c r="E942" s="3">
        <f>_xlfn.IFNA(VLOOKUP(A942,Orders!$A$1:$L$832,4,FALSE),"")</f>
        <v>43132</v>
      </c>
      <c r="F942">
        <v>17.45</v>
      </c>
      <c r="G942">
        <v>30</v>
      </c>
      <c r="H942">
        <v>0.05</v>
      </c>
      <c r="I942">
        <f t="shared" si="56"/>
        <v>2018</v>
      </c>
      <c r="J942">
        <f t="shared" si="57"/>
        <v>26.175000000000001</v>
      </c>
      <c r="K942">
        <f t="shared" si="58"/>
        <v>2</v>
      </c>
      <c r="L942" t="str">
        <f t="shared" si="59"/>
        <v>Q1</v>
      </c>
    </row>
    <row r="943" spans="1:12">
      <c r="A943">
        <v>10605</v>
      </c>
      <c r="B943">
        <v>59</v>
      </c>
      <c r="C943" t="str">
        <f>_xlfn.IFNA(VLOOKUP(B943,Products!$A$1:$J$93,2,FALSE),"")</f>
        <v>Raclette Courdavault</v>
      </c>
      <c r="D943" t="str">
        <f>_xlfn.IFNA(VLOOKUP(VLOOKUP(A943,Orders!$A$1:$L$832,3,FALSE),Employees!$A$1:$J$10,3,FALSE)&amp;" "&amp;VLOOKUP(VLOOKUP(A943,Orders!$A$1:$L$832,3,FALSE),Employees!$A$1:$J$10,2,FALSE),"")</f>
        <v>Nancy Davolio</v>
      </c>
      <c r="E943" s="3">
        <f>_xlfn.IFNA(VLOOKUP(A943,Orders!$A$1:$L$832,4,FALSE),"")</f>
        <v>43132</v>
      </c>
      <c r="F943">
        <v>55</v>
      </c>
      <c r="G943">
        <v>20</v>
      </c>
      <c r="H943">
        <v>0.05</v>
      </c>
      <c r="I943">
        <f t="shared" si="56"/>
        <v>2018</v>
      </c>
      <c r="J943">
        <f t="shared" si="57"/>
        <v>55</v>
      </c>
      <c r="K943">
        <f t="shared" si="58"/>
        <v>2</v>
      </c>
      <c r="L943" t="str">
        <f t="shared" si="59"/>
        <v>Q1</v>
      </c>
    </row>
    <row r="944" spans="1:12">
      <c r="A944">
        <v>10605</v>
      </c>
      <c r="B944">
        <v>60</v>
      </c>
      <c r="C944" t="str">
        <f>_xlfn.IFNA(VLOOKUP(B944,Products!$A$1:$J$93,2,FALSE),"")</f>
        <v>Camembert Pierrot</v>
      </c>
      <c r="D944" t="str">
        <f>_xlfn.IFNA(VLOOKUP(VLOOKUP(A944,Orders!$A$1:$L$832,3,FALSE),Employees!$A$1:$J$10,3,FALSE)&amp;" "&amp;VLOOKUP(VLOOKUP(A944,Orders!$A$1:$L$832,3,FALSE),Employees!$A$1:$J$10,2,FALSE),"")</f>
        <v>Nancy Davolio</v>
      </c>
      <c r="E944" s="3">
        <f>_xlfn.IFNA(VLOOKUP(A944,Orders!$A$1:$L$832,4,FALSE),"")</f>
        <v>43132</v>
      </c>
      <c r="F944">
        <v>34</v>
      </c>
      <c r="G944">
        <v>70</v>
      </c>
      <c r="H944">
        <v>0.05</v>
      </c>
      <c r="I944">
        <f t="shared" si="56"/>
        <v>2018</v>
      </c>
      <c r="J944">
        <f t="shared" si="57"/>
        <v>119</v>
      </c>
      <c r="K944">
        <f t="shared" si="58"/>
        <v>2</v>
      </c>
      <c r="L944" t="str">
        <f t="shared" si="59"/>
        <v>Q1</v>
      </c>
    </row>
    <row r="945" spans="1:12">
      <c r="A945">
        <v>10605</v>
      </c>
      <c r="B945">
        <v>71</v>
      </c>
      <c r="C945" t="str">
        <f>_xlfn.IFNA(VLOOKUP(B945,Products!$A$1:$J$93,2,FALSE),"")</f>
        <v>Flotemysost</v>
      </c>
      <c r="D945" t="str">
        <f>_xlfn.IFNA(VLOOKUP(VLOOKUP(A945,Orders!$A$1:$L$832,3,FALSE),Employees!$A$1:$J$10,3,FALSE)&amp;" "&amp;VLOOKUP(VLOOKUP(A945,Orders!$A$1:$L$832,3,FALSE),Employees!$A$1:$J$10,2,FALSE),"")</f>
        <v>Nancy Davolio</v>
      </c>
      <c r="E945" s="3">
        <f>_xlfn.IFNA(VLOOKUP(A945,Orders!$A$1:$L$832,4,FALSE),"")</f>
        <v>43132</v>
      </c>
      <c r="F945">
        <v>21.5</v>
      </c>
      <c r="G945">
        <v>15</v>
      </c>
      <c r="H945">
        <v>0.05</v>
      </c>
      <c r="I945">
        <f t="shared" si="56"/>
        <v>2018</v>
      </c>
      <c r="J945">
        <f t="shared" si="57"/>
        <v>16.125</v>
      </c>
      <c r="K945">
        <f t="shared" si="58"/>
        <v>2</v>
      </c>
      <c r="L945" t="str">
        <f t="shared" si="59"/>
        <v>Q1</v>
      </c>
    </row>
    <row r="946" spans="1:12">
      <c r="A946">
        <v>10606</v>
      </c>
      <c r="B946">
        <v>4</v>
      </c>
      <c r="C946" t="str">
        <f>_xlfn.IFNA(VLOOKUP(B946,Products!$A$1:$J$93,2,FALSE),"")</f>
        <v>Chef Anton's Cajun Seasoning</v>
      </c>
      <c r="D946" t="str">
        <f>_xlfn.IFNA(VLOOKUP(VLOOKUP(A946,Orders!$A$1:$L$832,3,FALSE),Employees!$A$1:$J$10,3,FALSE)&amp;" "&amp;VLOOKUP(VLOOKUP(A946,Orders!$A$1:$L$832,3,FALSE),Employees!$A$1:$J$10,2,FALSE),"")</f>
        <v>Margaret Peacock</v>
      </c>
      <c r="E946" s="3">
        <f>_xlfn.IFNA(VLOOKUP(A946,Orders!$A$1:$L$832,4,FALSE),"")</f>
        <v>43133</v>
      </c>
      <c r="F946">
        <v>22</v>
      </c>
      <c r="G946">
        <v>20</v>
      </c>
      <c r="H946">
        <v>0.2</v>
      </c>
      <c r="I946">
        <f t="shared" si="56"/>
        <v>2018</v>
      </c>
      <c r="J946">
        <f t="shared" si="57"/>
        <v>88</v>
      </c>
      <c r="K946">
        <f t="shared" si="58"/>
        <v>2</v>
      </c>
      <c r="L946" t="str">
        <f t="shared" si="59"/>
        <v>Q1</v>
      </c>
    </row>
    <row r="947" spans="1:12">
      <c r="A947">
        <v>10606</v>
      </c>
      <c r="B947">
        <v>55</v>
      </c>
      <c r="C947" t="str">
        <f>_xlfn.IFNA(VLOOKUP(B947,Products!$A$1:$J$93,2,FALSE),"")</f>
        <v>Pâté chinois</v>
      </c>
      <c r="D947" t="str">
        <f>_xlfn.IFNA(VLOOKUP(VLOOKUP(A947,Orders!$A$1:$L$832,3,FALSE),Employees!$A$1:$J$10,3,FALSE)&amp;" "&amp;VLOOKUP(VLOOKUP(A947,Orders!$A$1:$L$832,3,FALSE),Employees!$A$1:$J$10,2,FALSE),"")</f>
        <v>Margaret Peacock</v>
      </c>
      <c r="E947" s="3">
        <f>_xlfn.IFNA(VLOOKUP(A947,Orders!$A$1:$L$832,4,FALSE),"")</f>
        <v>43133</v>
      </c>
      <c r="F947">
        <v>24</v>
      </c>
      <c r="G947">
        <v>20</v>
      </c>
      <c r="H947">
        <v>0.2</v>
      </c>
      <c r="I947">
        <f t="shared" si="56"/>
        <v>2018</v>
      </c>
      <c r="J947">
        <f t="shared" si="57"/>
        <v>96</v>
      </c>
      <c r="K947">
        <f t="shared" si="58"/>
        <v>2</v>
      </c>
      <c r="L947" t="str">
        <f t="shared" si="59"/>
        <v>Q1</v>
      </c>
    </row>
    <row r="948" spans="1:12">
      <c r="A948">
        <v>10606</v>
      </c>
      <c r="B948">
        <v>62</v>
      </c>
      <c r="C948" t="str">
        <f>_xlfn.IFNA(VLOOKUP(B948,Products!$A$1:$J$93,2,FALSE),"")</f>
        <v>Tarte au sucre</v>
      </c>
      <c r="D948" t="str">
        <f>_xlfn.IFNA(VLOOKUP(VLOOKUP(A948,Orders!$A$1:$L$832,3,FALSE),Employees!$A$1:$J$10,3,FALSE)&amp;" "&amp;VLOOKUP(VLOOKUP(A948,Orders!$A$1:$L$832,3,FALSE),Employees!$A$1:$J$10,2,FALSE),"")</f>
        <v>Margaret Peacock</v>
      </c>
      <c r="E948" s="3">
        <f>_xlfn.IFNA(VLOOKUP(A948,Orders!$A$1:$L$832,4,FALSE),"")</f>
        <v>43133</v>
      </c>
      <c r="F948">
        <v>49.3</v>
      </c>
      <c r="G948">
        <v>10</v>
      </c>
      <c r="H948">
        <v>0.2</v>
      </c>
      <c r="I948">
        <f t="shared" si="56"/>
        <v>2018</v>
      </c>
      <c r="J948">
        <f t="shared" si="57"/>
        <v>98.600000000000009</v>
      </c>
      <c r="K948">
        <f t="shared" si="58"/>
        <v>2</v>
      </c>
      <c r="L948" t="str">
        <f t="shared" si="59"/>
        <v>Q1</v>
      </c>
    </row>
    <row r="949" spans="1:12">
      <c r="A949">
        <v>10607</v>
      </c>
      <c r="B949">
        <v>7</v>
      </c>
      <c r="C949" t="str">
        <f>_xlfn.IFNA(VLOOKUP(B949,Products!$A$1:$J$93,2,FALSE),"")</f>
        <v>Uncle Bob's Organic Dried Pears</v>
      </c>
      <c r="D949" t="str">
        <f>_xlfn.IFNA(VLOOKUP(VLOOKUP(A949,Orders!$A$1:$L$832,3,FALSE),Employees!$A$1:$J$10,3,FALSE)&amp;" "&amp;VLOOKUP(VLOOKUP(A949,Orders!$A$1:$L$832,3,FALSE),Employees!$A$1:$J$10,2,FALSE),"")</f>
        <v>Steven Buchanan</v>
      </c>
      <c r="E949" s="3">
        <f>_xlfn.IFNA(VLOOKUP(A949,Orders!$A$1:$L$832,4,FALSE),"")</f>
        <v>43133</v>
      </c>
      <c r="F949">
        <v>30</v>
      </c>
      <c r="G949">
        <v>45</v>
      </c>
      <c r="H949">
        <v>0</v>
      </c>
      <c r="I949">
        <f t="shared" si="56"/>
        <v>2018</v>
      </c>
      <c r="J949">
        <f t="shared" si="57"/>
        <v>1350</v>
      </c>
      <c r="K949">
        <f t="shared" si="58"/>
        <v>2</v>
      </c>
      <c r="L949" t="str">
        <f t="shared" si="59"/>
        <v>Q1</v>
      </c>
    </row>
    <row r="950" spans="1:12">
      <c r="A950">
        <v>10607</v>
      </c>
      <c r="B950">
        <v>17</v>
      </c>
      <c r="C950" t="str">
        <f>_xlfn.IFNA(VLOOKUP(B950,Products!$A$1:$J$93,2,FALSE),"")</f>
        <v>Alice Mutton</v>
      </c>
      <c r="D950" t="str">
        <f>_xlfn.IFNA(VLOOKUP(VLOOKUP(A950,Orders!$A$1:$L$832,3,FALSE),Employees!$A$1:$J$10,3,FALSE)&amp;" "&amp;VLOOKUP(VLOOKUP(A950,Orders!$A$1:$L$832,3,FALSE),Employees!$A$1:$J$10,2,FALSE),"")</f>
        <v>Steven Buchanan</v>
      </c>
      <c r="E950" s="3">
        <f>_xlfn.IFNA(VLOOKUP(A950,Orders!$A$1:$L$832,4,FALSE),"")</f>
        <v>43133</v>
      </c>
      <c r="F950">
        <v>39</v>
      </c>
      <c r="G950">
        <v>100</v>
      </c>
      <c r="H950">
        <v>0</v>
      </c>
      <c r="I950">
        <f t="shared" si="56"/>
        <v>2018</v>
      </c>
      <c r="J950">
        <f t="shared" si="57"/>
        <v>3900</v>
      </c>
      <c r="K950">
        <f t="shared" si="58"/>
        <v>2</v>
      </c>
      <c r="L950" t="str">
        <f t="shared" si="59"/>
        <v>Q1</v>
      </c>
    </row>
    <row r="951" spans="1:12">
      <c r="A951">
        <v>10607</v>
      </c>
      <c r="B951">
        <v>33</v>
      </c>
      <c r="C951" t="str">
        <f>_xlfn.IFNA(VLOOKUP(B951,Products!$A$1:$J$93,2,FALSE),"")</f>
        <v>Geitost</v>
      </c>
      <c r="D951" t="str">
        <f>_xlfn.IFNA(VLOOKUP(VLOOKUP(A951,Orders!$A$1:$L$832,3,FALSE),Employees!$A$1:$J$10,3,FALSE)&amp;" "&amp;VLOOKUP(VLOOKUP(A951,Orders!$A$1:$L$832,3,FALSE),Employees!$A$1:$J$10,2,FALSE),"")</f>
        <v>Steven Buchanan</v>
      </c>
      <c r="E951" s="3">
        <f>_xlfn.IFNA(VLOOKUP(A951,Orders!$A$1:$L$832,4,FALSE),"")</f>
        <v>43133</v>
      </c>
      <c r="F951">
        <v>2.5</v>
      </c>
      <c r="G951">
        <v>14</v>
      </c>
      <c r="H951">
        <v>0</v>
      </c>
      <c r="I951">
        <f t="shared" si="56"/>
        <v>2018</v>
      </c>
      <c r="J951">
        <f t="shared" si="57"/>
        <v>35</v>
      </c>
      <c r="K951">
        <f t="shared" si="58"/>
        <v>2</v>
      </c>
      <c r="L951" t="str">
        <f t="shared" si="59"/>
        <v>Q1</v>
      </c>
    </row>
    <row r="952" spans="1:12">
      <c r="A952">
        <v>10607</v>
      </c>
      <c r="B952">
        <v>40</v>
      </c>
      <c r="C952" t="str">
        <f>_xlfn.IFNA(VLOOKUP(B952,Products!$A$1:$J$93,2,FALSE),"")</f>
        <v>Boston Crab Meat</v>
      </c>
      <c r="D952" t="str">
        <f>_xlfn.IFNA(VLOOKUP(VLOOKUP(A952,Orders!$A$1:$L$832,3,FALSE),Employees!$A$1:$J$10,3,FALSE)&amp;" "&amp;VLOOKUP(VLOOKUP(A952,Orders!$A$1:$L$832,3,FALSE),Employees!$A$1:$J$10,2,FALSE),"")</f>
        <v>Steven Buchanan</v>
      </c>
      <c r="E952" s="3">
        <f>_xlfn.IFNA(VLOOKUP(A952,Orders!$A$1:$L$832,4,FALSE),"")</f>
        <v>43133</v>
      </c>
      <c r="F952">
        <v>18.399999999999999</v>
      </c>
      <c r="G952">
        <v>42</v>
      </c>
      <c r="H952">
        <v>0</v>
      </c>
      <c r="I952">
        <f t="shared" si="56"/>
        <v>2018</v>
      </c>
      <c r="J952">
        <f t="shared" si="57"/>
        <v>772.8</v>
      </c>
      <c r="K952">
        <f t="shared" si="58"/>
        <v>2</v>
      </c>
      <c r="L952" t="str">
        <f t="shared" si="59"/>
        <v>Q1</v>
      </c>
    </row>
    <row r="953" spans="1:12">
      <c r="A953">
        <v>10607</v>
      </c>
      <c r="B953">
        <v>72</v>
      </c>
      <c r="C953" t="str">
        <f>_xlfn.IFNA(VLOOKUP(B953,Products!$A$1:$J$93,2,FALSE),"")</f>
        <v>Mozzarella di Giovanni</v>
      </c>
      <c r="D953" t="str">
        <f>_xlfn.IFNA(VLOOKUP(VLOOKUP(A953,Orders!$A$1:$L$832,3,FALSE),Employees!$A$1:$J$10,3,FALSE)&amp;" "&amp;VLOOKUP(VLOOKUP(A953,Orders!$A$1:$L$832,3,FALSE),Employees!$A$1:$J$10,2,FALSE),"")</f>
        <v>Steven Buchanan</v>
      </c>
      <c r="E953" s="3">
        <f>_xlfn.IFNA(VLOOKUP(A953,Orders!$A$1:$L$832,4,FALSE),"")</f>
        <v>43133</v>
      </c>
      <c r="F953">
        <v>34.799999999999997</v>
      </c>
      <c r="G953">
        <v>12</v>
      </c>
      <c r="H953">
        <v>0</v>
      </c>
      <c r="I953">
        <f t="shared" si="56"/>
        <v>2018</v>
      </c>
      <c r="J953">
        <f t="shared" si="57"/>
        <v>417.59999999999997</v>
      </c>
      <c r="K953">
        <f t="shared" si="58"/>
        <v>2</v>
      </c>
      <c r="L953" t="str">
        <f t="shared" si="59"/>
        <v>Q1</v>
      </c>
    </row>
    <row r="954" spans="1:12">
      <c r="A954">
        <v>10608</v>
      </c>
      <c r="B954">
        <v>56</v>
      </c>
      <c r="C954" t="str">
        <f>_xlfn.IFNA(VLOOKUP(B954,Products!$A$1:$J$93,2,FALSE),"")</f>
        <v>Gnocchi di nonna Alice</v>
      </c>
      <c r="D954" t="str">
        <f>_xlfn.IFNA(VLOOKUP(VLOOKUP(A954,Orders!$A$1:$L$832,3,FALSE),Employees!$A$1:$J$10,3,FALSE)&amp;" "&amp;VLOOKUP(VLOOKUP(A954,Orders!$A$1:$L$832,3,FALSE),Employees!$A$1:$J$10,2,FALSE),"")</f>
        <v>Margaret Peacock</v>
      </c>
      <c r="E954" s="3">
        <f>_xlfn.IFNA(VLOOKUP(A954,Orders!$A$1:$L$832,4,FALSE),"")</f>
        <v>43134</v>
      </c>
      <c r="F954">
        <v>38</v>
      </c>
      <c r="G954">
        <v>28</v>
      </c>
      <c r="H954">
        <v>0</v>
      </c>
      <c r="I954">
        <f t="shared" si="56"/>
        <v>2018</v>
      </c>
      <c r="J954">
        <f t="shared" si="57"/>
        <v>1064</v>
      </c>
      <c r="K954">
        <f t="shared" si="58"/>
        <v>2</v>
      </c>
      <c r="L954" t="str">
        <f t="shared" si="59"/>
        <v>Q1</v>
      </c>
    </row>
    <row r="955" spans="1:12">
      <c r="A955">
        <v>10609</v>
      </c>
      <c r="B955">
        <v>1</v>
      </c>
      <c r="C955" t="str">
        <f>_xlfn.IFNA(VLOOKUP(B955,Products!$A$1:$J$93,2,FALSE),"")</f>
        <v>Tea</v>
      </c>
      <c r="D955" t="str">
        <f>_xlfn.IFNA(VLOOKUP(VLOOKUP(A955,Orders!$A$1:$L$832,3,FALSE),Employees!$A$1:$J$10,3,FALSE)&amp;" "&amp;VLOOKUP(VLOOKUP(A955,Orders!$A$1:$L$832,3,FALSE),Employees!$A$1:$J$10,2,FALSE),"")</f>
        <v>Robert King</v>
      </c>
      <c r="E955" s="3">
        <f>_xlfn.IFNA(VLOOKUP(A955,Orders!$A$1:$L$832,4,FALSE),"")</f>
        <v>43135</v>
      </c>
      <c r="F955">
        <v>18</v>
      </c>
      <c r="G955">
        <v>3</v>
      </c>
      <c r="H955">
        <v>0</v>
      </c>
      <c r="I955">
        <f t="shared" si="56"/>
        <v>2018</v>
      </c>
      <c r="J955">
        <f t="shared" si="57"/>
        <v>54</v>
      </c>
      <c r="K955">
        <f t="shared" si="58"/>
        <v>2</v>
      </c>
      <c r="L955" t="str">
        <f t="shared" si="59"/>
        <v>Q1</v>
      </c>
    </row>
    <row r="956" spans="1:12">
      <c r="A956">
        <v>10609</v>
      </c>
      <c r="B956">
        <v>10</v>
      </c>
      <c r="C956" t="str">
        <f>_xlfn.IFNA(VLOOKUP(B956,Products!$A$1:$J$93,2,FALSE),"")</f>
        <v>sugar</v>
      </c>
      <c r="D956" t="str">
        <f>_xlfn.IFNA(VLOOKUP(VLOOKUP(A956,Orders!$A$1:$L$832,3,FALSE),Employees!$A$1:$J$10,3,FALSE)&amp;" "&amp;VLOOKUP(VLOOKUP(A956,Orders!$A$1:$L$832,3,FALSE),Employees!$A$1:$J$10,2,FALSE),"")</f>
        <v>Robert King</v>
      </c>
      <c r="E956" s="3">
        <f>_xlfn.IFNA(VLOOKUP(A956,Orders!$A$1:$L$832,4,FALSE),"")</f>
        <v>43135</v>
      </c>
      <c r="F956">
        <v>31</v>
      </c>
      <c r="G956">
        <v>10</v>
      </c>
      <c r="H956">
        <v>0</v>
      </c>
      <c r="I956">
        <f t="shared" si="56"/>
        <v>2018</v>
      </c>
      <c r="J956">
        <f t="shared" si="57"/>
        <v>310</v>
      </c>
      <c r="K956">
        <f t="shared" si="58"/>
        <v>2</v>
      </c>
      <c r="L956" t="str">
        <f t="shared" si="59"/>
        <v>Q1</v>
      </c>
    </row>
    <row r="957" spans="1:12">
      <c r="A957">
        <v>10609</v>
      </c>
      <c r="B957">
        <v>21</v>
      </c>
      <c r="C957" t="str">
        <f>_xlfn.IFNA(VLOOKUP(B957,Products!$A$1:$J$93,2,FALSE),"")</f>
        <v>Sir Rodney's Scones</v>
      </c>
      <c r="D957" t="str">
        <f>_xlfn.IFNA(VLOOKUP(VLOOKUP(A957,Orders!$A$1:$L$832,3,FALSE),Employees!$A$1:$J$10,3,FALSE)&amp;" "&amp;VLOOKUP(VLOOKUP(A957,Orders!$A$1:$L$832,3,FALSE),Employees!$A$1:$J$10,2,FALSE),"")</f>
        <v>Robert King</v>
      </c>
      <c r="E957" s="3">
        <f>_xlfn.IFNA(VLOOKUP(A957,Orders!$A$1:$L$832,4,FALSE),"")</f>
        <v>43135</v>
      </c>
      <c r="F957">
        <v>10</v>
      </c>
      <c r="G957">
        <v>6</v>
      </c>
      <c r="H957">
        <v>0</v>
      </c>
      <c r="I957">
        <f t="shared" si="56"/>
        <v>2018</v>
      </c>
      <c r="J957">
        <f t="shared" si="57"/>
        <v>60</v>
      </c>
      <c r="K957">
        <f t="shared" si="58"/>
        <v>2</v>
      </c>
      <c r="L957" t="str">
        <f t="shared" si="59"/>
        <v>Q1</v>
      </c>
    </row>
    <row r="958" spans="1:12">
      <c r="A958">
        <v>10610</v>
      </c>
      <c r="B958">
        <v>36</v>
      </c>
      <c r="C958" t="str">
        <f>_xlfn.IFNA(VLOOKUP(B958,Products!$A$1:$J$93,2,FALSE),"")</f>
        <v>Inlagd Sill</v>
      </c>
      <c r="D958" t="str">
        <f>_xlfn.IFNA(VLOOKUP(VLOOKUP(A958,Orders!$A$1:$L$832,3,FALSE),Employees!$A$1:$J$10,3,FALSE)&amp;" "&amp;VLOOKUP(VLOOKUP(A958,Orders!$A$1:$L$832,3,FALSE),Employees!$A$1:$J$10,2,FALSE),"")</f>
        <v>Laura Callahan</v>
      </c>
      <c r="E958" s="3">
        <f>_xlfn.IFNA(VLOOKUP(A958,Orders!$A$1:$L$832,4,FALSE),"")</f>
        <v>43136</v>
      </c>
      <c r="F958">
        <v>19</v>
      </c>
      <c r="G958">
        <v>21</v>
      </c>
      <c r="H958">
        <v>0.25</v>
      </c>
      <c r="I958">
        <f t="shared" si="56"/>
        <v>2018</v>
      </c>
      <c r="J958">
        <f t="shared" si="57"/>
        <v>99.75</v>
      </c>
      <c r="K958">
        <f t="shared" si="58"/>
        <v>2</v>
      </c>
      <c r="L958" t="str">
        <f t="shared" si="59"/>
        <v>Q1</v>
      </c>
    </row>
    <row r="959" spans="1:12">
      <c r="A959">
        <v>10611</v>
      </c>
      <c r="B959">
        <v>1</v>
      </c>
      <c r="C959" t="str">
        <f>_xlfn.IFNA(VLOOKUP(B959,Products!$A$1:$J$93,2,FALSE),"")</f>
        <v>Tea</v>
      </c>
      <c r="D959" t="str">
        <f>_xlfn.IFNA(VLOOKUP(VLOOKUP(A959,Orders!$A$1:$L$832,3,FALSE),Employees!$A$1:$J$10,3,FALSE)&amp;" "&amp;VLOOKUP(VLOOKUP(A959,Orders!$A$1:$L$832,3,FALSE),Employees!$A$1:$J$10,2,FALSE),"")</f>
        <v>Michael Suyama</v>
      </c>
      <c r="E959" s="3">
        <f>_xlfn.IFNA(VLOOKUP(A959,Orders!$A$1:$L$832,4,FALSE),"")</f>
        <v>43136</v>
      </c>
      <c r="F959">
        <v>18</v>
      </c>
      <c r="G959">
        <v>6</v>
      </c>
      <c r="H959">
        <v>0</v>
      </c>
      <c r="I959">
        <f t="shared" si="56"/>
        <v>2018</v>
      </c>
      <c r="J959">
        <f t="shared" si="57"/>
        <v>108</v>
      </c>
      <c r="K959">
        <f t="shared" si="58"/>
        <v>2</v>
      </c>
      <c r="L959" t="str">
        <f t="shared" si="59"/>
        <v>Q1</v>
      </c>
    </row>
    <row r="960" spans="1:12">
      <c r="A960">
        <v>10611</v>
      </c>
      <c r="B960">
        <v>2</v>
      </c>
      <c r="C960" t="str">
        <f>_xlfn.IFNA(VLOOKUP(B960,Products!$A$1:$J$93,2,FALSE),"")</f>
        <v>Chang5</v>
      </c>
      <c r="D960" t="str">
        <f>_xlfn.IFNA(VLOOKUP(VLOOKUP(A960,Orders!$A$1:$L$832,3,FALSE),Employees!$A$1:$J$10,3,FALSE)&amp;" "&amp;VLOOKUP(VLOOKUP(A960,Orders!$A$1:$L$832,3,FALSE),Employees!$A$1:$J$10,2,FALSE),"")</f>
        <v>Michael Suyama</v>
      </c>
      <c r="E960" s="3">
        <f>_xlfn.IFNA(VLOOKUP(A960,Orders!$A$1:$L$832,4,FALSE),"")</f>
        <v>43136</v>
      </c>
      <c r="F960">
        <v>19</v>
      </c>
      <c r="G960">
        <v>10</v>
      </c>
      <c r="H960">
        <v>0</v>
      </c>
      <c r="I960">
        <f t="shared" si="56"/>
        <v>2018</v>
      </c>
      <c r="J960">
        <f t="shared" si="57"/>
        <v>190</v>
      </c>
      <c r="K960">
        <f t="shared" si="58"/>
        <v>2</v>
      </c>
      <c r="L960" t="str">
        <f t="shared" si="59"/>
        <v>Q1</v>
      </c>
    </row>
    <row r="961" spans="1:12">
      <c r="A961">
        <v>10611</v>
      </c>
      <c r="B961">
        <v>60</v>
      </c>
      <c r="C961" t="str">
        <f>_xlfn.IFNA(VLOOKUP(B961,Products!$A$1:$J$93,2,FALSE),"")</f>
        <v>Camembert Pierrot</v>
      </c>
      <c r="D961" t="str">
        <f>_xlfn.IFNA(VLOOKUP(VLOOKUP(A961,Orders!$A$1:$L$832,3,FALSE),Employees!$A$1:$J$10,3,FALSE)&amp;" "&amp;VLOOKUP(VLOOKUP(A961,Orders!$A$1:$L$832,3,FALSE),Employees!$A$1:$J$10,2,FALSE),"")</f>
        <v>Michael Suyama</v>
      </c>
      <c r="E961" s="3">
        <f>_xlfn.IFNA(VLOOKUP(A961,Orders!$A$1:$L$832,4,FALSE),"")</f>
        <v>43136</v>
      </c>
      <c r="F961">
        <v>34</v>
      </c>
      <c r="G961">
        <v>15</v>
      </c>
      <c r="H961">
        <v>0</v>
      </c>
      <c r="I961">
        <f t="shared" si="56"/>
        <v>2018</v>
      </c>
      <c r="J961">
        <f t="shared" si="57"/>
        <v>510</v>
      </c>
      <c r="K961">
        <f t="shared" si="58"/>
        <v>2</v>
      </c>
      <c r="L961" t="str">
        <f t="shared" si="59"/>
        <v>Q1</v>
      </c>
    </row>
    <row r="962" spans="1:12">
      <c r="A962">
        <v>10612</v>
      </c>
      <c r="B962">
        <v>10</v>
      </c>
      <c r="C962" t="str">
        <f>_xlfn.IFNA(VLOOKUP(B962,Products!$A$1:$J$93,2,FALSE),"")</f>
        <v>sugar</v>
      </c>
      <c r="D962" t="str">
        <f>_xlfn.IFNA(VLOOKUP(VLOOKUP(A962,Orders!$A$1:$L$832,3,FALSE),Employees!$A$1:$J$10,3,FALSE)&amp;" "&amp;VLOOKUP(VLOOKUP(A962,Orders!$A$1:$L$832,3,FALSE),Employees!$A$1:$J$10,2,FALSE),"")</f>
        <v>Nancy Davolio</v>
      </c>
      <c r="E962" s="3">
        <f>_xlfn.IFNA(VLOOKUP(A962,Orders!$A$1:$L$832,4,FALSE),"")</f>
        <v>43139</v>
      </c>
      <c r="F962">
        <v>31</v>
      </c>
      <c r="G962">
        <v>70</v>
      </c>
      <c r="H962">
        <v>0</v>
      </c>
      <c r="I962">
        <f t="shared" si="56"/>
        <v>2018</v>
      </c>
      <c r="J962">
        <f t="shared" si="57"/>
        <v>2170</v>
      </c>
      <c r="K962">
        <f t="shared" si="58"/>
        <v>2</v>
      </c>
      <c r="L962" t="str">
        <f t="shared" si="59"/>
        <v>Q1</v>
      </c>
    </row>
    <row r="963" spans="1:12">
      <c r="A963">
        <v>10612</v>
      </c>
      <c r="B963">
        <v>36</v>
      </c>
      <c r="C963" t="str">
        <f>_xlfn.IFNA(VLOOKUP(B963,Products!$A$1:$J$93,2,FALSE),"")</f>
        <v>Inlagd Sill</v>
      </c>
      <c r="D963" t="str">
        <f>_xlfn.IFNA(VLOOKUP(VLOOKUP(A963,Orders!$A$1:$L$832,3,FALSE),Employees!$A$1:$J$10,3,FALSE)&amp;" "&amp;VLOOKUP(VLOOKUP(A963,Orders!$A$1:$L$832,3,FALSE),Employees!$A$1:$J$10,2,FALSE),"")</f>
        <v>Nancy Davolio</v>
      </c>
      <c r="E963" s="3">
        <f>_xlfn.IFNA(VLOOKUP(A963,Orders!$A$1:$L$832,4,FALSE),"")</f>
        <v>43139</v>
      </c>
      <c r="F963">
        <v>19</v>
      </c>
      <c r="G963">
        <v>55</v>
      </c>
      <c r="H963">
        <v>0</v>
      </c>
      <c r="I963">
        <f t="shared" ref="I963:I1026" si="60">IFERROR(IF(E963="","",YEAR(E963)),"")</f>
        <v>2018</v>
      </c>
      <c r="J963">
        <f t="shared" ref="J963:J1026" si="61">IF(H963=0,F963*G963,F963*G963*H963)</f>
        <v>1045</v>
      </c>
      <c r="K963">
        <f t="shared" ref="K963:K1026" si="62">IFERROR(MONTH(E963),"")</f>
        <v>2</v>
      </c>
      <c r="L963" t="str">
        <f t="shared" ref="L963:L1026" si="63">IFERROR("Q"&amp;ROUNDUP(MONTH(E963)/3,0),"")</f>
        <v>Q1</v>
      </c>
    </row>
    <row r="964" spans="1:12">
      <c r="A964">
        <v>10612</v>
      </c>
      <c r="B964">
        <v>49</v>
      </c>
      <c r="C964" t="str">
        <f>_xlfn.IFNA(VLOOKUP(B964,Products!$A$1:$J$93,2,FALSE),"")</f>
        <v>Maxilaku</v>
      </c>
      <c r="D964" t="str">
        <f>_xlfn.IFNA(VLOOKUP(VLOOKUP(A964,Orders!$A$1:$L$832,3,FALSE),Employees!$A$1:$J$10,3,FALSE)&amp;" "&amp;VLOOKUP(VLOOKUP(A964,Orders!$A$1:$L$832,3,FALSE),Employees!$A$1:$J$10,2,FALSE),"")</f>
        <v>Nancy Davolio</v>
      </c>
      <c r="E964" s="3">
        <f>_xlfn.IFNA(VLOOKUP(A964,Orders!$A$1:$L$832,4,FALSE),"")</f>
        <v>43139</v>
      </c>
      <c r="F964">
        <v>20</v>
      </c>
      <c r="G964">
        <v>18</v>
      </c>
      <c r="H964">
        <v>0</v>
      </c>
      <c r="I964">
        <f t="shared" si="60"/>
        <v>2018</v>
      </c>
      <c r="J964">
        <f t="shared" si="61"/>
        <v>360</v>
      </c>
      <c r="K964">
        <f t="shared" si="62"/>
        <v>2</v>
      </c>
      <c r="L964" t="str">
        <f t="shared" si="63"/>
        <v>Q1</v>
      </c>
    </row>
    <row r="965" spans="1:12">
      <c r="A965">
        <v>10612</v>
      </c>
      <c r="B965">
        <v>60</v>
      </c>
      <c r="C965" t="str">
        <f>_xlfn.IFNA(VLOOKUP(B965,Products!$A$1:$J$93,2,FALSE),"")</f>
        <v>Camembert Pierrot</v>
      </c>
      <c r="D965" t="str">
        <f>_xlfn.IFNA(VLOOKUP(VLOOKUP(A965,Orders!$A$1:$L$832,3,FALSE),Employees!$A$1:$J$10,3,FALSE)&amp;" "&amp;VLOOKUP(VLOOKUP(A965,Orders!$A$1:$L$832,3,FALSE),Employees!$A$1:$J$10,2,FALSE),"")</f>
        <v>Nancy Davolio</v>
      </c>
      <c r="E965" s="3">
        <f>_xlfn.IFNA(VLOOKUP(A965,Orders!$A$1:$L$832,4,FALSE),"")</f>
        <v>43139</v>
      </c>
      <c r="F965">
        <v>34</v>
      </c>
      <c r="G965">
        <v>40</v>
      </c>
      <c r="H965">
        <v>0</v>
      </c>
      <c r="I965">
        <f t="shared" si="60"/>
        <v>2018</v>
      </c>
      <c r="J965">
        <f t="shared" si="61"/>
        <v>1360</v>
      </c>
      <c r="K965">
        <f t="shared" si="62"/>
        <v>2</v>
      </c>
      <c r="L965" t="str">
        <f t="shared" si="63"/>
        <v>Q1</v>
      </c>
    </row>
    <row r="966" spans="1:12">
      <c r="A966">
        <v>10612</v>
      </c>
      <c r="B966">
        <v>76</v>
      </c>
      <c r="C966" t="str">
        <f>_xlfn.IFNA(VLOOKUP(B966,Products!$A$1:$J$93,2,FALSE),"")</f>
        <v>Lakkalikööri</v>
      </c>
      <c r="D966" t="str">
        <f>_xlfn.IFNA(VLOOKUP(VLOOKUP(A966,Orders!$A$1:$L$832,3,FALSE),Employees!$A$1:$J$10,3,FALSE)&amp;" "&amp;VLOOKUP(VLOOKUP(A966,Orders!$A$1:$L$832,3,FALSE),Employees!$A$1:$J$10,2,FALSE),"")</f>
        <v>Nancy Davolio</v>
      </c>
      <c r="E966" s="3">
        <f>_xlfn.IFNA(VLOOKUP(A966,Orders!$A$1:$L$832,4,FALSE),"")</f>
        <v>43139</v>
      </c>
      <c r="F966">
        <v>18</v>
      </c>
      <c r="G966">
        <v>80</v>
      </c>
      <c r="H966">
        <v>0</v>
      </c>
      <c r="I966">
        <f t="shared" si="60"/>
        <v>2018</v>
      </c>
      <c r="J966">
        <f t="shared" si="61"/>
        <v>1440</v>
      </c>
      <c r="K966">
        <f t="shared" si="62"/>
        <v>2</v>
      </c>
      <c r="L966" t="str">
        <f t="shared" si="63"/>
        <v>Q1</v>
      </c>
    </row>
    <row r="967" spans="1:12">
      <c r="A967">
        <v>10613</v>
      </c>
      <c r="B967">
        <v>13</v>
      </c>
      <c r="C967" t="str">
        <f>_xlfn.IFNA(VLOOKUP(B967,Products!$A$1:$J$93,2,FALSE),"")</f>
        <v>Konbu</v>
      </c>
      <c r="D967" t="str">
        <f>_xlfn.IFNA(VLOOKUP(VLOOKUP(A967,Orders!$A$1:$L$832,3,FALSE),Employees!$A$1:$J$10,3,FALSE)&amp;" "&amp;VLOOKUP(VLOOKUP(A967,Orders!$A$1:$L$832,3,FALSE),Employees!$A$1:$J$10,2,FALSE),"")</f>
        <v>Margaret Peacock</v>
      </c>
      <c r="E967" s="3">
        <f>_xlfn.IFNA(VLOOKUP(A967,Orders!$A$1:$L$832,4,FALSE),"")</f>
        <v>43140</v>
      </c>
      <c r="F967">
        <v>6</v>
      </c>
      <c r="G967">
        <v>8</v>
      </c>
      <c r="H967">
        <v>0.1</v>
      </c>
      <c r="I967">
        <f t="shared" si="60"/>
        <v>2018</v>
      </c>
      <c r="J967">
        <f t="shared" si="61"/>
        <v>4.8000000000000007</v>
      </c>
      <c r="K967">
        <f t="shared" si="62"/>
        <v>2</v>
      </c>
      <c r="L967" t="str">
        <f t="shared" si="63"/>
        <v>Q1</v>
      </c>
    </row>
    <row r="968" spans="1:12">
      <c r="A968">
        <v>10613</v>
      </c>
      <c r="B968">
        <v>75</v>
      </c>
      <c r="C968" t="str">
        <f>_xlfn.IFNA(VLOOKUP(B968,Products!$A$1:$J$93,2,FALSE),"")</f>
        <v>Rhönbräu Klosterbier</v>
      </c>
      <c r="D968" t="str">
        <f>_xlfn.IFNA(VLOOKUP(VLOOKUP(A968,Orders!$A$1:$L$832,3,FALSE),Employees!$A$1:$J$10,3,FALSE)&amp;" "&amp;VLOOKUP(VLOOKUP(A968,Orders!$A$1:$L$832,3,FALSE),Employees!$A$1:$J$10,2,FALSE),"")</f>
        <v>Margaret Peacock</v>
      </c>
      <c r="E968" s="3">
        <f>_xlfn.IFNA(VLOOKUP(A968,Orders!$A$1:$L$832,4,FALSE),"")</f>
        <v>43140</v>
      </c>
      <c r="F968">
        <v>7.75</v>
      </c>
      <c r="G968">
        <v>40</v>
      </c>
      <c r="H968">
        <v>0</v>
      </c>
      <c r="I968">
        <f t="shared" si="60"/>
        <v>2018</v>
      </c>
      <c r="J968">
        <f t="shared" si="61"/>
        <v>310</v>
      </c>
      <c r="K968">
        <f t="shared" si="62"/>
        <v>2</v>
      </c>
      <c r="L968" t="str">
        <f t="shared" si="63"/>
        <v>Q1</v>
      </c>
    </row>
    <row r="969" spans="1:12">
      <c r="A969">
        <v>10614</v>
      </c>
      <c r="B969">
        <v>11</v>
      </c>
      <c r="C969" t="str">
        <f>_xlfn.IFNA(VLOOKUP(B969,Products!$A$1:$J$93,2,FALSE),"")</f>
        <v>Queso Cabrales</v>
      </c>
      <c r="D969" t="str">
        <f>_xlfn.IFNA(VLOOKUP(VLOOKUP(A969,Orders!$A$1:$L$832,3,FALSE),Employees!$A$1:$J$10,3,FALSE)&amp;" "&amp;VLOOKUP(VLOOKUP(A969,Orders!$A$1:$L$832,3,FALSE),Employees!$A$1:$J$10,2,FALSE),"")</f>
        <v>Laura Callahan</v>
      </c>
      <c r="E969" s="3">
        <f>_xlfn.IFNA(VLOOKUP(A969,Orders!$A$1:$L$832,4,FALSE),"")</f>
        <v>43140</v>
      </c>
      <c r="F969">
        <v>21</v>
      </c>
      <c r="G969">
        <v>14</v>
      </c>
      <c r="H969">
        <v>0</v>
      </c>
      <c r="I969">
        <f t="shared" si="60"/>
        <v>2018</v>
      </c>
      <c r="J969">
        <f t="shared" si="61"/>
        <v>294</v>
      </c>
      <c r="K969">
        <f t="shared" si="62"/>
        <v>2</v>
      </c>
      <c r="L969" t="str">
        <f t="shared" si="63"/>
        <v>Q1</v>
      </c>
    </row>
    <row r="970" spans="1:12">
      <c r="A970">
        <v>10614</v>
      </c>
      <c r="B970">
        <v>21</v>
      </c>
      <c r="C970" t="str">
        <f>_xlfn.IFNA(VLOOKUP(B970,Products!$A$1:$J$93,2,FALSE),"")</f>
        <v>Sir Rodney's Scones</v>
      </c>
      <c r="D970" t="str">
        <f>_xlfn.IFNA(VLOOKUP(VLOOKUP(A970,Orders!$A$1:$L$832,3,FALSE),Employees!$A$1:$J$10,3,FALSE)&amp;" "&amp;VLOOKUP(VLOOKUP(A970,Orders!$A$1:$L$832,3,FALSE),Employees!$A$1:$J$10,2,FALSE),"")</f>
        <v>Laura Callahan</v>
      </c>
      <c r="E970" s="3">
        <f>_xlfn.IFNA(VLOOKUP(A970,Orders!$A$1:$L$832,4,FALSE),"")</f>
        <v>43140</v>
      </c>
      <c r="F970">
        <v>10</v>
      </c>
      <c r="G970">
        <v>8</v>
      </c>
      <c r="H970">
        <v>0</v>
      </c>
      <c r="I970">
        <f t="shared" si="60"/>
        <v>2018</v>
      </c>
      <c r="J970">
        <f t="shared" si="61"/>
        <v>80</v>
      </c>
      <c r="K970">
        <f t="shared" si="62"/>
        <v>2</v>
      </c>
      <c r="L970" t="str">
        <f t="shared" si="63"/>
        <v>Q1</v>
      </c>
    </row>
    <row r="971" spans="1:12">
      <c r="A971">
        <v>10614</v>
      </c>
      <c r="B971">
        <v>39</v>
      </c>
      <c r="C971" t="str">
        <f>_xlfn.IFNA(VLOOKUP(B971,Products!$A$1:$J$93,2,FALSE),"")</f>
        <v>Chartreuse verte</v>
      </c>
      <c r="D971" t="str">
        <f>_xlfn.IFNA(VLOOKUP(VLOOKUP(A971,Orders!$A$1:$L$832,3,FALSE),Employees!$A$1:$J$10,3,FALSE)&amp;" "&amp;VLOOKUP(VLOOKUP(A971,Orders!$A$1:$L$832,3,FALSE),Employees!$A$1:$J$10,2,FALSE),"")</f>
        <v>Laura Callahan</v>
      </c>
      <c r="E971" s="3">
        <f>_xlfn.IFNA(VLOOKUP(A971,Orders!$A$1:$L$832,4,FALSE),"")</f>
        <v>43140</v>
      </c>
      <c r="F971">
        <v>18</v>
      </c>
      <c r="G971">
        <v>5</v>
      </c>
      <c r="H971">
        <v>0</v>
      </c>
      <c r="I971">
        <f t="shared" si="60"/>
        <v>2018</v>
      </c>
      <c r="J971">
        <f t="shared" si="61"/>
        <v>90</v>
      </c>
      <c r="K971">
        <f t="shared" si="62"/>
        <v>2</v>
      </c>
      <c r="L971" t="str">
        <f t="shared" si="63"/>
        <v>Q1</v>
      </c>
    </row>
    <row r="972" spans="1:12">
      <c r="A972">
        <v>10615</v>
      </c>
      <c r="B972">
        <v>55</v>
      </c>
      <c r="C972" t="str">
        <f>_xlfn.IFNA(VLOOKUP(B972,Products!$A$1:$J$93,2,FALSE),"")</f>
        <v>Pâté chinois</v>
      </c>
      <c r="D972" t="str">
        <f>_xlfn.IFNA(VLOOKUP(VLOOKUP(A972,Orders!$A$1:$L$832,3,FALSE),Employees!$A$1:$J$10,3,FALSE)&amp;" "&amp;VLOOKUP(VLOOKUP(A972,Orders!$A$1:$L$832,3,FALSE),Employees!$A$1:$J$10,2,FALSE),"")</f>
        <v>Andrew Fuller</v>
      </c>
      <c r="E972" s="3">
        <f>_xlfn.IFNA(VLOOKUP(A972,Orders!$A$1:$L$832,4,FALSE),"")</f>
        <v>43141</v>
      </c>
      <c r="F972">
        <v>24</v>
      </c>
      <c r="G972">
        <v>5</v>
      </c>
      <c r="H972">
        <v>0</v>
      </c>
      <c r="I972">
        <f t="shared" si="60"/>
        <v>2018</v>
      </c>
      <c r="J972">
        <f t="shared" si="61"/>
        <v>120</v>
      </c>
      <c r="K972">
        <f t="shared" si="62"/>
        <v>2</v>
      </c>
      <c r="L972" t="str">
        <f t="shared" si="63"/>
        <v>Q1</v>
      </c>
    </row>
    <row r="973" spans="1:12">
      <c r="A973">
        <v>10616</v>
      </c>
      <c r="B973">
        <v>38</v>
      </c>
      <c r="C973" t="str">
        <f>_xlfn.IFNA(VLOOKUP(B973,Products!$A$1:$J$93,2,FALSE),"")</f>
        <v>Côte de Blaye</v>
      </c>
      <c r="D973" t="str">
        <f>_xlfn.IFNA(VLOOKUP(VLOOKUP(A973,Orders!$A$1:$L$832,3,FALSE),Employees!$A$1:$J$10,3,FALSE)&amp;" "&amp;VLOOKUP(VLOOKUP(A973,Orders!$A$1:$L$832,3,FALSE),Employees!$A$1:$J$10,2,FALSE),"")</f>
        <v>Nancy Davolio</v>
      </c>
      <c r="E973" s="3">
        <f>_xlfn.IFNA(VLOOKUP(A973,Orders!$A$1:$L$832,4,FALSE),"")</f>
        <v>43142</v>
      </c>
      <c r="F973">
        <v>263.5</v>
      </c>
      <c r="G973">
        <v>15</v>
      </c>
      <c r="H973">
        <v>0.05</v>
      </c>
      <c r="I973">
        <f t="shared" si="60"/>
        <v>2018</v>
      </c>
      <c r="J973">
        <f t="shared" si="61"/>
        <v>197.625</v>
      </c>
      <c r="K973">
        <f t="shared" si="62"/>
        <v>2</v>
      </c>
      <c r="L973" t="str">
        <f t="shared" si="63"/>
        <v>Q1</v>
      </c>
    </row>
    <row r="974" spans="1:12">
      <c r="A974">
        <v>10616</v>
      </c>
      <c r="B974">
        <v>56</v>
      </c>
      <c r="C974" t="str">
        <f>_xlfn.IFNA(VLOOKUP(B974,Products!$A$1:$J$93,2,FALSE),"")</f>
        <v>Gnocchi di nonna Alice</v>
      </c>
      <c r="D974" t="str">
        <f>_xlfn.IFNA(VLOOKUP(VLOOKUP(A974,Orders!$A$1:$L$832,3,FALSE),Employees!$A$1:$J$10,3,FALSE)&amp;" "&amp;VLOOKUP(VLOOKUP(A974,Orders!$A$1:$L$832,3,FALSE),Employees!$A$1:$J$10,2,FALSE),"")</f>
        <v>Nancy Davolio</v>
      </c>
      <c r="E974" s="3">
        <f>_xlfn.IFNA(VLOOKUP(A974,Orders!$A$1:$L$832,4,FALSE),"")</f>
        <v>43142</v>
      </c>
      <c r="F974">
        <v>38</v>
      </c>
      <c r="G974">
        <v>14</v>
      </c>
      <c r="H974">
        <v>0</v>
      </c>
      <c r="I974">
        <f t="shared" si="60"/>
        <v>2018</v>
      </c>
      <c r="J974">
        <f t="shared" si="61"/>
        <v>532</v>
      </c>
      <c r="K974">
        <f t="shared" si="62"/>
        <v>2</v>
      </c>
      <c r="L974" t="str">
        <f t="shared" si="63"/>
        <v>Q1</v>
      </c>
    </row>
    <row r="975" spans="1:12">
      <c r="A975">
        <v>10616</v>
      </c>
      <c r="B975">
        <v>70</v>
      </c>
      <c r="C975" t="str">
        <f>_xlfn.IFNA(VLOOKUP(B975,Products!$A$1:$J$93,2,FALSE),"")</f>
        <v>Outback Lager</v>
      </c>
      <c r="D975" t="str">
        <f>_xlfn.IFNA(VLOOKUP(VLOOKUP(A975,Orders!$A$1:$L$832,3,FALSE),Employees!$A$1:$J$10,3,FALSE)&amp;" "&amp;VLOOKUP(VLOOKUP(A975,Orders!$A$1:$L$832,3,FALSE),Employees!$A$1:$J$10,2,FALSE),"")</f>
        <v>Nancy Davolio</v>
      </c>
      <c r="E975" s="3">
        <f>_xlfn.IFNA(VLOOKUP(A975,Orders!$A$1:$L$832,4,FALSE),"")</f>
        <v>43142</v>
      </c>
      <c r="F975">
        <v>15</v>
      </c>
      <c r="G975">
        <v>15</v>
      </c>
      <c r="H975">
        <v>0.05</v>
      </c>
      <c r="I975">
        <f t="shared" si="60"/>
        <v>2018</v>
      </c>
      <c r="J975">
        <f t="shared" si="61"/>
        <v>11.25</v>
      </c>
      <c r="K975">
        <f t="shared" si="62"/>
        <v>2</v>
      </c>
      <c r="L975" t="str">
        <f t="shared" si="63"/>
        <v>Q1</v>
      </c>
    </row>
    <row r="976" spans="1:12">
      <c r="A976">
        <v>10616</v>
      </c>
      <c r="B976">
        <v>71</v>
      </c>
      <c r="C976" t="str">
        <f>_xlfn.IFNA(VLOOKUP(B976,Products!$A$1:$J$93,2,FALSE),"")</f>
        <v>Flotemysost</v>
      </c>
      <c r="D976" t="str">
        <f>_xlfn.IFNA(VLOOKUP(VLOOKUP(A976,Orders!$A$1:$L$832,3,FALSE),Employees!$A$1:$J$10,3,FALSE)&amp;" "&amp;VLOOKUP(VLOOKUP(A976,Orders!$A$1:$L$832,3,FALSE),Employees!$A$1:$J$10,2,FALSE),"")</f>
        <v>Nancy Davolio</v>
      </c>
      <c r="E976" s="3">
        <f>_xlfn.IFNA(VLOOKUP(A976,Orders!$A$1:$L$832,4,FALSE),"")</f>
        <v>43142</v>
      </c>
      <c r="F976">
        <v>21.5</v>
      </c>
      <c r="G976">
        <v>15</v>
      </c>
      <c r="H976">
        <v>0.05</v>
      </c>
      <c r="I976">
        <f t="shared" si="60"/>
        <v>2018</v>
      </c>
      <c r="J976">
        <f t="shared" si="61"/>
        <v>16.125</v>
      </c>
      <c r="K976">
        <f t="shared" si="62"/>
        <v>2</v>
      </c>
      <c r="L976" t="str">
        <f t="shared" si="63"/>
        <v>Q1</v>
      </c>
    </row>
    <row r="977" spans="1:12">
      <c r="A977">
        <v>10617</v>
      </c>
      <c r="B977">
        <v>59</v>
      </c>
      <c r="C977" t="str">
        <f>_xlfn.IFNA(VLOOKUP(B977,Products!$A$1:$J$93,2,FALSE),"")</f>
        <v>Raclette Courdavault</v>
      </c>
      <c r="D977" t="str">
        <f>_xlfn.IFNA(VLOOKUP(VLOOKUP(A977,Orders!$A$1:$L$832,3,FALSE),Employees!$A$1:$J$10,3,FALSE)&amp;" "&amp;VLOOKUP(VLOOKUP(A977,Orders!$A$1:$L$832,3,FALSE),Employees!$A$1:$J$10,2,FALSE),"")</f>
        <v>Margaret Peacock</v>
      </c>
      <c r="E977" s="3">
        <f>_xlfn.IFNA(VLOOKUP(A977,Orders!$A$1:$L$832,4,FALSE),"")</f>
        <v>43142</v>
      </c>
      <c r="F977">
        <v>55</v>
      </c>
      <c r="G977">
        <v>30</v>
      </c>
      <c r="H977">
        <v>0.15</v>
      </c>
      <c r="I977">
        <f t="shared" si="60"/>
        <v>2018</v>
      </c>
      <c r="J977">
        <f t="shared" si="61"/>
        <v>247.5</v>
      </c>
      <c r="K977">
        <f t="shared" si="62"/>
        <v>2</v>
      </c>
      <c r="L977" t="str">
        <f t="shared" si="63"/>
        <v>Q1</v>
      </c>
    </row>
    <row r="978" spans="1:12">
      <c r="A978">
        <v>10618</v>
      </c>
      <c r="B978">
        <v>6</v>
      </c>
      <c r="C978" t="str">
        <f>_xlfn.IFNA(VLOOKUP(B978,Products!$A$1:$J$93,2,FALSE),"")</f>
        <v>Grandma's Boysenberry Spread</v>
      </c>
      <c r="D978" t="str">
        <f>_xlfn.IFNA(VLOOKUP(VLOOKUP(A978,Orders!$A$1:$L$832,3,FALSE),Employees!$A$1:$J$10,3,FALSE)&amp;" "&amp;VLOOKUP(VLOOKUP(A978,Orders!$A$1:$L$832,3,FALSE),Employees!$A$1:$J$10,2,FALSE),"")</f>
        <v>Nancy Davolio</v>
      </c>
      <c r="E978" s="3">
        <f>_xlfn.IFNA(VLOOKUP(A978,Orders!$A$1:$L$832,4,FALSE),"")</f>
        <v>43143</v>
      </c>
      <c r="F978">
        <v>25</v>
      </c>
      <c r="G978">
        <v>70</v>
      </c>
      <c r="H978">
        <v>0</v>
      </c>
      <c r="I978">
        <f t="shared" si="60"/>
        <v>2018</v>
      </c>
      <c r="J978">
        <f t="shared" si="61"/>
        <v>1750</v>
      </c>
      <c r="K978">
        <f t="shared" si="62"/>
        <v>2</v>
      </c>
      <c r="L978" t="str">
        <f t="shared" si="63"/>
        <v>Q1</v>
      </c>
    </row>
    <row r="979" spans="1:12">
      <c r="A979">
        <v>10618</v>
      </c>
      <c r="B979">
        <v>56</v>
      </c>
      <c r="C979" t="str">
        <f>_xlfn.IFNA(VLOOKUP(B979,Products!$A$1:$J$93,2,FALSE),"")</f>
        <v>Gnocchi di nonna Alice</v>
      </c>
      <c r="D979" t="str">
        <f>_xlfn.IFNA(VLOOKUP(VLOOKUP(A979,Orders!$A$1:$L$832,3,FALSE),Employees!$A$1:$J$10,3,FALSE)&amp;" "&amp;VLOOKUP(VLOOKUP(A979,Orders!$A$1:$L$832,3,FALSE),Employees!$A$1:$J$10,2,FALSE),"")</f>
        <v>Nancy Davolio</v>
      </c>
      <c r="E979" s="3">
        <f>_xlfn.IFNA(VLOOKUP(A979,Orders!$A$1:$L$832,4,FALSE),"")</f>
        <v>43143</v>
      </c>
      <c r="F979">
        <v>38</v>
      </c>
      <c r="G979">
        <v>20</v>
      </c>
      <c r="H979">
        <v>0</v>
      </c>
      <c r="I979">
        <f t="shared" si="60"/>
        <v>2018</v>
      </c>
      <c r="J979">
        <f t="shared" si="61"/>
        <v>760</v>
      </c>
      <c r="K979">
        <f t="shared" si="62"/>
        <v>2</v>
      </c>
      <c r="L979" t="str">
        <f t="shared" si="63"/>
        <v>Q1</v>
      </c>
    </row>
    <row r="980" spans="1:12">
      <c r="A980">
        <v>10618</v>
      </c>
      <c r="B980">
        <v>68</v>
      </c>
      <c r="C980" t="str">
        <f>_xlfn.IFNA(VLOOKUP(B980,Products!$A$1:$J$93,2,FALSE),"")</f>
        <v>Scottish Longbreads</v>
      </c>
      <c r="D980" t="str">
        <f>_xlfn.IFNA(VLOOKUP(VLOOKUP(A980,Orders!$A$1:$L$832,3,FALSE),Employees!$A$1:$J$10,3,FALSE)&amp;" "&amp;VLOOKUP(VLOOKUP(A980,Orders!$A$1:$L$832,3,FALSE),Employees!$A$1:$J$10,2,FALSE),"")</f>
        <v>Nancy Davolio</v>
      </c>
      <c r="E980" s="3">
        <f>_xlfn.IFNA(VLOOKUP(A980,Orders!$A$1:$L$832,4,FALSE),"")</f>
        <v>43143</v>
      </c>
      <c r="F980">
        <v>12.5</v>
      </c>
      <c r="G980">
        <v>15</v>
      </c>
      <c r="H980">
        <v>0</v>
      </c>
      <c r="I980">
        <f t="shared" si="60"/>
        <v>2018</v>
      </c>
      <c r="J980">
        <f t="shared" si="61"/>
        <v>187.5</v>
      </c>
      <c r="K980">
        <f t="shared" si="62"/>
        <v>2</v>
      </c>
      <c r="L980" t="str">
        <f t="shared" si="63"/>
        <v>Q1</v>
      </c>
    </row>
    <row r="981" spans="1:12">
      <c r="A981">
        <v>10619</v>
      </c>
      <c r="B981">
        <v>21</v>
      </c>
      <c r="C981" t="str">
        <f>_xlfn.IFNA(VLOOKUP(B981,Products!$A$1:$J$93,2,FALSE),"")</f>
        <v>Sir Rodney's Scones</v>
      </c>
      <c r="D981" t="str">
        <f>_xlfn.IFNA(VLOOKUP(VLOOKUP(A981,Orders!$A$1:$L$832,3,FALSE),Employees!$A$1:$J$10,3,FALSE)&amp;" "&amp;VLOOKUP(VLOOKUP(A981,Orders!$A$1:$L$832,3,FALSE),Employees!$A$1:$J$10,2,FALSE),"")</f>
        <v>Janet Leverling</v>
      </c>
      <c r="E981" s="3">
        <f>_xlfn.IFNA(VLOOKUP(A981,Orders!$A$1:$L$832,4,FALSE),"")</f>
        <v>43146</v>
      </c>
      <c r="F981">
        <v>10</v>
      </c>
      <c r="G981">
        <v>42</v>
      </c>
      <c r="H981">
        <v>0</v>
      </c>
      <c r="I981">
        <f t="shared" si="60"/>
        <v>2018</v>
      </c>
      <c r="J981">
        <f t="shared" si="61"/>
        <v>420</v>
      </c>
      <c r="K981">
        <f t="shared" si="62"/>
        <v>2</v>
      </c>
      <c r="L981" t="str">
        <f t="shared" si="63"/>
        <v>Q1</v>
      </c>
    </row>
    <row r="982" spans="1:12">
      <c r="A982">
        <v>10619</v>
      </c>
      <c r="B982">
        <v>22</v>
      </c>
      <c r="C982" t="str">
        <f>_xlfn.IFNA(VLOOKUP(B982,Products!$A$1:$J$93,2,FALSE),"")</f>
        <v>Gustaf's Knäckebröd</v>
      </c>
      <c r="D982" t="str">
        <f>_xlfn.IFNA(VLOOKUP(VLOOKUP(A982,Orders!$A$1:$L$832,3,FALSE),Employees!$A$1:$J$10,3,FALSE)&amp;" "&amp;VLOOKUP(VLOOKUP(A982,Orders!$A$1:$L$832,3,FALSE),Employees!$A$1:$J$10,2,FALSE),"")</f>
        <v>Janet Leverling</v>
      </c>
      <c r="E982" s="3">
        <f>_xlfn.IFNA(VLOOKUP(A982,Orders!$A$1:$L$832,4,FALSE),"")</f>
        <v>43146</v>
      </c>
      <c r="F982">
        <v>21</v>
      </c>
      <c r="G982">
        <v>40</v>
      </c>
      <c r="H982">
        <v>0</v>
      </c>
      <c r="I982">
        <f t="shared" si="60"/>
        <v>2018</v>
      </c>
      <c r="J982">
        <f t="shared" si="61"/>
        <v>840</v>
      </c>
      <c r="K982">
        <f t="shared" si="62"/>
        <v>2</v>
      </c>
      <c r="L982" t="str">
        <f t="shared" si="63"/>
        <v>Q1</v>
      </c>
    </row>
    <row r="983" spans="1:12">
      <c r="A983">
        <v>10620</v>
      </c>
      <c r="B983">
        <v>24</v>
      </c>
      <c r="C983" t="str">
        <f>_xlfn.IFNA(VLOOKUP(B983,Products!$A$1:$J$93,2,FALSE),"")</f>
        <v>Guaraná Fantástica</v>
      </c>
      <c r="D983" t="str">
        <f>_xlfn.IFNA(VLOOKUP(VLOOKUP(A983,Orders!$A$1:$L$832,3,FALSE),Employees!$A$1:$J$10,3,FALSE)&amp;" "&amp;VLOOKUP(VLOOKUP(A983,Orders!$A$1:$L$832,3,FALSE),Employees!$A$1:$J$10,2,FALSE),"")</f>
        <v>Andrew Fuller</v>
      </c>
      <c r="E983" s="3">
        <f>_xlfn.IFNA(VLOOKUP(A983,Orders!$A$1:$L$832,4,FALSE),"")</f>
        <v>43147</v>
      </c>
      <c r="F983">
        <v>4.5</v>
      </c>
      <c r="G983">
        <v>5</v>
      </c>
      <c r="H983">
        <v>0</v>
      </c>
      <c r="I983">
        <f t="shared" si="60"/>
        <v>2018</v>
      </c>
      <c r="J983">
        <f t="shared" si="61"/>
        <v>22.5</v>
      </c>
      <c r="K983">
        <f t="shared" si="62"/>
        <v>2</v>
      </c>
      <c r="L983" t="str">
        <f t="shared" si="63"/>
        <v>Q1</v>
      </c>
    </row>
    <row r="984" spans="1:12">
      <c r="A984">
        <v>10620</v>
      </c>
      <c r="B984">
        <v>52</v>
      </c>
      <c r="C984" t="str">
        <f>_xlfn.IFNA(VLOOKUP(B984,Products!$A$1:$J$93,2,FALSE),"")</f>
        <v>Filo Mix</v>
      </c>
      <c r="D984" t="str">
        <f>_xlfn.IFNA(VLOOKUP(VLOOKUP(A984,Orders!$A$1:$L$832,3,FALSE),Employees!$A$1:$J$10,3,FALSE)&amp;" "&amp;VLOOKUP(VLOOKUP(A984,Orders!$A$1:$L$832,3,FALSE),Employees!$A$1:$J$10,2,FALSE),"")</f>
        <v>Andrew Fuller</v>
      </c>
      <c r="E984" s="3">
        <f>_xlfn.IFNA(VLOOKUP(A984,Orders!$A$1:$L$832,4,FALSE),"")</f>
        <v>43147</v>
      </c>
      <c r="F984">
        <v>7</v>
      </c>
      <c r="G984">
        <v>5</v>
      </c>
      <c r="H984">
        <v>0</v>
      </c>
      <c r="I984">
        <f t="shared" si="60"/>
        <v>2018</v>
      </c>
      <c r="J984">
        <f t="shared" si="61"/>
        <v>35</v>
      </c>
      <c r="K984">
        <f t="shared" si="62"/>
        <v>2</v>
      </c>
      <c r="L984" t="str">
        <f t="shared" si="63"/>
        <v>Q1</v>
      </c>
    </row>
    <row r="985" spans="1:12">
      <c r="A985">
        <v>10621</v>
      </c>
      <c r="B985">
        <v>19</v>
      </c>
      <c r="C985" t="str">
        <f>_xlfn.IFNA(VLOOKUP(B985,Products!$A$1:$J$93,2,FALSE),"")</f>
        <v>Teatime Chocolate Biscuits</v>
      </c>
      <c r="D985" t="str">
        <f>_xlfn.IFNA(VLOOKUP(VLOOKUP(A985,Orders!$A$1:$L$832,3,FALSE),Employees!$A$1:$J$10,3,FALSE)&amp;" "&amp;VLOOKUP(VLOOKUP(A985,Orders!$A$1:$L$832,3,FALSE),Employees!$A$1:$J$10,2,FALSE),"")</f>
        <v>Margaret Peacock</v>
      </c>
      <c r="E985" s="3">
        <f>_xlfn.IFNA(VLOOKUP(A985,Orders!$A$1:$L$832,4,FALSE),"")</f>
        <v>43147</v>
      </c>
      <c r="F985">
        <v>9.1999999999999993</v>
      </c>
      <c r="G985">
        <v>5</v>
      </c>
      <c r="H985">
        <v>0</v>
      </c>
      <c r="I985">
        <f t="shared" si="60"/>
        <v>2018</v>
      </c>
      <c r="J985">
        <f t="shared" si="61"/>
        <v>46</v>
      </c>
      <c r="K985">
        <f t="shared" si="62"/>
        <v>2</v>
      </c>
      <c r="L985" t="str">
        <f t="shared" si="63"/>
        <v>Q1</v>
      </c>
    </row>
    <row r="986" spans="1:12">
      <c r="A986">
        <v>10621</v>
      </c>
      <c r="B986">
        <v>23</v>
      </c>
      <c r="C986" t="str">
        <f>_xlfn.IFNA(VLOOKUP(B986,Products!$A$1:$J$93,2,FALSE),"")</f>
        <v>Tunnbröd</v>
      </c>
      <c r="D986" t="str">
        <f>_xlfn.IFNA(VLOOKUP(VLOOKUP(A986,Orders!$A$1:$L$832,3,FALSE),Employees!$A$1:$J$10,3,FALSE)&amp;" "&amp;VLOOKUP(VLOOKUP(A986,Orders!$A$1:$L$832,3,FALSE),Employees!$A$1:$J$10,2,FALSE),"")</f>
        <v>Margaret Peacock</v>
      </c>
      <c r="E986" s="3">
        <f>_xlfn.IFNA(VLOOKUP(A986,Orders!$A$1:$L$832,4,FALSE),"")</f>
        <v>43147</v>
      </c>
      <c r="F986">
        <v>9</v>
      </c>
      <c r="G986">
        <v>10</v>
      </c>
      <c r="H986">
        <v>0</v>
      </c>
      <c r="I986">
        <f t="shared" si="60"/>
        <v>2018</v>
      </c>
      <c r="J986">
        <f t="shared" si="61"/>
        <v>90</v>
      </c>
      <c r="K986">
        <f t="shared" si="62"/>
        <v>2</v>
      </c>
      <c r="L986" t="str">
        <f t="shared" si="63"/>
        <v>Q1</v>
      </c>
    </row>
    <row r="987" spans="1:12">
      <c r="A987">
        <v>10621</v>
      </c>
      <c r="B987">
        <v>70</v>
      </c>
      <c r="C987" t="str">
        <f>_xlfn.IFNA(VLOOKUP(B987,Products!$A$1:$J$93,2,FALSE),"")</f>
        <v>Outback Lager</v>
      </c>
      <c r="D987" t="str">
        <f>_xlfn.IFNA(VLOOKUP(VLOOKUP(A987,Orders!$A$1:$L$832,3,FALSE),Employees!$A$1:$J$10,3,FALSE)&amp;" "&amp;VLOOKUP(VLOOKUP(A987,Orders!$A$1:$L$832,3,FALSE),Employees!$A$1:$J$10,2,FALSE),"")</f>
        <v>Margaret Peacock</v>
      </c>
      <c r="E987" s="3">
        <f>_xlfn.IFNA(VLOOKUP(A987,Orders!$A$1:$L$832,4,FALSE),"")</f>
        <v>43147</v>
      </c>
      <c r="F987">
        <v>15</v>
      </c>
      <c r="G987">
        <v>20</v>
      </c>
      <c r="H987">
        <v>0</v>
      </c>
      <c r="I987">
        <f t="shared" si="60"/>
        <v>2018</v>
      </c>
      <c r="J987">
        <f t="shared" si="61"/>
        <v>300</v>
      </c>
      <c r="K987">
        <f t="shared" si="62"/>
        <v>2</v>
      </c>
      <c r="L987" t="str">
        <f t="shared" si="63"/>
        <v>Q1</v>
      </c>
    </row>
    <row r="988" spans="1:12">
      <c r="A988">
        <v>10621</v>
      </c>
      <c r="B988">
        <v>71</v>
      </c>
      <c r="C988" t="str">
        <f>_xlfn.IFNA(VLOOKUP(B988,Products!$A$1:$J$93,2,FALSE),"")</f>
        <v>Flotemysost</v>
      </c>
      <c r="D988" t="str">
        <f>_xlfn.IFNA(VLOOKUP(VLOOKUP(A988,Orders!$A$1:$L$832,3,FALSE),Employees!$A$1:$J$10,3,FALSE)&amp;" "&amp;VLOOKUP(VLOOKUP(A988,Orders!$A$1:$L$832,3,FALSE),Employees!$A$1:$J$10,2,FALSE),"")</f>
        <v>Margaret Peacock</v>
      </c>
      <c r="E988" s="3">
        <f>_xlfn.IFNA(VLOOKUP(A988,Orders!$A$1:$L$832,4,FALSE),"")</f>
        <v>43147</v>
      </c>
      <c r="F988">
        <v>21.5</v>
      </c>
      <c r="G988">
        <v>15</v>
      </c>
      <c r="H988">
        <v>0</v>
      </c>
      <c r="I988">
        <f t="shared" si="60"/>
        <v>2018</v>
      </c>
      <c r="J988">
        <f t="shared" si="61"/>
        <v>322.5</v>
      </c>
      <c r="K988">
        <f t="shared" si="62"/>
        <v>2</v>
      </c>
      <c r="L988" t="str">
        <f t="shared" si="63"/>
        <v>Q1</v>
      </c>
    </row>
    <row r="989" spans="1:12">
      <c r="A989">
        <v>10622</v>
      </c>
      <c r="B989">
        <v>2</v>
      </c>
      <c r="C989" t="str">
        <f>_xlfn.IFNA(VLOOKUP(B989,Products!$A$1:$J$93,2,FALSE),"")</f>
        <v>Chang5</v>
      </c>
      <c r="D989" t="str">
        <f>_xlfn.IFNA(VLOOKUP(VLOOKUP(A989,Orders!$A$1:$L$832,3,FALSE),Employees!$A$1:$J$10,3,FALSE)&amp;" "&amp;VLOOKUP(VLOOKUP(A989,Orders!$A$1:$L$832,3,FALSE),Employees!$A$1:$J$10,2,FALSE),"")</f>
        <v>Margaret Peacock</v>
      </c>
      <c r="E989" s="3">
        <f>_xlfn.IFNA(VLOOKUP(A989,Orders!$A$1:$L$832,4,FALSE),"")</f>
        <v>43148</v>
      </c>
      <c r="F989">
        <v>19</v>
      </c>
      <c r="G989">
        <v>20</v>
      </c>
      <c r="H989">
        <v>0</v>
      </c>
      <c r="I989">
        <f t="shared" si="60"/>
        <v>2018</v>
      </c>
      <c r="J989">
        <f t="shared" si="61"/>
        <v>380</v>
      </c>
      <c r="K989">
        <f t="shared" si="62"/>
        <v>2</v>
      </c>
      <c r="L989" t="str">
        <f t="shared" si="63"/>
        <v>Q1</v>
      </c>
    </row>
    <row r="990" spans="1:12">
      <c r="A990">
        <v>10622</v>
      </c>
      <c r="B990">
        <v>68</v>
      </c>
      <c r="C990" t="str">
        <f>_xlfn.IFNA(VLOOKUP(B990,Products!$A$1:$J$93,2,FALSE),"")</f>
        <v>Scottish Longbreads</v>
      </c>
      <c r="D990" t="str">
        <f>_xlfn.IFNA(VLOOKUP(VLOOKUP(A990,Orders!$A$1:$L$832,3,FALSE),Employees!$A$1:$J$10,3,FALSE)&amp;" "&amp;VLOOKUP(VLOOKUP(A990,Orders!$A$1:$L$832,3,FALSE),Employees!$A$1:$J$10,2,FALSE),"")</f>
        <v>Margaret Peacock</v>
      </c>
      <c r="E990" s="3">
        <f>_xlfn.IFNA(VLOOKUP(A990,Orders!$A$1:$L$832,4,FALSE),"")</f>
        <v>43148</v>
      </c>
      <c r="F990">
        <v>12.5</v>
      </c>
      <c r="G990">
        <v>18</v>
      </c>
      <c r="H990">
        <v>0.2</v>
      </c>
      <c r="I990">
        <f t="shared" si="60"/>
        <v>2018</v>
      </c>
      <c r="J990">
        <f t="shared" si="61"/>
        <v>45</v>
      </c>
      <c r="K990">
        <f t="shared" si="62"/>
        <v>2</v>
      </c>
      <c r="L990" t="str">
        <f t="shared" si="63"/>
        <v>Q1</v>
      </c>
    </row>
    <row r="991" spans="1:12">
      <c r="A991">
        <v>10623</v>
      </c>
      <c r="B991">
        <v>14</v>
      </c>
      <c r="C991" t="str">
        <f>_xlfn.IFNA(VLOOKUP(B991,Products!$A$1:$J$93,2,FALSE),"")</f>
        <v>Tofu</v>
      </c>
      <c r="D991" t="str">
        <f>_xlfn.IFNA(VLOOKUP(VLOOKUP(A991,Orders!$A$1:$L$832,3,FALSE),Employees!$A$1:$J$10,3,FALSE)&amp;" "&amp;VLOOKUP(VLOOKUP(A991,Orders!$A$1:$L$832,3,FALSE),Employees!$A$1:$J$10,2,FALSE),"")</f>
        <v>Laura Callahan</v>
      </c>
      <c r="E991" s="3">
        <f>_xlfn.IFNA(VLOOKUP(A991,Orders!$A$1:$L$832,4,FALSE),"")</f>
        <v>43149</v>
      </c>
      <c r="F991">
        <v>23.25</v>
      </c>
      <c r="G991">
        <v>21</v>
      </c>
      <c r="H991">
        <v>0</v>
      </c>
      <c r="I991">
        <f t="shared" si="60"/>
        <v>2018</v>
      </c>
      <c r="J991">
        <f t="shared" si="61"/>
        <v>488.25</v>
      </c>
      <c r="K991">
        <f t="shared" si="62"/>
        <v>2</v>
      </c>
      <c r="L991" t="str">
        <f t="shared" si="63"/>
        <v>Q1</v>
      </c>
    </row>
    <row r="992" spans="1:12">
      <c r="A992">
        <v>10623</v>
      </c>
      <c r="B992">
        <v>19</v>
      </c>
      <c r="C992" t="str">
        <f>_xlfn.IFNA(VLOOKUP(B992,Products!$A$1:$J$93,2,FALSE),"")</f>
        <v>Teatime Chocolate Biscuits</v>
      </c>
      <c r="D992" t="str">
        <f>_xlfn.IFNA(VLOOKUP(VLOOKUP(A992,Orders!$A$1:$L$832,3,FALSE),Employees!$A$1:$J$10,3,FALSE)&amp;" "&amp;VLOOKUP(VLOOKUP(A992,Orders!$A$1:$L$832,3,FALSE),Employees!$A$1:$J$10,2,FALSE),"")</f>
        <v>Laura Callahan</v>
      </c>
      <c r="E992" s="3">
        <f>_xlfn.IFNA(VLOOKUP(A992,Orders!$A$1:$L$832,4,FALSE),"")</f>
        <v>43149</v>
      </c>
      <c r="F992">
        <v>9.1999999999999993</v>
      </c>
      <c r="G992">
        <v>15</v>
      </c>
      <c r="H992">
        <v>0.1</v>
      </c>
      <c r="I992">
        <f t="shared" si="60"/>
        <v>2018</v>
      </c>
      <c r="J992">
        <f t="shared" si="61"/>
        <v>13.8</v>
      </c>
      <c r="K992">
        <f t="shared" si="62"/>
        <v>2</v>
      </c>
      <c r="L992" t="str">
        <f t="shared" si="63"/>
        <v>Q1</v>
      </c>
    </row>
    <row r="993" spans="1:12">
      <c r="A993">
        <v>10623</v>
      </c>
      <c r="B993">
        <v>21</v>
      </c>
      <c r="C993" t="str">
        <f>_xlfn.IFNA(VLOOKUP(B993,Products!$A$1:$J$93,2,FALSE),"")</f>
        <v>Sir Rodney's Scones</v>
      </c>
      <c r="D993" t="str">
        <f>_xlfn.IFNA(VLOOKUP(VLOOKUP(A993,Orders!$A$1:$L$832,3,FALSE),Employees!$A$1:$J$10,3,FALSE)&amp;" "&amp;VLOOKUP(VLOOKUP(A993,Orders!$A$1:$L$832,3,FALSE),Employees!$A$1:$J$10,2,FALSE),"")</f>
        <v>Laura Callahan</v>
      </c>
      <c r="E993" s="3">
        <f>_xlfn.IFNA(VLOOKUP(A993,Orders!$A$1:$L$832,4,FALSE),"")</f>
        <v>43149</v>
      </c>
      <c r="F993">
        <v>10</v>
      </c>
      <c r="G993">
        <v>25</v>
      </c>
      <c r="H993">
        <v>0.1</v>
      </c>
      <c r="I993">
        <f t="shared" si="60"/>
        <v>2018</v>
      </c>
      <c r="J993">
        <f t="shared" si="61"/>
        <v>25</v>
      </c>
      <c r="K993">
        <f t="shared" si="62"/>
        <v>2</v>
      </c>
      <c r="L993" t="str">
        <f t="shared" si="63"/>
        <v>Q1</v>
      </c>
    </row>
    <row r="994" spans="1:12">
      <c r="A994">
        <v>10623</v>
      </c>
      <c r="B994">
        <v>24</v>
      </c>
      <c r="C994" t="str">
        <f>_xlfn.IFNA(VLOOKUP(B994,Products!$A$1:$J$93,2,FALSE),"")</f>
        <v>Guaraná Fantástica</v>
      </c>
      <c r="D994" t="str">
        <f>_xlfn.IFNA(VLOOKUP(VLOOKUP(A994,Orders!$A$1:$L$832,3,FALSE),Employees!$A$1:$J$10,3,FALSE)&amp;" "&amp;VLOOKUP(VLOOKUP(A994,Orders!$A$1:$L$832,3,FALSE),Employees!$A$1:$J$10,2,FALSE),"")</f>
        <v>Laura Callahan</v>
      </c>
      <c r="E994" s="3">
        <f>_xlfn.IFNA(VLOOKUP(A994,Orders!$A$1:$L$832,4,FALSE),"")</f>
        <v>43149</v>
      </c>
      <c r="F994">
        <v>4.5</v>
      </c>
      <c r="G994">
        <v>3</v>
      </c>
      <c r="H994">
        <v>0</v>
      </c>
      <c r="I994">
        <f t="shared" si="60"/>
        <v>2018</v>
      </c>
      <c r="J994">
        <f t="shared" si="61"/>
        <v>13.5</v>
      </c>
      <c r="K994">
        <f t="shared" si="62"/>
        <v>2</v>
      </c>
      <c r="L994" t="str">
        <f t="shared" si="63"/>
        <v>Q1</v>
      </c>
    </row>
    <row r="995" spans="1:12">
      <c r="A995">
        <v>10623</v>
      </c>
      <c r="B995">
        <v>35</v>
      </c>
      <c r="C995" t="str">
        <f>_xlfn.IFNA(VLOOKUP(B995,Products!$A$1:$J$93,2,FALSE),"")</f>
        <v>Steeleye Stout</v>
      </c>
      <c r="D995" t="str">
        <f>_xlfn.IFNA(VLOOKUP(VLOOKUP(A995,Orders!$A$1:$L$832,3,FALSE),Employees!$A$1:$J$10,3,FALSE)&amp;" "&amp;VLOOKUP(VLOOKUP(A995,Orders!$A$1:$L$832,3,FALSE),Employees!$A$1:$J$10,2,FALSE),"")</f>
        <v>Laura Callahan</v>
      </c>
      <c r="E995" s="3">
        <f>_xlfn.IFNA(VLOOKUP(A995,Orders!$A$1:$L$832,4,FALSE),"")</f>
        <v>43149</v>
      </c>
      <c r="F995">
        <v>18</v>
      </c>
      <c r="G995">
        <v>30</v>
      </c>
      <c r="H995">
        <v>0.1</v>
      </c>
      <c r="I995">
        <f t="shared" si="60"/>
        <v>2018</v>
      </c>
      <c r="J995">
        <f t="shared" si="61"/>
        <v>54</v>
      </c>
      <c r="K995">
        <f t="shared" si="62"/>
        <v>2</v>
      </c>
      <c r="L995" t="str">
        <f t="shared" si="63"/>
        <v>Q1</v>
      </c>
    </row>
    <row r="996" spans="1:12">
      <c r="A996">
        <v>10624</v>
      </c>
      <c r="B996">
        <v>28</v>
      </c>
      <c r="C996" t="str">
        <f>_xlfn.IFNA(VLOOKUP(B996,Products!$A$1:$J$93,2,FALSE),"")</f>
        <v>Rössle Sauerkraut</v>
      </c>
      <c r="D996" t="str">
        <f>_xlfn.IFNA(VLOOKUP(VLOOKUP(A996,Orders!$A$1:$L$832,3,FALSE),Employees!$A$1:$J$10,3,FALSE)&amp;" "&amp;VLOOKUP(VLOOKUP(A996,Orders!$A$1:$L$832,3,FALSE),Employees!$A$1:$J$10,2,FALSE),"")</f>
        <v>Margaret Peacock</v>
      </c>
      <c r="E996" s="3">
        <f>_xlfn.IFNA(VLOOKUP(A996,Orders!$A$1:$L$832,4,FALSE),"")</f>
        <v>43149</v>
      </c>
      <c r="F996">
        <v>45.6</v>
      </c>
      <c r="G996">
        <v>10</v>
      </c>
      <c r="H996">
        <v>0</v>
      </c>
      <c r="I996">
        <f t="shared" si="60"/>
        <v>2018</v>
      </c>
      <c r="J996">
        <f t="shared" si="61"/>
        <v>456</v>
      </c>
      <c r="K996">
        <f t="shared" si="62"/>
        <v>2</v>
      </c>
      <c r="L996" t="str">
        <f t="shared" si="63"/>
        <v>Q1</v>
      </c>
    </row>
    <row r="997" spans="1:12">
      <c r="A997">
        <v>10624</v>
      </c>
      <c r="B997">
        <v>29</v>
      </c>
      <c r="C997" t="str">
        <f>_xlfn.IFNA(VLOOKUP(B997,Products!$A$1:$J$93,2,FALSE),"")</f>
        <v>Thüringer Rostbratwurst</v>
      </c>
      <c r="D997" t="str">
        <f>_xlfn.IFNA(VLOOKUP(VLOOKUP(A997,Orders!$A$1:$L$832,3,FALSE),Employees!$A$1:$J$10,3,FALSE)&amp;" "&amp;VLOOKUP(VLOOKUP(A997,Orders!$A$1:$L$832,3,FALSE),Employees!$A$1:$J$10,2,FALSE),"")</f>
        <v>Margaret Peacock</v>
      </c>
      <c r="E997" s="3">
        <f>_xlfn.IFNA(VLOOKUP(A997,Orders!$A$1:$L$832,4,FALSE),"")</f>
        <v>43149</v>
      </c>
      <c r="F997">
        <v>123.79</v>
      </c>
      <c r="G997">
        <v>6</v>
      </c>
      <c r="H997">
        <v>0</v>
      </c>
      <c r="I997">
        <f t="shared" si="60"/>
        <v>2018</v>
      </c>
      <c r="J997">
        <f t="shared" si="61"/>
        <v>742.74</v>
      </c>
      <c r="K997">
        <f t="shared" si="62"/>
        <v>2</v>
      </c>
      <c r="L997" t="str">
        <f t="shared" si="63"/>
        <v>Q1</v>
      </c>
    </row>
    <row r="998" spans="1:12">
      <c r="A998">
        <v>10624</v>
      </c>
      <c r="B998">
        <v>44</v>
      </c>
      <c r="C998" t="str">
        <f>_xlfn.IFNA(VLOOKUP(B998,Products!$A$1:$J$93,2,FALSE),"")</f>
        <v>Gula Malacca</v>
      </c>
      <c r="D998" t="str">
        <f>_xlfn.IFNA(VLOOKUP(VLOOKUP(A998,Orders!$A$1:$L$832,3,FALSE),Employees!$A$1:$J$10,3,FALSE)&amp;" "&amp;VLOOKUP(VLOOKUP(A998,Orders!$A$1:$L$832,3,FALSE),Employees!$A$1:$J$10,2,FALSE),"")</f>
        <v>Margaret Peacock</v>
      </c>
      <c r="E998" s="3">
        <f>_xlfn.IFNA(VLOOKUP(A998,Orders!$A$1:$L$832,4,FALSE),"")</f>
        <v>43149</v>
      </c>
      <c r="F998">
        <v>19.45</v>
      </c>
      <c r="G998">
        <v>10</v>
      </c>
      <c r="H998">
        <v>0</v>
      </c>
      <c r="I998">
        <f t="shared" si="60"/>
        <v>2018</v>
      </c>
      <c r="J998">
        <f t="shared" si="61"/>
        <v>194.5</v>
      </c>
      <c r="K998">
        <f t="shared" si="62"/>
        <v>2</v>
      </c>
      <c r="L998" t="str">
        <f t="shared" si="63"/>
        <v>Q1</v>
      </c>
    </row>
    <row r="999" spans="1:12">
      <c r="A999">
        <v>10625</v>
      </c>
      <c r="B999">
        <v>14</v>
      </c>
      <c r="C999" t="str">
        <f>_xlfn.IFNA(VLOOKUP(B999,Products!$A$1:$J$93,2,FALSE),"")</f>
        <v>Tofu</v>
      </c>
      <c r="D999" t="str">
        <f>_xlfn.IFNA(VLOOKUP(VLOOKUP(A999,Orders!$A$1:$L$832,3,FALSE),Employees!$A$1:$J$10,3,FALSE)&amp;" "&amp;VLOOKUP(VLOOKUP(A999,Orders!$A$1:$L$832,3,FALSE),Employees!$A$1:$J$10,2,FALSE),"")</f>
        <v>Janet Leverling</v>
      </c>
      <c r="E999" s="3">
        <f>_xlfn.IFNA(VLOOKUP(A999,Orders!$A$1:$L$832,4,FALSE),"")</f>
        <v>43150</v>
      </c>
      <c r="F999">
        <v>23.25</v>
      </c>
      <c r="G999">
        <v>3</v>
      </c>
      <c r="H999">
        <v>0</v>
      </c>
      <c r="I999">
        <f t="shared" si="60"/>
        <v>2018</v>
      </c>
      <c r="J999">
        <f t="shared" si="61"/>
        <v>69.75</v>
      </c>
      <c r="K999">
        <f t="shared" si="62"/>
        <v>2</v>
      </c>
      <c r="L999" t="str">
        <f t="shared" si="63"/>
        <v>Q1</v>
      </c>
    </row>
    <row r="1000" spans="1:12">
      <c r="A1000">
        <v>10625</v>
      </c>
      <c r="B1000">
        <v>42</v>
      </c>
      <c r="C1000" t="str">
        <f>_xlfn.IFNA(VLOOKUP(B1000,Products!$A$1:$J$93,2,FALSE),"")</f>
        <v>Singaporean Hokkien Fried Mee</v>
      </c>
      <c r="D1000" t="str">
        <f>_xlfn.IFNA(VLOOKUP(VLOOKUP(A1000,Orders!$A$1:$L$832,3,FALSE),Employees!$A$1:$J$10,3,FALSE)&amp;" "&amp;VLOOKUP(VLOOKUP(A1000,Orders!$A$1:$L$832,3,FALSE),Employees!$A$1:$J$10,2,FALSE),"")</f>
        <v>Janet Leverling</v>
      </c>
      <c r="E1000" s="3">
        <f>_xlfn.IFNA(VLOOKUP(A1000,Orders!$A$1:$L$832,4,FALSE),"")</f>
        <v>43150</v>
      </c>
      <c r="F1000">
        <v>14</v>
      </c>
      <c r="G1000">
        <v>5</v>
      </c>
      <c r="H1000">
        <v>0</v>
      </c>
      <c r="I1000">
        <f t="shared" si="60"/>
        <v>2018</v>
      </c>
      <c r="J1000">
        <f t="shared" si="61"/>
        <v>70</v>
      </c>
      <c r="K1000">
        <f t="shared" si="62"/>
        <v>2</v>
      </c>
      <c r="L1000" t="str">
        <f t="shared" si="63"/>
        <v>Q1</v>
      </c>
    </row>
    <row r="1001" spans="1:12">
      <c r="A1001">
        <v>10625</v>
      </c>
      <c r="B1001">
        <v>60</v>
      </c>
      <c r="C1001" t="str">
        <f>_xlfn.IFNA(VLOOKUP(B1001,Products!$A$1:$J$93,2,FALSE),"")</f>
        <v>Camembert Pierrot</v>
      </c>
      <c r="D1001" t="str">
        <f>_xlfn.IFNA(VLOOKUP(VLOOKUP(A1001,Orders!$A$1:$L$832,3,FALSE),Employees!$A$1:$J$10,3,FALSE)&amp;" "&amp;VLOOKUP(VLOOKUP(A1001,Orders!$A$1:$L$832,3,FALSE),Employees!$A$1:$J$10,2,FALSE),"")</f>
        <v>Janet Leverling</v>
      </c>
      <c r="E1001" s="3">
        <f>_xlfn.IFNA(VLOOKUP(A1001,Orders!$A$1:$L$832,4,FALSE),"")</f>
        <v>43150</v>
      </c>
      <c r="F1001">
        <v>34</v>
      </c>
      <c r="G1001">
        <v>10</v>
      </c>
      <c r="H1001">
        <v>0</v>
      </c>
      <c r="I1001">
        <f t="shared" si="60"/>
        <v>2018</v>
      </c>
      <c r="J1001">
        <f t="shared" si="61"/>
        <v>340</v>
      </c>
      <c r="K1001">
        <f t="shared" si="62"/>
        <v>2</v>
      </c>
      <c r="L1001" t="str">
        <f t="shared" si="63"/>
        <v>Q1</v>
      </c>
    </row>
    <row r="1002" spans="1:12">
      <c r="A1002">
        <v>10626</v>
      </c>
      <c r="B1002">
        <v>53</v>
      </c>
      <c r="C1002" t="str">
        <f>_xlfn.IFNA(VLOOKUP(B1002,Products!$A$1:$J$93,2,FALSE),"")</f>
        <v>Perth Pasties</v>
      </c>
      <c r="D1002" t="str">
        <f>_xlfn.IFNA(VLOOKUP(VLOOKUP(A1002,Orders!$A$1:$L$832,3,FALSE),Employees!$A$1:$J$10,3,FALSE)&amp;" "&amp;VLOOKUP(VLOOKUP(A1002,Orders!$A$1:$L$832,3,FALSE),Employees!$A$1:$J$10,2,FALSE),"")</f>
        <v>Nancy Davolio</v>
      </c>
      <c r="E1002" s="3">
        <f>_xlfn.IFNA(VLOOKUP(A1002,Orders!$A$1:$L$832,4,FALSE),"")</f>
        <v>43153</v>
      </c>
      <c r="F1002">
        <v>32.799999999999997</v>
      </c>
      <c r="G1002">
        <v>12</v>
      </c>
      <c r="H1002">
        <v>0</v>
      </c>
      <c r="I1002">
        <f t="shared" si="60"/>
        <v>2018</v>
      </c>
      <c r="J1002">
        <f t="shared" si="61"/>
        <v>393.59999999999997</v>
      </c>
      <c r="K1002">
        <f t="shared" si="62"/>
        <v>2</v>
      </c>
      <c r="L1002" t="str">
        <f t="shared" si="63"/>
        <v>Q1</v>
      </c>
    </row>
    <row r="1003" spans="1:12">
      <c r="A1003">
        <v>10626</v>
      </c>
      <c r="B1003">
        <v>60</v>
      </c>
      <c r="C1003" t="str">
        <f>_xlfn.IFNA(VLOOKUP(B1003,Products!$A$1:$J$93,2,FALSE),"")</f>
        <v>Camembert Pierrot</v>
      </c>
      <c r="D1003" t="str">
        <f>_xlfn.IFNA(VLOOKUP(VLOOKUP(A1003,Orders!$A$1:$L$832,3,FALSE),Employees!$A$1:$J$10,3,FALSE)&amp;" "&amp;VLOOKUP(VLOOKUP(A1003,Orders!$A$1:$L$832,3,FALSE),Employees!$A$1:$J$10,2,FALSE),"")</f>
        <v>Nancy Davolio</v>
      </c>
      <c r="E1003" s="3">
        <f>_xlfn.IFNA(VLOOKUP(A1003,Orders!$A$1:$L$832,4,FALSE),"")</f>
        <v>43153</v>
      </c>
      <c r="F1003">
        <v>34</v>
      </c>
      <c r="G1003">
        <v>20</v>
      </c>
      <c r="H1003">
        <v>0</v>
      </c>
      <c r="I1003">
        <f t="shared" si="60"/>
        <v>2018</v>
      </c>
      <c r="J1003">
        <f t="shared" si="61"/>
        <v>680</v>
      </c>
      <c r="K1003">
        <f t="shared" si="62"/>
        <v>2</v>
      </c>
      <c r="L1003" t="str">
        <f t="shared" si="63"/>
        <v>Q1</v>
      </c>
    </row>
    <row r="1004" spans="1:12">
      <c r="A1004">
        <v>10626</v>
      </c>
      <c r="B1004">
        <v>71</v>
      </c>
      <c r="C1004" t="str">
        <f>_xlfn.IFNA(VLOOKUP(B1004,Products!$A$1:$J$93,2,FALSE),"")</f>
        <v>Flotemysost</v>
      </c>
      <c r="D1004" t="str">
        <f>_xlfn.IFNA(VLOOKUP(VLOOKUP(A1004,Orders!$A$1:$L$832,3,FALSE),Employees!$A$1:$J$10,3,FALSE)&amp;" "&amp;VLOOKUP(VLOOKUP(A1004,Orders!$A$1:$L$832,3,FALSE),Employees!$A$1:$J$10,2,FALSE),"")</f>
        <v>Nancy Davolio</v>
      </c>
      <c r="E1004" s="3">
        <f>_xlfn.IFNA(VLOOKUP(A1004,Orders!$A$1:$L$832,4,FALSE),"")</f>
        <v>43153</v>
      </c>
      <c r="F1004">
        <v>21.5</v>
      </c>
      <c r="G1004">
        <v>20</v>
      </c>
      <c r="H1004">
        <v>0</v>
      </c>
      <c r="I1004">
        <f t="shared" si="60"/>
        <v>2018</v>
      </c>
      <c r="J1004">
        <f t="shared" si="61"/>
        <v>430</v>
      </c>
      <c r="K1004">
        <f t="shared" si="62"/>
        <v>2</v>
      </c>
      <c r="L1004" t="str">
        <f t="shared" si="63"/>
        <v>Q1</v>
      </c>
    </row>
    <row r="1005" spans="1:12">
      <c r="A1005">
        <v>10627</v>
      </c>
      <c r="B1005">
        <v>62</v>
      </c>
      <c r="C1005" t="str">
        <f>_xlfn.IFNA(VLOOKUP(B1005,Products!$A$1:$J$93,2,FALSE),"")</f>
        <v>Tarte au sucre</v>
      </c>
      <c r="D1005" t="str">
        <f>_xlfn.IFNA(VLOOKUP(VLOOKUP(A1005,Orders!$A$1:$L$832,3,FALSE),Employees!$A$1:$J$10,3,FALSE)&amp;" "&amp;VLOOKUP(VLOOKUP(A1005,Orders!$A$1:$L$832,3,FALSE),Employees!$A$1:$J$10,2,FALSE),"")</f>
        <v>Laura Callahan</v>
      </c>
      <c r="E1005" s="3">
        <f>_xlfn.IFNA(VLOOKUP(A1005,Orders!$A$1:$L$832,4,FALSE),"")</f>
        <v>43153</v>
      </c>
      <c r="F1005">
        <v>49.3</v>
      </c>
      <c r="G1005">
        <v>15</v>
      </c>
      <c r="H1005">
        <v>0</v>
      </c>
      <c r="I1005">
        <f t="shared" si="60"/>
        <v>2018</v>
      </c>
      <c r="J1005">
        <f t="shared" si="61"/>
        <v>739.5</v>
      </c>
      <c r="K1005">
        <f t="shared" si="62"/>
        <v>2</v>
      </c>
      <c r="L1005" t="str">
        <f t="shared" si="63"/>
        <v>Q1</v>
      </c>
    </row>
    <row r="1006" spans="1:12">
      <c r="A1006">
        <v>10627</v>
      </c>
      <c r="B1006">
        <v>73</v>
      </c>
      <c r="C1006" t="str">
        <f>_xlfn.IFNA(VLOOKUP(B1006,Products!$A$1:$J$93,2,FALSE),"")</f>
        <v>Röd Kaviar</v>
      </c>
      <c r="D1006" t="str">
        <f>_xlfn.IFNA(VLOOKUP(VLOOKUP(A1006,Orders!$A$1:$L$832,3,FALSE),Employees!$A$1:$J$10,3,FALSE)&amp;" "&amp;VLOOKUP(VLOOKUP(A1006,Orders!$A$1:$L$832,3,FALSE),Employees!$A$1:$J$10,2,FALSE),"")</f>
        <v>Laura Callahan</v>
      </c>
      <c r="E1006" s="3">
        <f>_xlfn.IFNA(VLOOKUP(A1006,Orders!$A$1:$L$832,4,FALSE),"")</f>
        <v>43153</v>
      </c>
      <c r="F1006">
        <v>15</v>
      </c>
      <c r="G1006">
        <v>35</v>
      </c>
      <c r="H1006">
        <v>0.15</v>
      </c>
      <c r="I1006">
        <f t="shared" si="60"/>
        <v>2018</v>
      </c>
      <c r="J1006">
        <f t="shared" si="61"/>
        <v>78.75</v>
      </c>
      <c r="K1006">
        <f t="shared" si="62"/>
        <v>2</v>
      </c>
      <c r="L1006" t="str">
        <f t="shared" si="63"/>
        <v>Q1</v>
      </c>
    </row>
    <row r="1007" spans="1:12">
      <c r="A1007">
        <v>10628</v>
      </c>
      <c r="B1007">
        <v>1</v>
      </c>
      <c r="C1007" t="str">
        <f>_xlfn.IFNA(VLOOKUP(B1007,Products!$A$1:$J$93,2,FALSE),"")</f>
        <v>Tea</v>
      </c>
      <c r="D1007" t="str">
        <f>_xlfn.IFNA(VLOOKUP(VLOOKUP(A1007,Orders!$A$1:$L$832,3,FALSE),Employees!$A$1:$J$10,3,FALSE)&amp;" "&amp;VLOOKUP(VLOOKUP(A1007,Orders!$A$1:$L$832,3,FALSE),Employees!$A$1:$J$10,2,FALSE),"")</f>
        <v>Margaret Peacock</v>
      </c>
      <c r="E1007" s="3">
        <f>_xlfn.IFNA(VLOOKUP(A1007,Orders!$A$1:$L$832,4,FALSE),"")</f>
        <v>43154</v>
      </c>
      <c r="F1007">
        <v>18</v>
      </c>
      <c r="G1007">
        <v>25</v>
      </c>
      <c r="H1007">
        <v>0</v>
      </c>
      <c r="I1007">
        <f t="shared" si="60"/>
        <v>2018</v>
      </c>
      <c r="J1007">
        <f t="shared" si="61"/>
        <v>450</v>
      </c>
      <c r="K1007">
        <f t="shared" si="62"/>
        <v>2</v>
      </c>
      <c r="L1007" t="str">
        <f t="shared" si="63"/>
        <v>Q1</v>
      </c>
    </row>
    <row r="1008" spans="1:12">
      <c r="A1008">
        <v>10629</v>
      </c>
      <c r="B1008">
        <v>29</v>
      </c>
      <c r="C1008" t="str">
        <f>_xlfn.IFNA(VLOOKUP(B1008,Products!$A$1:$J$93,2,FALSE),"")</f>
        <v>Thüringer Rostbratwurst</v>
      </c>
      <c r="D1008" t="str">
        <f>_xlfn.IFNA(VLOOKUP(VLOOKUP(A1008,Orders!$A$1:$L$832,3,FALSE),Employees!$A$1:$J$10,3,FALSE)&amp;" "&amp;VLOOKUP(VLOOKUP(A1008,Orders!$A$1:$L$832,3,FALSE),Employees!$A$1:$J$10,2,FALSE),"")</f>
        <v>Margaret Peacock</v>
      </c>
      <c r="E1008" s="3">
        <f>_xlfn.IFNA(VLOOKUP(A1008,Orders!$A$1:$L$832,4,FALSE),"")</f>
        <v>43154</v>
      </c>
      <c r="F1008">
        <v>123.79</v>
      </c>
      <c r="G1008">
        <v>20</v>
      </c>
      <c r="H1008">
        <v>0</v>
      </c>
      <c r="I1008">
        <f t="shared" si="60"/>
        <v>2018</v>
      </c>
      <c r="J1008">
        <f t="shared" si="61"/>
        <v>2475.8000000000002</v>
      </c>
      <c r="K1008">
        <f t="shared" si="62"/>
        <v>2</v>
      </c>
      <c r="L1008" t="str">
        <f t="shared" si="63"/>
        <v>Q1</v>
      </c>
    </row>
    <row r="1009" spans="1:12">
      <c r="A1009">
        <v>10629</v>
      </c>
      <c r="B1009">
        <v>64</v>
      </c>
      <c r="C1009" t="str">
        <f>_xlfn.IFNA(VLOOKUP(B1009,Products!$A$1:$J$93,2,FALSE),"")</f>
        <v>Wimmers gute Semmelknödel</v>
      </c>
      <c r="D1009" t="str">
        <f>_xlfn.IFNA(VLOOKUP(VLOOKUP(A1009,Orders!$A$1:$L$832,3,FALSE),Employees!$A$1:$J$10,3,FALSE)&amp;" "&amp;VLOOKUP(VLOOKUP(A1009,Orders!$A$1:$L$832,3,FALSE),Employees!$A$1:$J$10,2,FALSE),"")</f>
        <v>Margaret Peacock</v>
      </c>
      <c r="E1009" s="3">
        <f>_xlfn.IFNA(VLOOKUP(A1009,Orders!$A$1:$L$832,4,FALSE),"")</f>
        <v>43154</v>
      </c>
      <c r="F1009">
        <v>33.25</v>
      </c>
      <c r="G1009">
        <v>9</v>
      </c>
      <c r="H1009">
        <v>0</v>
      </c>
      <c r="I1009">
        <f t="shared" si="60"/>
        <v>2018</v>
      </c>
      <c r="J1009">
        <f t="shared" si="61"/>
        <v>299.25</v>
      </c>
      <c r="K1009">
        <f t="shared" si="62"/>
        <v>2</v>
      </c>
      <c r="L1009" t="str">
        <f t="shared" si="63"/>
        <v>Q1</v>
      </c>
    </row>
    <row r="1010" spans="1:12">
      <c r="A1010">
        <v>10630</v>
      </c>
      <c r="B1010">
        <v>55</v>
      </c>
      <c r="C1010" t="str">
        <f>_xlfn.IFNA(VLOOKUP(B1010,Products!$A$1:$J$93,2,FALSE),"")</f>
        <v>Pâté chinois</v>
      </c>
      <c r="D1010" t="str">
        <f>_xlfn.IFNA(VLOOKUP(VLOOKUP(A1010,Orders!$A$1:$L$832,3,FALSE),Employees!$A$1:$J$10,3,FALSE)&amp;" "&amp;VLOOKUP(VLOOKUP(A1010,Orders!$A$1:$L$832,3,FALSE),Employees!$A$1:$J$10,2,FALSE),"")</f>
        <v>Nancy Davolio</v>
      </c>
      <c r="E1010" s="3">
        <f>_xlfn.IFNA(VLOOKUP(A1010,Orders!$A$1:$L$832,4,FALSE),"")</f>
        <v>43155</v>
      </c>
      <c r="F1010">
        <v>24</v>
      </c>
      <c r="G1010">
        <v>12</v>
      </c>
      <c r="H1010">
        <v>0.05</v>
      </c>
      <c r="I1010">
        <f t="shared" si="60"/>
        <v>2018</v>
      </c>
      <c r="J1010">
        <f t="shared" si="61"/>
        <v>14.4</v>
      </c>
      <c r="K1010">
        <f t="shared" si="62"/>
        <v>2</v>
      </c>
      <c r="L1010" t="str">
        <f t="shared" si="63"/>
        <v>Q1</v>
      </c>
    </row>
    <row r="1011" spans="1:12">
      <c r="A1011">
        <v>10630</v>
      </c>
      <c r="B1011">
        <v>76</v>
      </c>
      <c r="C1011" t="str">
        <f>_xlfn.IFNA(VLOOKUP(B1011,Products!$A$1:$J$93,2,FALSE),"")</f>
        <v>Lakkalikööri</v>
      </c>
      <c r="D1011" t="str">
        <f>_xlfn.IFNA(VLOOKUP(VLOOKUP(A1011,Orders!$A$1:$L$832,3,FALSE),Employees!$A$1:$J$10,3,FALSE)&amp;" "&amp;VLOOKUP(VLOOKUP(A1011,Orders!$A$1:$L$832,3,FALSE),Employees!$A$1:$J$10,2,FALSE),"")</f>
        <v>Nancy Davolio</v>
      </c>
      <c r="E1011" s="3">
        <f>_xlfn.IFNA(VLOOKUP(A1011,Orders!$A$1:$L$832,4,FALSE),"")</f>
        <v>43155</v>
      </c>
      <c r="F1011">
        <v>18</v>
      </c>
      <c r="G1011">
        <v>35</v>
      </c>
      <c r="H1011">
        <v>0</v>
      </c>
      <c r="I1011">
        <f t="shared" si="60"/>
        <v>2018</v>
      </c>
      <c r="J1011">
        <f t="shared" si="61"/>
        <v>630</v>
      </c>
      <c r="K1011">
        <f t="shared" si="62"/>
        <v>2</v>
      </c>
      <c r="L1011" t="str">
        <f t="shared" si="63"/>
        <v>Q1</v>
      </c>
    </row>
    <row r="1012" spans="1:12">
      <c r="A1012">
        <v>10631</v>
      </c>
      <c r="B1012">
        <v>75</v>
      </c>
      <c r="C1012" t="str">
        <f>_xlfn.IFNA(VLOOKUP(B1012,Products!$A$1:$J$93,2,FALSE),"")</f>
        <v>Rhönbräu Klosterbier</v>
      </c>
      <c r="D1012" t="str">
        <f>_xlfn.IFNA(VLOOKUP(VLOOKUP(A1012,Orders!$A$1:$L$832,3,FALSE),Employees!$A$1:$J$10,3,FALSE)&amp;" "&amp;VLOOKUP(VLOOKUP(A1012,Orders!$A$1:$L$832,3,FALSE),Employees!$A$1:$J$10,2,FALSE),"")</f>
        <v>Laura Callahan</v>
      </c>
      <c r="E1012" s="3">
        <f>_xlfn.IFNA(VLOOKUP(A1012,Orders!$A$1:$L$832,4,FALSE),"")</f>
        <v>43156</v>
      </c>
      <c r="F1012">
        <v>7.75</v>
      </c>
      <c r="G1012">
        <v>8</v>
      </c>
      <c r="H1012">
        <v>0.1</v>
      </c>
      <c r="I1012">
        <f t="shared" si="60"/>
        <v>2018</v>
      </c>
      <c r="J1012">
        <f t="shared" si="61"/>
        <v>6.2</v>
      </c>
      <c r="K1012">
        <f t="shared" si="62"/>
        <v>2</v>
      </c>
      <c r="L1012" t="str">
        <f t="shared" si="63"/>
        <v>Q1</v>
      </c>
    </row>
    <row r="1013" spans="1:12">
      <c r="A1013">
        <v>10632</v>
      </c>
      <c r="B1013">
        <v>2</v>
      </c>
      <c r="C1013" t="str">
        <f>_xlfn.IFNA(VLOOKUP(B1013,Products!$A$1:$J$93,2,FALSE),"")</f>
        <v>Chang5</v>
      </c>
      <c r="D1013" t="str">
        <f>_xlfn.IFNA(VLOOKUP(VLOOKUP(A1013,Orders!$A$1:$L$832,3,FALSE),Employees!$A$1:$J$10,3,FALSE)&amp;" "&amp;VLOOKUP(VLOOKUP(A1013,Orders!$A$1:$L$832,3,FALSE),Employees!$A$1:$J$10,2,FALSE),"")</f>
        <v>Laura Callahan</v>
      </c>
      <c r="E1013" s="3">
        <f>_xlfn.IFNA(VLOOKUP(A1013,Orders!$A$1:$L$832,4,FALSE),"")</f>
        <v>43156</v>
      </c>
      <c r="F1013">
        <v>19</v>
      </c>
      <c r="G1013">
        <v>30</v>
      </c>
      <c r="H1013">
        <v>0.05</v>
      </c>
      <c r="I1013">
        <f t="shared" si="60"/>
        <v>2018</v>
      </c>
      <c r="J1013">
        <f t="shared" si="61"/>
        <v>28.5</v>
      </c>
      <c r="K1013">
        <f t="shared" si="62"/>
        <v>2</v>
      </c>
      <c r="L1013" t="str">
        <f t="shared" si="63"/>
        <v>Q1</v>
      </c>
    </row>
    <row r="1014" spans="1:12">
      <c r="A1014">
        <v>10632</v>
      </c>
      <c r="B1014">
        <v>33</v>
      </c>
      <c r="C1014" t="str">
        <f>_xlfn.IFNA(VLOOKUP(B1014,Products!$A$1:$J$93,2,FALSE),"")</f>
        <v>Geitost</v>
      </c>
      <c r="D1014" t="str">
        <f>_xlfn.IFNA(VLOOKUP(VLOOKUP(A1014,Orders!$A$1:$L$832,3,FALSE),Employees!$A$1:$J$10,3,FALSE)&amp;" "&amp;VLOOKUP(VLOOKUP(A1014,Orders!$A$1:$L$832,3,FALSE),Employees!$A$1:$J$10,2,FALSE),"")</f>
        <v>Laura Callahan</v>
      </c>
      <c r="E1014" s="3">
        <f>_xlfn.IFNA(VLOOKUP(A1014,Orders!$A$1:$L$832,4,FALSE),"")</f>
        <v>43156</v>
      </c>
      <c r="F1014">
        <v>2.5</v>
      </c>
      <c r="G1014">
        <v>20</v>
      </c>
      <c r="H1014">
        <v>0.05</v>
      </c>
      <c r="I1014">
        <f t="shared" si="60"/>
        <v>2018</v>
      </c>
      <c r="J1014">
        <f t="shared" si="61"/>
        <v>2.5</v>
      </c>
      <c r="K1014">
        <f t="shared" si="62"/>
        <v>2</v>
      </c>
      <c r="L1014" t="str">
        <f t="shared" si="63"/>
        <v>Q1</v>
      </c>
    </row>
    <row r="1015" spans="1:12">
      <c r="A1015">
        <v>10633</v>
      </c>
      <c r="B1015">
        <v>12</v>
      </c>
      <c r="C1015" t="str">
        <f>_xlfn.IFNA(VLOOKUP(B1015,Products!$A$1:$J$93,2,FALSE),"")</f>
        <v>Queso Manchego La Pastora</v>
      </c>
      <c r="D1015" t="str">
        <f>_xlfn.IFNA(VLOOKUP(VLOOKUP(A1015,Orders!$A$1:$L$832,3,FALSE),Employees!$A$1:$J$10,3,FALSE)&amp;" "&amp;VLOOKUP(VLOOKUP(A1015,Orders!$A$1:$L$832,3,FALSE),Employees!$A$1:$J$10,2,FALSE),"")</f>
        <v>Robert King</v>
      </c>
      <c r="E1015" s="3">
        <f>_xlfn.IFNA(VLOOKUP(A1015,Orders!$A$1:$L$832,4,FALSE),"")</f>
        <v>43157</v>
      </c>
      <c r="F1015">
        <v>38</v>
      </c>
      <c r="G1015">
        <v>36</v>
      </c>
      <c r="H1015">
        <v>0.15</v>
      </c>
      <c r="I1015">
        <f t="shared" si="60"/>
        <v>2018</v>
      </c>
      <c r="J1015">
        <f t="shared" si="61"/>
        <v>205.2</v>
      </c>
      <c r="K1015">
        <f t="shared" si="62"/>
        <v>2</v>
      </c>
      <c r="L1015" t="str">
        <f t="shared" si="63"/>
        <v>Q1</v>
      </c>
    </row>
    <row r="1016" spans="1:12">
      <c r="A1016">
        <v>10633</v>
      </c>
      <c r="B1016">
        <v>13</v>
      </c>
      <c r="C1016" t="str">
        <f>_xlfn.IFNA(VLOOKUP(B1016,Products!$A$1:$J$93,2,FALSE),"")</f>
        <v>Konbu</v>
      </c>
      <c r="D1016" t="str">
        <f>_xlfn.IFNA(VLOOKUP(VLOOKUP(A1016,Orders!$A$1:$L$832,3,FALSE),Employees!$A$1:$J$10,3,FALSE)&amp;" "&amp;VLOOKUP(VLOOKUP(A1016,Orders!$A$1:$L$832,3,FALSE),Employees!$A$1:$J$10,2,FALSE),"")</f>
        <v>Robert King</v>
      </c>
      <c r="E1016" s="3">
        <f>_xlfn.IFNA(VLOOKUP(A1016,Orders!$A$1:$L$832,4,FALSE),"")</f>
        <v>43157</v>
      </c>
      <c r="F1016">
        <v>6</v>
      </c>
      <c r="G1016">
        <v>13</v>
      </c>
      <c r="H1016">
        <v>0.15</v>
      </c>
      <c r="I1016">
        <f t="shared" si="60"/>
        <v>2018</v>
      </c>
      <c r="J1016">
        <f t="shared" si="61"/>
        <v>11.7</v>
      </c>
      <c r="K1016">
        <f t="shared" si="62"/>
        <v>2</v>
      </c>
      <c r="L1016" t="str">
        <f t="shared" si="63"/>
        <v>Q1</v>
      </c>
    </row>
    <row r="1017" spans="1:12">
      <c r="A1017">
        <v>10633</v>
      </c>
      <c r="B1017">
        <v>26</v>
      </c>
      <c r="C1017" t="str">
        <f>_xlfn.IFNA(VLOOKUP(B1017,Products!$A$1:$J$93,2,FALSE),"")</f>
        <v>Gumbär Gummibärchen</v>
      </c>
      <c r="D1017" t="str">
        <f>_xlfn.IFNA(VLOOKUP(VLOOKUP(A1017,Orders!$A$1:$L$832,3,FALSE),Employees!$A$1:$J$10,3,FALSE)&amp;" "&amp;VLOOKUP(VLOOKUP(A1017,Orders!$A$1:$L$832,3,FALSE),Employees!$A$1:$J$10,2,FALSE),"")</f>
        <v>Robert King</v>
      </c>
      <c r="E1017" s="3">
        <f>_xlfn.IFNA(VLOOKUP(A1017,Orders!$A$1:$L$832,4,FALSE),"")</f>
        <v>43157</v>
      </c>
      <c r="F1017">
        <v>31.23</v>
      </c>
      <c r="G1017">
        <v>35</v>
      </c>
      <c r="H1017">
        <v>0.15</v>
      </c>
      <c r="I1017">
        <f t="shared" si="60"/>
        <v>2018</v>
      </c>
      <c r="J1017">
        <f t="shared" si="61"/>
        <v>163.95749999999998</v>
      </c>
      <c r="K1017">
        <f t="shared" si="62"/>
        <v>2</v>
      </c>
      <c r="L1017" t="str">
        <f t="shared" si="63"/>
        <v>Q1</v>
      </c>
    </row>
    <row r="1018" spans="1:12">
      <c r="A1018">
        <v>10633</v>
      </c>
      <c r="B1018">
        <v>62</v>
      </c>
      <c r="C1018" t="str">
        <f>_xlfn.IFNA(VLOOKUP(B1018,Products!$A$1:$J$93,2,FALSE),"")</f>
        <v>Tarte au sucre</v>
      </c>
      <c r="D1018" t="str">
        <f>_xlfn.IFNA(VLOOKUP(VLOOKUP(A1018,Orders!$A$1:$L$832,3,FALSE),Employees!$A$1:$J$10,3,FALSE)&amp;" "&amp;VLOOKUP(VLOOKUP(A1018,Orders!$A$1:$L$832,3,FALSE),Employees!$A$1:$J$10,2,FALSE),"")</f>
        <v>Robert King</v>
      </c>
      <c r="E1018" s="3">
        <f>_xlfn.IFNA(VLOOKUP(A1018,Orders!$A$1:$L$832,4,FALSE),"")</f>
        <v>43157</v>
      </c>
      <c r="F1018">
        <v>49.3</v>
      </c>
      <c r="G1018">
        <v>80</v>
      </c>
      <c r="H1018">
        <v>0.15</v>
      </c>
      <c r="I1018">
        <f t="shared" si="60"/>
        <v>2018</v>
      </c>
      <c r="J1018">
        <f t="shared" si="61"/>
        <v>591.6</v>
      </c>
      <c r="K1018">
        <f t="shared" si="62"/>
        <v>2</v>
      </c>
      <c r="L1018" t="str">
        <f t="shared" si="63"/>
        <v>Q1</v>
      </c>
    </row>
    <row r="1019" spans="1:12">
      <c r="A1019">
        <v>10634</v>
      </c>
      <c r="B1019">
        <v>7</v>
      </c>
      <c r="C1019" t="str">
        <f>_xlfn.IFNA(VLOOKUP(B1019,Products!$A$1:$J$93,2,FALSE),"")</f>
        <v>Uncle Bob's Organic Dried Pears</v>
      </c>
      <c r="D1019" t="str">
        <f>_xlfn.IFNA(VLOOKUP(VLOOKUP(A1019,Orders!$A$1:$L$832,3,FALSE),Employees!$A$1:$J$10,3,FALSE)&amp;" "&amp;VLOOKUP(VLOOKUP(A1019,Orders!$A$1:$L$832,3,FALSE),Employees!$A$1:$J$10,2,FALSE),"")</f>
        <v>Margaret Peacock</v>
      </c>
      <c r="E1019" s="3">
        <f>_xlfn.IFNA(VLOOKUP(A1019,Orders!$A$1:$L$832,4,FALSE),"")</f>
        <v>43157</v>
      </c>
      <c r="F1019">
        <v>30</v>
      </c>
      <c r="G1019">
        <v>35</v>
      </c>
      <c r="H1019">
        <v>0</v>
      </c>
      <c r="I1019">
        <f t="shared" si="60"/>
        <v>2018</v>
      </c>
      <c r="J1019">
        <f t="shared" si="61"/>
        <v>1050</v>
      </c>
      <c r="K1019">
        <f t="shared" si="62"/>
        <v>2</v>
      </c>
      <c r="L1019" t="str">
        <f t="shared" si="63"/>
        <v>Q1</v>
      </c>
    </row>
    <row r="1020" spans="1:12">
      <c r="A1020">
        <v>10634</v>
      </c>
      <c r="B1020">
        <v>18</v>
      </c>
      <c r="C1020" t="str">
        <f>_xlfn.IFNA(VLOOKUP(B1020,Products!$A$1:$J$93,2,FALSE),"")</f>
        <v>Carnarvon Tigers</v>
      </c>
      <c r="D1020" t="str">
        <f>_xlfn.IFNA(VLOOKUP(VLOOKUP(A1020,Orders!$A$1:$L$832,3,FALSE),Employees!$A$1:$J$10,3,FALSE)&amp;" "&amp;VLOOKUP(VLOOKUP(A1020,Orders!$A$1:$L$832,3,FALSE),Employees!$A$1:$J$10,2,FALSE),"")</f>
        <v>Margaret Peacock</v>
      </c>
      <c r="E1020" s="3">
        <f>_xlfn.IFNA(VLOOKUP(A1020,Orders!$A$1:$L$832,4,FALSE),"")</f>
        <v>43157</v>
      </c>
      <c r="F1020">
        <v>62.5</v>
      </c>
      <c r="G1020">
        <v>50</v>
      </c>
      <c r="H1020">
        <v>0</v>
      </c>
      <c r="I1020">
        <f t="shared" si="60"/>
        <v>2018</v>
      </c>
      <c r="J1020">
        <f t="shared" si="61"/>
        <v>3125</v>
      </c>
      <c r="K1020">
        <f t="shared" si="62"/>
        <v>2</v>
      </c>
      <c r="L1020" t="str">
        <f t="shared" si="63"/>
        <v>Q1</v>
      </c>
    </row>
    <row r="1021" spans="1:12">
      <c r="A1021">
        <v>10634</v>
      </c>
      <c r="B1021">
        <v>51</v>
      </c>
      <c r="C1021" t="str">
        <f>_xlfn.IFNA(VLOOKUP(B1021,Products!$A$1:$J$93,2,FALSE),"")</f>
        <v>Manjimup Dried Apples</v>
      </c>
      <c r="D1021" t="str">
        <f>_xlfn.IFNA(VLOOKUP(VLOOKUP(A1021,Orders!$A$1:$L$832,3,FALSE),Employees!$A$1:$J$10,3,FALSE)&amp;" "&amp;VLOOKUP(VLOOKUP(A1021,Orders!$A$1:$L$832,3,FALSE),Employees!$A$1:$J$10,2,FALSE),"")</f>
        <v>Margaret Peacock</v>
      </c>
      <c r="E1021" s="3">
        <f>_xlfn.IFNA(VLOOKUP(A1021,Orders!$A$1:$L$832,4,FALSE),"")</f>
        <v>43157</v>
      </c>
      <c r="F1021">
        <v>53</v>
      </c>
      <c r="G1021">
        <v>15</v>
      </c>
      <c r="H1021">
        <v>0</v>
      </c>
      <c r="I1021">
        <f t="shared" si="60"/>
        <v>2018</v>
      </c>
      <c r="J1021">
        <f t="shared" si="61"/>
        <v>795</v>
      </c>
      <c r="K1021">
        <f t="shared" si="62"/>
        <v>2</v>
      </c>
      <c r="L1021" t="str">
        <f t="shared" si="63"/>
        <v>Q1</v>
      </c>
    </row>
    <row r="1022" spans="1:12">
      <c r="A1022">
        <v>10634</v>
      </c>
      <c r="B1022">
        <v>75</v>
      </c>
      <c r="C1022" t="str">
        <f>_xlfn.IFNA(VLOOKUP(B1022,Products!$A$1:$J$93,2,FALSE),"")</f>
        <v>Rhönbräu Klosterbier</v>
      </c>
      <c r="D1022" t="str">
        <f>_xlfn.IFNA(VLOOKUP(VLOOKUP(A1022,Orders!$A$1:$L$832,3,FALSE),Employees!$A$1:$J$10,3,FALSE)&amp;" "&amp;VLOOKUP(VLOOKUP(A1022,Orders!$A$1:$L$832,3,FALSE),Employees!$A$1:$J$10,2,FALSE),"")</f>
        <v>Margaret Peacock</v>
      </c>
      <c r="E1022" s="3">
        <f>_xlfn.IFNA(VLOOKUP(A1022,Orders!$A$1:$L$832,4,FALSE),"")</f>
        <v>43157</v>
      </c>
      <c r="F1022">
        <v>7.75</v>
      </c>
      <c r="G1022">
        <v>2</v>
      </c>
      <c r="H1022">
        <v>0</v>
      </c>
      <c r="I1022">
        <f t="shared" si="60"/>
        <v>2018</v>
      </c>
      <c r="J1022">
        <f t="shared" si="61"/>
        <v>15.5</v>
      </c>
      <c r="K1022">
        <f t="shared" si="62"/>
        <v>2</v>
      </c>
      <c r="L1022" t="str">
        <f t="shared" si="63"/>
        <v>Q1</v>
      </c>
    </row>
    <row r="1023" spans="1:12">
      <c r="A1023">
        <v>10635</v>
      </c>
      <c r="B1023">
        <v>4</v>
      </c>
      <c r="C1023" t="str">
        <f>_xlfn.IFNA(VLOOKUP(B1023,Products!$A$1:$J$93,2,FALSE),"")</f>
        <v>Chef Anton's Cajun Seasoning</v>
      </c>
      <c r="D1023" t="str">
        <f>_xlfn.IFNA(VLOOKUP(VLOOKUP(A1023,Orders!$A$1:$L$832,3,FALSE),Employees!$A$1:$J$10,3,FALSE)&amp;" "&amp;VLOOKUP(VLOOKUP(A1023,Orders!$A$1:$L$832,3,FALSE),Employees!$A$1:$J$10,2,FALSE),"")</f>
        <v>Laura Callahan</v>
      </c>
      <c r="E1023" s="3">
        <f>_xlfn.IFNA(VLOOKUP(A1023,Orders!$A$1:$L$832,4,FALSE),"")</f>
        <v>43160</v>
      </c>
      <c r="F1023">
        <v>22</v>
      </c>
      <c r="G1023">
        <v>10</v>
      </c>
      <c r="H1023">
        <v>0.1</v>
      </c>
      <c r="I1023">
        <f t="shared" si="60"/>
        <v>2018</v>
      </c>
      <c r="J1023">
        <f t="shared" si="61"/>
        <v>22</v>
      </c>
      <c r="K1023">
        <f t="shared" si="62"/>
        <v>3</v>
      </c>
      <c r="L1023" t="str">
        <f t="shared" si="63"/>
        <v>Q1</v>
      </c>
    </row>
    <row r="1024" spans="1:12">
      <c r="A1024">
        <v>10635</v>
      </c>
      <c r="B1024">
        <v>5</v>
      </c>
      <c r="C1024" t="str">
        <f>_xlfn.IFNA(VLOOKUP(B1024,Products!$A$1:$J$93,2,FALSE),"")</f>
        <v>Chef Anton's Gumbo Mix</v>
      </c>
      <c r="D1024" t="str">
        <f>_xlfn.IFNA(VLOOKUP(VLOOKUP(A1024,Orders!$A$1:$L$832,3,FALSE),Employees!$A$1:$J$10,3,FALSE)&amp;" "&amp;VLOOKUP(VLOOKUP(A1024,Orders!$A$1:$L$832,3,FALSE),Employees!$A$1:$J$10,2,FALSE),"")</f>
        <v>Laura Callahan</v>
      </c>
      <c r="E1024" s="3">
        <f>_xlfn.IFNA(VLOOKUP(A1024,Orders!$A$1:$L$832,4,FALSE),"")</f>
        <v>43160</v>
      </c>
      <c r="F1024">
        <v>21.35</v>
      </c>
      <c r="G1024">
        <v>15</v>
      </c>
      <c r="H1024">
        <v>0.1</v>
      </c>
      <c r="I1024">
        <f t="shared" si="60"/>
        <v>2018</v>
      </c>
      <c r="J1024">
        <f t="shared" si="61"/>
        <v>32.024999999999999</v>
      </c>
      <c r="K1024">
        <f t="shared" si="62"/>
        <v>3</v>
      </c>
      <c r="L1024" t="str">
        <f t="shared" si="63"/>
        <v>Q1</v>
      </c>
    </row>
    <row r="1025" spans="1:12">
      <c r="A1025">
        <v>10635</v>
      </c>
      <c r="B1025">
        <v>22</v>
      </c>
      <c r="C1025" t="str">
        <f>_xlfn.IFNA(VLOOKUP(B1025,Products!$A$1:$J$93,2,FALSE),"")</f>
        <v>Gustaf's Knäckebröd</v>
      </c>
      <c r="D1025" t="str">
        <f>_xlfn.IFNA(VLOOKUP(VLOOKUP(A1025,Orders!$A$1:$L$832,3,FALSE),Employees!$A$1:$J$10,3,FALSE)&amp;" "&amp;VLOOKUP(VLOOKUP(A1025,Orders!$A$1:$L$832,3,FALSE),Employees!$A$1:$J$10,2,FALSE),"")</f>
        <v>Laura Callahan</v>
      </c>
      <c r="E1025" s="3">
        <f>_xlfn.IFNA(VLOOKUP(A1025,Orders!$A$1:$L$832,4,FALSE),"")</f>
        <v>43160</v>
      </c>
      <c r="F1025">
        <v>21</v>
      </c>
      <c r="G1025">
        <v>40</v>
      </c>
      <c r="H1025">
        <v>0</v>
      </c>
      <c r="I1025">
        <f t="shared" si="60"/>
        <v>2018</v>
      </c>
      <c r="J1025">
        <f t="shared" si="61"/>
        <v>840</v>
      </c>
      <c r="K1025">
        <f t="shared" si="62"/>
        <v>3</v>
      </c>
      <c r="L1025" t="str">
        <f t="shared" si="63"/>
        <v>Q1</v>
      </c>
    </row>
    <row r="1026" spans="1:12">
      <c r="A1026">
        <v>10636</v>
      </c>
      <c r="B1026">
        <v>4</v>
      </c>
      <c r="C1026" t="str">
        <f>_xlfn.IFNA(VLOOKUP(B1026,Products!$A$1:$J$93,2,FALSE),"")</f>
        <v>Chef Anton's Cajun Seasoning</v>
      </c>
      <c r="D1026" t="str">
        <f>_xlfn.IFNA(VLOOKUP(VLOOKUP(A1026,Orders!$A$1:$L$832,3,FALSE),Employees!$A$1:$J$10,3,FALSE)&amp;" "&amp;VLOOKUP(VLOOKUP(A1026,Orders!$A$1:$L$832,3,FALSE),Employees!$A$1:$J$10,2,FALSE),"")</f>
        <v>Margaret Peacock</v>
      </c>
      <c r="E1026" s="3">
        <f>_xlfn.IFNA(VLOOKUP(A1026,Orders!$A$1:$L$832,4,FALSE),"")</f>
        <v>43161</v>
      </c>
      <c r="F1026">
        <v>22</v>
      </c>
      <c r="G1026">
        <v>25</v>
      </c>
      <c r="H1026">
        <v>0</v>
      </c>
      <c r="I1026">
        <f t="shared" si="60"/>
        <v>2018</v>
      </c>
      <c r="J1026">
        <f t="shared" si="61"/>
        <v>550</v>
      </c>
      <c r="K1026">
        <f t="shared" si="62"/>
        <v>3</v>
      </c>
      <c r="L1026" t="str">
        <f t="shared" si="63"/>
        <v>Q1</v>
      </c>
    </row>
    <row r="1027" spans="1:12">
      <c r="A1027">
        <v>10636</v>
      </c>
      <c r="B1027">
        <v>58</v>
      </c>
      <c r="C1027" t="str">
        <f>_xlfn.IFNA(VLOOKUP(B1027,Products!$A$1:$J$93,2,FALSE),"")</f>
        <v>Escargots de Bourgogne</v>
      </c>
      <c r="D1027" t="str">
        <f>_xlfn.IFNA(VLOOKUP(VLOOKUP(A1027,Orders!$A$1:$L$832,3,FALSE),Employees!$A$1:$J$10,3,FALSE)&amp;" "&amp;VLOOKUP(VLOOKUP(A1027,Orders!$A$1:$L$832,3,FALSE),Employees!$A$1:$J$10,2,FALSE),"")</f>
        <v>Margaret Peacock</v>
      </c>
      <c r="E1027" s="3">
        <f>_xlfn.IFNA(VLOOKUP(A1027,Orders!$A$1:$L$832,4,FALSE),"")</f>
        <v>43161</v>
      </c>
      <c r="F1027">
        <v>13.25</v>
      </c>
      <c r="G1027">
        <v>6</v>
      </c>
      <c r="H1027">
        <v>0</v>
      </c>
      <c r="I1027">
        <f t="shared" ref="I1027:I1090" si="64">IFERROR(IF(E1027="","",YEAR(E1027)),"")</f>
        <v>2018</v>
      </c>
      <c r="J1027">
        <f t="shared" ref="J1027:J1090" si="65">IF(H1027=0,F1027*G1027,F1027*G1027*H1027)</f>
        <v>79.5</v>
      </c>
      <c r="K1027">
        <f t="shared" ref="K1027:K1090" si="66">IFERROR(MONTH(E1027),"")</f>
        <v>3</v>
      </c>
      <c r="L1027" t="str">
        <f t="shared" ref="L1027:L1090" si="67">IFERROR("Q"&amp;ROUNDUP(MONTH(E1027)/3,0),"")</f>
        <v>Q1</v>
      </c>
    </row>
    <row r="1028" spans="1:12">
      <c r="A1028">
        <v>10637</v>
      </c>
      <c r="B1028">
        <v>11</v>
      </c>
      <c r="C1028" t="str">
        <f>_xlfn.IFNA(VLOOKUP(B1028,Products!$A$1:$J$93,2,FALSE),"")</f>
        <v>Queso Cabrales</v>
      </c>
      <c r="D1028" t="str">
        <f>_xlfn.IFNA(VLOOKUP(VLOOKUP(A1028,Orders!$A$1:$L$832,3,FALSE),Employees!$A$1:$J$10,3,FALSE)&amp;" "&amp;VLOOKUP(VLOOKUP(A1028,Orders!$A$1:$L$832,3,FALSE),Employees!$A$1:$J$10,2,FALSE),"")</f>
        <v>Michael Suyama</v>
      </c>
      <c r="E1028" s="3">
        <f>_xlfn.IFNA(VLOOKUP(A1028,Orders!$A$1:$L$832,4,FALSE),"")</f>
        <v>43161</v>
      </c>
      <c r="F1028">
        <v>21</v>
      </c>
      <c r="G1028">
        <v>10</v>
      </c>
      <c r="H1028">
        <v>0</v>
      </c>
      <c r="I1028">
        <f t="shared" si="64"/>
        <v>2018</v>
      </c>
      <c r="J1028">
        <f t="shared" si="65"/>
        <v>210</v>
      </c>
      <c r="K1028">
        <f t="shared" si="66"/>
        <v>3</v>
      </c>
      <c r="L1028" t="str">
        <f t="shared" si="67"/>
        <v>Q1</v>
      </c>
    </row>
    <row r="1029" spans="1:12">
      <c r="A1029">
        <v>10637</v>
      </c>
      <c r="B1029">
        <v>50</v>
      </c>
      <c r="C1029" t="str">
        <f>_xlfn.IFNA(VLOOKUP(B1029,Products!$A$1:$J$93,2,FALSE),"")</f>
        <v>Valkoinen suklaa</v>
      </c>
      <c r="D1029" t="str">
        <f>_xlfn.IFNA(VLOOKUP(VLOOKUP(A1029,Orders!$A$1:$L$832,3,FALSE),Employees!$A$1:$J$10,3,FALSE)&amp;" "&amp;VLOOKUP(VLOOKUP(A1029,Orders!$A$1:$L$832,3,FALSE),Employees!$A$1:$J$10,2,FALSE),"")</f>
        <v>Michael Suyama</v>
      </c>
      <c r="E1029" s="3">
        <f>_xlfn.IFNA(VLOOKUP(A1029,Orders!$A$1:$L$832,4,FALSE),"")</f>
        <v>43161</v>
      </c>
      <c r="F1029">
        <v>16.25</v>
      </c>
      <c r="G1029">
        <v>25</v>
      </c>
      <c r="H1029">
        <v>0.05</v>
      </c>
      <c r="I1029">
        <f t="shared" si="64"/>
        <v>2018</v>
      </c>
      <c r="J1029">
        <f t="shared" si="65"/>
        <v>20.3125</v>
      </c>
      <c r="K1029">
        <f t="shared" si="66"/>
        <v>3</v>
      </c>
      <c r="L1029" t="str">
        <f t="shared" si="67"/>
        <v>Q1</v>
      </c>
    </row>
    <row r="1030" spans="1:12">
      <c r="A1030">
        <v>10637</v>
      </c>
      <c r="B1030">
        <v>56</v>
      </c>
      <c r="C1030" t="str">
        <f>_xlfn.IFNA(VLOOKUP(B1030,Products!$A$1:$J$93,2,FALSE),"")</f>
        <v>Gnocchi di nonna Alice</v>
      </c>
      <c r="D1030" t="str">
        <f>_xlfn.IFNA(VLOOKUP(VLOOKUP(A1030,Orders!$A$1:$L$832,3,FALSE),Employees!$A$1:$J$10,3,FALSE)&amp;" "&amp;VLOOKUP(VLOOKUP(A1030,Orders!$A$1:$L$832,3,FALSE),Employees!$A$1:$J$10,2,FALSE),"")</f>
        <v>Michael Suyama</v>
      </c>
      <c r="E1030" s="3">
        <f>_xlfn.IFNA(VLOOKUP(A1030,Orders!$A$1:$L$832,4,FALSE),"")</f>
        <v>43161</v>
      </c>
      <c r="F1030">
        <v>38</v>
      </c>
      <c r="G1030">
        <v>60</v>
      </c>
      <c r="H1030">
        <v>0.05</v>
      </c>
      <c r="I1030">
        <f t="shared" si="64"/>
        <v>2018</v>
      </c>
      <c r="J1030">
        <f t="shared" si="65"/>
        <v>114</v>
      </c>
      <c r="K1030">
        <f t="shared" si="66"/>
        <v>3</v>
      </c>
      <c r="L1030" t="str">
        <f t="shared" si="67"/>
        <v>Q1</v>
      </c>
    </row>
    <row r="1031" spans="1:12">
      <c r="A1031">
        <v>10638</v>
      </c>
      <c r="B1031">
        <v>45</v>
      </c>
      <c r="C1031" t="str">
        <f>_xlfn.IFNA(VLOOKUP(B1031,Products!$A$1:$J$93,2,FALSE),"")</f>
        <v>Rogede sild</v>
      </c>
      <c r="D1031" t="str">
        <f>_xlfn.IFNA(VLOOKUP(VLOOKUP(A1031,Orders!$A$1:$L$832,3,FALSE),Employees!$A$1:$J$10,3,FALSE)&amp;" "&amp;VLOOKUP(VLOOKUP(A1031,Orders!$A$1:$L$832,3,FALSE),Employees!$A$1:$J$10,2,FALSE),"")</f>
        <v>Janet Leverling</v>
      </c>
      <c r="E1031" s="3">
        <f>_xlfn.IFNA(VLOOKUP(A1031,Orders!$A$1:$L$832,4,FALSE),"")</f>
        <v>43162</v>
      </c>
      <c r="F1031">
        <v>9.5</v>
      </c>
      <c r="G1031">
        <v>20</v>
      </c>
      <c r="H1031">
        <v>0</v>
      </c>
      <c r="I1031">
        <f t="shared" si="64"/>
        <v>2018</v>
      </c>
      <c r="J1031">
        <f t="shared" si="65"/>
        <v>190</v>
      </c>
      <c r="K1031">
        <f t="shared" si="66"/>
        <v>3</v>
      </c>
      <c r="L1031" t="str">
        <f t="shared" si="67"/>
        <v>Q1</v>
      </c>
    </row>
    <row r="1032" spans="1:12">
      <c r="A1032">
        <v>10638</v>
      </c>
      <c r="B1032">
        <v>65</v>
      </c>
      <c r="C1032" t="str">
        <f>_xlfn.IFNA(VLOOKUP(B1032,Products!$A$1:$J$93,2,FALSE),"")</f>
        <v>Louisiana Fiery Hot Pepper Sauce</v>
      </c>
      <c r="D1032" t="str">
        <f>_xlfn.IFNA(VLOOKUP(VLOOKUP(A1032,Orders!$A$1:$L$832,3,FALSE),Employees!$A$1:$J$10,3,FALSE)&amp;" "&amp;VLOOKUP(VLOOKUP(A1032,Orders!$A$1:$L$832,3,FALSE),Employees!$A$1:$J$10,2,FALSE),"")</f>
        <v>Janet Leverling</v>
      </c>
      <c r="E1032" s="3">
        <f>_xlfn.IFNA(VLOOKUP(A1032,Orders!$A$1:$L$832,4,FALSE),"")</f>
        <v>43162</v>
      </c>
      <c r="F1032">
        <v>21.05</v>
      </c>
      <c r="G1032">
        <v>21</v>
      </c>
      <c r="H1032">
        <v>0</v>
      </c>
      <c r="I1032">
        <f t="shared" si="64"/>
        <v>2018</v>
      </c>
      <c r="J1032">
        <f t="shared" si="65"/>
        <v>442.05</v>
      </c>
      <c r="K1032">
        <f t="shared" si="66"/>
        <v>3</v>
      </c>
      <c r="L1032" t="str">
        <f t="shared" si="67"/>
        <v>Q1</v>
      </c>
    </row>
    <row r="1033" spans="1:12">
      <c r="A1033">
        <v>10638</v>
      </c>
      <c r="B1033">
        <v>72</v>
      </c>
      <c r="C1033" t="str">
        <f>_xlfn.IFNA(VLOOKUP(B1033,Products!$A$1:$J$93,2,FALSE),"")</f>
        <v>Mozzarella di Giovanni</v>
      </c>
      <c r="D1033" t="str">
        <f>_xlfn.IFNA(VLOOKUP(VLOOKUP(A1033,Orders!$A$1:$L$832,3,FALSE),Employees!$A$1:$J$10,3,FALSE)&amp;" "&amp;VLOOKUP(VLOOKUP(A1033,Orders!$A$1:$L$832,3,FALSE),Employees!$A$1:$J$10,2,FALSE),"")</f>
        <v>Janet Leverling</v>
      </c>
      <c r="E1033" s="3">
        <f>_xlfn.IFNA(VLOOKUP(A1033,Orders!$A$1:$L$832,4,FALSE),"")</f>
        <v>43162</v>
      </c>
      <c r="F1033">
        <v>34.799999999999997</v>
      </c>
      <c r="G1033">
        <v>60</v>
      </c>
      <c r="H1033">
        <v>0</v>
      </c>
      <c r="I1033">
        <f t="shared" si="64"/>
        <v>2018</v>
      </c>
      <c r="J1033">
        <f t="shared" si="65"/>
        <v>2088</v>
      </c>
      <c r="K1033">
        <f t="shared" si="66"/>
        <v>3</v>
      </c>
      <c r="L1033" t="str">
        <f t="shared" si="67"/>
        <v>Q1</v>
      </c>
    </row>
    <row r="1034" spans="1:12">
      <c r="A1034">
        <v>10639</v>
      </c>
      <c r="B1034">
        <v>18</v>
      </c>
      <c r="C1034" t="str">
        <f>_xlfn.IFNA(VLOOKUP(B1034,Products!$A$1:$J$93,2,FALSE),"")</f>
        <v>Carnarvon Tigers</v>
      </c>
      <c r="D1034" t="str">
        <f>_xlfn.IFNA(VLOOKUP(VLOOKUP(A1034,Orders!$A$1:$L$832,3,FALSE),Employees!$A$1:$J$10,3,FALSE)&amp;" "&amp;VLOOKUP(VLOOKUP(A1034,Orders!$A$1:$L$832,3,FALSE),Employees!$A$1:$J$10,2,FALSE),"")</f>
        <v>Robert King</v>
      </c>
      <c r="E1034" s="3">
        <f>_xlfn.IFNA(VLOOKUP(A1034,Orders!$A$1:$L$832,4,FALSE),"")</f>
        <v>43162</v>
      </c>
      <c r="F1034">
        <v>62.5</v>
      </c>
      <c r="G1034">
        <v>8</v>
      </c>
      <c r="H1034">
        <v>0</v>
      </c>
      <c r="I1034">
        <f t="shared" si="64"/>
        <v>2018</v>
      </c>
      <c r="J1034">
        <f t="shared" si="65"/>
        <v>500</v>
      </c>
      <c r="K1034">
        <f t="shared" si="66"/>
        <v>3</v>
      </c>
      <c r="L1034" t="str">
        <f t="shared" si="67"/>
        <v>Q1</v>
      </c>
    </row>
    <row r="1035" spans="1:12">
      <c r="A1035">
        <v>10640</v>
      </c>
      <c r="B1035">
        <v>69</v>
      </c>
      <c r="C1035" t="str">
        <f>_xlfn.IFNA(VLOOKUP(B1035,Products!$A$1:$J$93,2,FALSE),"")</f>
        <v>Gudbrandsdalsost</v>
      </c>
      <c r="D1035" t="str">
        <f>_xlfn.IFNA(VLOOKUP(VLOOKUP(A1035,Orders!$A$1:$L$832,3,FALSE),Employees!$A$1:$J$10,3,FALSE)&amp;" "&amp;VLOOKUP(VLOOKUP(A1035,Orders!$A$1:$L$832,3,FALSE),Employees!$A$1:$J$10,2,FALSE),"")</f>
        <v>Margaret Peacock</v>
      </c>
      <c r="E1035" s="3">
        <f>_xlfn.IFNA(VLOOKUP(A1035,Orders!$A$1:$L$832,4,FALSE),"")</f>
        <v>43163</v>
      </c>
      <c r="F1035">
        <v>36</v>
      </c>
      <c r="G1035">
        <v>20</v>
      </c>
      <c r="H1035">
        <v>0.25</v>
      </c>
      <c r="I1035">
        <f t="shared" si="64"/>
        <v>2018</v>
      </c>
      <c r="J1035">
        <f t="shared" si="65"/>
        <v>180</v>
      </c>
      <c r="K1035">
        <f t="shared" si="66"/>
        <v>3</v>
      </c>
      <c r="L1035" t="str">
        <f t="shared" si="67"/>
        <v>Q1</v>
      </c>
    </row>
    <row r="1036" spans="1:12">
      <c r="A1036">
        <v>10640</v>
      </c>
      <c r="B1036">
        <v>70</v>
      </c>
      <c r="C1036" t="str">
        <f>_xlfn.IFNA(VLOOKUP(B1036,Products!$A$1:$J$93,2,FALSE),"")</f>
        <v>Outback Lager</v>
      </c>
      <c r="D1036" t="str">
        <f>_xlfn.IFNA(VLOOKUP(VLOOKUP(A1036,Orders!$A$1:$L$832,3,FALSE),Employees!$A$1:$J$10,3,FALSE)&amp;" "&amp;VLOOKUP(VLOOKUP(A1036,Orders!$A$1:$L$832,3,FALSE),Employees!$A$1:$J$10,2,FALSE),"")</f>
        <v>Margaret Peacock</v>
      </c>
      <c r="E1036" s="3">
        <f>_xlfn.IFNA(VLOOKUP(A1036,Orders!$A$1:$L$832,4,FALSE),"")</f>
        <v>43163</v>
      </c>
      <c r="F1036">
        <v>15</v>
      </c>
      <c r="G1036">
        <v>15</v>
      </c>
      <c r="H1036">
        <v>0.25</v>
      </c>
      <c r="I1036">
        <f t="shared" si="64"/>
        <v>2018</v>
      </c>
      <c r="J1036">
        <f t="shared" si="65"/>
        <v>56.25</v>
      </c>
      <c r="K1036">
        <f t="shared" si="66"/>
        <v>3</v>
      </c>
      <c r="L1036" t="str">
        <f t="shared" si="67"/>
        <v>Q1</v>
      </c>
    </row>
    <row r="1037" spans="1:12">
      <c r="A1037">
        <v>10641</v>
      </c>
      <c r="B1037">
        <v>2</v>
      </c>
      <c r="C1037" t="str">
        <f>_xlfn.IFNA(VLOOKUP(B1037,Products!$A$1:$J$93,2,FALSE),"")</f>
        <v>Chang5</v>
      </c>
      <c r="D1037" t="str">
        <f>_xlfn.IFNA(VLOOKUP(VLOOKUP(A1037,Orders!$A$1:$L$832,3,FALSE),Employees!$A$1:$J$10,3,FALSE)&amp;" "&amp;VLOOKUP(VLOOKUP(A1037,Orders!$A$1:$L$832,3,FALSE),Employees!$A$1:$J$10,2,FALSE),"")</f>
        <v>Margaret Peacock</v>
      </c>
      <c r="E1037" s="3">
        <f>_xlfn.IFNA(VLOOKUP(A1037,Orders!$A$1:$L$832,4,FALSE),"")</f>
        <v>43164</v>
      </c>
      <c r="F1037">
        <v>19</v>
      </c>
      <c r="G1037">
        <v>50</v>
      </c>
      <c r="H1037">
        <v>0</v>
      </c>
      <c r="I1037">
        <f t="shared" si="64"/>
        <v>2018</v>
      </c>
      <c r="J1037">
        <f t="shared" si="65"/>
        <v>950</v>
      </c>
      <c r="K1037">
        <f t="shared" si="66"/>
        <v>3</v>
      </c>
      <c r="L1037" t="str">
        <f t="shared" si="67"/>
        <v>Q1</v>
      </c>
    </row>
    <row r="1038" spans="1:12">
      <c r="A1038">
        <v>10641</v>
      </c>
      <c r="B1038">
        <v>40</v>
      </c>
      <c r="C1038" t="str">
        <f>_xlfn.IFNA(VLOOKUP(B1038,Products!$A$1:$J$93,2,FALSE),"")</f>
        <v>Boston Crab Meat</v>
      </c>
      <c r="D1038" t="str">
        <f>_xlfn.IFNA(VLOOKUP(VLOOKUP(A1038,Orders!$A$1:$L$832,3,FALSE),Employees!$A$1:$J$10,3,FALSE)&amp;" "&amp;VLOOKUP(VLOOKUP(A1038,Orders!$A$1:$L$832,3,FALSE),Employees!$A$1:$J$10,2,FALSE),"")</f>
        <v>Margaret Peacock</v>
      </c>
      <c r="E1038" s="3">
        <f>_xlfn.IFNA(VLOOKUP(A1038,Orders!$A$1:$L$832,4,FALSE),"")</f>
        <v>43164</v>
      </c>
      <c r="F1038">
        <v>18.399999999999999</v>
      </c>
      <c r="G1038">
        <v>60</v>
      </c>
      <c r="H1038">
        <v>0</v>
      </c>
      <c r="I1038">
        <f t="shared" si="64"/>
        <v>2018</v>
      </c>
      <c r="J1038">
        <f t="shared" si="65"/>
        <v>1104</v>
      </c>
      <c r="K1038">
        <f t="shared" si="66"/>
        <v>3</v>
      </c>
      <c r="L1038" t="str">
        <f t="shared" si="67"/>
        <v>Q1</v>
      </c>
    </row>
    <row r="1039" spans="1:12">
      <c r="A1039">
        <v>10642</v>
      </c>
      <c r="B1039">
        <v>21</v>
      </c>
      <c r="C1039" t="str">
        <f>_xlfn.IFNA(VLOOKUP(B1039,Products!$A$1:$J$93,2,FALSE),"")</f>
        <v>Sir Rodney's Scones</v>
      </c>
      <c r="D1039" t="str">
        <f>_xlfn.IFNA(VLOOKUP(VLOOKUP(A1039,Orders!$A$1:$L$832,3,FALSE),Employees!$A$1:$J$10,3,FALSE)&amp;" "&amp;VLOOKUP(VLOOKUP(A1039,Orders!$A$1:$L$832,3,FALSE),Employees!$A$1:$J$10,2,FALSE),"")</f>
        <v>Robert King</v>
      </c>
      <c r="E1039" s="3">
        <f>_xlfn.IFNA(VLOOKUP(A1039,Orders!$A$1:$L$832,4,FALSE),"")</f>
        <v>43164</v>
      </c>
      <c r="F1039">
        <v>10</v>
      </c>
      <c r="G1039">
        <v>30</v>
      </c>
      <c r="H1039">
        <v>0.2</v>
      </c>
      <c r="I1039">
        <f t="shared" si="64"/>
        <v>2018</v>
      </c>
      <c r="J1039">
        <f t="shared" si="65"/>
        <v>60</v>
      </c>
      <c r="K1039">
        <f t="shared" si="66"/>
        <v>3</v>
      </c>
      <c r="L1039" t="str">
        <f t="shared" si="67"/>
        <v>Q1</v>
      </c>
    </row>
    <row r="1040" spans="1:12">
      <c r="A1040">
        <v>10642</v>
      </c>
      <c r="B1040">
        <v>61</v>
      </c>
      <c r="C1040" t="str">
        <f>_xlfn.IFNA(VLOOKUP(B1040,Products!$A$1:$J$93,2,FALSE),"")</f>
        <v>Sirop d'érable</v>
      </c>
      <c r="D1040" t="str">
        <f>_xlfn.IFNA(VLOOKUP(VLOOKUP(A1040,Orders!$A$1:$L$832,3,FALSE),Employees!$A$1:$J$10,3,FALSE)&amp;" "&amp;VLOOKUP(VLOOKUP(A1040,Orders!$A$1:$L$832,3,FALSE),Employees!$A$1:$J$10,2,FALSE),"")</f>
        <v>Robert King</v>
      </c>
      <c r="E1040" s="3">
        <f>_xlfn.IFNA(VLOOKUP(A1040,Orders!$A$1:$L$832,4,FALSE),"")</f>
        <v>43164</v>
      </c>
      <c r="F1040">
        <v>28.5</v>
      </c>
      <c r="G1040">
        <v>20</v>
      </c>
      <c r="H1040">
        <v>0.2</v>
      </c>
      <c r="I1040">
        <f t="shared" si="64"/>
        <v>2018</v>
      </c>
      <c r="J1040">
        <f t="shared" si="65"/>
        <v>114</v>
      </c>
      <c r="K1040">
        <f t="shared" si="66"/>
        <v>3</v>
      </c>
      <c r="L1040" t="str">
        <f t="shared" si="67"/>
        <v>Q1</v>
      </c>
    </row>
    <row r="1041" spans="1:12">
      <c r="A1041">
        <v>10643</v>
      </c>
      <c r="B1041">
        <v>28</v>
      </c>
      <c r="C1041" t="str">
        <f>_xlfn.IFNA(VLOOKUP(B1041,Products!$A$1:$J$93,2,FALSE),"")</f>
        <v>Rössle Sauerkraut</v>
      </c>
      <c r="D1041" t="str">
        <f>_xlfn.IFNA(VLOOKUP(VLOOKUP(A1041,Orders!$A$1:$L$832,3,FALSE),Employees!$A$1:$J$10,3,FALSE)&amp;" "&amp;VLOOKUP(VLOOKUP(A1041,Orders!$A$1:$L$832,3,FALSE),Employees!$A$1:$J$10,2,FALSE),"")</f>
        <v>Michael Suyama</v>
      </c>
      <c r="E1041" s="3">
        <f>_xlfn.IFNA(VLOOKUP(A1041,Orders!$A$1:$L$832,4,FALSE),"")</f>
        <v>43167</v>
      </c>
      <c r="F1041">
        <v>45.6</v>
      </c>
      <c r="G1041">
        <v>15</v>
      </c>
      <c r="H1041">
        <v>0.25</v>
      </c>
      <c r="I1041">
        <f t="shared" si="64"/>
        <v>2018</v>
      </c>
      <c r="J1041">
        <f t="shared" si="65"/>
        <v>171</v>
      </c>
      <c r="K1041">
        <f t="shared" si="66"/>
        <v>3</v>
      </c>
      <c r="L1041" t="str">
        <f t="shared" si="67"/>
        <v>Q1</v>
      </c>
    </row>
    <row r="1042" spans="1:12">
      <c r="A1042">
        <v>10643</v>
      </c>
      <c r="B1042">
        <v>39</v>
      </c>
      <c r="C1042" t="str">
        <f>_xlfn.IFNA(VLOOKUP(B1042,Products!$A$1:$J$93,2,FALSE),"")</f>
        <v>Chartreuse verte</v>
      </c>
      <c r="D1042" t="str">
        <f>_xlfn.IFNA(VLOOKUP(VLOOKUP(A1042,Orders!$A$1:$L$832,3,FALSE),Employees!$A$1:$J$10,3,FALSE)&amp;" "&amp;VLOOKUP(VLOOKUP(A1042,Orders!$A$1:$L$832,3,FALSE),Employees!$A$1:$J$10,2,FALSE),"")</f>
        <v>Michael Suyama</v>
      </c>
      <c r="E1042" s="3">
        <f>_xlfn.IFNA(VLOOKUP(A1042,Orders!$A$1:$L$832,4,FALSE),"")</f>
        <v>43167</v>
      </c>
      <c r="F1042">
        <v>18</v>
      </c>
      <c r="G1042">
        <v>21</v>
      </c>
      <c r="H1042">
        <v>0.25</v>
      </c>
      <c r="I1042">
        <f t="shared" si="64"/>
        <v>2018</v>
      </c>
      <c r="J1042">
        <f t="shared" si="65"/>
        <v>94.5</v>
      </c>
      <c r="K1042">
        <f t="shared" si="66"/>
        <v>3</v>
      </c>
      <c r="L1042" t="str">
        <f t="shared" si="67"/>
        <v>Q1</v>
      </c>
    </row>
    <row r="1043" spans="1:12">
      <c r="A1043">
        <v>10643</v>
      </c>
      <c r="B1043">
        <v>46</v>
      </c>
      <c r="C1043" t="str">
        <f>_xlfn.IFNA(VLOOKUP(B1043,Products!$A$1:$J$93,2,FALSE),"")</f>
        <v>Spegesild</v>
      </c>
      <c r="D1043" t="str">
        <f>_xlfn.IFNA(VLOOKUP(VLOOKUP(A1043,Orders!$A$1:$L$832,3,FALSE),Employees!$A$1:$J$10,3,FALSE)&amp;" "&amp;VLOOKUP(VLOOKUP(A1043,Orders!$A$1:$L$832,3,FALSE),Employees!$A$1:$J$10,2,FALSE),"")</f>
        <v>Michael Suyama</v>
      </c>
      <c r="E1043" s="3">
        <f>_xlfn.IFNA(VLOOKUP(A1043,Orders!$A$1:$L$832,4,FALSE),"")</f>
        <v>43167</v>
      </c>
      <c r="F1043">
        <v>12</v>
      </c>
      <c r="G1043">
        <v>2</v>
      </c>
      <c r="H1043">
        <v>0.25</v>
      </c>
      <c r="I1043">
        <f t="shared" si="64"/>
        <v>2018</v>
      </c>
      <c r="J1043">
        <f t="shared" si="65"/>
        <v>6</v>
      </c>
      <c r="K1043">
        <f t="shared" si="66"/>
        <v>3</v>
      </c>
      <c r="L1043" t="str">
        <f t="shared" si="67"/>
        <v>Q1</v>
      </c>
    </row>
    <row r="1044" spans="1:12">
      <c r="A1044">
        <v>10644</v>
      </c>
      <c r="B1044">
        <v>18</v>
      </c>
      <c r="C1044" t="str">
        <f>_xlfn.IFNA(VLOOKUP(B1044,Products!$A$1:$J$93,2,FALSE),"")</f>
        <v>Carnarvon Tigers</v>
      </c>
      <c r="D1044" t="str">
        <f>_xlfn.IFNA(VLOOKUP(VLOOKUP(A1044,Orders!$A$1:$L$832,3,FALSE),Employees!$A$1:$J$10,3,FALSE)&amp;" "&amp;VLOOKUP(VLOOKUP(A1044,Orders!$A$1:$L$832,3,FALSE),Employees!$A$1:$J$10,2,FALSE),"")</f>
        <v>Janet Leverling</v>
      </c>
      <c r="E1044" s="3">
        <f>_xlfn.IFNA(VLOOKUP(A1044,Orders!$A$1:$L$832,4,FALSE),"")</f>
        <v>43167</v>
      </c>
      <c r="F1044">
        <v>62.5</v>
      </c>
      <c r="G1044">
        <v>4</v>
      </c>
      <c r="H1044">
        <v>0.1</v>
      </c>
      <c r="I1044">
        <f t="shared" si="64"/>
        <v>2018</v>
      </c>
      <c r="J1044">
        <f t="shared" si="65"/>
        <v>25</v>
      </c>
      <c r="K1044">
        <f t="shared" si="66"/>
        <v>3</v>
      </c>
      <c r="L1044" t="str">
        <f t="shared" si="67"/>
        <v>Q1</v>
      </c>
    </row>
    <row r="1045" spans="1:12">
      <c r="A1045">
        <v>10644</v>
      </c>
      <c r="B1045">
        <v>43</v>
      </c>
      <c r="C1045" t="str">
        <f>_xlfn.IFNA(VLOOKUP(B1045,Products!$A$1:$J$93,2,FALSE),"")</f>
        <v>Ipoh Coffee</v>
      </c>
      <c r="D1045" t="str">
        <f>_xlfn.IFNA(VLOOKUP(VLOOKUP(A1045,Orders!$A$1:$L$832,3,FALSE),Employees!$A$1:$J$10,3,FALSE)&amp;" "&amp;VLOOKUP(VLOOKUP(A1045,Orders!$A$1:$L$832,3,FALSE),Employees!$A$1:$J$10,2,FALSE),"")</f>
        <v>Janet Leverling</v>
      </c>
      <c r="E1045" s="3">
        <f>_xlfn.IFNA(VLOOKUP(A1045,Orders!$A$1:$L$832,4,FALSE),"")</f>
        <v>43167</v>
      </c>
      <c r="F1045">
        <v>46</v>
      </c>
      <c r="G1045">
        <v>20</v>
      </c>
      <c r="H1045">
        <v>0</v>
      </c>
      <c r="I1045">
        <f t="shared" si="64"/>
        <v>2018</v>
      </c>
      <c r="J1045">
        <f t="shared" si="65"/>
        <v>920</v>
      </c>
      <c r="K1045">
        <f t="shared" si="66"/>
        <v>3</v>
      </c>
      <c r="L1045" t="str">
        <f t="shared" si="67"/>
        <v>Q1</v>
      </c>
    </row>
    <row r="1046" spans="1:12">
      <c r="A1046">
        <v>10644</v>
      </c>
      <c r="B1046">
        <v>46</v>
      </c>
      <c r="C1046" t="str">
        <f>_xlfn.IFNA(VLOOKUP(B1046,Products!$A$1:$J$93,2,FALSE),"")</f>
        <v>Spegesild</v>
      </c>
      <c r="D1046" t="str">
        <f>_xlfn.IFNA(VLOOKUP(VLOOKUP(A1046,Orders!$A$1:$L$832,3,FALSE),Employees!$A$1:$J$10,3,FALSE)&amp;" "&amp;VLOOKUP(VLOOKUP(A1046,Orders!$A$1:$L$832,3,FALSE),Employees!$A$1:$J$10,2,FALSE),"")</f>
        <v>Janet Leverling</v>
      </c>
      <c r="E1046" s="3">
        <f>_xlfn.IFNA(VLOOKUP(A1046,Orders!$A$1:$L$832,4,FALSE),"")</f>
        <v>43167</v>
      </c>
      <c r="F1046">
        <v>12</v>
      </c>
      <c r="G1046">
        <v>21</v>
      </c>
      <c r="H1046">
        <v>0.1</v>
      </c>
      <c r="I1046">
        <f t="shared" si="64"/>
        <v>2018</v>
      </c>
      <c r="J1046">
        <f t="shared" si="65"/>
        <v>25.200000000000003</v>
      </c>
      <c r="K1046">
        <f t="shared" si="66"/>
        <v>3</v>
      </c>
      <c r="L1046" t="str">
        <f t="shared" si="67"/>
        <v>Q1</v>
      </c>
    </row>
    <row r="1047" spans="1:12">
      <c r="A1047">
        <v>10645</v>
      </c>
      <c r="B1047">
        <v>18</v>
      </c>
      <c r="C1047" t="str">
        <f>_xlfn.IFNA(VLOOKUP(B1047,Products!$A$1:$J$93,2,FALSE),"")</f>
        <v>Carnarvon Tigers</v>
      </c>
      <c r="D1047" t="str">
        <f>_xlfn.IFNA(VLOOKUP(VLOOKUP(A1047,Orders!$A$1:$L$832,3,FALSE),Employees!$A$1:$J$10,3,FALSE)&amp;" "&amp;VLOOKUP(VLOOKUP(A1047,Orders!$A$1:$L$832,3,FALSE),Employees!$A$1:$J$10,2,FALSE),"")</f>
        <v>Margaret Peacock</v>
      </c>
      <c r="E1047" s="3">
        <f>_xlfn.IFNA(VLOOKUP(A1047,Orders!$A$1:$L$832,4,FALSE),"")</f>
        <v>43168</v>
      </c>
      <c r="F1047">
        <v>62.5</v>
      </c>
      <c r="G1047">
        <v>20</v>
      </c>
      <c r="H1047">
        <v>0</v>
      </c>
      <c r="I1047">
        <f t="shared" si="64"/>
        <v>2018</v>
      </c>
      <c r="J1047">
        <f t="shared" si="65"/>
        <v>1250</v>
      </c>
      <c r="K1047">
        <f t="shared" si="66"/>
        <v>3</v>
      </c>
      <c r="L1047" t="str">
        <f t="shared" si="67"/>
        <v>Q1</v>
      </c>
    </row>
    <row r="1048" spans="1:12">
      <c r="A1048">
        <v>10645</v>
      </c>
      <c r="B1048">
        <v>36</v>
      </c>
      <c r="C1048" t="str">
        <f>_xlfn.IFNA(VLOOKUP(B1048,Products!$A$1:$J$93,2,FALSE),"")</f>
        <v>Inlagd Sill</v>
      </c>
      <c r="D1048" t="str">
        <f>_xlfn.IFNA(VLOOKUP(VLOOKUP(A1048,Orders!$A$1:$L$832,3,FALSE),Employees!$A$1:$J$10,3,FALSE)&amp;" "&amp;VLOOKUP(VLOOKUP(A1048,Orders!$A$1:$L$832,3,FALSE),Employees!$A$1:$J$10,2,FALSE),"")</f>
        <v>Margaret Peacock</v>
      </c>
      <c r="E1048" s="3">
        <f>_xlfn.IFNA(VLOOKUP(A1048,Orders!$A$1:$L$832,4,FALSE),"")</f>
        <v>43168</v>
      </c>
      <c r="F1048">
        <v>19</v>
      </c>
      <c r="G1048">
        <v>15</v>
      </c>
      <c r="H1048">
        <v>0</v>
      </c>
      <c r="I1048">
        <f t="shared" si="64"/>
        <v>2018</v>
      </c>
      <c r="J1048">
        <f t="shared" si="65"/>
        <v>285</v>
      </c>
      <c r="K1048">
        <f t="shared" si="66"/>
        <v>3</v>
      </c>
      <c r="L1048" t="str">
        <f t="shared" si="67"/>
        <v>Q1</v>
      </c>
    </row>
    <row r="1049" spans="1:12">
      <c r="A1049">
        <v>10646</v>
      </c>
      <c r="B1049">
        <v>1</v>
      </c>
      <c r="C1049" t="str">
        <f>_xlfn.IFNA(VLOOKUP(B1049,Products!$A$1:$J$93,2,FALSE),"")</f>
        <v>Tea</v>
      </c>
      <c r="D1049" t="str">
        <f>_xlfn.IFNA(VLOOKUP(VLOOKUP(A1049,Orders!$A$1:$L$832,3,FALSE),Employees!$A$1:$J$10,3,FALSE)&amp;" "&amp;VLOOKUP(VLOOKUP(A1049,Orders!$A$1:$L$832,3,FALSE),Employees!$A$1:$J$10,2,FALSE),"")</f>
        <v>Anne Dodsworth</v>
      </c>
      <c r="E1049" s="3">
        <f>_xlfn.IFNA(VLOOKUP(A1049,Orders!$A$1:$L$832,4,FALSE),"")</f>
        <v>43169</v>
      </c>
      <c r="F1049">
        <v>18</v>
      </c>
      <c r="G1049">
        <v>15</v>
      </c>
      <c r="H1049">
        <v>0.25</v>
      </c>
      <c r="I1049">
        <f t="shared" si="64"/>
        <v>2018</v>
      </c>
      <c r="J1049">
        <f t="shared" si="65"/>
        <v>67.5</v>
      </c>
      <c r="K1049">
        <f t="shared" si="66"/>
        <v>3</v>
      </c>
      <c r="L1049" t="str">
        <f t="shared" si="67"/>
        <v>Q1</v>
      </c>
    </row>
    <row r="1050" spans="1:12">
      <c r="A1050">
        <v>10646</v>
      </c>
      <c r="B1050">
        <v>10</v>
      </c>
      <c r="C1050" t="str">
        <f>_xlfn.IFNA(VLOOKUP(B1050,Products!$A$1:$J$93,2,FALSE),"")</f>
        <v>sugar</v>
      </c>
      <c r="D1050" t="str">
        <f>_xlfn.IFNA(VLOOKUP(VLOOKUP(A1050,Orders!$A$1:$L$832,3,FALSE),Employees!$A$1:$J$10,3,FALSE)&amp;" "&amp;VLOOKUP(VLOOKUP(A1050,Orders!$A$1:$L$832,3,FALSE),Employees!$A$1:$J$10,2,FALSE),"")</f>
        <v>Anne Dodsworth</v>
      </c>
      <c r="E1050" s="3">
        <f>_xlfn.IFNA(VLOOKUP(A1050,Orders!$A$1:$L$832,4,FALSE),"")</f>
        <v>43169</v>
      </c>
      <c r="F1050">
        <v>31</v>
      </c>
      <c r="G1050">
        <v>18</v>
      </c>
      <c r="H1050">
        <v>0.25</v>
      </c>
      <c r="I1050">
        <f t="shared" si="64"/>
        <v>2018</v>
      </c>
      <c r="J1050">
        <f t="shared" si="65"/>
        <v>139.5</v>
      </c>
      <c r="K1050">
        <f t="shared" si="66"/>
        <v>3</v>
      </c>
      <c r="L1050" t="str">
        <f t="shared" si="67"/>
        <v>Q1</v>
      </c>
    </row>
    <row r="1051" spans="1:12">
      <c r="A1051">
        <v>10646</v>
      </c>
      <c r="B1051">
        <v>71</v>
      </c>
      <c r="C1051" t="str">
        <f>_xlfn.IFNA(VLOOKUP(B1051,Products!$A$1:$J$93,2,FALSE),"")</f>
        <v>Flotemysost</v>
      </c>
      <c r="D1051" t="str">
        <f>_xlfn.IFNA(VLOOKUP(VLOOKUP(A1051,Orders!$A$1:$L$832,3,FALSE),Employees!$A$1:$J$10,3,FALSE)&amp;" "&amp;VLOOKUP(VLOOKUP(A1051,Orders!$A$1:$L$832,3,FALSE),Employees!$A$1:$J$10,2,FALSE),"")</f>
        <v>Anne Dodsworth</v>
      </c>
      <c r="E1051" s="3">
        <f>_xlfn.IFNA(VLOOKUP(A1051,Orders!$A$1:$L$832,4,FALSE),"")</f>
        <v>43169</v>
      </c>
      <c r="F1051">
        <v>21.5</v>
      </c>
      <c r="G1051">
        <v>30</v>
      </c>
      <c r="H1051">
        <v>0.25</v>
      </c>
      <c r="I1051">
        <f t="shared" si="64"/>
        <v>2018</v>
      </c>
      <c r="J1051">
        <f t="shared" si="65"/>
        <v>161.25</v>
      </c>
      <c r="K1051">
        <f t="shared" si="66"/>
        <v>3</v>
      </c>
      <c r="L1051" t="str">
        <f t="shared" si="67"/>
        <v>Q1</v>
      </c>
    </row>
    <row r="1052" spans="1:12">
      <c r="A1052">
        <v>10646</v>
      </c>
      <c r="B1052">
        <v>77</v>
      </c>
      <c r="C1052" t="str">
        <f>_xlfn.IFNA(VLOOKUP(B1052,Products!$A$1:$J$93,2,FALSE),"")</f>
        <v>Original Frankfurter grüne Soße</v>
      </c>
      <c r="D1052" t="str">
        <f>_xlfn.IFNA(VLOOKUP(VLOOKUP(A1052,Orders!$A$1:$L$832,3,FALSE),Employees!$A$1:$J$10,3,FALSE)&amp;" "&amp;VLOOKUP(VLOOKUP(A1052,Orders!$A$1:$L$832,3,FALSE),Employees!$A$1:$J$10,2,FALSE),"")</f>
        <v>Anne Dodsworth</v>
      </c>
      <c r="E1052" s="3">
        <f>_xlfn.IFNA(VLOOKUP(A1052,Orders!$A$1:$L$832,4,FALSE),"")</f>
        <v>43169</v>
      </c>
      <c r="F1052">
        <v>13</v>
      </c>
      <c r="G1052">
        <v>35</v>
      </c>
      <c r="H1052">
        <v>0.25</v>
      </c>
      <c r="I1052">
        <f t="shared" si="64"/>
        <v>2018</v>
      </c>
      <c r="J1052">
        <f t="shared" si="65"/>
        <v>113.75</v>
      </c>
      <c r="K1052">
        <f t="shared" si="66"/>
        <v>3</v>
      </c>
      <c r="L1052" t="str">
        <f t="shared" si="67"/>
        <v>Q1</v>
      </c>
    </row>
    <row r="1053" spans="1:12">
      <c r="A1053">
        <v>10647</v>
      </c>
      <c r="B1053">
        <v>19</v>
      </c>
      <c r="C1053" t="str">
        <f>_xlfn.IFNA(VLOOKUP(B1053,Products!$A$1:$J$93,2,FALSE),"")</f>
        <v>Teatime Chocolate Biscuits</v>
      </c>
      <c r="D1053" t="str">
        <f>_xlfn.IFNA(VLOOKUP(VLOOKUP(A1053,Orders!$A$1:$L$832,3,FALSE),Employees!$A$1:$J$10,3,FALSE)&amp;" "&amp;VLOOKUP(VLOOKUP(A1053,Orders!$A$1:$L$832,3,FALSE),Employees!$A$1:$J$10,2,FALSE),"")</f>
        <v>Margaret Peacock</v>
      </c>
      <c r="E1053" s="3">
        <f>_xlfn.IFNA(VLOOKUP(A1053,Orders!$A$1:$L$832,4,FALSE),"")</f>
        <v>43169</v>
      </c>
      <c r="F1053">
        <v>9.1999999999999993</v>
      </c>
      <c r="G1053">
        <v>30</v>
      </c>
      <c r="H1053">
        <v>0</v>
      </c>
      <c r="I1053">
        <f t="shared" si="64"/>
        <v>2018</v>
      </c>
      <c r="J1053">
        <f t="shared" si="65"/>
        <v>276</v>
      </c>
      <c r="K1053">
        <f t="shared" si="66"/>
        <v>3</v>
      </c>
      <c r="L1053" t="str">
        <f t="shared" si="67"/>
        <v>Q1</v>
      </c>
    </row>
    <row r="1054" spans="1:12">
      <c r="A1054">
        <v>10647</v>
      </c>
      <c r="B1054">
        <v>39</v>
      </c>
      <c r="C1054" t="str">
        <f>_xlfn.IFNA(VLOOKUP(B1054,Products!$A$1:$J$93,2,FALSE),"")</f>
        <v>Chartreuse verte</v>
      </c>
      <c r="D1054" t="str">
        <f>_xlfn.IFNA(VLOOKUP(VLOOKUP(A1054,Orders!$A$1:$L$832,3,FALSE),Employees!$A$1:$J$10,3,FALSE)&amp;" "&amp;VLOOKUP(VLOOKUP(A1054,Orders!$A$1:$L$832,3,FALSE),Employees!$A$1:$J$10,2,FALSE),"")</f>
        <v>Margaret Peacock</v>
      </c>
      <c r="E1054" s="3">
        <f>_xlfn.IFNA(VLOOKUP(A1054,Orders!$A$1:$L$832,4,FALSE),"")</f>
        <v>43169</v>
      </c>
      <c r="F1054">
        <v>18</v>
      </c>
      <c r="G1054">
        <v>20</v>
      </c>
      <c r="H1054">
        <v>0</v>
      </c>
      <c r="I1054">
        <f t="shared" si="64"/>
        <v>2018</v>
      </c>
      <c r="J1054">
        <f t="shared" si="65"/>
        <v>360</v>
      </c>
      <c r="K1054">
        <f t="shared" si="66"/>
        <v>3</v>
      </c>
      <c r="L1054" t="str">
        <f t="shared" si="67"/>
        <v>Q1</v>
      </c>
    </row>
    <row r="1055" spans="1:12">
      <c r="A1055">
        <v>10648</v>
      </c>
      <c r="B1055">
        <v>22</v>
      </c>
      <c r="C1055" t="str">
        <f>_xlfn.IFNA(VLOOKUP(B1055,Products!$A$1:$J$93,2,FALSE),"")</f>
        <v>Gustaf's Knäckebröd</v>
      </c>
      <c r="D1055" t="str">
        <f>_xlfn.IFNA(VLOOKUP(VLOOKUP(A1055,Orders!$A$1:$L$832,3,FALSE),Employees!$A$1:$J$10,3,FALSE)&amp;" "&amp;VLOOKUP(VLOOKUP(A1055,Orders!$A$1:$L$832,3,FALSE),Employees!$A$1:$J$10,2,FALSE),"")</f>
        <v>Steven Buchanan</v>
      </c>
      <c r="E1055" s="3">
        <f>_xlfn.IFNA(VLOOKUP(A1055,Orders!$A$1:$L$832,4,FALSE),"")</f>
        <v>43170</v>
      </c>
      <c r="F1055">
        <v>21</v>
      </c>
      <c r="G1055">
        <v>15</v>
      </c>
      <c r="H1055">
        <v>0</v>
      </c>
      <c r="I1055">
        <f t="shared" si="64"/>
        <v>2018</v>
      </c>
      <c r="J1055">
        <f t="shared" si="65"/>
        <v>315</v>
      </c>
      <c r="K1055">
        <f t="shared" si="66"/>
        <v>3</v>
      </c>
      <c r="L1055" t="str">
        <f t="shared" si="67"/>
        <v>Q1</v>
      </c>
    </row>
    <row r="1056" spans="1:12">
      <c r="A1056">
        <v>10648</v>
      </c>
      <c r="B1056">
        <v>24</v>
      </c>
      <c r="C1056" t="str">
        <f>_xlfn.IFNA(VLOOKUP(B1056,Products!$A$1:$J$93,2,FALSE),"")</f>
        <v>Guaraná Fantástica</v>
      </c>
      <c r="D1056" t="str">
        <f>_xlfn.IFNA(VLOOKUP(VLOOKUP(A1056,Orders!$A$1:$L$832,3,FALSE),Employees!$A$1:$J$10,3,FALSE)&amp;" "&amp;VLOOKUP(VLOOKUP(A1056,Orders!$A$1:$L$832,3,FALSE),Employees!$A$1:$J$10,2,FALSE),"")</f>
        <v>Steven Buchanan</v>
      </c>
      <c r="E1056" s="3">
        <f>_xlfn.IFNA(VLOOKUP(A1056,Orders!$A$1:$L$832,4,FALSE),"")</f>
        <v>43170</v>
      </c>
      <c r="F1056">
        <v>4.5</v>
      </c>
      <c r="G1056">
        <v>15</v>
      </c>
      <c r="H1056">
        <v>0.15</v>
      </c>
      <c r="I1056">
        <f t="shared" si="64"/>
        <v>2018</v>
      </c>
      <c r="J1056">
        <f t="shared" si="65"/>
        <v>10.125</v>
      </c>
      <c r="K1056">
        <f t="shared" si="66"/>
        <v>3</v>
      </c>
      <c r="L1056" t="str">
        <f t="shared" si="67"/>
        <v>Q1</v>
      </c>
    </row>
    <row r="1057" spans="1:12">
      <c r="A1057">
        <v>10649</v>
      </c>
      <c r="B1057">
        <v>28</v>
      </c>
      <c r="C1057" t="str">
        <f>_xlfn.IFNA(VLOOKUP(B1057,Products!$A$1:$J$93,2,FALSE),"")</f>
        <v>Rössle Sauerkraut</v>
      </c>
      <c r="D1057" t="str">
        <f>_xlfn.IFNA(VLOOKUP(VLOOKUP(A1057,Orders!$A$1:$L$832,3,FALSE),Employees!$A$1:$J$10,3,FALSE)&amp;" "&amp;VLOOKUP(VLOOKUP(A1057,Orders!$A$1:$L$832,3,FALSE),Employees!$A$1:$J$10,2,FALSE),"")</f>
        <v>Steven Buchanan</v>
      </c>
      <c r="E1057" s="3">
        <f>_xlfn.IFNA(VLOOKUP(A1057,Orders!$A$1:$L$832,4,FALSE),"")</f>
        <v>43170</v>
      </c>
      <c r="F1057">
        <v>45.6</v>
      </c>
      <c r="G1057">
        <v>20</v>
      </c>
      <c r="H1057">
        <v>0</v>
      </c>
      <c r="I1057">
        <f t="shared" si="64"/>
        <v>2018</v>
      </c>
      <c r="J1057">
        <f t="shared" si="65"/>
        <v>912</v>
      </c>
      <c r="K1057">
        <f t="shared" si="66"/>
        <v>3</v>
      </c>
      <c r="L1057" t="str">
        <f t="shared" si="67"/>
        <v>Q1</v>
      </c>
    </row>
    <row r="1058" spans="1:12">
      <c r="A1058">
        <v>10649</v>
      </c>
      <c r="B1058">
        <v>72</v>
      </c>
      <c r="C1058" t="str">
        <f>_xlfn.IFNA(VLOOKUP(B1058,Products!$A$1:$J$93,2,FALSE),"")</f>
        <v>Mozzarella di Giovanni</v>
      </c>
      <c r="D1058" t="str">
        <f>_xlfn.IFNA(VLOOKUP(VLOOKUP(A1058,Orders!$A$1:$L$832,3,FALSE),Employees!$A$1:$J$10,3,FALSE)&amp;" "&amp;VLOOKUP(VLOOKUP(A1058,Orders!$A$1:$L$832,3,FALSE),Employees!$A$1:$J$10,2,FALSE),"")</f>
        <v>Steven Buchanan</v>
      </c>
      <c r="E1058" s="3">
        <f>_xlfn.IFNA(VLOOKUP(A1058,Orders!$A$1:$L$832,4,FALSE),"")</f>
        <v>43170</v>
      </c>
      <c r="F1058">
        <v>34.799999999999997</v>
      </c>
      <c r="G1058">
        <v>15</v>
      </c>
      <c r="H1058">
        <v>0</v>
      </c>
      <c r="I1058">
        <f t="shared" si="64"/>
        <v>2018</v>
      </c>
      <c r="J1058">
        <f t="shared" si="65"/>
        <v>522</v>
      </c>
      <c r="K1058">
        <f t="shared" si="66"/>
        <v>3</v>
      </c>
      <c r="L1058" t="str">
        <f t="shared" si="67"/>
        <v>Q1</v>
      </c>
    </row>
    <row r="1059" spans="1:12">
      <c r="A1059">
        <v>10650</v>
      </c>
      <c r="B1059">
        <v>30</v>
      </c>
      <c r="C1059" t="str">
        <f>_xlfn.IFNA(VLOOKUP(B1059,Products!$A$1:$J$93,2,FALSE),"")</f>
        <v>Nord-Ost Matjeshering</v>
      </c>
      <c r="D1059" t="str">
        <f>_xlfn.IFNA(VLOOKUP(VLOOKUP(A1059,Orders!$A$1:$L$832,3,FALSE),Employees!$A$1:$J$10,3,FALSE)&amp;" "&amp;VLOOKUP(VLOOKUP(A1059,Orders!$A$1:$L$832,3,FALSE),Employees!$A$1:$J$10,2,FALSE),"")</f>
        <v>Steven Buchanan</v>
      </c>
      <c r="E1059" s="3">
        <f>_xlfn.IFNA(VLOOKUP(A1059,Orders!$A$1:$L$832,4,FALSE),"")</f>
        <v>43171</v>
      </c>
      <c r="F1059">
        <v>25.89</v>
      </c>
      <c r="G1059">
        <v>30</v>
      </c>
      <c r="H1059">
        <v>0</v>
      </c>
      <c r="I1059">
        <f t="shared" si="64"/>
        <v>2018</v>
      </c>
      <c r="J1059">
        <f t="shared" si="65"/>
        <v>776.7</v>
      </c>
      <c r="K1059">
        <f t="shared" si="66"/>
        <v>3</v>
      </c>
      <c r="L1059" t="str">
        <f t="shared" si="67"/>
        <v>Q1</v>
      </c>
    </row>
    <row r="1060" spans="1:12">
      <c r="A1060">
        <v>10650</v>
      </c>
      <c r="B1060">
        <v>53</v>
      </c>
      <c r="C1060" t="str">
        <f>_xlfn.IFNA(VLOOKUP(B1060,Products!$A$1:$J$93,2,FALSE),"")</f>
        <v>Perth Pasties</v>
      </c>
      <c r="D1060" t="str">
        <f>_xlfn.IFNA(VLOOKUP(VLOOKUP(A1060,Orders!$A$1:$L$832,3,FALSE),Employees!$A$1:$J$10,3,FALSE)&amp;" "&amp;VLOOKUP(VLOOKUP(A1060,Orders!$A$1:$L$832,3,FALSE),Employees!$A$1:$J$10,2,FALSE),"")</f>
        <v>Steven Buchanan</v>
      </c>
      <c r="E1060" s="3">
        <f>_xlfn.IFNA(VLOOKUP(A1060,Orders!$A$1:$L$832,4,FALSE),"")</f>
        <v>43171</v>
      </c>
      <c r="F1060">
        <v>32.799999999999997</v>
      </c>
      <c r="G1060">
        <v>25</v>
      </c>
      <c r="H1060">
        <v>0.05</v>
      </c>
      <c r="I1060">
        <f t="shared" si="64"/>
        <v>2018</v>
      </c>
      <c r="J1060">
        <f t="shared" si="65"/>
        <v>41</v>
      </c>
      <c r="K1060">
        <f t="shared" si="66"/>
        <v>3</v>
      </c>
      <c r="L1060" t="str">
        <f t="shared" si="67"/>
        <v>Q1</v>
      </c>
    </row>
    <row r="1061" spans="1:12">
      <c r="A1061">
        <v>10650</v>
      </c>
      <c r="B1061">
        <v>54</v>
      </c>
      <c r="C1061" t="str">
        <f>_xlfn.IFNA(VLOOKUP(B1061,Products!$A$1:$J$93,2,FALSE),"")</f>
        <v>Tourtière</v>
      </c>
      <c r="D1061" t="str">
        <f>_xlfn.IFNA(VLOOKUP(VLOOKUP(A1061,Orders!$A$1:$L$832,3,FALSE),Employees!$A$1:$J$10,3,FALSE)&amp;" "&amp;VLOOKUP(VLOOKUP(A1061,Orders!$A$1:$L$832,3,FALSE),Employees!$A$1:$J$10,2,FALSE),"")</f>
        <v>Steven Buchanan</v>
      </c>
      <c r="E1061" s="3">
        <f>_xlfn.IFNA(VLOOKUP(A1061,Orders!$A$1:$L$832,4,FALSE),"")</f>
        <v>43171</v>
      </c>
      <c r="F1061">
        <v>7.45</v>
      </c>
      <c r="G1061">
        <v>30</v>
      </c>
      <c r="H1061">
        <v>0</v>
      </c>
      <c r="I1061">
        <f t="shared" si="64"/>
        <v>2018</v>
      </c>
      <c r="J1061">
        <f t="shared" si="65"/>
        <v>223.5</v>
      </c>
      <c r="K1061">
        <f t="shared" si="66"/>
        <v>3</v>
      </c>
      <c r="L1061" t="str">
        <f t="shared" si="67"/>
        <v>Q1</v>
      </c>
    </row>
    <row r="1062" spans="1:12">
      <c r="A1062">
        <v>10651</v>
      </c>
      <c r="B1062">
        <v>19</v>
      </c>
      <c r="C1062" t="str">
        <f>_xlfn.IFNA(VLOOKUP(B1062,Products!$A$1:$J$93,2,FALSE),"")</f>
        <v>Teatime Chocolate Biscuits</v>
      </c>
      <c r="D1062" t="str">
        <f>_xlfn.IFNA(VLOOKUP(VLOOKUP(A1062,Orders!$A$1:$L$832,3,FALSE),Employees!$A$1:$J$10,3,FALSE)&amp;" "&amp;VLOOKUP(VLOOKUP(A1062,Orders!$A$1:$L$832,3,FALSE),Employees!$A$1:$J$10,2,FALSE),"")</f>
        <v>Laura Callahan</v>
      </c>
      <c r="E1062" s="3">
        <f>_xlfn.IFNA(VLOOKUP(A1062,Orders!$A$1:$L$832,4,FALSE),"")</f>
        <v>43174</v>
      </c>
      <c r="F1062">
        <v>9.1999999999999993</v>
      </c>
      <c r="G1062">
        <v>12</v>
      </c>
      <c r="H1062">
        <v>0.25</v>
      </c>
      <c r="I1062">
        <f t="shared" si="64"/>
        <v>2018</v>
      </c>
      <c r="J1062">
        <f t="shared" si="65"/>
        <v>27.599999999999998</v>
      </c>
      <c r="K1062">
        <f t="shared" si="66"/>
        <v>3</v>
      </c>
      <c r="L1062" t="str">
        <f t="shared" si="67"/>
        <v>Q1</v>
      </c>
    </row>
    <row r="1063" spans="1:12">
      <c r="A1063">
        <v>10651</v>
      </c>
      <c r="B1063">
        <v>22</v>
      </c>
      <c r="C1063" t="str">
        <f>_xlfn.IFNA(VLOOKUP(B1063,Products!$A$1:$J$93,2,FALSE),"")</f>
        <v>Gustaf's Knäckebröd</v>
      </c>
      <c r="D1063" t="str">
        <f>_xlfn.IFNA(VLOOKUP(VLOOKUP(A1063,Orders!$A$1:$L$832,3,FALSE),Employees!$A$1:$J$10,3,FALSE)&amp;" "&amp;VLOOKUP(VLOOKUP(A1063,Orders!$A$1:$L$832,3,FALSE),Employees!$A$1:$J$10,2,FALSE),"")</f>
        <v>Laura Callahan</v>
      </c>
      <c r="E1063" s="3">
        <f>_xlfn.IFNA(VLOOKUP(A1063,Orders!$A$1:$L$832,4,FALSE),"")</f>
        <v>43174</v>
      </c>
      <c r="F1063">
        <v>21</v>
      </c>
      <c r="G1063">
        <v>20</v>
      </c>
      <c r="H1063">
        <v>0.25</v>
      </c>
      <c r="I1063">
        <f t="shared" si="64"/>
        <v>2018</v>
      </c>
      <c r="J1063">
        <f t="shared" si="65"/>
        <v>105</v>
      </c>
      <c r="K1063">
        <f t="shared" si="66"/>
        <v>3</v>
      </c>
      <c r="L1063" t="str">
        <f t="shared" si="67"/>
        <v>Q1</v>
      </c>
    </row>
    <row r="1064" spans="1:12">
      <c r="A1064">
        <v>10652</v>
      </c>
      <c r="B1064">
        <v>30</v>
      </c>
      <c r="C1064" t="str">
        <f>_xlfn.IFNA(VLOOKUP(B1064,Products!$A$1:$J$93,2,FALSE),"")</f>
        <v>Nord-Ost Matjeshering</v>
      </c>
      <c r="D1064" t="str">
        <f>_xlfn.IFNA(VLOOKUP(VLOOKUP(A1064,Orders!$A$1:$L$832,3,FALSE),Employees!$A$1:$J$10,3,FALSE)&amp;" "&amp;VLOOKUP(VLOOKUP(A1064,Orders!$A$1:$L$832,3,FALSE),Employees!$A$1:$J$10,2,FALSE),"")</f>
        <v>Margaret Peacock</v>
      </c>
      <c r="E1064" s="3">
        <f>_xlfn.IFNA(VLOOKUP(A1064,Orders!$A$1:$L$832,4,FALSE),"")</f>
        <v>43174</v>
      </c>
      <c r="F1064">
        <v>25.89</v>
      </c>
      <c r="G1064">
        <v>2</v>
      </c>
      <c r="H1064">
        <v>0.25</v>
      </c>
      <c r="I1064">
        <f t="shared" si="64"/>
        <v>2018</v>
      </c>
      <c r="J1064">
        <f t="shared" si="65"/>
        <v>12.945</v>
      </c>
      <c r="K1064">
        <f t="shared" si="66"/>
        <v>3</v>
      </c>
      <c r="L1064" t="str">
        <f t="shared" si="67"/>
        <v>Q1</v>
      </c>
    </row>
    <row r="1065" spans="1:12">
      <c r="A1065">
        <v>10652</v>
      </c>
      <c r="B1065">
        <v>42</v>
      </c>
      <c r="C1065" t="str">
        <f>_xlfn.IFNA(VLOOKUP(B1065,Products!$A$1:$J$93,2,FALSE),"")</f>
        <v>Singaporean Hokkien Fried Mee</v>
      </c>
      <c r="D1065" t="str">
        <f>_xlfn.IFNA(VLOOKUP(VLOOKUP(A1065,Orders!$A$1:$L$832,3,FALSE),Employees!$A$1:$J$10,3,FALSE)&amp;" "&amp;VLOOKUP(VLOOKUP(A1065,Orders!$A$1:$L$832,3,FALSE),Employees!$A$1:$J$10,2,FALSE),"")</f>
        <v>Margaret Peacock</v>
      </c>
      <c r="E1065" s="3">
        <f>_xlfn.IFNA(VLOOKUP(A1065,Orders!$A$1:$L$832,4,FALSE),"")</f>
        <v>43174</v>
      </c>
      <c r="F1065">
        <v>14</v>
      </c>
      <c r="G1065">
        <v>20</v>
      </c>
      <c r="H1065">
        <v>0</v>
      </c>
      <c r="I1065">
        <f t="shared" si="64"/>
        <v>2018</v>
      </c>
      <c r="J1065">
        <f t="shared" si="65"/>
        <v>280</v>
      </c>
      <c r="K1065">
        <f t="shared" si="66"/>
        <v>3</v>
      </c>
      <c r="L1065" t="str">
        <f t="shared" si="67"/>
        <v>Q1</v>
      </c>
    </row>
    <row r="1066" spans="1:12">
      <c r="A1066">
        <v>10653</v>
      </c>
      <c r="B1066">
        <v>16</v>
      </c>
      <c r="C1066" t="str">
        <f>_xlfn.IFNA(VLOOKUP(B1066,Products!$A$1:$J$93,2,FALSE),"")</f>
        <v>Pavlova</v>
      </c>
      <c r="D1066" t="str">
        <f>_xlfn.IFNA(VLOOKUP(VLOOKUP(A1066,Orders!$A$1:$L$832,3,FALSE),Employees!$A$1:$J$10,3,FALSE)&amp;" "&amp;VLOOKUP(VLOOKUP(A1066,Orders!$A$1:$L$832,3,FALSE),Employees!$A$1:$J$10,2,FALSE),"")</f>
        <v>Nancy Davolio</v>
      </c>
      <c r="E1066" s="3">
        <f>_xlfn.IFNA(VLOOKUP(A1066,Orders!$A$1:$L$832,4,FALSE),"")</f>
        <v>43175</v>
      </c>
      <c r="F1066">
        <v>17.45</v>
      </c>
      <c r="G1066">
        <v>30</v>
      </c>
      <c r="H1066">
        <v>0.1</v>
      </c>
      <c r="I1066">
        <f t="shared" si="64"/>
        <v>2018</v>
      </c>
      <c r="J1066">
        <f t="shared" si="65"/>
        <v>52.35</v>
      </c>
      <c r="K1066">
        <f t="shared" si="66"/>
        <v>3</v>
      </c>
      <c r="L1066" t="str">
        <f t="shared" si="67"/>
        <v>Q1</v>
      </c>
    </row>
    <row r="1067" spans="1:12">
      <c r="A1067">
        <v>10653</v>
      </c>
      <c r="B1067">
        <v>60</v>
      </c>
      <c r="C1067" t="str">
        <f>_xlfn.IFNA(VLOOKUP(B1067,Products!$A$1:$J$93,2,FALSE),"")</f>
        <v>Camembert Pierrot</v>
      </c>
      <c r="D1067" t="str">
        <f>_xlfn.IFNA(VLOOKUP(VLOOKUP(A1067,Orders!$A$1:$L$832,3,FALSE),Employees!$A$1:$J$10,3,FALSE)&amp;" "&amp;VLOOKUP(VLOOKUP(A1067,Orders!$A$1:$L$832,3,FALSE),Employees!$A$1:$J$10,2,FALSE),"")</f>
        <v>Nancy Davolio</v>
      </c>
      <c r="E1067" s="3">
        <f>_xlfn.IFNA(VLOOKUP(A1067,Orders!$A$1:$L$832,4,FALSE),"")</f>
        <v>43175</v>
      </c>
      <c r="F1067">
        <v>34</v>
      </c>
      <c r="G1067">
        <v>20</v>
      </c>
      <c r="H1067">
        <v>0.1</v>
      </c>
      <c r="I1067">
        <f t="shared" si="64"/>
        <v>2018</v>
      </c>
      <c r="J1067">
        <f t="shared" si="65"/>
        <v>68</v>
      </c>
      <c r="K1067">
        <f t="shared" si="66"/>
        <v>3</v>
      </c>
      <c r="L1067" t="str">
        <f t="shared" si="67"/>
        <v>Q1</v>
      </c>
    </row>
    <row r="1068" spans="1:12">
      <c r="A1068">
        <v>10654</v>
      </c>
      <c r="B1068">
        <v>4</v>
      </c>
      <c r="C1068" t="str">
        <f>_xlfn.IFNA(VLOOKUP(B1068,Products!$A$1:$J$93,2,FALSE),"")</f>
        <v>Chef Anton's Cajun Seasoning</v>
      </c>
      <c r="D1068" t="str">
        <f>_xlfn.IFNA(VLOOKUP(VLOOKUP(A1068,Orders!$A$1:$L$832,3,FALSE),Employees!$A$1:$J$10,3,FALSE)&amp;" "&amp;VLOOKUP(VLOOKUP(A1068,Orders!$A$1:$L$832,3,FALSE),Employees!$A$1:$J$10,2,FALSE),"")</f>
        <v>Steven Buchanan</v>
      </c>
      <c r="E1068" s="3">
        <f>_xlfn.IFNA(VLOOKUP(A1068,Orders!$A$1:$L$832,4,FALSE),"")</f>
        <v>43175</v>
      </c>
      <c r="F1068">
        <v>22</v>
      </c>
      <c r="G1068">
        <v>12</v>
      </c>
      <c r="H1068">
        <v>0.1</v>
      </c>
      <c r="I1068">
        <f t="shared" si="64"/>
        <v>2018</v>
      </c>
      <c r="J1068">
        <f t="shared" si="65"/>
        <v>26.400000000000002</v>
      </c>
      <c r="K1068">
        <f t="shared" si="66"/>
        <v>3</v>
      </c>
      <c r="L1068" t="str">
        <f t="shared" si="67"/>
        <v>Q1</v>
      </c>
    </row>
    <row r="1069" spans="1:12">
      <c r="A1069">
        <v>10654</v>
      </c>
      <c r="B1069">
        <v>39</v>
      </c>
      <c r="C1069" t="str">
        <f>_xlfn.IFNA(VLOOKUP(B1069,Products!$A$1:$J$93,2,FALSE),"")</f>
        <v>Chartreuse verte</v>
      </c>
      <c r="D1069" t="str">
        <f>_xlfn.IFNA(VLOOKUP(VLOOKUP(A1069,Orders!$A$1:$L$832,3,FALSE),Employees!$A$1:$J$10,3,FALSE)&amp;" "&amp;VLOOKUP(VLOOKUP(A1069,Orders!$A$1:$L$832,3,FALSE),Employees!$A$1:$J$10,2,FALSE),"")</f>
        <v>Steven Buchanan</v>
      </c>
      <c r="E1069" s="3">
        <f>_xlfn.IFNA(VLOOKUP(A1069,Orders!$A$1:$L$832,4,FALSE),"")</f>
        <v>43175</v>
      </c>
      <c r="F1069">
        <v>18</v>
      </c>
      <c r="G1069">
        <v>20</v>
      </c>
      <c r="H1069">
        <v>0.1</v>
      </c>
      <c r="I1069">
        <f t="shared" si="64"/>
        <v>2018</v>
      </c>
      <c r="J1069">
        <f t="shared" si="65"/>
        <v>36</v>
      </c>
      <c r="K1069">
        <f t="shared" si="66"/>
        <v>3</v>
      </c>
      <c r="L1069" t="str">
        <f t="shared" si="67"/>
        <v>Q1</v>
      </c>
    </row>
    <row r="1070" spans="1:12">
      <c r="A1070">
        <v>10654</v>
      </c>
      <c r="B1070">
        <v>54</v>
      </c>
      <c r="C1070" t="str">
        <f>_xlfn.IFNA(VLOOKUP(B1070,Products!$A$1:$J$93,2,FALSE),"")</f>
        <v>Tourtière</v>
      </c>
      <c r="D1070" t="str">
        <f>_xlfn.IFNA(VLOOKUP(VLOOKUP(A1070,Orders!$A$1:$L$832,3,FALSE),Employees!$A$1:$J$10,3,FALSE)&amp;" "&amp;VLOOKUP(VLOOKUP(A1070,Orders!$A$1:$L$832,3,FALSE),Employees!$A$1:$J$10,2,FALSE),"")</f>
        <v>Steven Buchanan</v>
      </c>
      <c r="E1070" s="3">
        <f>_xlfn.IFNA(VLOOKUP(A1070,Orders!$A$1:$L$832,4,FALSE),"")</f>
        <v>43175</v>
      </c>
      <c r="F1070">
        <v>7.45</v>
      </c>
      <c r="G1070">
        <v>6</v>
      </c>
      <c r="H1070">
        <v>0.1</v>
      </c>
      <c r="I1070">
        <f t="shared" si="64"/>
        <v>2018</v>
      </c>
      <c r="J1070">
        <f t="shared" si="65"/>
        <v>4.4700000000000006</v>
      </c>
      <c r="K1070">
        <f t="shared" si="66"/>
        <v>3</v>
      </c>
      <c r="L1070" t="str">
        <f t="shared" si="67"/>
        <v>Q1</v>
      </c>
    </row>
    <row r="1071" spans="1:12">
      <c r="A1071">
        <v>10655</v>
      </c>
      <c r="B1071">
        <v>41</v>
      </c>
      <c r="C1071" t="str">
        <f>_xlfn.IFNA(VLOOKUP(B1071,Products!$A$1:$J$93,2,FALSE),"")</f>
        <v>Jack's New England Clam Chowder</v>
      </c>
      <c r="D1071" t="str">
        <f>_xlfn.IFNA(VLOOKUP(VLOOKUP(A1071,Orders!$A$1:$L$832,3,FALSE),Employees!$A$1:$J$10,3,FALSE)&amp;" "&amp;VLOOKUP(VLOOKUP(A1071,Orders!$A$1:$L$832,3,FALSE),Employees!$A$1:$J$10,2,FALSE),"")</f>
        <v>Nancy Davolio</v>
      </c>
      <c r="E1071" s="3">
        <f>_xlfn.IFNA(VLOOKUP(A1071,Orders!$A$1:$L$832,4,FALSE),"")</f>
        <v>43176</v>
      </c>
      <c r="F1071">
        <v>9.65</v>
      </c>
      <c r="G1071">
        <v>20</v>
      </c>
      <c r="H1071">
        <v>0.2</v>
      </c>
      <c r="I1071">
        <f t="shared" si="64"/>
        <v>2018</v>
      </c>
      <c r="J1071">
        <f t="shared" si="65"/>
        <v>38.6</v>
      </c>
      <c r="K1071">
        <f t="shared" si="66"/>
        <v>3</v>
      </c>
      <c r="L1071" t="str">
        <f t="shared" si="67"/>
        <v>Q1</v>
      </c>
    </row>
    <row r="1072" spans="1:12">
      <c r="A1072">
        <v>10656</v>
      </c>
      <c r="B1072">
        <v>14</v>
      </c>
      <c r="C1072" t="str">
        <f>_xlfn.IFNA(VLOOKUP(B1072,Products!$A$1:$J$93,2,FALSE),"")</f>
        <v>Tofu</v>
      </c>
      <c r="D1072" t="str">
        <f>_xlfn.IFNA(VLOOKUP(VLOOKUP(A1072,Orders!$A$1:$L$832,3,FALSE),Employees!$A$1:$J$10,3,FALSE)&amp;" "&amp;VLOOKUP(VLOOKUP(A1072,Orders!$A$1:$L$832,3,FALSE),Employees!$A$1:$J$10,2,FALSE),"")</f>
        <v>Michael Suyama</v>
      </c>
      <c r="E1072" s="3">
        <f>_xlfn.IFNA(VLOOKUP(A1072,Orders!$A$1:$L$832,4,FALSE),"")</f>
        <v>43177</v>
      </c>
      <c r="F1072">
        <v>23.25</v>
      </c>
      <c r="G1072">
        <v>3</v>
      </c>
      <c r="H1072">
        <v>0.1</v>
      </c>
      <c r="I1072">
        <f t="shared" si="64"/>
        <v>2018</v>
      </c>
      <c r="J1072">
        <f t="shared" si="65"/>
        <v>6.9750000000000005</v>
      </c>
      <c r="K1072">
        <f t="shared" si="66"/>
        <v>3</v>
      </c>
      <c r="L1072" t="str">
        <f t="shared" si="67"/>
        <v>Q1</v>
      </c>
    </row>
    <row r="1073" spans="1:12">
      <c r="A1073">
        <v>10656</v>
      </c>
      <c r="B1073">
        <v>44</v>
      </c>
      <c r="C1073" t="str">
        <f>_xlfn.IFNA(VLOOKUP(B1073,Products!$A$1:$J$93,2,FALSE),"")</f>
        <v>Gula Malacca</v>
      </c>
      <c r="D1073" t="str">
        <f>_xlfn.IFNA(VLOOKUP(VLOOKUP(A1073,Orders!$A$1:$L$832,3,FALSE),Employees!$A$1:$J$10,3,FALSE)&amp;" "&amp;VLOOKUP(VLOOKUP(A1073,Orders!$A$1:$L$832,3,FALSE),Employees!$A$1:$J$10,2,FALSE),"")</f>
        <v>Michael Suyama</v>
      </c>
      <c r="E1073" s="3">
        <f>_xlfn.IFNA(VLOOKUP(A1073,Orders!$A$1:$L$832,4,FALSE),"")</f>
        <v>43177</v>
      </c>
      <c r="F1073">
        <v>19.45</v>
      </c>
      <c r="G1073">
        <v>28</v>
      </c>
      <c r="H1073">
        <v>0.1</v>
      </c>
      <c r="I1073">
        <f t="shared" si="64"/>
        <v>2018</v>
      </c>
      <c r="J1073">
        <f t="shared" si="65"/>
        <v>54.460000000000008</v>
      </c>
      <c r="K1073">
        <f t="shared" si="66"/>
        <v>3</v>
      </c>
      <c r="L1073" t="str">
        <f t="shared" si="67"/>
        <v>Q1</v>
      </c>
    </row>
    <row r="1074" spans="1:12">
      <c r="A1074">
        <v>10656</v>
      </c>
      <c r="B1074">
        <v>47</v>
      </c>
      <c r="C1074" t="str">
        <f>_xlfn.IFNA(VLOOKUP(B1074,Products!$A$1:$J$93,2,FALSE),"")</f>
        <v>Zaanse koeken</v>
      </c>
      <c r="D1074" t="str">
        <f>_xlfn.IFNA(VLOOKUP(VLOOKUP(A1074,Orders!$A$1:$L$832,3,FALSE),Employees!$A$1:$J$10,3,FALSE)&amp;" "&amp;VLOOKUP(VLOOKUP(A1074,Orders!$A$1:$L$832,3,FALSE),Employees!$A$1:$J$10,2,FALSE),"")</f>
        <v>Michael Suyama</v>
      </c>
      <c r="E1074" s="3">
        <f>_xlfn.IFNA(VLOOKUP(A1074,Orders!$A$1:$L$832,4,FALSE),"")</f>
        <v>43177</v>
      </c>
      <c r="F1074">
        <v>9.5</v>
      </c>
      <c r="G1074">
        <v>6</v>
      </c>
      <c r="H1074">
        <v>0.1</v>
      </c>
      <c r="I1074">
        <f t="shared" si="64"/>
        <v>2018</v>
      </c>
      <c r="J1074">
        <f t="shared" si="65"/>
        <v>5.7</v>
      </c>
      <c r="K1074">
        <f t="shared" si="66"/>
        <v>3</v>
      </c>
      <c r="L1074" t="str">
        <f t="shared" si="67"/>
        <v>Q1</v>
      </c>
    </row>
    <row r="1075" spans="1:12">
      <c r="A1075">
        <v>10657</v>
      </c>
      <c r="B1075">
        <v>15</v>
      </c>
      <c r="C1075" t="str">
        <f>_xlfn.IFNA(VLOOKUP(B1075,Products!$A$1:$J$93,2,FALSE),"")</f>
        <v>Genen Shouyu</v>
      </c>
      <c r="D1075" t="str">
        <f>_xlfn.IFNA(VLOOKUP(VLOOKUP(A1075,Orders!$A$1:$L$832,3,FALSE),Employees!$A$1:$J$10,3,FALSE)&amp;" "&amp;VLOOKUP(VLOOKUP(A1075,Orders!$A$1:$L$832,3,FALSE),Employees!$A$1:$J$10,2,FALSE),"")</f>
        <v>Andrew Fuller</v>
      </c>
      <c r="E1075" s="3">
        <f>_xlfn.IFNA(VLOOKUP(A1075,Orders!$A$1:$L$832,4,FALSE),"")</f>
        <v>43177</v>
      </c>
      <c r="F1075">
        <v>15.5</v>
      </c>
      <c r="G1075">
        <v>50</v>
      </c>
      <c r="H1075">
        <v>0</v>
      </c>
      <c r="I1075">
        <f t="shared" si="64"/>
        <v>2018</v>
      </c>
      <c r="J1075">
        <f t="shared" si="65"/>
        <v>775</v>
      </c>
      <c r="K1075">
        <f t="shared" si="66"/>
        <v>3</v>
      </c>
      <c r="L1075" t="str">
        <f t="shared" si="67"/>
        <v>Q1</v>
      </c>
    </row>
    <row r="1076" spans="1:12">
      <c r="A1076">
        <v>10657</v>
      </c>
      <c r="B1076">
        <v>41</v>
      </c>
      <c r="C1076" t="str">
        <f>_xlfn.IFNA(VLOOKUP(B1076,Products!$A$1:$J$93,2,FALSE),"")</f>
        <v>Jack's New England Clam Chowder</v>
      </c>
      <c r="D1076" t="str">
        <f>_xlfn.IFNA(VLOOKUP(VLOOKUP(A1076,Orders!$A$1:$L$832,3,FALSE),Employees!$A$1:$J$10,3,FALSE)&amp;" "&amp;VLOOKUP(VLOOKUP(A1076,Orders!$A$1:$L$832,3,FALSE),Employees!$A$1:$J$10,2,FALSE),"")</f>
        <v>Andrew Fuller</v>
      </c>
      <c r="E1076" s="3">
        <f>_xlfn.IFNA(VLOOKUP(A1076,Orders!$A$1:$L$832,4,FALSE),"")</f>
        <v>43177</v>
      </c>
      <c r="F1076">
        <v>9.65</v>
      </c>
      <c r="G1076">
        <v>24</v>
      </c>
      <c r="H1076">
        <v>0</v>
      </c>
      <c r="I1076">
        <f t="shared" si="64"/>
        <v>2018</v>
      </c>
      <c r="J1076">
        <f t="shared" si="65"/>
        <v>231.60000000000002</v>
      </c>
      <c r="K1076">
        <f t="shared" si="66"/>
        <v>3</v>
      </c>
      <c r="L1076" t="str">
        <f t="shared" si="67"/>
        <v>Q1</v>
      </c>
    </row>
    <row r="1077" spans="1:12">
      <c r="A1077">
        <v>10657</v>
      </c>
      <c r="B1077">
        <v>46</v>
      </c>
      <c r="C1077" t="str">
        <f>_xlfn.IFNA(VLOOKUP(B1077,Products!$A$1:$J$93,2,FALSE),"")</f>
        <v>Spegesild</v>
      </c>
      <c r="D1077" t="str">
        <f>_xlfn.IFNA(VLOOKUP(VLOOKUP(A1077,Orders!$A$1:$L$832,3,FALSE),Employees!$A$1:$J$10,3,FALSE)&amp;" "&amp;VLOOKUP(VLOOKUP(A1077,Orders!$A$1:$L$832,3,FALSE),Employees!$A$1:$J$10,2,FALSE),"")</f>
        <v>Andrew Fuller</v>
      </c>
      <c r="E1077" s="3">
        <f>_xlfn.IFNA(VLOOKUP(A1077,Orders!$A$1:$L$832,4,FALSE),"")</f>
        <v>43177</v>
      </c>
      <c r="F1077">
        <v>12</v>
      </c>
      <c r="G1077">
        <v>45</v>
      </c>
      <c r="H1077">
        <v>0</v>
      </c>
      <c r="I1077">
        <f t="shared" si="64"/>
        <v>2018</v>
      </c>
      <c r="J1077">
        <f t="shared" si="65"/>
        <v>540</v>
      </c>
      <c r="K1077">
        <f t="shared" si="66"/>
        <v>3</v>
      </c>
      <c r="L1077" t="str">
        <f t="shared" si="67"/>
        <v>Q1</v>
      </c>
    </row>
    <row r="1078" spans="1:12">
      <c r="A1078">
        <v>10657</v>
      </c>
      <c r="B1078">
        <v>47</v>
      </c>
      <c r="C1078" t="str">
        <f>_xlfn.IFNA(VLOOKUP(B1078,Products!$A$1:$J$93,2,FALSE),"")</f>
        <v>Zaanse koeken</v>
      </c>
      <c r="D1078" t="str">
        <f>_xlfn.IFNA(VLOOKUP(VLOOKUP(A1078,Orders!$A$1:$L$832,3,FALSE),Employees!$A$1:$J$10,3,FALSE)&amp;" "&amp;VLOOKUP(VLOOKUP(A1078,Orders!$A$1:$L$832,3,FALSE),Employees!$A$1:$J$10,2,FALSE),"")</f>
        <v>Andrew Fuller</v>
      </c>
      <c r="E1078" s="3">
        <f>_xlfn.IFNA(VLOOKUP(A1078,Orders!$A$1:$L$832,4,FALSE),"")</f>
        <v>43177</v>
      </c>
      <c r="F1078">
        <v>9.5</v>
      </c>
      <c r="G1078">
        <v>10</v>
      </c>
      <c r="H1078">
        <v>0</v>
      </c>
      <c r="I1078">
        <f t="shared" si="64"/>
        <v>2018</v>
      </c>
      <c r="J1078">
        <f t="shared" si="65"/>
        <v>95</v>
      </c>
      <c r="K1078">
        <f t="shared" si="66"/>
        <v>3</v>
      </c>
      <c r="L1078" t="str">
        <f t="shared" si="67"/>
        <v>Q1</v>
      </c>
    </row>
    <row r="1079" spans="1:12">
      <c r="A1079">
        <v>10657</v>
      </c>
      <c r="B1079">
        <v>56</v>
      </c>
      <c r="C1079" t="str">
        <f>_xlfn.IFNA(VLOOKUP(B1079,Products!$A$1:$J$93,2,FALSE),"")</f>
        <v>Gnocchi di nonna Alice</v>
      </c>
      <c r="D1079" t="str">
        <f>_xlfn.IFNA(VLOOKUP(VLOOKUP(A1079,Orders!$A$1:$L$832,3,FALSE),Employees!$A$1:$J$10,3,FALSE)&amp;" "&amp;VLOOKUP(VLOOKUP(A1079,Orders!$A$1:$L$832,3,FALSE),Employees!$A$1:$J$10,2,FALSE),"")</f>
        <v>Andrew Fuller</v>
      </c>
      <c r="E1079" s="3">
        <f>_xlfn.IFNA(VLOOKUP(A1079,Orders!$A$1:$L$832,4,FALSE),"")</f>
        <v>43177</v>
      </c>
      <c r="F1079">
        <v>38</v>
      </c>
      <c r="G1079">
        <v>45</v>
      </c>
      <c r="H1079">
        <v>0</v>
      </c>
      <c r="I1079">
        <f t="shared" si="64"/>
        <v>2018</v>
      </c>
      <c r="J1079">
        <f t="shared" si="65"/>
        <v>1710</v>
      </c>
      <c r="K1079">
        <f t="shared" si="66"/>
        <v>3</v>
      </c>
      <c r="L1079" t="str">
        <f t="shared" si="67"/>
        <v>Q1</v>
      </c>
    </row>
    <row r="1080" spans="1:12">
      <c r="A1080">
        <v>10657</v>
      </c>
      <c r="B1080">
        <v>60</v>
      </c>
      <c r="C1080" t="str">
        <f>_xlfn.IFNA(VLOOKUP(B1080,Products!$A$1:$J$93,2,FALSE),"")</f>
        <v>Camembert Pierrot</v>
      </c>
      <c r="D1080" t="str">
        <f>_xlfn.IFNA(VLOOKUP(VLOOKUP(A1080,Orders!$A$1:$L$832,3,FALSE),Employees!$A$1:$J$10,3,FALSE)&amp;" "&amp;VLOOKUP(VLOOKUP(A1080,Orders!$A$1:$L$832,3,FALSE),Employees!$A$1:$J$10,2,FALSE),"")</f>
        <v>Andrew Fuller</v>
      </c>
      <c r="E1080" s="3">
        <f>_xlfn.IFNA(VLOOKUP(A1080,Orders!$A$1:$L$832,4,FALSE),"")</f>
        <v>43177</v>
      </c>
      <c r="F1080">
        <v>34</v>
      </c>
      <c r="G1080">
        <v>30</v>
      </c>
      <c r="H1080">
        <v>0</v>
      </c>
      <c r="I1080">
        <f t="shared" si="64"/>
        <v>2018</v>
      </c>
      <c r="J1080">
        <f t="shared" si="65"/>
        <v>1020</v>
      </c>
      <c r="K1080">
        <f t="shared" si="66"/>
        <v>3</v>
      </c>
      <c r="L1080" t="str">
        <f t="shared" si="67"/>
        <v>Q1</v>
      </c>
    </row>
    <row r="1081" spans="1:12">
      <c r="A1081">
        <v>10658</v>
      </c>
      <c r="B1081">
        <v>21</v>
      </c>
      <c r="C1081" t="str">
        <f>_xlfn.IFNA(VLOOKUP(B1081,Products!$A$1:$J$93,2,FALSE),"")</f>
        <v>Sir Rodney's Scones</v>
      </c>
      <c r="D1081" t="str">
        <f>_xlfn.IFNA(VLOOKUP(VLOOKUP(A1081,Orders!$A$1:$L$832,3,FALSE),Employees!$A$1:$J$10,3,FALSE)&amp;" "&amp;VLOOKUP(VLOOKUP(A1081,Orders!$A$1:$L$832,3,FALSE),Employees!$A$1:$J$10,2,FALSE),"")</f>
        <v>Margaret Peacock</v>
      </c>
      <c r="E1081" s="3">
        <f>_xlfn.IFNA(VLOOKUP(A1081,Orders!$A$1:$L$832,4,FALSE),"")</f>
        <v>43178</v>
      </c>
      <c r="F1081">
        <v>10</v>
      </c>
      <c r="G1081">
        <v>60</v>
      </c>
      <c r="H1081">
        <v>0</v>
      </c>
      <c r="I1081">
        <f t="shared" si="64"/>
        <v>2018</v>
      </c>
      <c r="J1081">
        <f t="shared" si="65"/>
        <v>600</v>
      </c>
      <c r="K1081">
        <f t="shared" si="66"/>
        <v>3</v>
      </c>
      <c r="L1081" t="str">
        <f t="shared" si="67"/>
        <v>Q1</v>
      </c>
    </row>
    <row r="1082" spans="1:12">
      <c r="A1082">
        <v>10658</v>
      </c>
      <c r="B1082">
        <v>40</v>
      </c>
      <c r="C1082" t="str">
        <f>_xlfn.IFNA(VLOOKUP(B1082,Products!$A$1:$J$93,2,FALSE),"")</f>
        <v>Boston Crab Meat</v>
      </c>
      <c r="D1082" t="str">
        <f>_xlfn.IFNA(VLOOKUP(VLOOKUP(A1082,Orders!$A$1:$L$832,3,FALSE),Employees!$A$1:$J$10,3,FALSE)&amp;" "&amp;VLOOKUP(VLOOKUP(A1082,Orders!$A$1:$L$832,3,FALSE),Employees!$A$1:$J$10,2,FALSE),"")</f>
        <v>Margaret Peacock</v>
      </c>
      <c r="E1082" s="3">
        <f>_xlfn.IFNA(VLOOKUP(A1082,Orders!$A$1:$L$832,4,FALSE),"")</f>
        <v>43178</v>
      </c>
      <c r="F1082">
        <v>18.399999999999999</v>
      </c>
      <c r="G1082">
        <v>70</v>
      </c>
      <c r="H1082">
        <v>0.05</v>
      </c>
      <c r="I1082">
        <f t="shared" si="64"/>
        <v>2018</v>
      </c>
      <c r="J1082">
        <f t="shared" si="65"/>
        <v>64.400000000000006</v>
      </c>
      <c r="K1082">
        <f t="shared" si="66"/>
        <v>3</v>
      </c>
      <c r="L1082" t="str">
        <f t="shared" si="67"/>
        <v>Q1</v>
      </c>
    </row>
    <row r="1083" spans="1:12">
      <c r="A1083">
        <v>10658</v>
      </c>
      <c r="B1083">
        <v>60</v>
      </c>
      <c r="C1083" t="str">
        <f>_xlfn.IFNA(VLOOKUP(B1083,Products!$A$1:$J$93,2,FALSE),"")</f>
        <v>Camembert Pierrot</v>
      </c>
      <c r="D1083" t="str">
        <f>_xlfn.IFNA(VLOOKUP(VLOOKUP(A1083,Orders!$A$1:$L$832,3,FALSE),Employees!$A$1:$J$10,3,FALSE)&amp;" "&amp;VLOOKUP(VLOOKUP(A1083,Orders!$A$1:$L$832,3,FALSE),Employees!$A$1:$J$10,2,FALSE),"")</f>
        <v>Margaret Peacock</v>
      </c>
      <c r="E1083" s="3">
        <f>_xlfn.IFNA(VLOOKUP(A1083,Orders!$A$1:$L$832,4,FALSE),"")</f>
        <v>43178</v>
      </c>
      <c r="F1083">
        <v>34</v>
      </c>
      <c r="G1083">
        <v>55</v>
      </c>
      <c r="H1083">
        <v>0.05</v>
      </c>
      <c r="I1083">
        <f t="shared" si="64"/>
        <v>2018</v>
      </c>
      <c r="J1083">
        <f t="shared" si="65"/>
        <v>93.5</v>
      </c>
      <c r="K1083">
        <f t="shared" si="66"/>
        <v>3</v>
      </c>
      <c r="L1083" t="str">
        <f t="shared" si="67"/>
        <v>Q1</v>
      </c>
    </row>
    <row r="1084" spans="1:12">
      <c r="A1084">
        <v>10658</v>
      </c>
      <c r="B1084">
        <v>77</v>
      </c>
      <c r="C1084" t="str">
        <f>_xlfn.IFNA(VLOOKUP(B1084,Products!$A$1:$J$93,2,FALSE),"")</f>
        <v>Original Frankfurter grüne Soße</v>
      </c>
      <c r="D1084" t="str">
        <f>_xlfn.IFNA(VLOOKUP(VLOOKUP(A1084,Orders!$A$1:$L$832,3,FALSE),Employees!$A$1:$J$10,3,FALSE)&amp;" "&amp;VLOOKUP(VLOOKUP(A1084,Orders!$A$1:$L$832,3,FALSE),Employees!$A$1:$J$10,2,FALSE),"")</f>
        <v>Margaret Peacock</v>
      </c>
      <c r="E1084" s="3">
        <f>_xlfn.IFNA(VLOOKUP(A1084,Orders!$A$1:$L$832,4,FALSE),"")</f>
        <v>43178</v>
      </c>
      <c r="F1084">
        <v>13</v>
      </c>
      <c r="G1084">
        <v>70</v>
      </c>
      <c r="H1084">
        <v>0.05</v>
      </c>
      <c r="I1084">
        <f t="shared" si="64"/>
        <v>2018</v>
      </c>
      <c r="J1084">
        <f t="shared" si="65"/>
        <v>45.5</v>
      </c>
      <c r="K1084">
        <f t="shared" si="66"/>
        <v>3</v>
      </c>
      <c r="L1084" t="str">
        <f t="shared" si="67"/>
        <v>Q1</v>
      </c>
    </row>
    <row r="1085" spans="1:12">
      <c r="A1085">
        <v>10659</v>
      </c>
      <c r="B1085">
        <v>31</v>
      </c>
      <c r="C1085" t="str">
        <f>_xlfn.IFNA(VLOOKUP(B1085,Products!$A$1:$J$93,2,FALSE),"")</f>
        <v>Gorgonzola Telino</v>
      </c>
      <c r="D1085" t="str">
        <f>_xlfn.IFNA(VLOOKUP(VLOOKUP(A1085,Orders!$A$1:$L$832,3,FALSE),Employees!$A$1:$J$10,3,FALSE)&amp;" "&amp;VLOOKUP(VLOOKUP(A1085,Orders!$A$1:$L$832,3,FALSE),Employees!$A$1:$J$10,2,FALSE),"")</f>
        <v>Robert King</v>
      </c>
      <c r="E1085" s="3">
        <f>_xlfn.IFNA(VLOOKUP(A1085,Orders!$A$1:$L$832,4,FALSE),"")</f>
        <v>43178</v>
      </c>
      <c r="F1085">
        <v>12.5</v>
      </c>
      <c r="G1085">
        <v>20</v>
      </c>
      <c r="H1085">
        <v>0.05</v>
      </c>
      <c r="I1085">
        <f t="shared" si="64"/>
        <v>2018</v>
      </c>
      <c r="J1085">
        <f t="shared" si="65"/>
        <v>12.5</v>
      </c>
      <c r="K1085">
        <f t="shared" si="66"/>
        <v>3</v>
      </c>
      <c r="L1085" t="str">
        <f t="shared" si="67"/>
        <v>Q1</v>
      </c>
    </row>
    <row r="1086" spans="1:12">
      <c r="A1086">
        <v>10659</v>
      </c>
      <c r="B1086">
        <v>40</v>
      </c>
      <c r="C1086" t="str">
        <f>_xlfn.IFNA(VLOOKUP(B1086,Products!$A$1:$J$93,2,FALSE),"")</f>
        <v>Boston Crab Meat</v>
      </c>
      <c r="D1086" t="str">
        <f>_xlfn.IFNA(VLOOKUP(VLOOKUP(A1086,Orders!$A$1:$L$832,3,FALSE),Employees!$A$1:$J$10,3,FALSE)&amp;" "&amp;VLOOKUP(VLOOKUP(A1086,Orders!$A$1:$L$832,3,FALSE),Employees!$A$1:$J$10,2,FALSE),"")</f>
        <v>Robert King</v>
      </c>
      <c r="E1086" s="3">
        <f>_xlfn.IFNA(VLOOKUP(A1086,Orders!$A$1:$L$832,4,FALSE),"")</f>
        <v>43178</v>
      </c>
      <c r="F1086">
        <v>18.399999999999999</v>
      </c>
      <c r="G1086">
        <v>24</v>
      </c>
      <c r="H1086">
        <v>0.05</v>
      </c>
      <c r="I1086">
        <f t="shared" si="64"/>
        <v>2018</v>
      </c>
      <c r="J1086">
        <f t="shared" si="65"/>
        <v>22.08</v>
      </c>
      <c r="K1086">
        <f t="shared" si="66"/>
        <v>3</v>
      </c>
      <c r="L1086" t="str">
        <f t="shared" si="67"/>
        <v>Q1</v>
      </c>
    </row>
    <row r="1087" spans="1:12">
      <c r="A1087">
        <v>10659</v>
      </c>
      <c r="B1087">
        <v>70</v>
      </c>
      <c r="C1087" t="str">
        <f>_xlfn.IFNA(VLOOKUP(B1087,Products!$A$1:$J$93,2,FALSE),"")</f>
        <v>Outback Lager</v>
      </c>
      <c r="D1087" t="str">
        <f>_xlfn.IFNA(VLOOKUP(VLOOKUP(A1087,Orders!$A$1:$L$832,3,FALSE),Employees!$A$1:$J$10,3,FALSE)&amp;" "&amp;VLOOKUP(VLOOKUP(A1087,Orders!$A$1:$L$832,3,FALSE),Employees!$A$1:$J$10,2,FALSE),"")</f>
        <v>Robert King</v>
      </c>
      <c r="E1087" s="3">
        <f>_xlfn.IFNA(VLOOKUP(A1087,Orders!$A$1:$L$832,4,FALSE),"")</f>
        <v>43178</v>
      </c>
      <c r="F1087">
        <v>15</v>
      </c>
      <c r="G1087">
        <v>40</v>
      </c>
      <c r="H1087">
        <v>0.05</v>
      </c>
      <c r="I1087">
        <f t="shared" si="64"/>
        <v>2018</v>
      </c>
      <c r="J1087">
        <f t="shared" si="65"/>
        <v>30</v>
      </c>
      <c r="K1087">
        <f t="shared" si="66"/>
        <v>3</v>
      </c>
      <c r="L1087" t="str">
        <f t="shared" si="67"/>
        <v>Q1</v>
      </c>
    </row>
    <row r="1088" spans="1:12">
      <c r="A1088">
        <v>10660</v>
      </c>
      <c r="B1088">
        <v>20</v>
      </c>
      <c r="C1088" t="str">
        <f>_xlfn.IFNA(VLOOKUP(B1088,Products!$A$1:$J$93,2,FALSE),"")</f>
        <v>Sir Rodney's Marmalade</v>
      </c>
      <c r="D1088" t="str">
        <f>_xlfn.IFNA(VLOOKUP(VLOOKUP(A1088,Orders!$A$1:$L$832,3,FALSE),Employees!$A$1:$J$10,3,FALSE)&amp;" "&amp;VLOOKUP(VLOOKUP(A1088,Orders!$A$1:$L$832,3,FALSE),Employees!$A$1:$J$10,2,FALSE),"")</f>
        <v>Laura Callahan</v>
      </c>
      <c r="E1088" s="3">
        <f>_xlfn.IFNA(VLOOKUP(A1088,Orders!$A$1:$L$832,4,FALSE),"")</f>
        <v>43181</v>
      </c>
      <c r="F1088">
        <v>81</v>
      </c>
      <c r="G1088">
        <v>21</v>
      </c>
      <c r="H1088">
        <v>0</v>
      </c>
      <c r="I1088">
        <f t="shared" si="64"/>
        <v>2018</v>
      </c>
      <c r="J1088">
        <f t="shared" si="65"/>
        <v>1701</v>
      </c>
      <c r="K1088">
        <f t="shared" si="66"/>
        <v>3</v>
      </c>
      <c r="L1088" t="str">
        <f t="shared" si="67"/>
        <v>Q1</v>
      </c>
    </row>
    <row r="1089" spans="1:12">
      <c r="A1089">
        <v>10661</v>
      </c>
      <c r="B1089">
        <v>39</v>
      </c>
      <c r="C1089" t="str">
        <f>_xlfn.IFNA(VLOOKUP(B1089,Products!$A$1:$J$93,2,FALSE),"")</f>
        <v>Chartreuse verte</v>
      </c>
      <c r="D1089" t="str">
        <f>_xlfn.IFNA(VLOOKUP(VLOOKUP(A1089,Orders!$A$1:$L$832,3,FALSE),Employees!$A$1:$J$10,3,FALSE)&amp;" "&amp;VLOOKUP(VLOOKUP(A1089,Orders!$A$1:$L$832,3,FALSE),Employees!$A$1:$J$10,2,FALSE),"")</f>
        <v>Robert King</v>
      </c>
      <c r="E1089" s="3">
        <f>_xlfn.IFNA(VLOOKUP(A1089,Orders!$A$1:$L$832,4,FALSE),"")</f>
        <v>43182</v>
      </c>
      <c r="F1089">
        <v>18</v>
      </c>
      <c r="G1089">
        <v>3</v>
      </c>
      <c r="H1089">
        <v>0.2</v>
      </c>
      <c r="I1089">
        <f t="shared" si="64"/>
        <v>2018</v>
      </c>
      <c r="J1089">
        <f t="shared" si="65"/>
        <v>10.8</v>
      </c>
      <c r="K1089">
        <f t="shared" si="66"/>
        <v>3</v>
      </c>
      <c r="L1089" t="str">
        <f t="shared" si="67"/>
        <v>Q1</v>
      </c>
    </row>
    <row r="1090" spans="1:12">
      <c r="A1090">
        <v>10661</v>
      </c>
      <c r="B1090">
        <v>58</v>
      </c>
      <c r="C1090" t="str">
        <f>_xlfn.IFNA(VLOOKUP(B1090,Products!$A$1:$J$93,2,FALSE),"")</f>
        <v>Escargots de Bourgogne</v>
      </c>
      <c r="D1090" t="str">
        <f>_xlfn.IFNA(VLOOKUP(VLOOKUP(A1090,Orders!$A$1:$L$832,3,FALSE),Employees!$A$1:$J$10,3,FALSE)&amp;" "&amp;VLOOKUP(VLOOKUP(A1090,Orders!$A$1:$L$832,3,FALSE),Employees!$A$1:$J$10,2,FALSE),"")</f>
        <v>Robert King</v>
      </c>
      <c r="E1090" s="3">
        <f>_xlfn.IFNA(VLOOKUP(A1090,Orders!$A$1:$L$832,4,FALSE),"")</f>
        <v>43182</v>
      </c>
      <c r="F1090">
        <v>13.25</v>
      </c>
      <c r="G1090">
        <v>49</v>
      </c>
      <c r="H1090">
        <v>0.2</v>
      </c>
      <c r="I1090">
        <f t="shared" si="64"/>
        <v>2018</v>
      </c>
      <c r="J1090">
        <f t="shared" si="65"/>
        <v>129.85</v>
      </c>
      <c r="K1090">
        <f t="shared" si="66"/>
        <v>3</v>
      </c>
      <c r="L1090" t="str">
        <f t="shared" si="67"/>
        <v>Q1</v>
      </c>
    </row>
    <row r="1091" spans="1:12">
      <c r="A1091">
        <v>10662</v>
      </c>
      <c r="B1091">
        <v>68</v>
      </c>
      <c r="C1091" t="str">
        <f>_xlfn.IFNA(VLOOKUP(B1091,Products!$A$1:$J$93,2,FALSE),"")</f>
        <v>Scottish Longbreads</v>
      </c>
      <c r="D1091" t="str">
        <f>_xlfn.IFNA(VLOOKUP(VLOOKUP(A1091,Orders!$A$1:$L$832,3,FALSE),Employees!$A$1:$J$10,3,FALSE)&amp;" "&amp;VLOOKUP(VLOOKUP(A1091,Orders!$A$1:$L$832,3,FALSE),Employees!$A$1:$J$10,2,FALSE),"")</f>
        <v>Janet Leverling</v>
      </c>
      <c r="E1091" s="3">
        <f>_xlfn.IFNA(VLOOKUP(A1091,Orders!$A$1:$L$832,4,FALSE),"")</f>
        <v>43182</v>
      </c>
      <c r="F1091">
        <v>12.5</v>
      </c>
      <c r="G1091">
        <v>10</v>
      </c>
      <c r="H1091">
        <v>0</v>
      </c>
      <c r="I1091">
        <f t="shared" ref="I1091:I1154" si="68">IFERROR(IF(E1091="","",YEAR(E1091)),"")</f>
        <v>2018</v>
      </c>
      <c r="J1091">
        <f t="shared" ref="J1091:J1154" si="69">IF(H1091=0,F1091*G1091,F1091*G1091*H1091)</f>
        <v>125</v>
      </c>
      <c r="K1091">
        <f t="shared" ref="K1091:K1154" si="70">IFERROR(MONTH(E1091),"")</f>
        <v>3</v>
      </c>
      <c r="L1091" t="str">
        <f t="shared" ref="L1091:L1154" si="71">IFERROR("Q"&amp;ROUNDUP(MONTH(E1091)/3,0),"")</f>
        <v>Q1</v>
      </c>
    </row>
    <row r="1092" spans="1:12">
      <c r="A1092">
        <v>10663</v>
      </c>
      <c r="B1092">
        <v>40</v>
      </c>
      <c r="C1092" t="str">
        <f>_xlfn.IFNA(VLOOKUP(B1092,Products!$A$1:$J$93,2,FALSE),"")</f>
        <v>Boston Crab Meat</v>
      </c>
      <c r="D1092" t="str">
        <f>_xlfn.IFNA(VLOOKUP(VLOOKUP(A1092,Orders!$A$1:$L$832,3,FALSE),Employees!$A$1:$J$10,3,FALSE)&amp;" "&amp;VLOOKUP(VLOOKUP(A1092,Orders!$A$1:$L$832,3,FALSE),Employees!$A$1:$J$10,2,FALSE),"")</f>
        <v>Andrew Fuller</v>
      </c>
      <c r="E1092" s="3">
        <f>_xlfn.IFNA(VLOOKUP(A1092,Orders!$A$1:$L$832,4,FALSE),"")</f>
        <v>43183</v>
      </c>
      <c r="F1092">
        <v>18.399999999999999</v>
      </c>
      <c r="G1092">
        <v>30</v>
      </c>
      <c r="H1092">
        <v>0.05</v>
      </c>
      <c r="I1092">
        <f t="shared" si="68"/>
        <v>2018</v>
      </c>
      <c r="J1092">
        <f t="shared" si="69"/>
        <v>27.6</v>
      </c>
      <c r="K1092">
        <f t="shared" si="70"/>
        <v>3</v>
      </c>
      <c r="L1092" t="str">
        <f t="shared" si="71"/>
        <v>Q1</v>
      </c>
    </row>
    <row r="1093" spans="1:12">
      <c r="A1093">
        <v>10663</v>
      </c>
      <c r="B1093">
        <v>42</v>
      </c>
      <c r="C1093" t="str">
        <f>_xlfn.IFNA(VLOOKUP(B1093,Products!$A$1:$J$93,2,FALSE),"")</f>
        <v>Singaporean Hokkien Fried Mee</v>
      </c>
      <c r="D1093" t="str">
        <f>_xlfn.IFNA(VLOOKUP(VLOOKUP(A1093,Orders!$A$1:$L$832,3,FALSE),Employees!$A$1:$J$10,3,FALSE)&amp;" "&amp;VLOOKUP(VLOOKUP(A1093,Orders!$A$1:$L$832,3,FALSE),Employees!$A$1:$J$10,2,FALSE),"")</f>
        <v>Andrew Fuller</v>
      </c>
      <c r="E1093" s="3">
        <f>_xlfn.IFNA(VLOOKUP(A1093,Orders!$A$1:$L$832,4,FALSE),"")</f>
        <v>43183</v>
      </c>
      <c r="F1093">
        <v>14</v>
      </c>
      <c r="G1093">
        <v>30</v>
      </c>
      <c r="H1093">
        <v>0.05</v>
      </c>
      <c r="I1093">
        <f t="shared" si="68"/>
        <v>2018</v>
      </c>
      <c r="J1093">
        <f t="shared" si="69"/>
        <v>21</v>
      </c>
      <c r="K1093">
        <f t="shared" si="70"/>
        <v>3</v>
      </c>
      <c r="L1093" t="str">
        <f t="shared" si="71"/>
        <v>Q1</v>
      </c>
    </row>
    <row r="1094" spans="1:12">
      <c r="A1094">
        <v>10663</v>
      </c>
      <c r="B1094">
        <v>51</v>
      </c>
      <c r="C1094" t="str">
        <f>_xlfn.IFNA(VLOOKUP(B1094,Products!$A$1:$J$93,2,FALSE),"")</f>
        <v>Manjimup Dried Apples</v>
      </c>
      <c r="D1094" t="str">
        <f>_xlfn.IFNA(VLOOKUP(VLOOKUP(A1094,Orders!$A$1:$L$832,3,FALSE),Employees!$A$1:$J$10,3,FALSE)&amp;" "&amp;VLOOKUP(VLOOKUP(A1094,Orders!$A$1:$L$832,3,FALSE),Employees!$A$1:$J$10,2,FALSE),"")</f>
        <v>Andrew Fuller</v>
      </c>
      <c r="E1094" s="3">
        <f>_xlfn.IFNA(VLOOKUP(A1094,Orders!$A$1:$L$832,4,FALSE),"")</f>
        <v>43183</v>
      </c>
      <c r="F1094">
        <v>53</v>
      </c>
      <c r="G1094">
        <v>20</v>
      </c>
      <c r="H1094">
        <v>0.05</v>
      </c>
      <c r="I1094">
        <f t="shared" si="68"/>
        <v>2018</v>
      </c>
      <c r="J1094">
        <f t="shared" si="69"/>
        <v>53</v>
      </c>
      <c r="K1094">
        <f t="shared" si="70"/>
        <v>3</v>
      </c>
      <c r="L1094" t="str">
        <f t="shared" si="71"/>
        <v>Q1</v>
      </c>
    </row>
    <row r="1095" spans="1:12">
      <c r="A1095">
        <v>10664</v>
      </c>
      <c r="B1095">
        <v>10</v>
      </c>
      <c r="C1095" t="str">
        <f>_xlfn.IFNA(VLOOKUP(B1095,Products!$A$1:$J$93,2,FALSE),"")</f>
        <v>sugar</v>
      </c>
      <c r="D1095" t="str">
        <f>_xlfn.IFNA(VLOOKUP(VLOOKUP(A1095,Orders!$A$1:$L$832,3,FALSE),Employees!$A$1:$J$10,3,FALSE)&amp;" "&amp;VLOOKUP(VLOOKUP(A1095,Orders!$A$1:$L$832,3,FALSE),Employees!$A$1:$J$10,2,FALSE),"")</f>
        <v>Nancy Davolio</v>
      </c>
      <c r="E1095" s="3">
        <f>_xlfn.IFNA(VLOOKUP(A1095,Orders!$A$1:$L$832,4,FALSE),"")</f>
        <v>43183</v>
      </c>
      <c r="F1095">
        <v>31</v>
      </c>
      <c r="G1095">
        <v>24</v>
      </c>
      <c r="H1095">
        <v>0.15</v>
      </c>
      <c r="I1095">
        <f t="shared" si="68"/>
        <v>2018</v>
      </c>
      <c r="J1095">
        <f t="shared" si="69"/>
        <v>111.6</v>
      </c>
      <c r="K1095">
        <f t="shared" si="70"/>
        <v>3</v>
      </c>
      <c r="L1095" t="str">
        <f t="shared" si="71"/>
        <v>Q1</v>
      </c>
    </row>
    <row r="1096" spans="1:12">
      <c r="A1096">
        <v>10664</v>
      </c>
      <c r="B1096">
        <v>56</v>
      </c>
      <c r="C1096" t="str">
        <f>_xlfn.IFNA(VLOOKUP(B1096,Products!$A$1:$J$93,2,FALSE),"")</f>
        <v>Gnocchi di nonna Alice</v>
      </c>
      <c r="D1096" t="str">
        <f>_xlfn.IFNA(VLOOKUP(VLOOKUP(A1096,Orders!$A$1:$L$832,3,FALSE),Employees!$A$1:$J$10,3,FALSE)&amp;" "&amp;VLOOKUP(VLOOKUP(A1096,Orders!$A$1:$L$832,3,FALSE),Employees!$A$1:$J$10,2,FALSE),"")</f>
        <v>Nancy Davolio</v>
      </c>
      <c r="E1096" s="3">
        <f>_xlfn.IFNA(VLOOKUP(A1096,Orders!$A$1:$L$832,4,FALSE),"")</f>
        <v>43183</v>
      </c>
      <c r="F1096">
        <v>38</v>
      </c>
      <c r="G1096">
        <v>12</v>
      </c>
      <c r="H1096">
        <v>0.15</v>
      </c>
      <c r="I1096">
        <f t="shared" si="68"/>
        <v>2018</v>
      </c>
      <c r="J1096">
        <f t="shared" si="69"/>
        <v>68.399999999999991</v>
      </c>
      <c r="K1096">
        <f t="shared" si="70"/>
        <v>3</v>
      </c>
      <c r="L1096" t="str">
        <f t="shared" si="71"/>
        <v>Q1</v>
      </c>
    </row>
    <row r="1097" spans="1:12">
      <c r="A1097">
        <v>10664</v>
      </c>
      <c r="B1097">
        <v>65</v>
      </c>
      <c r="C1097" t="str">
        <f>_xlfn.IFNA(VLOOKUP(B1097,Products!$A$1:$J$93,2,FALSE),"")</f>
        <v>Louisiana Fiery Hot Pepper Sauce</v>
      </c>
      <c r="D1097" t="str">
        <f>_xlfn.IFNA(VLOOKUP(VLOOKUP(A1097,Orders!$A$1:$L$832,3,FALSE),Employees!$A$1:$J$10,3,FALSE)&amp;" "&amp;VLOOKUP(VLOOKUP(A1097,Orders!$A$1:$L$832,3,FALSE),Employees!$A$1:$J$10,2,FALSE),"")</f>
        <v>Nancy Davolio</v>
      </c>
      <c r="E1097" s="3">
        <f>_xlfn.IFNA(VLOOKUP(A1097,Orders!$A$1:$L$832,4,FALSE),"")</f>
        <v>43183</v>
      </c>
      <c r="F1097">
        <v>21.05</v>
      </c>
      <c r="G1097">
        <v>15</v>
      </c>
      <c r="H1097">
        <v>0.15</v>
      </c>
      <c r="I1097">
        <f t="shared" si="68"/>
        <v>2018</v>
      </c>
      <c r="J1097">
        <f t="shared" si="69"/>
        <v>47.362499999999997</v>
      </c>
      <c r="K1097">
        <f t="shared" si="70"/>
        <v>3</v>
      </c>
      <c r="L1097" t="str">
        <f t="shared" si="71"/>
        <v>Q1</v>
      </c>
    </row>
    <row r="1098" spans="1:12">
      <c r="A1098">
        <v>10665</v>
      </c>
      <c r="B1098">
        <v>51</v>
      </c>
      <c r="C1098" t="str">
        <f>_xlfn.IFNA(VLOOKUP(B1098,Products!$A$1:$J$93,2,FALSE),"")</f>
        <v>Manjimup Dried Apples</v>
      </c>
      <c r="D1098" t="str">
        <f>_xlfn.IFNA(VLOOKUP(VLOOKUP(A1098,Orders!$A$1:$L$832,3,FALSE),Employees!$A$1:$J$10,3,FALSE)&amp;" "&amp;VLOOKUP(VLOOKUP(A1098,Orders!$A$1:$L$832,3,FALSE),Employees!$A$1:$J$10,2,FALSE),"")</f>
        <v>Nancy Davolio</v>
      </c>
      <c r="E1098" s="3">
        <f>_xlfn.IFNA(VLOOKUP(A1098,Orders!$A$1:$L$832,4,FALSE),"")</f>
        <v>43184</v>
      </c>
      <c r="F1098">
        <v>53</v>
      </c>
      <c r="G1098">
        <v>20</v>
      </c>
      <c r="H1098">
        <v>0</v>
      </c>
      <c r="I1098">
        <f t="shared" si="68"/>
        <v>2018</v>
      </c>
      <c r="J1098">
        <f t="shared" si="69"/>
        <v>1060</v>
      </c>
      <c r="K1098">
        <f t="shared" si="70"/>
        <v>3</v>
      </c>
      <c r="L1098" t="str">
        <f t="shared" si="71"/>
        <v>Q1</v>
      </c>
    </row>
    <row r="1099" spans="1:12">
      <c r="A1099">
        <v>10665</v>
      </c>
      <c r="B1099">
        <v>59</v>
      </c>
      <c r="C1099" t="str">
        <f>_xlfn.IFNA(VLOOKUP(B1099,Products!$A$1:$J$93,2,FALSE),"")</f>
        <v>Raclette Courdavault</v>
      </c>
      <c r="D1099" t="str">
        <f>_xlfn.IFNA(VLOOKUP(VLOOKUP(A1099,Orders!$A$1:$L$832,3,FALSE),Employees!$A$1:$J$10,3,FALSE)&amp;" "&amp;VLOOKUP(VLOOKUP(A1099,Orders!$A$1:$L$832,3,FALSE),Employees!$A$1:$J$10,2,FALSE),"")</f>
        <v>Nancy Davolio</v>
      </c>
      <c r="E1099" s="3">
        <f>_xlfn.IFNA(VLOOKUP(A1099,Orders!$A$1:$L$832,4,FALSE),"")</f>
        <v>43184</v>
      </c>
      <c r="F1099">
        <v>55</v>
      </c>
      <c r="G1099">
        <v>1</v>
      </c>
      <c r="H1099">
        <v>0</v>
      </c>
      <c r="I1099">
        <f t="shared" si="68"/>
        <v>2018</v>
      </c>
      <c r="J1099">
        <f t="shared" si="69"/>
        <v>55</v>
      </c>
      <c r="K1099">
        <f t="shared" si="70"/>
        <v>3</v>
      </c>
      <c r="L1099" t="str">
        <f t="shared" si="71"/>
        <v>Q1</v>
      </c>
    </row>
    <row r="1100" spans="1:12">
      <c r="A1100">
        <v>10665</v>
      </c>
      <c r="B1100">
        <v>76</v>
      </c>
      <c r="C1100" t="str">
        <f>_xlfn.IFNA(VLOOKUP(B1100,Products!$A$1:$J$93,2,FALSE),"")</f>
        <v>Lakkalikööri</v>
      </c>
      <c r="D1100" t="str">
        <f>_xlfn.IFNA(VLOOKUP(VLOOKUP(A1100,Orders!$A$1:$L$832,3,FALSE),Employees!$A$1:$J$10,3,FALSE)&amp;" "&amp;VLOOKUP(VLOOKUP(A1100,Orders!$A$1:$L$832,3,FALSE),Employees!$A$1:$J$10,2,FALSE),"")</f>
        <v>Nancy Davolio</v>
      </c>
      <c r="E1100" s="3">
        <f>_xlfn.IFNA(VLOOKUP(A1100,Orders!$A$1:$L$832,4,FALSE),"")</f>
        <v>43184</v>
      </c>
      <c r="F1100">
        <v>18</v>
      </c>
      <c r="G1100">
        <v>10</v>
      </c>
      <c r="H1100">
        <v>0</v>
      </c>
      <c r="I1100">
        <f t="shared" si="68"/>
        <v>2018</v>
      </c>
      <c r="J1100">
        <f t="shared" si="69"/>
        <v>180</v>
      </c>
      <c r="K1100">
        <f t="shared" si="70"/>
        <v>3</v>
      </c>
      <c r="L1100" t="str">
        <f t="shared" si="71"/>
        <v>Q1</v>
      </c>
    </row>
    <row r="1101" spans="1:12">
      <c r="A1101">
        <v>10666</v>
      </c>
      <c r="B1101">
        <v>29</v>
      </c>
      <c r="C1101" t="str">
        <f>_xlfn.IFNA(VLOOKUP(B1101,Products!$A$1:$J$93,2,FALSE),"")</f>
        <v>Thüringer Rostbratwurst</v>
      </c>
      <c r="D1101" t="str">
        <f>_xlfn.IFNA(VLOOKUP(VLOOKUP(A1101,Orders!$A$1:$L$832,3,FALSE),Employees!$A$1:$J$10,3,FALSE)&amp;" "&amp;VLOOKUP(VLOOKUP(A1101,Orders!$A$1:$L$832,3,FALSE),Employees!$A$1:$J$10,2,FALSE),"")</f>
        <v>Robert King</v>
      </c>
      <c r="E1101" s="3">
        <f>_xlfn.IFNA(VLOOKUP(A1101,Orders!$A$1:$L$832,4,FALSE),"")</f>
        <v>43185</v>
      </c>
      <c r="F1101">
        <v>123.79</v>
      </c>
      <c r="G1101">
        <v>36</v>
      </c>
      <c r="H1101">
        <v>0</v>
      </c>
      <c r="I1101">
        <f t="shared" si="68"/>
        <v>2018</v>
      </c>
      <c r="J1101">
        <f t="shared" si="69"/>
        <v>4456.4400000000005</v>
      </c>
      <c r="K1101">
        <f t="shared" si="70"/>
        <v>3</v>
      </c>
      <c r="L1101" t="str">
        <f t="shared" si="71"/>
        <v>Q1</v>
      </c>
    </row>
    <row r="1102" spans="1:12">
      <c r="A1102">
        <v>10666</v>
      </c>
      <c r="B1102">
        <v>65</v>
      </c>
      <c r="C1102" t="str">
        <f>_xlfn.IFNA(VLOOKUP(B1102,Products!$A$1:$J$93,2,FALSE),"")</f>
        <v>Louisiana Fiery Hot Pepper Sauce</v>
      </c>
      <c r="D1102" t="str">
        <f>_xlfn.IFNA(VLOOKUP(VLOOKUP(A1102,Orders!$A$1:$L$832,3,FALSE),Employees!$A$1:$J$10,3,FALSE)&amp;" "&amp;VLOOKUP(VLOOKUP(A1102,Orders!$A$1:$L$832,3,FALSE),Employees!$A$1:$J$10,2,FALSE),"")</f>
        <v>Robert King</v>
      </c>
      <c r="E1102" s="3">
        <f>_xlfn.IFNA(VLOOKUP(A1102,Orders!$A$1:$L$832,4,FALSE),"")</f>
        <v>43185</v>
      </c>
      <c r="F1102">
        <v>21.05</v>
      </c>
      <c r="G1102">
        <v>10</v>
      </c>
      <c r="H1102">
        <v>0</v>
      </c>
      <c r="I1102">
        <f t="shared" si="68"/>
        <v>2018</v>
      </c>
      <c r="J1102">
        <f t="shared" si="69"/>
        <v>210.5</v>
      </c>
      <c r="K1102">
        <f t="shared" si="70"/>
        <v>3</v>
      </c>
      <c r="L1102" t="str">
        <f t="shared" si="71"/>
        <v>Q1</v>
      </c>
    </row>
    <row r="1103" spans="1:12">
      <c r="A1103">
        <v>10667</v>
      </c>
      <c r="B1103">
        <v>69</v>
      </c>
      <c r="C1103" t="str">
        <f>_xlfn.IFNA(VLOOKUP(B1103,Products!$A$1:$J$93,2,FALSE),"")</f>
        <v>Gudbrandsdalsost</v>
      </c>
      <c r="D1103" t="str">
        <f>_xlfn.IFNA(VLOOKUP(VLOOKUP(A1103,Orders!$A$1:$L$832,3,FALSE),Employees!$A$1:$J$10,3,FALSE)&amp;" "&amp;VLOOKUP(VLOOKUP(A1103,Orders!$A$1:$L$832,3,FALSE),Employees!$A$1:$J$10,2,FALSE),"")</f>
        <v>Robert King</v>
      </c>
      <c r="E1103" s="3">
        <f>_xlfn.IFNA(VLOOKUP(A1103,Orders!$A$1:$L$832,4,FALSE),"")</f>
        <v>43185</v>
      </c>
      <c r="F1103">
        <v>36</v>
      </c>
      <c r="G1103">
        <v>45</v>
      </c>
      <c r="H1103">
        <v>0.2</v>
      </c>
      <c r="I1103">
        <f t="shared" si="68"/>
        <v>2018</v>
      </c>
      <c r="J1103">
        <f t="shared" si="69"/>
        <v>324</v>
      </c>
      <c r="K1103">
        <f t="shared" si="70"/>
        <v>3</v>
      </c>
      <c r="L1103" t="str">
        <f t="shared" si="71"/>
        <v>Q1</v>
      </c>
    </row>
    <row r="1104" spans="1:12">
      <c r="A1104">
        <v>10667</v>
      </c>
      <c r="B1104">
        <v>71</v>
      </c>
      <c r="C1104" t="str">
        <f>_xlfn.IFNA(VLOOKUP(B1104,Products!$A$1:$J$93,2,FALSE),"")</f>
        <v>Flotemysost</v>
      </c>
      <c r="D1104" t="str">
        <f>_xlfn.IFNA(VLOOKUP(VLOOKUP(A1104,Orders!$A$1:$L$832,3,FALSE),Employees!$A$1:$J$10,3,FALSE)&amp;" "&amp;VLOOKUP(VLOOKUP(A1104,Orders!$A$1:$L$832,3,FALSE),Employees!$A$1:$J$10,2,FALSE),"")</f>
        <v>Robert King</v>
      </c>
      <c r="E1104" s="3">
        <f>_xlfn.IFNA(VLOOKUP(A1104,Orders!$A$1:$L$832,4,FALSE),"")</f>
        <v>43185</v>
      </c>
      <c r="F1104">
        <v>21.5</v>
      </c>
      <c r="G1104">
        <v>14</v>
      </c>
      <c r="H1104">
        <v>0.2</v>
      </c>
      <c r="I1104">
        <f t="shared" si="68"/>
        <v>2018</v>
      </c>
      <c r="J1104">
        <f t="shared" si="69"/>
        <v>60.2</v>
      </c>
      <c r="K1104">
        <f t="shared" si="70"/>
        <v>3</v>
      </c>
      <c r="L1104" t="str">
        <f t="shared" si="71"/>
        <v>Q1</v>
      </c>
    </row>
    <row r="1105" spans="1:12">
      <c r="A1105">
        <v>10668</v>
      </c>
      <c r="B1105">
        <v>31</v>
      </c>
      <c r="C1105" t="str">
        <f>_xlfn.IFNA(VLOOKUP(B1105,Products!$A$1:$J$93,2,FALSE),"")</f>
        <v>Gorgonzola Telino</v>
      </c>
      <c r="D1105" t="str">
        <f>_xlfn.IFNA(VLOOKUP(VLOOKUP(A1105,Orders!$A$1:$L$832,3,FALSE),Employees!$A$1:$J$10,3,FALSE)&amp;" "&amp;VLOOKUP(VLOOKUP(A1105,Orders!$A$1:$L$832,3,FALSE),Employees!$A$1:$J$10,2,FALSE),"")</f>
        <v>Nancy Davolio</v>
      </c>
      <c r="E1105" s="3">
        <f>_xlfn.IFNA(VLOOKUP(A1105,Orders!$A$1:$L$832,4,FALSE),"")</f>
        <v>43188</v>
      </c>
      <c r="F1105">
        <v>12.5</v>
      </c>
      <c r="G1105">
        <v>8</v>
      </c>
      <c r="H1105">
        <v>0.1</v>
      </c>
      <c r="I1105">
        <f t="shared" si="68"/>
        <v>2018</v>
      </c>
      <c r="J1105">
        <f t="shared" si="69"/>
        <v>10</v>
      </c>
      <c r="K1105">
        <f t="shared" si="70"/>
        <v>3</v>
      </c>
      <c r="L1105" t="str">
        <f t="shared" si="71"/>
        <v>Q1</v>
      </c>
    </row>
    <row r="1106" spans="1:12">
      <c r="A1106">
        <v>10668</v>
      </c>
      <c r="B1106">
        <v>55</v>
      </c>
      <c r="C1106" t="str">
        <f>_xlfn.IFNA(VLOOKUP(B1106,Products!$A$1:$J$93,2,FALSE),"")</f>
        <v>Pâté chinois</v>
      </c>
      <c r="D1106" t="str">
        <f>_xlfn.IFNA(VLOOKUP(VLOOKUP(A1106,Orders!$A$1:$L$832,3,FALSE),Employees!$A$1:$J$10,3,FALSE)&amp;" "&amp;VLOOKUP(VLOOKUP(A1106,Orders!$A$1:$L$832,3,FALSE),Employees!$A$1:$J$10,2,FALSE),"")</f>
        <v>Nancy Davolio</v>
      </c>
      <c r="E1106" s="3">
        <f>_xlfn.IFNA(VLOOKUP(A1106,Orders!$A$1:$L$832,4,FALSE),"")</f>
        <v>43188</v>
      </c>
      <c r="F1106">
        <v>24</v>
      </c>
      <c r="G1106">
        <v>4</v>
      </c>
      <c r="H1106">
        <v>0.1</v>
      </c>
      <c r="I1106">
        <f t="shared" si="68"/>
        <v>2018</v>
      </c>
      <c r="J1106">
        <f t="shared" si="69"/>
        <v>9.6000000000000014</v>
      </c>
      <c r="K1106">
        <f t="shared" si="70"/>
        <v>3</v>
      </c>
      <c r="L1106" t="str">
        <f t="shared" si="71"/>
        <v>Q1</v>
      </c>
    </row>
    <row r="1107" spans="1:12">
      <c r="A1107">
        <v>10668</v>
      </c>
      <c r="B1107">
        <v>64</v>
      </c>
      <c r="C1107" t="str">
        <f>_xlfn.IFNA(VLOOKUP(B1107,Products!$A$1:$J$93,2,FALSE),"")</f>
        <v>Wimmers gute Semmelknödel</v>
      </c>
      <c r="D1107" t="str">
        <f>_xlfn.IFNA(VLOOKUP(VLOOKUP(A1107,Orders!$A$1:$L$832,3,FALSE),Employees!$A$1:$J$10,3,FALSE)&amp;" "&amp;VLOOKUP(VLOOKUP(A1107,Orders!$A$1:$L$832,3,FALSE),Employees!$A$1:$J$10,2,FALSE),"")</f>
        <v>Nancy Davolio</v>
      </c>
      <c r="E1107" s="3">
        <f>_xlfn.IFNA(VLOOKUP(A1107,Orders!$A$1:$L$832,4,FALSE),"")</f>
        <v>43188</v>
      </c>
      <c r="F1107">
        <v>33.25</v>
      </c>
      <c r="G1107">
        <v>15</v>
      </c>
      <c r="H1107">
        <v>0.1</v>
      </c>
      <c r="I1107">
        <f t="shared" si="68"/>
        <v>2018</v>
      </c>
      <c r="J1107">
        <f t="shared" si="69"/>
        <v>49.875</v>
      </c>
      <c r="K1107">
        <f t="shared" si="70"/>
        <v>3</v>
      </c>
      <c r="L1107" t="str">
        <f t="shared" si="71"/>
        <v>Q1</v>
      </c>
    </row>
    <row r="1108" spans="1:12">
      <c r="A1108">
        <v>10669</v>
      </c>
      <c r="B1108">
        <v>36</v>
      </c>
      <c r="C1108" t="str">
        <f>_xlfn.IFNA(VLOOKUP(B1108,Products!$A$1:$J$93,2,FALSE),"")</f>
        <v>Inlagd Sill</v>
      </c>
      <c r="D1108" t="str">
        <f>_xlfn.IFNA(VLOOKUP(VLOOKUP(A1108,Orders!$A$1:$L$832,3,FALSE),Employees!$A$1:$J$10,3,FALSE)&amp;" "&amp;VLOOKUP(VLOOKUP(A1108,Orders!$A$1:$L$832,3,FALSE),Employees!$A$1:$J$10,2,FALSE),"")</f>
        <v>Andrew Fuller</v>
      </c>
      <c r="E1108" s="3">
        <f>_xlfn.IFNA(VLOOKUP(A1108,Orders!$A$1:$L$832,4,FALSE),"")</f>
        <v>43188</v>
      </c>
      <c r="F1108">
        <v>19</v>
      </c>
      <c r="G1108">
        <v>30</v>
      </c>
      <c r="H1108">
        <v>0</v>
      </c>
      <c r="I1108">
        <f t="shared" si="68"/>
        <v>2018</v>
      </c>
      <c r="J1108">
        <f t="shared" si="69"/>
        <v>570</v>
      </c>
      <c r="K1108">
        <f t="shared" si="70"/>
        <v>3</v>
      </c>
      <c r="L1108" t="str">
        <f t="shared" si="71"/>
        <v>Q1</v>
      </c>
    </row>
    <row r="1109" spans="1:12">
      <c r="A1109">
        <v>10670</v>
      </c>
      <c r="B1109">
        <v>23</v>
      </c>
      <c r="C1109" t="str">
        <f>_xlfn.IFNA(VLOOKUP(B1109,Products!$A$1:$J$93,2,FALSE),"")</f>
        <v>Tunnbröd</v>
      </c>
      <c r="D1109" t="str">
        <f>_xlfn.IFNA(VLOOKUP(VLOOKUP(A1109,Orders!$A$1:$L$832,3,FALSE),Employees!$A$1:$J$10,3,FALSE)&amp;" "&amp;VLOOKUP(VLOOKUP(A1109,Orders!$A$1:$L$832,3,FALSE),Employees!$A$1:$J$10,2,FALSE),"")</f>
        <v>Margaret Peacock</v>
      </c>
      <c r="E1109" s="3">
        <f>_xlfn.IFNA(VLOOKUP(A1109,Orders!$A$1:$L$832,4,FALSE),"")</f>
        <v>43189</v>
      </c>
      <c r="F1109">
        <v>9</v>
      </c>
      <c r="G1109">
        <v>32</v>
      </c>
      <c r="H1109">
        <v>0</v>
      </c>
      <c r="I1109">
        <f t="shared" si="68"/>
        <v>2018</v>
      </c>
      <c r="J1109">
        <f t="shared" si="69"/>
        <v>288</v>
      </c>
      <c r="K1109">
        <f t="shared" si="70"/>
        <v>3</v>
      </c>
      <c r="L1109" t="str">
        <f t="shared" si="71"/>
        <v>Q1</v>
      </c>
    </row>
    <row r="1110" spans="1:12">
      <c r="A1110">
        <v>10670</v>
      </c>
      <c r="B1110">
        <v>46</v>
      </c>
      <c r="C1110" t="str">
        <f>_xlfn.IFNA(VLOOKUP(B1110,Products!$A$1:$J$93,2,FALSE),"")</f>
        <v>Spegesild</v>
      </c>
      <c r="D1110" t="str">
        <f>_xlfn.IFNA(VLOOKUP(VLOOKUP(A1110,Orders!$A$1:$L$832,3,FALSE),Employees!$A$1:$J$10,3,FALSE)&amp;" "&amp;VLOOKUP(VLOOKUP(A1110,Orders!$A$1:$L$832,3,FALSE),Employees!$A$1:$J$10,2,FALSE),"")</f>
        <v>Margaret Peacock</v>
      </c>
      <c r="E1110" s="3">
        <f>_xlfn.IFNA(VLOOKUP(A1110,Orders!$A$1:$L$832,4,FALSE),"")</f>
        <v>43189</v>
      </c>
      <c r="F1110">
        <v>12</v>
      </c>
      <c r="G1110">
        <v>60</v>
      </c>
      <c r="H1110">
        <v>0</v>
      </c>
      <c r="I1110">
        <f t="shared" si="68"/>
        <v>2018</v>
      </c>
      <c r="J1110">
        <f t="shared" si="69"/>
        <v>720</v>
      </c>
      <c r="K1110">
        <f t="shared" si="70"/>
        <v>3</v>
      </c>
      <c r="L1110" t="str">
        <f t="shared" si="71"/>
        <v>Q1</v>
      </c>
    </row>
    <row r="1111" spans="1:12">
      <c r="A1111">
        <v>10670</v>
      </c>
      <c r="B1111">
        <v>67</v>
      </c>
      <c r="C1111" t="str">
        <f>_xlfn.IFNA(VLOOKUP(B1111,Products!$A$1:$J$93,2,FALSE),"")</f>
        <v>Laughing Lumberjack Lager</v>
      </c>
      <c r="D1111" t="str">
        <f>_xlfn.IFNA(VLOOKUP(VLOOKUP(A1111,Orders!$A$1:$L$832,3,FALSE),Employees!$A$1:$J$10,3,FALSE)&amp;" "&amp;VLOOKUP(VLOOKUP(A1111,Orders!$A$1:$L$832,3,FALSE),Employees!$A$1:$J$10,2,FALSE),"")</f>
        <v>Margaret Peacock</v>
      </c>
      <c r="E1111" s="3">
        <f>_xlfn.IFNA(VLOOKUP(A1111,Orders!$A$1:$L$832,4,FALSE),"")</f>
        <v>43189</v>
      </c>
      <c r="F1111">
        <v>14</v>
      </c>
      <c r="G1111">
        <v>25</v>
      </c>
      <c r="H1111">
        <v>0</v>
      </c>
      <c r="I1111">
        <f t="shared" si="68"/>
        <v>2018</v>
      </c>
      <c r="J1111">
        <f t="shared" si="69"/>
        <v>350</v>
      </c>
      <c r="K1111">
        <f t="shared" si="70"/>
        <v>3</v>
      </c>
      <c r="L1111" t="str">
        <f t="shared" si="71"/>
        <v>Q1</v>
      </c>
    </row>
    <row r="1112" spans="1:12">
      <c r="A1112">
        <v>10670</v>
      </c>
      <c r="B1112">
        <v>73</v>
      </c>
      <c r="C1112" t="str">
        <f>_xlfn.IFNA(VLOOKUP(B1112,Products!$A$1:$J$93,2,FALSE),"")</f>
        <v>Röd Kaviar</v>
      </c>
      <c r="D1112" t="str">
        <f>_xlfn.IFNA(VLOOKUP(VLOOKUP(A1112,Orders!$A$1:$L$832,3,FALSE),Employees!$A$1:$J$10,3,FALSE)&amp;" "&amp;VLOOKUP(VLOOKUP(A1112,Orders!$A$1:$L$832,3,FALSE),Employees!$A$1:$J$10,2,FALSE),"")</f>
        <v>Margaret Peacock</v>
      </c>
      <c r="E1112" s="3">
        <f>_xlfn.IFNA(VLOOKUP(A1112,Orders!$A$1:$L$832,4,FALSE),"")</f>
        <v>43189</v>
      </c>
      <c r="F1112">
        <v>15</v>
      </c>
      <c r="G1112">
        <v>50</v>
      </c>
      <c r="H1112">
        <v>0</v>
      </c>
      <c r="I1112">
        <f t="shared" si="68"/>
        <v>2018</v>
      </c>
      <c r="J1112">
        <f t="shared" si="69"/>
        <v>750</v>
      </c>
      <c r="K1112">
        <f t="shared" si="70"/>
        <v>3</v>
      </c>
      <c r="L1112" t="str">
        <f t="shared" si="71"/>
        <v>Q1</v>
      </c>
    </row>
    <row r="1113" spans="1:12">
      <c r="A1113">
        <v>10670</v>
      </c>
      <c r="B1113">
        <v>75</v>
      </c>
      <c r="C1113" t="str">
        <f>_xlfn.IFNA(VLOOKUP(B1113,Products!$A$1:$J$93,2,FALSE),"")</f>
        <v>Rhönbräu Klosterbier</v>
      </c>
      <c r="D1113" t="str">
        <f>_xlfn.IFNA(VLOOKUP(VLOOKUP(A1113,Orders!$A$1:$L$832,3,FALSE),Employees!$A$1:$J$10,3,FALSE)&amp;" "&amp;VLOOKUP(VLOOKUP(A1113,Orders!$A$1:$L$832,3,FALSE),Employees!$A$1:$J$10,2,FALSE),"")</f>
        <v>Margaret Peacock</v>
      </c>
      <c r="E1113" s="3">
        <f>_xlfn.IFNA(VLOOKUP(A1113,Orders!$A$1:$L$832,4,FALSE),"")</f>
        <v>43189</v>
      </c>
      <c r="F1113">
        <v>7.75</v>
      </c>
      <c r="G1113">
        <v>25</v>
      </c>
      <c r="H1113">
        <v>0</v>
      </c>
      <c r="I1113">
        <f t="shared" si="68"/>
        <v>2018</v>
      </c>
      <c r="J1113">
        <f t="shared" si="69"/>
        <v>193.75</v>
      </c>
      <c r="K1113">
        <f t="shared" si="70"/>
        <v>3</v>
      </c>
      <c r="L1113" t="str">
        <f t="shared" si="71"/>
        <v>Q1</v>
      </c>
    </row>
    <row r="1114" spans="1:12">
      <c r="A1114">
        <v>10671</v>
      </c>
      <c r="B1114">
        <v>16</v>
      </c>
      <c r="C1114" t="str">
        <f>_xlfn.IFNA(VLOOKUP(B1114,Products!$A$1:$J$93,2,FALSE),"")</f>
        <v>Pavlova</v>
      </c>
      <c r="D1114" t="str">
        <f>_xlfn.IFNA(VLOOKUP(VLOOKUP(A1114,Orders!$A$1:$L$832,3,FALSE),Employees!$A$1:$J$10,3,FALSE)&amp;" "&amp;VLOOKUP(VLOOKUP(A1114,Orders!$A$1:$L$832,3,FALSE),Employees!$A$1:$J$10,2,FALSE),"")</f>
        <v>Nancy Davolio</v>
      </c>
      <c r="E1114" s="3">
        <f>_xlfn.IFNA(VLOOKUP(A1114,Orders!$A$1:$L$832,4,FALSE),"")</f>
        <v>43190</v>
      </c>
      <c r="F1114">
        <v>17.45</v>
      </c>
      <c r="G1114">
        <v>10</v>
      </c>
      <c r="H1114">
        <v>0</v>
      </c>
      <c r="I1114">
        <f t="shared" si="68"/>
        <v>2018</v>
      </c>
      <c r="J1114">
        <f t="shared" si="69"/>
        <v>174.5</v>
      </c>
      <c r="K1114">
        <f t="shared" si="70"/>
        <v>3</v>
      </c>
      <c r="L1114" t="str">
        <f t="shared" si="71"/>
        <v>Q1</v>
      </c>
    </row>
    <row r="1115" spans="1:12">
      <c r="A1115">
        <v>10671</v>
      </c>
      <c r="B1115">
        <v>62</v>
      </c>
      <c r="C1115" t="str">
        <f>_xlfn.IFNA(VLOOKUP(B1115,Products!$A$1:$J$93,2,FALSE),"")</f>
        <v>Tarte au sucre</v>
      </c>
      <c r="D1115" t="str">
        <f>_xlfn.IFNA(VLOOKUP(VLOOKUP(A1115,Orders!$A$1:$L$832,3,FALSE),Employees!$A$1:$J$10,3,FALSE)&amp;" "&amp;VLOOKUP(VLOOKUP(A1115,Orders!$A$1:$L$832,3,FALSE),Employees!$A$1:$J$10,2,FALSE),"")</f>
        <v>Nancy Davolio</v>
      </c>
      <c r="E1115" s="3">
        <f>_xlfn.IFNA(VLOOKUP(A1115,Orders!$A$1:$L$832,4,FALSE),"")</f>
        <v>43190</v>
      </c>
      <c r="F1115">
        <v>49.3</v>
      </c>
      <c r="G1115">
        <v>10</v>
      </c>
      <c r="H1115">
        <v>0</v>
      </c>
      <c r="I1115">
        <f t="shared" si="68"/>
        <v>2018</v>
      </c>
      <c r="J1115">
        <f t="shared" si="69"/>
        <v>493</v>
      </c>
      <c r="K1115">
        <f t="shared" si="70"/>
        <v>3</v>
      </c>
      <c r="L1115" t="str">
        <f t="shared" si="71"/>
        <v>Q1</v>
      </c>
    </row>
    <row r="1116" spans="1:12">
      <c r="A1116">
        <v>10671</v>
      </c>
      <c r="B1116">
        <v>65</v>
      </c>
      <c r="C1116" t="str">
        <f>_xlfn.IFNA(VLOOKUP(B1116,Products!$A$1:$J$93,2,FALSE),"")</f>
        <v>Louisiana Fiery Hot Pepper Sauce</v>
      </c>
      <c r="D1116" t="str">
        <f>_xlfn.IFNA(VLOOKUP(VLOOKUP(A1116,Orders!$A$1:$L$832,3,FALSE),Employees!$A$1:$J$10,3,FALSE)&amp;" "&amp;VLOOKUP(VLOOKUP(A1116,Orders!$A$1:$L$832,3,FALSE),Employees!$A$1:$J$10,2,FALSE),"")</f>
        <v>Nancy Davolio</v>
      </c>
      <c r="E1116" s="3">
        <f>_xlfn.IFNA(VLOOKUP(A1116,Orders!$A$1:$L$832,4,FALSE),"")</f>
        <v>43190</v>
      </c>
      <c r="F1116">
        <v>21.05</v>
      </c>
      <c r="G1116">
        <v>12</v>
      </c>
      <c r="H1116">
        <v>0</v>
      </c>
      <c r="I1116">
        <f t="shared" si="68"/>
        <v>2018</v>
      </c>
      <c r="J1116">
        <f t="shared" si="69"/>
        <v>252.60000000000002</v>
      </c>
      <c r="K1116">
        <f t="shared" si="70"/>
        <v>3</v>
      </c>
      <c r="L1116" t="str">
        <f t="shared" si="71"/>
        <v>Q1</v>
      </c>
    </row>
    <row r="1117" spans="1:12">
      <c r="A1117">
        <v>10672</v>
      </c>
      <c r="B1117">
        <v>38</v>
      </c>
      <c r="C1117" t="str">
        <f>_xlfn.IFNA(VLOOKUP(B1117,Products!$A$1:$J$93,2,FALSE),"")</f>
        <v>Côte de Blaye</v>
      </c>
      <c r="D1117" t="str">
        <f>_xlfn.IFNA(VLOOKUP(VLOOKUP(A1117,Orders!$A$1:$L$832,3,FALSE),Employees!$A$1:$J$10,3,FALSE)&amp;" "&amp;VLOOKUP(VLOOKUP(A1117,Orders!$A$1:$L$832,3,FALSE),Employees!$A$1:$J$10,2,FALSE),"")</f>
        <v>Anne Dodsworth</v>
      </c>
      <c r="E1117" s="3">
        <f>_xlfn.IFNA(VLOOKUP(A1117,Orders!$A$1:$L$832,4,FALSE),"")</f>
        <v>43190</v>
      </c>
      <c r="F1117">
        <v>263.5</v>
      </c>
      <c r="G1117">
        <v>15</v>
      </c>
      <c r="H1117">
        <v>0.1</v>
      </c>
      <c r="I1117">
        <f t="shared" si="68"/>
        <v>2018</v>
      </c>
      <c r="J1117">
        <f t="shared" si="69"/>
        <v>395.25</v>
      </c>
      <c r="K1117">
        <f t="shared" si="70"/>
        <v>3</v>
      </c>
      <c r="L1117" t="str">
        <f t="shared" si="71"/>
        <v>Q1</v>
      </c>
    </row>
    <row r="1118" spans="1:12">
      <c r="A1118">
        <v>10672</v>
      </c>
      <c r="B1118">
        <v>71</v>
      </c>
      <c r="C1118" t="str">
        <f>_xlfn.IFNA(VLOOKUP(B1118,Products!$A$1:$J$93,2,FALSE),"")</f>
        <v>Flotemysost</v>
      </c>
      <c r="D1118" t="str">
        <f>_xlfn.IFNA(VLOOKUP(VLOOKUP(A1118,Orders!$A$1:$L$832,3,FALSE),Employees!$A$1:$J$10,3,FALSE)&amp;" "&amp;VLOOKUP(VLOOKUP(A1118,Orders!$A$1:$L$832,3,FALSE),Employees!$A$1:$J$10,2,FALSE),"")</f>
        <v>Anne Dodsworth</v>
      </c>
      <c r="E1118" s="3">
        <f>_xlfn.IFNA(VLOOKUP(A1118,Orders!$A$1:$L$832,4,FALSE),"")</f>
        <v>43190</v>
      </c>
      <c r="F1118">
        <v>21.5</v>
      </c>
      <c r="G1118">
        <v>12</v>
      </c>
      <c r="H1118">
        <v>0</v>
      </c>
      <c r="I1118">
        <f t="shared" si="68"/>
        <v>2018</v>
      </c>
      <c r="J1118">
        <f t="shared" si="69"/>
        <v>258</v>
      </c>
      <c r="K1118">
        <f t="shared" si="70"/>
        <v>3</v>
      </c>
      <c r="L1118" t="str">
        <f t="shared" si="71"/>
        <v>Q1</v>
      </c>
    </row>
    <row r="1119" spans="1:12">
      <c r="A1119">
        <v>10673</v>
      </c>
      <c r="B1119">
        <v>16</v>
      </c>
      <c r="C1119" t="str">
        <f>_xlfn.IFNA(VLOOKUP(B1119,Products!$A$1:$J$93,2,FALSE),"")</f>
        <v>Pavlova</v>
      </c>
      <c r="D1119" t="str">
        <f>_xlfn.IFNA(VLOOKUP(VLOOKUP(A1119,Orders!$A$1:$L$832,3,FALSE),Employees!$A$1:$J$10,3,FALSE)&amp;" "&amp;VLOOKUP(VLOOKUP(A1119,Orders!$A$1:$L$832,3,FALSE),Employees!$A$1:$J$10,2,FALSE),"")</f>
        <v>Andrew Fuller</v>
      </c>
      <c r="E1119" s="3">
        <f>_xlfn.IFNA(VLOOKUP(A1119,Orders!$A$1:$L$832,4,FALSE),"")</f>
        <v>43191</v>
      </c>
      <c r="F1119">
        <v>17.45</v>
      </c>
      <c r="G1119">
        <v>3</v>
      </c>
      <c r="H1119">
        <v>0</v>
      </c>
      <c r="I1119">
        <f t="shared" si="68"/>
        <v>2018</v>
      </c>
      <c r="J1119">
        <f t="shared" si="69"/>
        <v>52.349999999999994</v>
      </c>
      <c r="K1119">
        <f t="shared" si="70"/>
        <v>4</v>
      </c>
      <c r="L1119" t="str">
        <f t="shared" si="71"/>
        <v>Q2</v>
      </c>
    </row>
    <row r="1120" spans="1:12">
      <c r="A1120">
        <v>10673</v>
      </c>
      <c r="B1120">
        <v>42</v>
      </c>
      <c r="C1120" t="str">
        <f>_xlfn.IFNA(VLOOKUP(B1120,Products!$A$1:$J$93,2,FALSE),"")</f>
        <v>Singaporean Hokkien Fried Mee</v>
      </c>
      <c r="D1120" t="str">
        <f>_xlfn.IFNA(VLOOKUP(VLOOKUP(A1120,Orders!$A$1:$L$832,3,FALSE),Employees!$A$1:$J$10,3,FALSE)&amp;" "&amp;VLOOKUP(VLOOKUP(A1120,Orders!$A$1:$L$832,3,FALSE),Employees!$A$1:$J$10,2,FALSE),"")</f>
        <v>Andrew Fuller</v>
      </c>
      <c r="E1120" s="3">
        <f>_xlfn.IFNA(VLOOKUP(A1120,Orders!$A$1:$L$832,4,FALSE),"")</f>
        <v>43191</v>
      </c>
      <c r="F1120">
        <v>14</v>
      </c>
      <c r="G1120">
        <v>6</v>
      </c>
      <c r="H1120">
        <v>0</v>
      </c>
      <c r="I1120">
        <f t="shared" si="68"/>
        <v>2018</v>
      </c>
      <c r="J1120">
        <f t="shared" si="69"/>
        <v>84</v>
      </c>
      <c r="K1120">
        <f t="shared" si="70"/>
        <v>4</v>
      </c>
      <c r="L1120" t="str">
        <f t="shared" si="71"/>
        <v>Q2</v>
      </c>
    </row>
    <row r="1121" spans="1:12">
      <c r="A1121">
        <v>10673</v>
      </c>
      <c r="B1121">
        <v>43</v>
      </c>
      <c r="C1121" t="str">
        <f>_xlfn.IFNA(VLOOKUP(B1121,Products!$A$1:$J$93,2,FALSE),"")</f>
        <v>Ipoh Coffee</v>
      </c>
      <c r="D1121" t="str">
        <f>_xlfn.IFNA(VLOOKUP(VLOOKUP(A1121,Orders!$A$1:$L$832,3,FALSE),Employees!$A$1:$J$10,3,FALSE)&amp;" "&amp;VLOOKUP(VLOOKUP(A1121,Orders!$A$1:$L$832,3,FALSE),Employees!$A$1:$J$10,2,FALSE),"")</f>
        <v>Andrew Fuller</v>
      </c>
      <c r="E1121" s="3">
        <f>_xlfn.IFNA(VLOOKUP(A1121,Orders!$A$1:$L$832,4,FALSE),"")</f>
        <v>43191</v>
      </c>
      <c r="F1121">
        <v>46</v>
      </c>
      <c r="G1121">
        <v>6</v>
      </c>
      <c r="H1121">
        <v>0</v>
      </c>
      <c r="I1121">
        <f t="shared" si="68"/>
        <v>2018</v>
      </c>
      <c r="J1121">
        <f t="shared" si="69"/>
        <v>276</v>
      </c>
      <c r="K1121">
        <f t="shared" si="70"/>
        <v>4</v>
      </c>
      <c r="L1121" t="str">
        <f t="shared" si="71"/>
        <v>Q2</v>
      </c>
    </row>
    <row r="1122" spans="1:12">
      <c r="A1122">
        <v>10674</v>
      </c>
      <c r="B1122">
        <v>23</v>
      </c>
      <c r="C1122" t="str">
        <f>_xlfn.IFNA(VLOOKUP(B1122,Products!$A$1:$J$93,2,FALSE),"")</f>
        <v>Tunnbröd</v>
      </c>
      <c r="D1122" t="str">
        <f>_xlfn.IFNA(VLOOKUP(VLOOKUP(A1122,Orders!$A$1:$L$832,3,FALSE),Employees!$A$1:$J$10,3,FALSE)&amp;" "&amp;VLOOKUP(VLOOKUP(A1122,Orders!$A$1:$L$832,3,FALSE),Employees!$A$1:$J$10,2,FALSE),"")</f>
        <v>Margaret Peacock</v>
      </c>
      <c r="E1122" s="3">
        <f>_xlfn.IFNA(VLOOKUP(A1122,Orders!$A$1:$L$832,4,FALSE),"")</f>
        <v>43191</v>
      </c>
      <c r="F1122">
        <v>9</v>
      </c>
      <c r="G1122">
        <v>5</v>
      </c>
      <c r="H1122">
        <v>0</v>
      </c>
      <c r="I1122">
        <f t="shared" si="68"/>
        <v>2018</v>
      </c>
      <c r="J1122">
        <f t="shared" si="69"/>
        <v>45</v>
      </c>
      <c r="K1122">
        <f t="shared" si="70"/>
        <v>4</v>
      </c>
      <c r="L1122" t="str">
        <f t="shared" si="71"/>
        <v>Q2</v>
      </c>
    </row>
    <row r="1123" spans="1:12">
      <c r="A1123">
        <v>10675</v>
      </c>
      <c r="B1123">
        <v>14</v>
      </c>
      <c r="C1123" t="str">
        <f>_xlfn.IFNA(VLOOKUP(B1123,Products!$A$1:$J$93,2,FALSE),"")</f>
        <v>Tofu</v>
      </c>
      <c r="D1123" t="str">
        <f>_xlfn.IFNA(VLOOKUP(VLOOKUP(A1123,Orders!$A$1:$L$832,3,FALSE),Employees!$A$1:$J$10,3,FALSE)&amp;" "&amp;VLOOKUP(VLOOKUP(A1123,Orders!$A$1:$L$832,3,FALSE),Employees!$A$1:$J$10,2,FALSE),"")</f>
        <v>Steven Buchanan</v>
      </c>
      <c r="E1123" s="3">
        <f>_xlfn.IFNA(VLOOKUP(A1123,Orders!$A$1:$L$832,4,FALSE),"")</f>
        <v>43192</v>
      </c>
      <c r="F1123">
        <v>23.25</v>
      </c>
      <c r="G1123">
        <v>30</v>
      </c>
      <c r="H1123">
        <v>0</v>
      </c>
      <c r="I1123">
        <f t="shared" si="68"/>
        <v>2018</v>
      </c>
      <c r="J1123">
        <f t="shared" si="69"/>
        <v>697.5</v>
      </c>
      <c r="K1123">
        <f t="shared" si="70"/>
        <v>4</v>
      </c>
      <c r="L1123" t="str">
        <f t="shared" si="71"/>
        <v>Q2</v>
      </c>
    </row>
    <row r="1124" spans="1:12">
      <c r="A1124">
        <v>10675</v>
      </c>
      <c r="B1124">
        <v>53</v>
      </c>
      <c r="C1124" t="str">
        <f>_xlfn.IFNA(VLOOKUP(B1124,Products!$A$1:$J$93,2,FALSE),"")</f>
        <v>Perth Pasties</v>
      </c>
      <c r="D1124" t="str">
        <f>_xlfn.IFNA(VLOOKUP(VLOOKUP(A1124,Orders!$A$1:$L$832,3,FALSE),Employees!$A$1:$J$10,3,FALSE)&amp;" "&amp;VLOOKUP(VLOOKUP(A1124,Orders!$A$1:$L$832,3,FALSE),Employees!$A$1:$J$10,2,FALSE),"")</f>
        <v>Steven Buchanan</v>
      </c>
      <c r="E1124" s="3">
        <f>_xlfn.IFNA(VLOOKUP(A1124,Orders!$A$1:$L$832,4,FALSE),"")</f>
        <v>43192</v>
      </c>
      <c r="F1124">
        <v>32.799999999999997</v>
      </c>
      <c r="G1124">
        <v>10</v>
      </c>
      <c r="H1124">
        <v>0</v>
      </c>
      <c r="I1124">
        <f t="shared" si="68"/>
        <v>2018</v>
      </c>
      <c r="J1124">
        <f t="shared" si="69"/>
        <v>328</v>
      </c>
      <c r="K1124">
        <f t="shared" si="70"/>
        <v>4</v>
      </c>
      <c r="L1124" t="str">
        <f t="shared" si="71"/>
        <v>Q2</v>
      </c>
    </row>
    <row r="1125" spans="1:12">
      <c r="A1125">
        <v>10675</v>
      </c>
      <c r="B1125">
        <v>58</v>
      </c>
      <c r="C1125" t="str">
        <f>_xlfn.IFNA(VLOOKUP(B1125,Products!$A$1:$J$93,2,FALSE),"")</f>
        <v>Escargots de Bourgogne</v>
      </c>
      <c r="D1125" t="str">
        <f>_xlfn.IFNA(VLOOKUP(VLOOKUP(A1125,Orders!$A$1:$L$832,3,FALSE),Employees!$A$1:$J$10,3,FALSE)&amp;" "&amp;VLOOKUP(VLOOKUP(A1125,Orders!$A$1:$L$832,3,FALSE),Employees!$A$1:$J$10,2,FALSE),"")</f>
        <v>Steven Buchanan</v>
      </c>
      <c r="E1125" s="3">
        <f>_xlfn.IFNA(VLOOKUP(A1125,Orders!$A$1:$L$832,4,FALSE),"")</f>
        <v>43192</v>
      </c>
      <c r="F1125">
        <v>13.25</v>
      </c>
      <c r="G1125">
        <v>30</v>
      </c>
      <c r="H1125">
        <v>0</v>
      </c>
      <c r="I1125">
        <f t="shared" si="68"/>
        <v>2018</v>
      </c>
      <c r="J1125">
        <f t="shared" si="69"/>
        <v>397.5</v>
      </c>
      <c r="K1125">
        <f t="shared" si="70"/>
        <v>4</v>
      </c>
      <c r="L1125" t="str">
        <f t="shared" si="71"/>
        <v>Q2</v>
      </c>
    </row>
    <row r="1126" spans="1:12">
      <c r="A1126">
        <v>10676</v>
      </c>
      <c r="B1126">
        <v>10</v>
      </c>
      <c r="C1126" t="str">
        <f>_xlfn.IFNA(VLOOKUP(B1126,Products!$A$1:$J$93,2,FALSE),"")</f>
        <v>sugar</v>
      </c>
      <c r="D1126" t="str">
        <f>_xlfn.IFNA(VLOOKUP(VLOOKUP(A1126,Orders!$A$1:$L$832,3,FALSE),Employees!$A$1:$J$10,3,FALSE)&amp;" "&amp;VLOOKUP(VLOOKUP(A1126,Orders!$A$1:$L$832,3,FALSE),Employees!$A$1:$J$10,2,FALSE),"")</f>
        <v>Andrew Fuller</v>
      </c>
      <c r="E1126" s="3">
        <f>_xlfn.IFNA(VLOOKUP(A1126,Orders!$A$1:$L$832,4,FALSE),"")</f>
        <v>43195</v>
      </c>
      <c r="F1126">
        <v>31</v>
      </c>
      <c r="G1126">
        <v>2</v>
      </c>
      <c r="H1126">
        <v>0</v>
      </c>
      <c r="I1126">
        <f t="shared" si="68"/>
        <v>2018</v>
      </c>
      <c r="J1126">
        <f t="shared" si="69"/>
        <v>62</v>
      </c>
      <c r="K1126">
        <f t="shared" si="70"/>
        <v>4</v>
      </c>
      <c r="L1126" t="str">
        <f t="shared" si="71"/>
        <v>Q2</v>
      </c>
    </row>
    <row r="1127" spans="1:12">
      <c r="A1127">
        <v>10676</v>
      </c>
      <c r="B1127">
        <v>19</v>
      </c>
      <c r="C1127" t="str">
        <f>_xlfn.IFNA(VLOOKUP(B1127,Products!$A$1:$J$93,2,FALSE),"")</f>
        <v>Teatime Chocolate Biscuits</v>
      </c>
      <c r="D1127" t="str">
        <f>_xlfn.IFNA(VLOOKUP(VLOOKUP(A1127,Orders!$A$1:$L$832,3,FALSE),Employees!$A$1:$J$10,3,FALSE)&amp;" "&amp;VLOOKUP(VLOOKUP(A1127,Orders!$A$1:$L$832,3,FALSE),Employees!$A$1:$J$10,2,FALSE),"")</f>
        <v>Andrew Fuller</v>
      </c>
      <c r="E1127" s="3">
        <f>_xlfn.IFNA(VLOOKUP(A1127,Orders!$A$1:$L$832,4,FALSE),"")</f>
        <v>43195</v>
      </c>
      <c r="F1127">
        <v>9.1999999999999993</v>
      </c>
      <c r="G1127">
        <v>7</v>
      </c>
      <c r="H1127">
        <v>0</v>
      </c>
      <c r="I1127">
        <f t="shared" si="68"/>
        <v>2018</v>
      </c>
      <c r="J1127">
        <f t="shared" si="69"/>
        <v>64.399999999999991</v>
      </c>
      <c r="K1127">
        <f t="shared" si="70"/>
        <v>4</v>
      </c>
      <c r="L1127" t="str">
        <f t="shared" si="71"/>
        <v>Q2</v>
      </c>
    </row>
    <row r="1128" spans="1:12">
      <c r="A1128">
        <v>10676</v>
      </c>
      <c r="B1128">
        <v>44</v>
      </c>
      <c r="C1128" t="str">
        <f>_xlfn.IFNA(VLOOKUP(B1128,Products!$A$1:$J$93,2,FALSE),"")</f>
        <v>Gula Malacca</v>
      </c>
      <c r="D1128" t="str">
        <f>_xlfn.IFNA(VLOOKUP(VLOOKUP(A1128,Orders!$A$1:$L$832,3,FALSE),Employees!$A$1:$J$10,3,FALSE)&amp;" "&amp;VLOOKUP(VLOOKUP(A1128,Orders!$A$1:$L$832,3,FALSE),Employees!$A$1:$J$10,2,FALSE),"")</f>
        <v>Andrew Fuller</v>
      </c>
      <c r="E1128" s="3">
        <f>_xlfn.IFNA(VLOOKUP(A1128,Orders!$A$1:$L$832,4,FALSE),"")</f>
        <v>43195</v>
      </c>
      <c r="F1128">
        <v>19.45</v>
      </c>
      <c r="G1128">
        <v>21</v>
      </c>
      <c r="H1128">
        <v>0</v>
      </c>
      <c r="I1128">
        <f t="shared" si="68"/>
        <v>2018</v>
      </c>
      <c r="J1128">
        <f t="shared" si="69"/>
        <v>408.45</v>
      </c>
      <c r="K1128">
        <f t="shared" si="70"/>
        <v>4</v>
      </c>
      <c r="L1128" t="str">
        <f t="shared" si="71"/>
        <v>Q2</v>
      </c>
    </row>
    <row r="1129" spans="1:12">
      <c r="A1129">
        <v>10677</v>
      </c>
      <c r="B1129">
        <v>26</v>
      </c>
      <c r="C1129" t="str">
        <f>_xlfn.IFNA(VLOOKUP(B1129,Products!$A$1:$J$93,2,FALSE),"")</f>
        <v>Gumbär Gummibärchen</v>
      </c>
      <c r="D1129" t="str">
        <f>_xlfn.IFNA(VLOOKUP(VLOOKUP(A1129,Orders!$A$1:$L$832,3,FALSE),Employees!$A$1:$J$10,3,FALSE)&amp;" "&amp;VLOOKUP(VLOOKUP(A1129,Orders!$A$1:$L$832,3,FALSE),Employees!$A$1:$J$10,2,FALSE),"")</f>
        <v>Nancy Davolio</v>
      </c>
      <c r="E1129" s="3">
        <f>_xlfn.IFNA(VLOOKUP(A1129,Orders!$A$1:$L$832,4,FALSE),"")</f>
        <v>43195</v>
      </c>
      <c r="F1129">
        <v>31.23</v>
      </c>
      <c r="G1129">
        <v>30</v>
      </c>
      <c r="H1129">
        <v>0.15</v>
      </c>
      <c r="I1129">
        <f t="shared" si="68"/>
        <v>2018</v>
      </c>
      <c r="J1129">
        <f t="shared" si="69"/>
        <v>140.535</v>
      </c>
      <c r="K1129">
        <f t="shared" si="70"/>
        <v>4</v>
      </c>
      <c r="L1129" t="str">
        <f t="shared" si="71"/>
        <v>Q2</v>
      </c>
    </row>
    <row r="1130" spans="1:12">
      <c r="A1130">
        <v>10677</v>
      </c>
      <c r="B1130">
        <v>33</v>
      </c>
      <c r="C1130" t="str">
        <f>_xlfn.IFNA(VLOOKUP(B1130,Products!$A$1:$J$93,2,FALSE),"")</f>
        <v>Geitost</v>
      </c>
      <c r="D1130" t="str">
        <f>_xlfn.IFNA(VLOOKUP(VLOOKUP(A1130,Orders!$A$1:$L$832,3,FALSE),Employees!$A$1:$J$10,3,FALSE)&amp;" "&amp;VLOOKUP(VLOOKUP(A1130,Orders!$A$1:$L$832,3,FALSE),Employees!$A$1:$J$10,2,FALSE),"")</f>
        <v>Nancy Davolio</v>
      </c>
      <c r="E1130" s="3">
        <f>_xlfn.IFNA(VLOOKUP(A1130,Orders!$A$1:$L$832,4,FALSE),"")</f>
        <v>43195</v>
      </c>
      <c r="F1130">
        <v>2.5</v>
      </c>
      <c r="G1130">
        <v>8</v>
      </c>
      <c r="H1130">
        <v>0.15</v>
      </c>
      <c r="I1130">
        <f t="shared" si="68"/>
        <v>2018</v>
      </c>
      <c r="J1130">
        <f t="shared" si="69"/>
        <v>3</v>
      </c>
      <c r="K1130">
        <f t="shared" si="70"/>
        <v>4</v>
      </c>
      <c r="L1130" t="str">
        <f t="shared" si="71"/>
        <v>Q2</v>
      </c>
    </row>
    <row r="1131" spans="1:12">
      <c r="A1131">
        <v>10678</v>
      </c>
      <c r="B1131">
        <v>12</v>
      </c>
      <c r="C1131" t="str">
        <f>_xlfn.IFNA(VLOOKUP(B1131,Products!$A$1:$J$93,2,FALSE),"")</f>
        <v>Queso Manchego La Pastora</v>
      </c>
      <c r="D1131" t="str">
        <f>_xlfn.IFNA(VLOOKUP(VLOOKUP(A1131,Orders!$A$1:$L$832,3,FALSE),Employees!$A$1:$J$10,3,FALSE)&amp;" "&amp;VLOOKUP(VLOOKUP(A1131,Orders!$A$1:$L$832,3,FALSE),Employees!$A$1:$J$10,2,FALSE),"")</f>
        <v>Robert King</v>
      </c>
      <c r="E1131" s="3">
        <f>_xlfn.IFNA(VLOOKUP(A1131,Orders!$A$1:$L$832,4,FALSE),"")</f>
        <v>43196</v>
      </c>
      <c r="F1131">
        <v>38</v>
      </c>
      <c r="G1131">
        <v>100</v>
      </c>
      <c r="H1131">
        <v>0</v>
      </c>
      <c r="I1131">
        <f t="shared" si="68"/>
        <v>2018</v>
      </c>
      <c r="J1131">
        <f t="shared" si="69"/>
        <v>3800</v>
      </c>
      <c r="K1131">
        <f t="shared" si="70"/>
        <v>4</v>
      </c>
      <c r="L1131" t="str">
        <f t="shared" si="71"/>
        <v>Q2</v>
      </c>
    </row>
    <row r="1132" spans="1:12">
      <c r="A1132">
        <v>10678</v>
      </c>
      <c r="B1132">
        <v>33</v>
      </c>
      <c r="C1132" t="str">
        <f>_xlfn.IFNA(VLOOKUP(B1132,Products!$A$1:$J$93,2,FALSE),"")</f>
        <v>Geitost</v>
      </c>
      <c r="D1132" t="str">
        <f>_xlfn.IFNA(VLOOKUP(VLOOKUP(A1132,Orders!$A$1:$L$832,3,FALSE),Employees!$A$1:$J$10,3,FALSE)&amp;" "&amp;VLOOKUP(VLOOKUP(A1132,Orders!$A$1:$L$832,3,FALSE),Employees!$A$1:$J$10,2,FALSE),"")</f>
        <v>Robert King</v>
      </c>
      <c r="E1132" s="3">
        <f>_xlfn.IFNA(VLOOKUP(A1132,Orders!$A$1:$L$832,4,FALSE),"")</f>
        <v>43196</v>
      </c>
      <c r="F1132">
        <v>2.5</v>
      </c>
      <c r="G1132">
        <v>30</v>
      </c>
      <c r="H1132">
        <v>0</v>
      </c>
      <c r="I1132">
        <f t="shared" si="68"/>
        <v>2018</v>
      </c>
      <c r="J1132">
        <f t="shared" si="69"/>
        <v>75</v>
      </c>
      <c r="K1132">
        <f t="shared" si="70"/>
        <v>4</v>
      </c>
      <c r="L1132" t="str">
        <f t="shared" si="71"/>
        <v>Q2</v>
      </c>
    </row>
    <row r="1133" spans="1:12">
      <c r="A1133">
        <v>10678</v>
      </c>
      <c r="B1133">
        <v>41</v>
      </c>
      <c r="C1133" t="str">
        <f>_xlfn.IFNA(VLOOKUP(B1133,Products!$A$1:$J$93,2,FALSE),"")</f>
        <v>Jack's New England Clam Chowder</v>
      </c>
      <c r="D1133" t="str">
        <f>_xlfn.IFNA(VLOOKUP(VLOOKUP(A1133,Orders!$A$1:$L$832,3,FALSE),Employees!$A$1:$J$10,3,FALSE)&amp;" "&amp;VLOOKUP(VLOOKUP(A1133,Orders!$A$1:$L$832,3,FALSE),Employees!$A$1:$J$10,2,FALSE),"")</f>
        <v>Robert King</v>
      </c>
      <c r="E1133" s="3">
        <f>_xlfn.IFNA(VLOOKUP(A1133,Orders!$A$1:$L$832,4,FALSE),"")</f>
        <v>43196</v>
      </c>
      <c r="F1133">
        <v>9.65</v>
      </c>
      <c r="G1133">
        <v>120</v>
      </c>
      <c r="H1133">
        <v>0</v>
      </c>
      <c r="I1133">
        <f t="shared" si="68"/>
        <v>2018</v>
      </c>
      <c r="J1133">
        <f t="shared" si="69"/>
        <v>1158</v>
      </c>
      <c r="K1133">
        <f t="shared" si="70"/>
        <v>4</v>
      </c>
      <c r="L1133" t="str">
        <f t="shared" si="71"/>
        <v>Q2</v>
      </c>
    </row>
    <row r="1134" spans="1:12">
      <c r="A1134">
        <v>10678</v>
      </c>
      <c r="B1134">
        <v>54</v>
      </c>
      <c r="C1134" t="str">
        <f>_xlfn.IFNA(VLOOKUP(B1134,Products!$A$1:$J$93,2,FALSE),"")</f>
        <v>Tourtière</v>
      </c>
      <c r="D1134" t="str">
        <f>_xlfn.IFNA(VLOOKUP(VLOOKUP(A1134,Orders!$A$1:$L$832,3,FALSE),Employees!$A$1:$J$10,3,FALSE)&amp;" "&amp;VLOOKUP(VLOOKUP(A1134,Orders!$A$1:$L$832,3,FALSE),Employees!$A$1:$J$10,2,FALSE),"")</f>
        <v>Robert King</v>
      </c>
      <c r="E1134" s="3">
        <f>_xlfn.IFNA(VLOOKUP(A1134,Orders!$A$1:$L$832,4,FALSE),"")</f>
        <v>43196</v>
      </c>
      <c r="F1134">
        <v>7.45</v>
      </c>
      <c r="G1134">
        <v>30</v>
      </c>
      <c r="H1134">
        <v>0</v>
      </c>
      <c r="I1134">
        <f t="shared" si="68"/>
        <v>2018</v>
      </c>
      <c r="J1134">
        <f t="shared" si="69"/>
        <v>223.5</v>
      </c>
      <c r="K1134">
        <f t="shared" si="70"/>
        <v>4</v>
      </c>
      <c r="L1134" t="str">
        <f t="shared" si="71"/>
        <v>Q2</v>
      </c>
    </row>
    <row r="1135" spans="1:12">
      <c r="A1135">
        <v>10679</v>
      </c>
      <c r="B1135">
        <v>59</v>
      </c>
      <c r="C1135" t="str">
        <f>_xlfn.IFNA(VLOOKUP(B1135,Products!$A$1:$J$93,2,FALSE),"")</f>
        <v>Raclette Courdavault</v>
      </c>
      <c r="D1135" t="str">
        <f>_xlfn.IFNA(VLOOKUP(VLOOKUP(A1135,Orders!$A$1:$L$832,3,FALSE),Employees!$A$1:$J$10,3,FALSE)&amp;" "&amp;VLOOKUP(VLOOKUP(A1135,Orders!$A$1:$L$832,3,FALSE),Employees!$A$1:$J$10,2,FALSE),"")</f>
        <v>Laura Callahan</v>
      </c>
      <c r="E1135" s="3">
        <f>_xlfn.IFNA(VLOOKUP(A1135,Orders!$A$1:$L$832,4,FALSE),"")</f>
        <v>43196</v>
      </c>
      <c r="F1135">
        <v>55</v>
      </c>
      <c r="G1135">
        <v>12</v>
      </c>
      <c r="H1135">
        <v>0</v>
      </c>
      <c r="I1135">
        <f t="shared" si="68"/>
        <v>2018</v>
      </c>
      <c r="J1135">
        <f t="shared" si="69"/>
        <v>660</v>
      </c>
      <c r="K1135">
        <f t="shared" si="70"/>
        <v>4</v>
      </c>
      <c r="L1135" t="str">
        <f t="shared" si="71"/>
        <v>Q2</v>
      </c>
    </row>
    <row r="1136" spans="1:12">
      <c r="A1136">
        <v>10680</v>
      </c>
      <c r="B1136">
        <v>16</v>
      </c>
      <c r="C1136" t="str">
        <f>_xlfn.IFNA(VLOOKUP(B1136,Products!$A$1:$J$93,2,FALSE),"")</f>
        <v>Pavlova</v>
      </c>
      <c r="D1136" t="str">
        <f>_xlfn.IFNA(VLOOKUP(VLOOKUP(A1136,Orders!$A$1:$L$832,3,FALSE),Employees!$A$1:$J$10,3,FALSE)&amp;" "&amp;VLOOKUP(VLOOKUP(A1136,Orders!$A$1:$L$832,3,FALSE),Employees!$A$1:$J$10,2,FALSE),"")</f>
        <v>Nancy Davolio</v>
      </c>
      <c r="E1136" s="3">
        <f>_xlfn.IFNA(VLOOKUP(A1136,Orders!$A$1:$L$832,4,FALSE),"")</f>
        <v>43197</v>
      </c>
      <c r="F1136">
        <v>17.45</v>
      </c>
      <c r="G1136">
        <v>50</v>
      </c>
      <c r="H1136">
        <v>0.25</v>
      </c>
      <c r="I1136">
        <f t="shared" si="68"/>
        <v>2018</v>
      </c>
      <c r="J1136">
        <f t="shared" si="69"/>
        <v>218.125</v>
      </c>
      <c r="K1136">
        <f t="shared" si="70"/>
        <v>4</v>
      </c>
      <c r="L1136" t="str">
        <f t="shared" si="71"/>
        <v>Q2</v>
      </c>
    </row>
    <row r="1137" spans="1:12">
      <c r="A1137">
        <v>10680</v>
      </c>
      <c r="B1137">
        <v>31</v>
      </c>
      <c r="C1137" t="str">
        <f>_xlfn.IFNA(VLOOKUP(B1137,Products!$A$1:$J$93,2,FALSE),"")</f>
        <v>Gorgonzola Telino</v>
      </c>
      <c r="D1137" t="str">
        <f>_xlfn.IFNA(VLOOKUP(VLOOKUP(A1137,Orders!$A$1:$L$832,3,FALSE),Employees!$A$1:$J$10,3,FALSE)&amp;" "&amp;VLOOKUP(VLOOKUP(A1137,Orders!$A$1:$L$832,3,FALSE),Employees!$A$1:$J$10,2,FALSE),"")</f>
        <v>Nancy Davolio</v>
      </c>
      <c r="E1137" s="3">
        <f>_xlfn.IFNA(VLOOKUP(A1137,Orders!$A$1:$L$832,4,FALSE),"")</f>
        <v>43197</v>
      </c>
      <c r="F1137">
        <v>12.5</v>
      </c>
      <c r="G1137">
        <v>20</v>
      </c>
      <c r="H1137">
        <v>0.25</v>
      </c>
      <c r="I1137">
        <f t="shared" si="68"/>
        <v>2018</v>
      </c>
      <c r="J1137">
        <f t="shared" si="69"/>
        <v>62.5</v>
      </c>
      <c r="K1137">
        <f t="shared" si="70"/>
        <v>4</v>
      </c>
      <c r="L1137" t="str">
        <f t="shared" si="71"/>
        <v>Q2</v>
      </c>
    </row>
    <row r="1138" spans="1:12">
      <c r="A1138">
        <v>10680</v>
      </c>
      <c r="B1138">
        <v>42</v>
      </c>
      <c r="C1138" t="str">
        <f>_xlfn.IFNA(VLOOKUP(B1138,Products!$A$1:$J$93,2,FALSE),"")</f>
        <v>Singaporean Hokkien Fried Mee</v>
      </c>
      <c r="D1138" t="str">
        <f>_xlfn.IFNA(VLOOKUP(VLOOKUP(A1138,Orders!$A$1:$L$832,3,FALSE),Employees!$A$1:$J$10,3,FALSE)&amp;" "&amp;VLOOKUP(VLOOKUP(A1138,Orders!$A$1:$L$832,3,FALSE),Employees!$A$1:$J$10,2,FALSE),"")</f>
        <v>Nancy Davolio</v>
      </c>
      <c r="E1138" s="3">
        <f>_xlfn.IFNA(VLOOKUP(A1138,Orders!$A$1:$L$832,4,FALSE),"")</f>
        <v>43197</v>
      </c>
      <c r="F1138">
        <v>14</v>
      </c>
      <c r="G1138">
        <v>40</v>
      </c>
      <c r="H1138">
        <v>0.25</v>
      </c>
      <c r="I1138">
        <f t="shared" si="68"/>
        <v>2018</v>
      </c>
      <c r="J1138">
        <f t="shared" si="69"/>
        <v>140</v>
      </c>
      <c r="K1138">
        <f t="shared" si="70"/>
        <v>4</v>
      </c>
      <c r="L1138" t="str">
        <f t="shared" si="71"/>
        <v>Q2</v>
      </c>
    </row>
    <row r="1139" spans="1:12">
      <c r="A1139">
        <v>10681</v>
      </c>
      <c r="B1139">
        <v>19</v>
      </c>
      <c r="C1139" t="str">
        <f>_xlfn.IFNA(VLOOKUP(B1139,Products!$A$1:$J$93,2,FALSE),"")</f>
        <v>Teatime Chocolate Biscuits</v>
      </c>
      <c r="D1139" t="str">
        <f>_xlfn.IFNA(VLOOKUP(VLOOKUP(A1139,Orders!$A$1:$L$832,3,FALSE),Employees!$A$1:$J$10,3,FALSE)&amp;" "&amp;VLOOKUP(VLOOKUP(A1139,Orders!$A$1:$L$832,3,FALSE),Employees!$A$1:$J$10,2,FALSE),"")</f>
        <v>Janet Leverling</v>
      </c>
      <c r="E1139" s="3">
        <f>_xlfn.IFNA(VLOOKUP(A1139,Orders!$A$1:$L$832,4,FALSE),"")</f>
        <v>43198</v>
      </c>
      <c r="F1139">
        <v>9.1999999999999993</v>
      </c>
      <c r="G1139">
        <v>30</v>
      </c>
      <c r="H1139">
        <v>0.1</v>
      </c>
      <c r="I1139">
        <f t="shared" si="68"/>
        <v>2018</v>
      </c>
      <c r="J1139">
        <f t="shared" si="69"/>
        <v>27.6</v>
      </c>
      <c r="K1139">
        <f t="shared" si="70"/>
        <v>4</v>
      </c>
      <c r="L1139" t="str">
        <f t="shared" si="71"/>
        <v>Q2</v>
      </c>
    </row>
    <row r="1140" spans="1:12">
      <c r="A1140">
        <v>10681</v>
      </c>
      <c r="B1140">
        <v>21</v>
      </c>
      <c r="C1140" t="str">
        <f>_xlfn.IFNA(VLOOKUP(B1140,Products!$A$1:$J$93,2,FALSE),"")</f>
        <v>Sir Rodney's Scones</v>
      </c>
      <c r="D1140" t="str">
        <f>_xlfn.IFNA(VLOOKUP(VLOOKUP(A1140,Orders!$A$1:$L$832,3,FALSE),Employees!$A$1:$J$10,3,FALSE)&amp;" "&amp;VLOOKUP(VLOOKUP(A1140,Orders!$A$1:$L$832,3,FALSE),Employees!$A$1:$J$10,2,FALSE),"")</f>
        <v>Janet Leverling</v>
      </c>
      <c r="E1140" s="3">
        <f>_xlfn.IFNA(VLOOKUP(A1140,Orders!$A$1:$L$832,4,FALSE),"")</f>
        <v>43198</v>
      </c>
      <c r="F1140">
        <v>10</v>
      </c>
      <c r="G1140">
        <v>12</v>
      </c>
      <c r="H1140">
        <v>0.1</v>
      </c>
      <c r="I1140">
        <f t="shared" si="68"/>
        <v>2018</v>
      </c>
      <c r="J1140">
        <f t="shared" si="69"/>
        <v>12</v>
      </c>
      <c r="K1140">
        <f t="shared" si="70"/>
        <v>4</v>
      </c>
      <c r="L1140" t="str">
        <f t="shared" si="71"/>
        <v>Q2</v>
      </c>
    </row>
    <row r="1141" spans="1:12">
      <c r="A1141">
        <v>10681</v>
      </c>
      <c r="B1141">
        <v>64</v>
      </c>
      <c r="C1141" t="str">
        <f>_xlfn.IFNA(VLOOKUP(B1141,Products!$A$1:$J$93,2,FALSE),"")</f>
        <v>Wimmers gute Semmelknödel</v>
      </c>
      <c r="D1141" t="str">
        <f>_xlfn.IFNA(VLOOKUP(VLOOKUP(A1141,Orders!$A$1:$L$832,3,FALSE),Employees!$A$1:$J$10,3,FALSE)&amp;" "&amp;VLOOKUP(VLOOKUP(A1141,Orders!$A$1:$L$832,3,FALSE),Employees!$A$1:$J$10,2,FALSE),"")</f>
        <v>Janet Leverling</v>
      </c>
      <c r="E1141" s="3">
        <f>_xlfn.IFNA(VLOOKUP(A1141,Orders!$A$1:$L$832,4,FALSE),"")</f>
        <v>43198</v>
      </c>
      <c r="F1141">
        <v>33.25</v>
      </c>
      <c r="G1141">
        <v>28</v>
      </c>
      <c r="H1141">
        <v>0</v>
      </c>
      <c r="I1141">
        <f t="shared" si="68"/>
        <v>2018</v>
      </c>
      <c r="J1141">
        <f t="shared" si="69"/>
        <v>931</v>
      </c>
      <c r="K1141">
        <f t="shared" si="70"/>
        <v>4</v>
      </c>
      <c r="L1141" t="str">
        <f t="shared" si="71"/>
        <v>Q2</v>
      </c>
    </row>
    <row r="1142" spans="1:12">
      <c r="A1142">
        <v>10682</v>
      </c>
      <c r="B1142">
        <v>33</v>
      </c>
      <c r="C1142" t="str">
        <f>_xlfn.IFNA(VLOOKUP(B1142,Products!$A$1:$J$93,2,FALSE),"")</f>
        <v>Geitost</v>
      </c>
      <c r="D1142" t="str">
        <f>_xlfn.IFNA(VLOOKUP(VLOOKUP(A1142,Orders!$A$1:$L$832,3,FALSE),Employees!$A$1:$J$10,3,FALSE)&amp;" "&amp;VLOOKUP(VLOOKUP(A1142,Orders!$A$1:$L$832,3,FALSE),Employees!$A$1:$J$10,2,FALSE),"")</f>
        <v>Janet Leverling</v>
      </c>
      <c r="E1142" s="3">
        <f>_xlfn.IFNA(VLOOKUP(A1142,Orders!$A$1:$L$832,4,FALSE),"")</f>
        <v>43198</v>
      </c>
      <c r="F1142">
        <v>2.5</v>
      </c>
      <c r="G1142">
        <v>30</v>
      </c>
      <c r="H1142">
        <v>0</v>
      </c>
      <c r="I1142">
        <f t="shared" si="68"/>
        <v>2018</v>
      </c>
      <c r="J1142">
        <f t="shared" si="69"/>
        <v>75</v>
      </c>
      <c r="K1142">
        <f t="shared" si="70"/>
        <v>4</v>
      </c>
      <c r="L1142" t="str">
        <f t="shared" si="71"/>
        <v>Q2</v>
      </c>
    </row>
    <row r="1143" spans="1:12">
      <c r="A1143">
        <v>10682</v>
      </c>
      <c r="B1143">
        <v>66</v>
      </c>
      <c r="C1143" t="str">
        <f>_xlfn.IFNA(VLOOKUP(B1143,Products!$A$1:$J$93,2,FALSE),"")</f>
        <v>Louisiana Hot Spiced Okra</v>
      </c>
      <c r="D1143" t="str">
        <f>_xlfn.IFNA(VLOOKUP(VLOOKUP(A1143,Orders!$A$1:$L$832,3,FALSE),Employees!$A$1:$J$10,3,FALSE)&amp;" "&amp;VLOOKUP(VLOOKUP(A1143,Orders!$A$1:$L$832,3,FALSE),Employees!$A$1:$J$10,2,FALSE),"")</f>
        <v>Janet Leverling</v>
      </c>
      <c r="E1143" s="3">
        <f>_xlfn.IFNA(VLOOKUP(A1143,Orders!$A$1:$L$832,4,FALSE),"")</f>
        <v>43198</v>
      </c>
      <c r="F1143">
        <v>17</v>
      </c>
      <c r="G1143">
        <v>4</v>
      </c>
      <c r="H1143">
        <v>0</v>
      </c>
      <c r="I1143">
        <f t="shared" si="68"/>
        <v>2018</v>
      </c>
      <c r="J1143">
        <f t="shared" si="69"/>
        <v>68</v>
      </c>
      <c r="K1143">
        <f t="shared" si="70"/>
        <v>4</v>
      </c>
      <c r="L1143" t="str">
        <f t="shared" si="71"/>
        <v>Q2</v>
      </c>
    </row>
    <row r="1144" spans="1:12">
      <c r="A1144">
        <v>10682</v>
      </c>
      <c r="B1144">
        <v>75</v>
      </c>
      <c r="C1144" t="str">
        <f>_xlfn.IFNA(VLOOKUP(B1144,Products!$A$1:$J$93,2,FALSE),"")</f>
        <v>Rhönbräu Klosterbier</v>
      </c>
      <c r="D1144" t="str">
        <f>_xlfn.IFNA(VLOOKUP(VLOOKUP(A1144,Orders!$A$1:$L$832,3,FALSE),Employees!$A$1:$J$10,3,FALSE)&amp;" "&amp;VLOOKUP(VLOOKUP(A1144,Orders!$A$1:$L$832,3,FALSE),Employees!$A$1:$J$10,2,FALSE),"")</f>
        <v>Janet Leverling</v>
      </c>
      <c r="E1144" s="3">
        <f>_xlfn.IFNA(VLOOKUP(A1144,Orders!$A$1:$L$832,4,FALSE),"")</f>
        <v>43198</v>
      </c>
      <c r="F1144">
        <v>7.75</v>
      </c>
      <c r="G1144">
        <v>30</v>
      </c>
      <c r="H1144">
        <v>0</v>
      </c>
      <c r="I1144">
        <f t="shared" si="68"/>
        <v>2018</v>
      </c>
      <c r="J1144">
        <f t="shared" si="69"/>
        <v>232.5</v>
      </c>
      <c r="K1144">
        <f t="shared" si="70"/>
        <v>4</v>
      </c>
      <c r="L1144" t="str">
        <f t="shared" si="71"/>
        <v>Q2</v>
      </c>
    </row>
    <row r="1145" spans="1:12">
      <c r="A1145">
        <v>10683</v>
      </c>
      <c r="B1145">
        <v>52</v>
      </c>
      <c r="C1145" t="str">
        <f>_xlfn.IFNA(VLOOKUP(B1145,Products!$A$1:$J$93,2,FALSE),"")</f>
        <v>Filo Mix</v>
      </c>
      <c r="D1145" t="str">
        <f>_xlfn.IFNA(VLOOKUP(VLOOKUP(A1145,Orders!$A$1:$L$832,3,FALSE),Employees!$A$1:$J$10,3,FALSE)&amp;" "&amp;VLOOKUP(VLOOKUP(A1145,Orders!$A$1:$L$832,3,FALSE),Employees!$A$1:$J$10,2,FALSE),"")</f>
        <v>Andrew Fuller</v>
      </c>
      <c r="E1145" s="3">
        <f>_xlfn.IFNA(VLOOKUP(A1145,Orders!$A$1:$L$832,4,FALSE),"")</f>
        <v>43199</v>
      </c>
      <c r="F1145">
        <v>7</v>
      </c>
      <c r="G1145">
        <v>9</v>
      </c>
      <c r="H1145">
        <v>0</v>
      </c>
      <c r="I1145">
        <f t="shared" si="68"/>
        <v>2018</v>
      </c>
      <c r="J1145">
        <f t="shared" si="69"/>
        <v>63</v>
      </c>
      <c r="K1145">
        <f t="shared" si="70"/>
        <v>4</v>
      </c>
      <c r="L1145" t="str">
        <f t="shared" si="71"/>
        <v>Q2</v>
      </c>
    </row>
    <row r="1146" spans="1:12">
      <c r="A1146">
        <v>10684</v>
      </c>
      <c r="B1146">
        <v>40</v>
      </c>
      <c r="C1146" t="str">
        <f>_xlfn.IFNA(VLOOKUP(B1146,Products!$A$1:$J$93,2,FALSE),"")</f>
        <v>Boston Crab Meat</v>
      </c>
      <c r="D1146" t="str">
        <f>_xlfn.IFNA(VLOOKUP(VLOOKUP(A1146,Orders!$A$1:$L$832,3,FALSE),Employees!$A$1:$J$10,3,FALSE)&amp;" "&amp;VLOOKUP(VLOOKUP(A1146,Orders!$A$1:$L$832,3,FALSE),Employees!$A$1:$J$10,2,FALSE),"")</f>
        <v>Janet Leverling</v>
      </c>
      <c r="E1146" s="3">
        <f>_xlfn.IFNA(VLOOKUP(A1146,Orders!$A$1:$L$832,4,FALSE),"")</f>
        <v>43199</v>
      </c>
      <c r="F1146">
        <v>18.399999999999999</v>
      </c>
      <c r="G1146">
        <v>20</v>
      </c>
      <c r="H1146">
        <v>0</v>
      </c>
      <c r="I1146">
        <f t="shared" si="68"/>
        <v>2018</v>
      </c>
      <c r="J1146">
        <f t="shared" si="69"/>
        <v>368</v>
      </c>
      <c r="K1146">
        <f t="shared" si="70"/>
        <v>4</v>
      </c>
      <c r="L1146" t="str">
        <f t="shared" si="71"/>
        <v>Q2</v>
      </c>
    </row>
    <row r="1147" spans="1:12">
      <c r="A1147">
        <v>10684</v>
      </c>
      <c r="B1147">
        <v>47</v>
      </c>
      <c r="C1147" t="str">
        <f>_xlfn.IFNA(VLOOKUP(B1147,Products!$A$1:$J$93,2,FALSE),"")</f>
        <v>Zaanse koeken</v>
      </c>
      <c r="D1147" t="str">
        <f>_xlfn.IFNA(VLOOKUP(VLOOKUP(A1147,Orders!$A$1:$L$832,3,FALSE),Employees!$A$1:$J$10,3,FALSE)&amp;" "&amp;VLOOKUP(VLOOKUP(A1147,Orders!$A$1:$L$832,3,FALSE),Employees!$A$1:$J$10,2,FALSE),"")</f>
        <v>Janet Leverling</v>
      </c>
      <c r="E1147" s="3">
        <f>_xlfn.IFNA(VLOOKUP(A1147,Orders!$A$1:$L$832,4,FALSE),"")</f>
        <v>43199</v>
      </c>
      <c r="F1147">
        <v>9.5</v>
      </c>
      <c r="G1147">
        <v>40</v>
      </c>
      <c r="H1147">
        <v>0</v>
      </c>
      <c r="I1147">
        <f t="shared" si="68"/>
        <v>2018</v>
      </c>
      <c r="J1147">
        <f t="shared" si="69"/>
        <v>380</v>
      </c>
      <c r="K1147">
        <f t="shared" si="70"/>
        <v>4</v>
      </c>
      <c r="L1147" t="str">
        <f t="shared" si="71"/>
        <v>Q2</v>
      </c>
    </row>
    <row r="1148" spans="1:12">
      <c r="A1148">
        <v>10684</v>
      </c>
      <c r="B1148">
        <v>60</v>
      </c>
      <c r="C1148" t="str">
        <f>_xlfn.IFNA(VLOOKUP(B1148,Products!$A$1:$J$93,2,FALSE),"")</f>
        <v>Camembert Pierrot</v>
      </c>
      <c r="D1148" t="str">
        <f>_xlfn.IFNA(VLOOKUP(VLOOKUP(A1148,Orders!$A$1:$L$832,3,FALSE),Employees!$A$1:$J$10,3,FALSE)&amp;" "&amp;VLOOKUP(VLOOKUP(A1148,Orders!$A$1:$L$832,3,FALSE),Employees!$A$1:$J$10,2,FALSE),"")</f>
        <v>Janet Leverling</v>
      </c>
      <c r="E1148" s="3">
        <f>_xlfn.IFNA(VLOOKUP(A1148,Orders!$A$1:$L$832,4,FALSE),"")</f>
        <v>43199</v>
      </c>
      <c r="F1148">
        <v>34</v>
      </c>
      <c r="G1148">
        <v>30</v>
      </c>
      <c r="H1148">
        <v>0</v>
      </c>
      <c r="I1148">
        <f t="shared" si="68"/>
        <v>2018</v>
      </c>
      <c r="J1148">
        <f t="shared" si="69"/>
        <v>1020</v>
      </c>
      <c r="K1148">
        <f t="shared" si="70"/>
        <v>4</v>
      </c>
      <c r="L1148" t="str">
        <f t="shared" si="71"/>
        <v>Q2</v>
      </c>
    </row>
    <row r="1149" spans="1:12">
      <c r="A1149">
        <v>10685</v>
      </c>
      <c r="B1149">
        <v>10</v>
      </c>
      <c r="C1149" t="str">
        <f>_xlfn.IFNA(VLOOKUP(B1149,Products!$A$1:$J$93,2,FALSE),"")</f>
        <v>sugar</v>
      </c>
      <c r="D1149" t="str">
        <f>_xlfn.IFNA(VLOOKUP(VLOOKUP(A1149,Orders!$A$1:$L$832,3,FALSE),Employees!$A$1:$J$10,3,FALSE)&amp;" "&amp;VLOOKUP(VLOOKUP(A1149,Orders!$A$1:$L$832,3,FALSE),Employees!$A$1:$J$10,2,FALSE),"")</f>
        <v>Margaret Peacock</v>
      </c>
      <c r="E1149" s="3">
        <f>_xlfn.IFNA(VLOOKUP(A1149,Orders!$A$1:$L$832,4,FALSE),"")</f>
        <v>43202</v>
      </c>
      <c r="F1149">
        <v>31</v>
      </c>
      <c r="G1149">
        <v>20</v>
      </c>
      <c r="H1149">
        <v>0</v>
      </c>
      <c r="I1149">
        <f t="shared" si="68"/>
        <v>2018</v>
      </c>
      <c r="J1149">
        <f t="shared" si="69"/>
        <v>620</v>
      </c>
      <c r="K1149">
        <f t="shared" si="70"/>
        <v>4</v>
      </c>
      <c r="L1149" t="str">
        <f t="shared" si="71"/>
        <v>Q2</v>
      </c>
    </row>
    <row r="1150" spans="1:12">
      <c r="A1150">
        <v>10685</v>
      </c>
      <c r="B1150">
        <v>41</v>
      </c>
      <c r="C1150" t="str">
        <f>_xlfn.IFNA(VLOOKUP(B1150,Products!$A$1:$J$93,2,FALSE),"")</f>
        <v>Jack's New England Clam Chowder</v>
      </c>
      <c r="D1150" t="str">
        <f>_xlfn.IFNA(VLOOKUP(VLOOKUP(A1150,Orders!$A$1:$L$832,3,FALSE),Employees!$A$1:$J$10,3,FALSE)&amp;" "&amp;VLOOKUP(VLOOKUP(A1150,Orders!$A$1:$L$832,3,FALSE),Employees!$A$1:$J$10,2,FALSE),"")</f>
        <v>Margaret Peacock</v>
      </c>
      <c r="E1150" s="3">
        <f>_xlfn.IFNA(VLOOKUP(A1150,Orders!$A$1:$L$832,4,FALSE),"")</f>
        <v>43202</v>
      </c>
      <c r="F1150">
        <v>9.65</v>
      </c>
      <c r="G1150">
        <v>4</v>
      </c>
      <c r="H1150">
        <v>0</v>
      </c>
      <c r="I1150">
        <f t="shared" si="68"/>
        <v>2018</v>
      </c>
      <c r="J1150">
        <f t="shared" si="69"/>
        <v>38.6</v>
      </c>
      <c r="K1150">
        <f t="shared" si="70"/>
        <v>4</v>
      </c>
      <c r="L1150" t="str">
        <f t="shared" si="71"/>
        <v>Q2</v>
      </c>
    </row>
    <row r="1151" spans="1:12">
      <c r="A1151">
        <v>10685</v>
      </c>
      <c r="B1151">
        <v>47</v>
      </c>
      <c r="C1151" t="str">
        <f>_xlfn.IFNA(VLOOKUP(B1151,Products!$A$1:$J$93,2,FALSE),"")</f>
        <v>Zaanse koeken</v>
      </c>
      <c r="D1151" t="str">
        <f>_xlfn.IFNA(VLOOKUP(VLOOKUP(A1151,Orders!$A$1:$L$832,3,FALSE),Employees!$A$1:$J$10,3,FALSE)&amp;" "&amp;VLOOKUP(VLOOKUP(A1151,Orders!$A$1:$L$832,3,FALSE),Employees!$A$1:$J$10,2,FALSE),"")</f>
        <v>Margaret Peacock</v>
      </c>
      <c r="E1151" s="3">
        <f>_xlfn.IFNA(VLOOKUP(A1151,Orders!$A$1:$L$832,4,FALSE),"")</f>
        <v>43202</v>
      </c>
      <c r="F1151">
        <v>9.5</v>
      </c>
      <c r="G1151">
        <v>15</v>
      </c>
      <c r="H1151">
        <v>0</v>
      </c>
      <c r="I1151">
        <f t="shared" si="68"/>
        <v>2018</v>
      </c>
      <c r="J1151">
        <f t="shared" si="69"/>
        <v>142.5</v>
      </c>
      <c r="K1151">
        <f t="shared" si="70"/>
        <v>4</v>
      </c>
      <c r="L1151" t="str">
        <f t="shared" si="71"/>
        <v>Q2</v>
      </c>
    </row>
    <row r="1152" spans="1:12">
      <c r="A1152">
        <v>10686</v>
      </c>
      <c r="B1152">
        <v>17</v>
      </c>
      <c r="C1152" t="str">
        <f>_xlfn.IFNA(VLOOKUP(B1152,Products!$A$1:$J$93,2,FALSE),"")</f>
        <v>Alice Mutton</v>
      </c>
      <c r="D1152" t="str">
        <f>_xlfn.IFNA(VLOOKUP(VLOOKUP(A1152,Orders!$A$1:$L$832,3,FALSE),Employees!$A$1:$J$10,3,FALSE)&amp;" "&amp;VLOOKUP(VLOOKUP(A1152,Orders!$A$1:$L$832,3,FALSE),Employees!$A$1:$J$10,2,FALSE),"")</f>
        <v>Andrew Fuller</v>
      </c>
      <c r="E1152" s="3">
        <f>_xlfn.IFNA(VLOOKUP(A1152,Orders!$A$1:$L$832,4,FALSE),"")</f>
        <v>43203</v>
      </c>
      <c r="F1152">
        <v>39</v>
      </c>
      <c r="G1152">
        <v>30</v>
      </c>
      <c r="H1152">
        <v>0.2</v>
      </c>
      <c r="I1152">
        <f t="shared" si="68"/>
        <v>2018</v>
      </c>
      <c r="J1152">
        <f t="shared" si="69"/>
        <v>234</v>
      </c>
      <c r="K1152">
        <f t="shared" si="70"/>
        <v>4</v>
      </c>
      <c r="L1152" t="str">
        <f t="shared" si="71"/>
        <v>Q2</v>
      </c>
    </row>
    <row r="1153" spans="1:12">
      <c r="A1153">
        <v>10686</v>
      </c>
      <c r="B1153">
        <v>26</v>
      </c>
      <c r="C1153" t="str">
        <f>_xlfn.IFNA(VLOOKUP(B1153,Products!$A$1:$J$93,2,FALSE),"")</f>
        <v>Gumbär Gummibärchen</v>
      </c>
      <c r="D1153" t="str">
        <f>_xlfn.IFNA(VLOOKUP(VLOOKUP(A1153,Orders!$A$1:$L$832,3,FALSE),Employees!$A$1:$J$10,3,FALSE)&amp;" "&amp;VLOOKUP(VLOOKUP(A1153,Orders!$A$1:$L$832,3,FALSE),Employees!$A$1:$J$10,2,FALSE),"")</f>
        <v>Andrew Fuller</v>
      </c>
      <c r="E1153" s="3">
        <f>_xlfn.IFNA(VLOOKUP(A1153,Orders!$A$1:$L$832,4,FALSE),"")</f>
        <v>43203</v>
      </c>
      <c r="F1153">
        <v>31.23</v>
      </c>
      <c r="G1153">
        <v>15</v>
      </c>
      <c r="H1153">
        <v>0</v>
      </c>
      <c r="I1153">
        <f t="shared" si="68"/>
        <v>2018</v>
      </c>
      <c r="J1153">
        <f t="shared" si="69"/>
        <v>468.45</v>
      </c>
      <c r="K1153">
        <f t="shared" si="70"/>
        <v>4</v>
      </c>
      <c r="L1153" t="str">
        <f t="shared" si="71"/>
        <v>Q2</v>
      </c>
    </row>
    <row r="1154" spans="1:12">
      <c r="A1154">
        <v>10687</v>
      </c>
      <c r="B1154">
        <v>9</v>
      </c>
      <c r="C1154" t="str">
        <f>_xlfn.IFNA(VLOOKUP(B1154,Products!$A$1:$J$93,2,FALSE),"")</f>
        <v>Mishi Kobe Niku</v>
      </c>
      <c r="D1154" t="str">
        <f>_xlfn.IFNA(VLOOKUP(VLOOKUP(A1154,Orders!$A$1:$L$832,3,FALSE),Employees!$A$1:$J$10,3,FALSE)&amp;" "&amp;VLOOKUP(VLOOKUP(A1154,Orders!$A$1:$L$832,3,FALSE),Employees!$A$1:$J$10,2,FALSE),"")</f>
        <v>Anne Dodsworth</v>
      </c>
      <c r="E1154" s="3">
        <f>_xlfn.IFNA(VLOOKUP(A1154,Orders!$A$1:$L$832,4,FALSE),"")</f>
        <v>43203</v>
      </c>
      <c r="F1154">
        <v>97</v>
      </c>
      <c r="G1154">
        <v>50</v>
      </c>
      <c r="H1154">
        <v>0.25</v>
      </c>
      <c r="I1154">
        <f t="shared" si="68"/>
        <v>2018</v>
      </c>
      <c r="J1154">
        <f t="shared" si="69"/>
        <v>1212.5</v>
      </c>
      <c r="K1154">
        <f t="shared" si="70"/>
        <v>4</v>
      </c>
      <c r="L1154" t="str">
        <f t="shared" si="71"/>
        <v>Q2</v>
      </c>
    </row>
    <row r="1155" spans="1:12">
      <c r="A1155">
        <v>10687</v>
      </c>
      <c r="B1155">
        <v>29</v>
      </c>
      <c r="C1155" t="str">
        <f>_xlfn.IFNA(VLOOKUP(B1155,Products!$A$1:$J$93,2,FALSE),"")</f>
        <v>Thüringer Rostbratwurst</v>
      </c>
      <c r="D1155" t="str">
        <f>_xlfn.IFNA(VLOOKUP(VLOOKUP(A1155,Orders!$A$1:$L$832,3,FALSE),Employees!$A$1:$J$10,3,FALSE)&amp;" "&amp;VLOOKUP(VLOOKUP(A1155,Orders!$A$1:$L$832,3,FALSE),Employees!$A$1:$J$10,2,FALSE),"")</f>
        <v>Anne Dodsworth</v>
      </c>
      <c r="E1155" s="3">
        <f>_xlfn.IFNA(VLOOKUP(A1155,Orders!$A$1:$L$832,4,FALSE),"")</f>
        <v>43203</v>
      </c>
      <c r="F1155">
        <v>123.79</v>
      </c>
      <c r="G1155">
        <v>10</v>
      </c>
      <c r="H1155">
        <v>0</v>
      </c>
      <c r="I1155">
        <f t="shared" ref="I1155:I1218" si="72">IFERROR(IF(E1155="","",YEAR(E1155)),"")</f>
        <v>2018</v>
      </c>
      <c r="J1155">
        <f t="shared" ref="J1155:J1218" si="73">IF(H1155=0,F1155*G1155,F1155*G1155*H1155)</f>
        <v>1237.9000000000001</v>
      </c>
      <c r="K1155">
        <f t="shared" ref="K1155:K1218" si="74">IFERROR(MONTH(E1155),"")</f>
        <v>4</v>
      </c>
      <c r="L1155" t="str">
        <f t="shared" ref="L1155:L1218" si="75">IFERROR("Q"&amp;ROUNDUP(MONTH(E1155)/3,0),"")</f>
        <v>Q2</v>
      </c>
    </row>
    <row r="1156" spans="1:12">
      <c r="A1156">
        <v>10687</v>
      </c>
      <c r="B1156">
        <v>36</v>
      </c>
      <c r="C1156" t="str">
        <f>_xlfn.IFNA(VLOOKUP(B1156,Products!$A$1:$J$93,2,FALSE),"")</f>
        <v>Inlagd Sill</v>
      </c>
      <c r="D1156" t="str">
        <f>_xlfn.IFNA(VLOOKUP(VLOOKUP(A1156,Orders!$A$1:$L$832,3,FALSE),Employees!$A$1:$J$10,3,FALSE)&amp;" "&amp;VLOOKUP(VLOOKUP(A1156,Orders!$A$1:$L$832,3,FALSE),Employees!$A$1:$J$10,2,FALSE),"")</f>
        <v>Anne Dodsworth</v>
      </c>
      <c r="E1156" s="3">
        <f>_xlfn.IFNA(VLOOKUP(A1156,Orders!$A$1:$L$832,4,FALSE),"")</f>
        <v>43203</v>
      </c>
      <c r="F1156">
        <v>19</v>
      </c>
      <c r="G1156">
        <v>6</v>
      </c>
      <c r="H1156">
        <v>0.25</v>
      </c>
      <c r="I1156">
        <f t="shared" si="72"/>
        <v>2018</v>
      </c>
      <c r="J1156">
        <f t="shared" si="73"/>
        <v>28.5</v>
      </c>
      <c r="K1156">
        <f t="shared" si="74"/>
        <v>4</v>
      </c>
      <c r="L1156" t="str">
        <f t="shared" si="75"/>
        <v>Q2</v>
      </c>
    </row>
    <row r="1157" spans="1:12">
      <c r="A1157">
        <v>10688</v>
      </c>
      <c r="B1157">
        <v>10</v>
      </c>
      <c r="C1157" t="str">
        <f>_xlfn.IFNA(VLOOKUP(B1157,Products!$A$1:$J$93,2,FALSE),"")</f>
        <v>sugar</v>
      </c>
      <c r="D1157" t="str">
        <f>_xlfn.IFNA(VLOOKUP(VLOOKUP(A1157,Orders!$A$1:$L$832,3,FALSE),Employees!$A$1:$J$10,3,FALSE)&amp;" "&amp;VLOOKUP(VLOOKUP(A1157,Orders!$A$1:$L$832,3,FALSE),Employees!$A$1:$J$10,2,FALSE),"")</f>
        <v>Margaret Peacock</v>
      </c>
      <c r="E1157" s="3">
        <f>_xlfn.IFNA(VLOOKUP(A1157,Orders!$A$1:$L$832,4,FALSE),"")</f>
        <v>43204</v>
      </c>
      <c r="F1157">
        <v>31</v>
      </c>
      <c r="G1157">
        <v>18</v>
      </c>
      <c r="H1157">
        <v>0.1</v>
      </c>
      <c r="I1157">
        <f t="shared" si="72"/>
        <v>2018</v>
      </c>
      <c r="J1157">
        <f t="shared" si="73"/>
        <v>55.800000000000004</v>
      </c>
      <c r="K1157">
        <f t="shared" si="74"/>
        <v>4</v>
      </c>
      <c r="L1157" t="str">
        <f t="shared" si="75"/>
        <v>Q2</v>
      </c>
    </row>
    <row r="1158" spans="1:12">
      <c r="A1158">
        <v>10688</v>
      </c>
      <c r="B1158">
        <v>28</v>
      </c>
      <c r="C1158" t="str">
        <f>_xlfn.IFNA(VLOOKUP(B1158,Products!$A$1:$J$93,2,FALSE),"")</f>
        <v>Rössle Sauerkraut</v>
      </c>
      <c r="D1158" t="str">
        <f>_xlfn.IFNA(VLOOKUP(VLOOKUP(A1158,Orders!$A$1:$L$832,3,FALSE),Employees!$A$1:$J$10,3,FALSE)&amp;" "&amp;VLOOKUP(VLOOKUP(A1158,Orders!$A$1:$L$832,3,FALSE),Employees!$A$1:$J$10,2,FALSE),"")</f>
        <v>Margaret Peacock</v>
      </c>
      <c r="E1158" s="3">
        <f>_xlfn.IFNA(VLOOKUP(A1158,Orders!$A$1:$L$832,4,FALSE),"")</f>
        <v>43204</v>
      </c>
      <c r="F1158">
        <v>45.6</v>
      </c>
      <c r="G1158">
        <v>60</v>
      </c>
      <c r="H1158">
        <v>0.1</v>
      </c>
      <c r="I1158">
        <f t="shared" si="72"/>
        <v>2018</v>
      </c>
      <c r="J1158">
        <f t="shared" si="73"/>
        <v>273.60000000000002</v>
      </c>
      <c r="K1158">
        <f t="shared" si="74"/>
        <v>4</v>
      </c>
      <c r="L1158" t="str">
        <f t="shared" si="75"/>
        <v>Q2</v>
      </c>
    </row>
    <row r="1159" spans="1:12">
      <c r="A1159">
        <v>10688</v>
      </c>
      <c r="B1159">
        <v>34</v>
      </c>
      <c r="C1159" t="str">
        <f>_xlfn.IFNA(VLOOKUP(B1159,Products!$A$1:$J$93,2,FALSE),"")</f>
        <v>Sasquatch Ale</v>
      </c>
      <c r="D1159" t="str">
        <f>_xlfn.IFNA(VLOOKUP(VLOOKUP(A1159,Orders!$A$1:$L$832,3,FALSE),Employees!$A$1:$J$10,3,FALSE)&amp;" "&amp;VLOOKUP(VLOOKUP(A1159,Orders!$A$1:$L$832,3,FALSE),Employees!$A$1:$J$10,2,FALSE),"")</f>
        <v>Margaret Peacock</v>
      </c>
      <c r="E1159" s="3">
        <f>_xlfn.IFNA(VLOOKUP(A1159,Orders!$A$1:$L$832,4,FALSE),"")</f>
        <v>43204</v>
      </c>
      <c r="F1159">
        <v>14</v>
      </c>
      <c r="G1159">
        <v>14</v>
      </c>
      <c r="H1159">
        <v>0</v>
      </c>
      <c r="I1159">
        <f t="shared" si="72"/>
        <v>2018</v>
      </c>
      <c r="J1159">
        <f t="shared" si="73"/>
        <v>196</v>
      </c>
      <c r="K1159">
        <f t="shared" si="74"/>
        <v>4</v>
      </c>
      <c r="L1159" t="str">
        <f t="shared" si="75"/>
        <v>Q2</v>
      </c>
    </row>
    <row r="1160" spans="1:12">
      <c r="A1160">
        <v>10689</v>
      </c>
      <c r="B1160">
        <v>1</v>
      </c>
      <c r="C1160" t="str">
        <f>_xlfn.IFNA(VLOOKUP(B1160,Products!$A$1:$J$93,2,FALSE),"")</f>
        <v>Tea</v>
      </c>
      <c r="D1160" t="str">
        <f>_xlfn.IFNA(VLOOKUP(VLOOKUP(A1160,Orders!$A$1:$L$832,3,FALSE),Employees!$A$1:$J$10,3,FALSE)&amp;" "&amp;VLOOKUP(VLOOKUP(A1160,Orders!$A$1:$L$832,3,FALSE),Employees!$A$1:$J$10,2,FALSE),"")</f>
        <v>Nancy Davolio</v>
      </c>
      <c r="E1160" s="3">
        <f>_xlfn.IFNA(VLOOKUP(A1160,Orders!$A$1:$L$832,4,FALSE),"")</f>
        <v>43204</v>
      </c>
      <c r="F1160">
        <v>18</v>
      </c>
      <c r="G1160">
        <v>35</v>
      </c>
      <c r="H1160">
        <v>0.25</v>
      </c>
      <c r="I1160">
        <f t="shared" si="72"/>
        <v>2018</v>
      </c>
      <c r="J1160">
        <f t="shared" si="73"/>
        <v>157.5</v>
      </c>
      <c r="K1160">
        <f t="shared" si="74"/>
        <v>4</v>
      </c>
      <c r="L1160" t="str">
        <f t="shared" si="75"/>
        <v>Q2</v>
      </c>
    </row>
    <row r="1161" spans="1:12">
      <c r="A1161">
        <v>10690</v>
      </c>
      <c r="B1161">
        <v>56</v>
      </c>
      <c r="C1161" t="str">
        <f>_xlfn.IFNA(VLOOKUP(B1161,Products!$A$1:$J$93,2,FALSE),"")</f>
        <v>Gnocchi di nonna Alice</v>
      </c>
      <c r="D1161" t="str">
        <f>_xlfn.IFNA(VLOOKUP(VLOOKUP(A1161,Orders!$A$1:$L$832,3,FALSE),Employees!$A$1:$J$10,3,FALSE)&amp;" "&amp;VLOOKUP(VLOOKUP(A1161,Orders!$A$1:$L$832,3,FALSE),Employees!$A$1:$J$10,2,FALSE),"")</f>
        <v>Nancy Davolio</v>
      </c>
      <c r="E1161" s="3">
        <f>_xlfn.IFNA(VLOOKUP(A1161,Orders!$A$1:$L$832,4,FALSE),"")</f>
        <v>43205</v>
      </c>
      <c r="F1161">
        <v>38</v>
      </c>
      <c r="G1161">
        <v>20</v>
      </c>
      <c r="H1161">
        <v>0.25</v>
      </c>
      <c r="I1161">
        <f t="shared" si="72"/>
        <v>2018</v>
      </c>
      <c r="J1161">
        <f t="shared" si="73"/>
        <v>190</v>
      </c>
      <c r="K1161">
        <f t="shared" si="74"/>
        <v>4</v>
      </c>
      <c r="L1161" t="str">
        <f t="shared" si="75"/>
        <v>Q2</v>
      </c>
    </row>
    <row r="1162" spans="1:12">
      <c r="A1162">
        <v>10690</v>
      </c>
      <c r="B1162">
        <v>77</v>
      </c>
      <c r="C1162" t="str">
        <f>_xlfn.IFNA(VLOOKUP(B1162,Products!$A$1:$J$93,2,FALSE),"")</f>
        <v>Original Frankfurter grüne Soße</v>
      </c>
      <c r="D1162" t="str">
        <f>_xlfn.IFNA(VLOOKUP(VLOOKUP(A1162,Orders!$A$1:$L$832,3,FALSE),Employees!$A$1:$J$10,3,FALSE)&amp;" "&amp;VLOOKUP(VLOOKUP(A1162,Orders!$A$1:$L$832,3,FALSE),Employees!$A$1:$J$10,2,FALSE),"")</f>
        <v>Nancy Davolio</v>
      </c>
      <c r="E1162" s="3">
        <f>_xlfn.IFNA(VLOOKUP(A1162,Orders!$A$1:$L$832,4,FALSE),"")</f>
        <v>43205</v>
      </c>
      <c r="F1162">
        <v>13</v>
      </c>
      <c r="G1162">
        <v>30</v>
      </c>
      <c r="H1162">
        <v>0.25</v>
      </c>
      <c r="I1162">
        <f t="shared" si="72"/>
        <v>2018</v>
      </c>
      <c r="J1162">
        <f t="shared" si="73"/>
        <v>97.5</v>
      </c>
      <c r="K1162">
        <f t="shared" si="74"/>
        <v>4</v>
      </c>
      <c r="L1162" t="str">
        <f t="shared" si="75"/>
        <v>Q2</v>
      </c>
    </row>
    <row r="1163" spans="1:12">
      <c r="A1163">
        <v>10691</v>
      </c>
      <c r="B1163">
        <v>1</v>
      </c>
      <c r="C1163" t="str">
        <f>_xlfn.IFNA(VLOOKUP(B1163,Products!$A$1:$J$93,2,FALSE),"")</f>
        <v>Tea</v>
      </c>
      <c r="D1163" t="str">
        <f>_xlfn.IFNA(VLOOKUP(VLOOKUP(A1163,Orders!$A$1:$L$832,3,FALSE),Employees!$A$1:$J$10,3,FALSE)&amp;" "&amp;VLOOKUP(VLOOKUP(A1163,Orders!$A$1:$L$832,3,FALSE),Employees!$A$1:$J$10,2,FALSE),"")</f>
        <v>Andrew Fuller</v>
      </c>
      <c r="E1163" s="3">
        <f>_xlfn.IFNA(VLOOKUP(A1163,Orders!$A$1:$L$832,4,FALSE),"")</f>
        <v>43206</v>
      </c>
      <c r="F1163">
        <v>18</v>
      </c>
      <c r="G1163">
        <v>30</v>
      </c>
      <c r="H1163">
        <v>0</v>
      </c>
      <c r="I1163">
        <f t="shared" si="72"/>
        <v>2018</v>
      </c>
      <c r="J1163">
        <f t="shared" si="73"/>
        <v>540</v>
      </c>
      <c r="K1163">
        <f t="shared" si="74"/>
        <v>4</v>
      </c>
      <c r="L1163" t="str">
        <f t="shared" si="75"/>
        <v>Q2</v>
      </c>
    </row>
    <row r="1164" spans="1:12">
      <c r="A1164">
        <v>10691</v>
      </c>
      <c r="B1164">
        <v>29</v>
      </c>
      <c r="C1164" t="str">
        <f>_xlfn.IFNA(VLOOKUP(B1164,Products!$A$1:$J$93,2,FALSE),"")</f>
        <v>Thüringer Rostbratwurst</v>
      </c>
      <c r="D1164" t="str">
        <f>_xlfn.IFNA(VLOOKUP(VLOOKUP(A1164,Orders!$A$1:$L$832,3,FALSE),Employees!$A$1:$J$10,3,FALSE)&amp;" "&amp;VLOOKUP(VLOOKUP(A1164,Orders!$A$1:$L$832,3,FALSE),Employees!$A$1:$J$10,2,FALSE),"")</f>
        <v>Andrew Fuller</v>
      </c>
      <c r="E1164" s="3">
        <f>_xlfn.IFNA(VLOOKUP(A1164,Orders!$A$1:$L$832,4,FALSE),"")</f>
        <v>43206</v>
      </c>
      <c r="F1164">
        <v>123.79</v>
      </c>
      <c r="G1164">
        <v>40</v>
      </c>
      <c r="H1164">
        <v>0</v>
      </c>
      <c r="I1164">
        <f t="shared" si="72"/>
        <v>2018</v>
      </c>
      <c r="J1164">
        <f t="shared" si="73"/>
        <v>4951.6000000000004</v>
      </c>
      <c r="K1164">
        <f t="shared" si="74"/>
        <v>4</v>
      </c>
      <c r="L1164" t="str">
        <f t="shared" si="75"/>
        <v>Q2</v>
      </c>
    </row>
    <row r="1165" spans="1:12">
      <c r="A1165">
        <v>10691</v>
      </c>
      <c r="B1165">
        <v>43</v>
      </c>
      <c r="C1165" t="str">
        <f>_xlfn.IFNA(VLOOKUP(B1165,Products!$A$1:$J$93,2,FALSE),"")</f>
        <v>Ipoh Coffee</v>
      </c>
      <c r="D1165" t="str">
        <f>_xlfn.IFNA(VLOOKUP(VLOOKUP(A1165,Orders!$A$1:$L$832,3,FALSE),Employees!$A$1:$J$10,3,FALSE)&amp;" "&amp;VLOOKUP(VLOOKUP(A1165,Orders!$A$1:$L$832,3,FALSE),Employees!$A$1:$J$10,2,FALSE),"")</f>
        <v>Andrew Fuller</v>
      </c>
      <c r="E1165" s="3">
        <f>_xlfn.IFNA(VLOOKUP(A1165,Orders!$A$1:$L$832,4,FALSE),"")</f>
        <v>43206</v>
      </c>
      <c r="F1165">
        <v>46</v>
      </c>
      <c r="G1165">
        <v>40</v>
      </c>
      <c r="H1165">
        <v>0</v>
      </c>
      <c r="I1165">
        <f t="shared" si="72"/>
        <v>2018</v>
      </c>
      <c r="J1165">
        <f t="shared" si="73"/>
        <v>1840</v>
      </c>
      <c r="K1165">
        <f t="shared" si="74"/>
        <v>4</v>
      </c>
      <c r="L1165" t="str">
        <f t="shared" si="75"/>
        <v>Q2</v>
      </c>
    </row>
    <row r="1166" spans="1:12">
      <c r="A1166">
        <v>10691</v>
      </c>
      <c r="B1166">
        <v>44</v>
      </c>
      <c r="C1166" t="str">
        <f>_xlfn.IFNA(VLOOKUP(B1166,Products!$A$1:$J$93,2,FALSE),"")</f>
        <v>Gula Malacca</v>
      </c>
      <c r="D1166" t="str">
        <f>_xlfn.IFNA(VLOOKUP(VLOOKUP(A1166,Orders!$A$1:$L$832,3,FALSE),Employees!$A$1:$J$10,3,FALSE)&amp;" "&amp;VLOOKUP(VLOOKUP(A1166,Orders!$A$1:$L$832,3,FALSE),Employees!$A$1:$J$10,2,FALSE),"")</f>
        <v>Andrew Fuller</v>
      </c>
      <c r="E1166" s="3">
        <f>_xlfn.IFNA(VLOOKUP(A1166,Orders!$A$1:$L$832,4,FALSE),"")</f>
        <v>43206</v>
      </c>
      <c r="F1166">
        <v>19.45</v>
      </c>
      <c r="G1166">
        <v>24</v>
      </c>
      <c r="H1166">
        <v>0</v>
      </c>
      <c r="I1166">
        <f t="shared" si="72"/>
        <v>2018</v>
      </c>
      <c r="J1166">
        <f t="shared" si="73"/>
        <v>466.79999999999995</v>
      </c>
      <c r="K1166">
        <f t="shared" si="74"/>
        <v>4</v>
      </c>
      <c r="L1166" t="str">
        <f t="shared" si="75"/>
        <v>Q2</v>
      </c>
    </row>
    <row r="1167" spans="1:12">
      <c r="A1167">
        <v>10691</v>
      </c>
      <c r="B1167">
        <v>62</v>
      </c>
      <c r="C1167" t="str">
        <f>_xlfn.IFNA(VLOOKUP(B1167,Products!$A$1:$J$93,2,FALSE),"")</f>
        <v>Tarte au sucre</v>
      </c>
      <c r="D1167" t="str">
        <f>_xlfn.IFNA(VLOOKUP(VLOOKUP(A1167,Orders!$A$1:$L$832,3,FALSE),Employees!$A$1:$J$10,3,FALSE)&amp;" "&amp;VLOOKUP(VLOOKUP(A1167,Orders!$A$1:$L$832,3,FALSE),Employees!$A$1:$J$10,2,FALSE),"")</f>
        <v>Andrew Fuller</v>
      </c>
      <c r="E1167" s="3">
        <f>_xlfn.IFNA(VLOOKUP(A1167,Orders!$A$1:$L$832,4,FALSE),"")</f>
        <v>43206</v>
      </c>
      <c r="F1167">
        <v>49.3</v>
      </c>
      <c r="G1167">
        <v>48</v>
      </c>
      <c r="H1167">
        <v>0</v>
      </c>
      <c r="I1167">
        <f t="shared" si="72"/>
        <v>2018</v>
      </c>
      <c r="J1167">
        <f t="shared" si="73"/>
        <v>2366.3999999999996</v>
      </c>
      <c r="K1167">
        <f t="shared" si="74"/>
        <v>4</v>
      </c>
      <c r="L1167" t="str">
        <f t="shared" si="75"/>
        <v>Q2</v>
      </c>
    </row>
    <row r="1168" spans="1:12">
      <c r="A1168">
        <v>10692</v>
      </c>
      <c r="B1168">
        <v>63</v>
      </c>
      <c r="C1168" t="str">
        <f>_xlfn.IFNA(VLOOKUP(B1168,Products!$A$1:$J$93,2,FALSE),"")</f>
        <v>Vegie-spread</v>
      </c>
      <c r="D1168" t="str">
        <f>_xlfn.IFNA(VLOOKUP(VLOOKUP(A1168,Orders!$A$1:$L$832,3,FALSE),Employees!$A$1:$J$10,3,FALSE)&amp;" "&amp;VLOOKUP(VLOOKUP(A1168,Orders!$A$1:$L$832,3,FALSE),Employees!$A$1:$J$10,2,FALSE),"")</f>
        <v>Margaret Peacock</v>
      </c>
      <c r="E1168" s="3">
        <f>_xlfn.IFNA(VLOOKUP(A1168,Orders!$A$1:$L$832,4,FALSE),"")</f>
        <v>43206</v>
      </c>
      <c r="F1168">
        <v>43.9</v>
      </c>
      <c r="G1168">
        <v>20</v>
      </c>
      <c r="H1168">
        <v>0</v>
      </c>
      <c r="I1168">
        <f t="shared" si="72"/>
        <v>2018</v>
      </c>
      <c r="J1168">
        <f t="shared" si="73"/>
        <v>878</v>
      </c>
      <c r="K1168">
        <f t="shared" si="74"/>
        <v>4</v>
      </c>
      <c r="L1168" t="str">
        <f t="shared" si="75"/>
        <v>Q2</v>
      </c>
    </row>
    <row r="1169" spans="1:12">
      <c r="A1169">
        <v>10693</v>
      </c>
      <c r="B1169">
        <v>9</v>
      </c>
      <c r="C1169" t="str">
        <f>_xlfn.IFNA(VLOOKUP(B1169,Products!$A$1:$J$93,2,FALSE),"")</f>
        <v>Mishi Kobe Niku</v>
      </c>
      <c r="D1169" t="str">
        <f>_xlfn.IFNA(VLOOKUP(VLOOKUP(A1169,Orders!$A$1:$L$832,3,FALSE),Employees!$A$1:$J$10,3,FALSE)&amp;" "&amp;VLOOKUP(VLOOKUP(A1169,Orders!$A$1:$L$832,3,FALSE),Employees!$A$1:$J$10,2,FALSE),"")</f>
        <v>Janet Leverling</v>
      </c>
      <c r="E1169" s="3">
        <f>_xlfn.IFNA(VLOOKUP(A1169,Orders!$A$1:$L$832,4,FALSE),"")</f>
        <v>43209</v>
      </c>
      <c r="F1169">
        <v>97</v>
      </c>
      <c r="G1169">
        <v>6</v>
      </c>
      <c r="H1169">
        <v>0</v>
      </c>
      <c r="I1169">
        <f t="shared" si="72"/>
        <v>2018</v>
      </c>
      <c r="J1169">
        <f t="shared" si="73"/>
        <v>582</v>
      </c>
      <c r="K1169">
        <f t="shared" si="74"/>
        <v>4</v>
      </c>
      <c r="L1169" t="str">
        <f t="shared" si="75"/>
        <v>Q2</v>
      </c>
    </row>
    <row r="1170" spans="1:12">
      <c r="A1170">
        <v>10693</v>
      </c>
      <c r="B1170">
        <v>54</v>
      </c>
      <c r="C1170" t="str">
        <f>_xlfn.IFNA(VLOOKUP(B1170,Products!$A$1:$J$93,2,FALSE),"")</f>
        <v>Tourtière</v>
      </c>
      <c r="D1170" t="str">
        <f>_xlfn.IFNA(VLOOKUP(VLOOKUP(A1170,Orders!$A$1:$L$832,3,FALSE),Employees!$A$1:$J$10,3,FALSE)&amp;" "&amp;VLOOKUP(VLOOKUP(A1170,Orders!$A$1:$L$832,3,FALSE),Employees!$A$1:$J$10,2,FALSE),"")</f>
        <v>Janet Leverling</v>
      </c>
      <c r="E1170" s="3">
        <f>_xlfn.IFNA(VLOOKUP(A1170,Orders!$A$1:$L$832,4,FALSE),"")</f>
        <v>43209</v>
      </c>
      <c r="F1170">
        <v>7.45</v>
      </c>
      <c r="G1170">
        <v>60</v>
      </c>
      <c r="H1170">
        <v>0.15</v>
      </c>
      <c r="I1170">
        <f t="shared" si="72"/>
        <v>2018</v>
      </c>
      <c r="J1170">
        <f t="shared" si="73"/>
        <v>67.05</v>
      </c>
      <c r="K1170">
        <f t="shared" si="74"/>
        <v>4</v>
      </c>
      <c r="L1170" t="str">
        <f t="shared" si="75"/>
        <v>Q2</v>
      </c>
    </row>
    <row r="1171" spans="1:12">
      <c r="A1171">
        <v>10693</v>
      </c>
      <c r="B1171">
        <v>69</v>
      </c>
      <c r="C1171" t="str">
        <f>_xlfn.IFNA(VLOOKUP(B1171,Products!$A$1:$J$93,2,FALSE),"")</f>
        <v>Gudbrandsdalsost</v>
      </c>
      <c r="D1171" t="str">
        <f>_xlfn.IFNA(VLOOKUP(VLOOKUP(A1171,Orders!$A$1:$L$832,3,FALSE),Employees!$A$1:$J$10,3,FALSE)&amp;" "&amp;VLOOKUP(VLOOKUP(A1171,Orders!$A$1:$L$832,3,FALSE),Employees!$A$1:$J$10,2,FALSE),"")</f>
        <v>Janet Leverling</v>
      </c>
      <c r="E1171" s="3">
        <f>_xlfn.IFNA(VLOOKUP(A1171,Orders!$A$1:$L$832,4,FALSE),"")</f>
        <v>43209</v>
      </c>
      <c r="F1171">
        <v>36</v>
      </c>
      <c r="G1171">
        <v>30</v>
      </c>
      <c r="H1171">
        <v>0.15</v>
      </c>
      <c r="I1171">
        <f t="shared" si="72"/>
        <v>2018</v>
      </c>
      <c r="J1171">
        <f t="shared" si="73"/>
        <v>162</v>
      </c>
      <c r="K1171">
        <f t="shared" si="74"/>
        <v>4</v>
      </c>
      <c r="L1171" t="str">
        <f t="shared" si="75"/>
        <v>Q2</v>
      </c>
    </row>
    <row r="1172" spans="1:12">
      <c r="A1172">
        <v>10693</v>
      </c>
      <c r="B1172">
        <v>73</v>
      </c>
      <c r="C1172" t="str">
        <f>_xlfn.IFNA(VLOOKUP(B1172,Products!$A$1:$J$93,2,FALSE),"")</f>
        <v>Röd Kaviar</v>
      </c>
      <c r="D1172" t="str">
        <f>_xlfn.IFNA(VLOOKUP(VLOOKUP(A1172,Orders!$A$1:$L$832,3,FALSE),Employees!$A$1:$J$10,3,FALSE)&amp;" "&amp;VLOOKUP(VLOOKUP(A1172,Orders!$A$1:$L$832,3,FALSE),Employees!$A$1:$J$10,2,FALSE),"")</f>
        <v>Janet Leverling</v>
      </c>
      <c r="E1172" s="3">
        <f>_xlfn.IFNA(VLOOKUP(A1172,Orders!$A$1:$L$832,4,FALSE),"")</f>
        <v>43209</v>
      </c>
      <c r="F1172">
        <v>15</v>
      </c>
      <c r="G1172">
        <v>15</v>
      </c>
      <c r="H1172">
        <v>0.15</v>
      </c>
      <c r="I1172">
        <f t="shared" si="72"/>
        <v>2018</v>
      </c>
      <c r="J1172">
        <f t="shared" si="73"/>
        <v>33.75</v>
      </c>
      <c r="K1172">
        <f t="shared" si="74"/>
        <v>4</v>
      </c>
      <c r="L1172" t="str">
        <f t="shared" si="75"/>
        <v>Q2</v>
      </c>
    </row>
    <row r="1173" spans="1:12">
      <c r="A1173">
        <v>10694</v>
      </c>
      <c r="B1173">
        <v>7</v>
      </c>
      <c r="C1173" t="str">
        <f>_xlfn.IFNA(VLOOKUP(B1173,Products!$A$1:$J$93,2,FALSE),"")</f>
        <v>Uncle Bob's Organic Dried Pears</v>
      </c>
      <c r="D1173" t="str">
        <f>_xlfn.IFNA(VLOOKUP(VLOOKUP(A1173,Orders!$A$1:$L$832,3,FALSE),Employees!$A$1:$J$10,3,FALSE)&amp;" "&amp;VLOOKUP(VLOOKUP(A1173,Orders!$A$1:$L$832,3,FALSE),Employees!$A$1:$J$10,2,FALSE),"")</f>
        <v>Laura Callahan</v>
      </c>
      <c r="E1173" s="3">
        <f>_xlfn.IFNA(VLOOKUP(A1173,Orders!$A$1:$L$832,4,FALSE),"")</f>
        <v>43209</v>
      </c>
      <c r="F1173">
        <v>30</v>
      </c>
      <c r="G1173">
        <v>90</v>
      </c>
      <c r="H1173">
        <v>0</v>
      </c>
      <c r="I1173">
        <f t="shared" si="72"/>
        <v>2018</v>
      </c>
      <c r="J1173">
        <f t="shared" si="73"/>
        <v>2700</v>
      </c>
      <c r="K1173">
        <f t="shared" si="74"/>
        <v>4</v>
      </c>
      <c r="L1173" t="str">
        <f t="shared" si="75"/>
        <v>Q2</v>
      </c>
    </row>
    <row r="1174" spans="1:12">
      <c r="A1174">
        <v>10694</v>
      </c>
      <c r="B1174">
        <v>59</v>
      </c>
      <c r="C1174" t="str">
        <f>_xlfn.IFNA(VLOOKUP(B1174,Products!$A$1:$J$93,2,FALSE),"")</f>
        <v>Raclette Courdavault</v>
      </c>
      <c r="D1174" t="str">
        <f>_xlfn.IFNA(VLOOKUP(VLOOKUP(A1174,Orders!$A$1:$L$832,3,FALSE),Employees!$A$1:$J$10,3,FALSE)&amp;" "&amp;VLOOKUP(VLOOKUP(A1174,Orders!$A$1:$L$832,3,FALSE),Employees!$A$1:$J$10,2,FALSE),"")</f>
        <v>Laura Callahan</v>
      </c>
      <c r="E1174" s="3">
        <f>_xlfn.IFNA(VLOOKUP(A1174,Orders!$A$1:$L$832,4,FALSE),"")</f>
        <v>43209</v>
      </c>
      <c r="F1174">
        <v>55</v>
      </c>
      <c r="G1174">
        <v>25</v>
      </c>
      <c r="H1174">
        <v>0</v>
      </c>
      <c r="I1174">
        <f t="shared" si="72"/>
        <v>2018</v>
      </c>
      <c r="J1174">
        <f t="shared" si="73"/>
        <v>1375</v>
      </c>
      <c r="K1174">
        <f t="shared" si="74"/>
        <v>4</v>
      </c>
      <c r="L1174" t="str">
        <f t="shared" si="75"/>
        <v>Q2</v>
      </c>
    </row>
    <row r="1175" spans="1:12">
      <c r="A1175">
        <v>10694</v>
      </c>
      <c r="B1175">
        <v>70</v>
      </c>
      <c r="C1175" t="str">
        <f>_xlfn.IFNA(VLOOKUP(B1175,Products!$A$1:$J$93,2,FALSE),"")</f>
        <v>Outback Lager</v>
      </c>
      <c r="D1175" t="str">
        <f>_xlfn.IFNA(VLOOKUP(VLOOKUP(A1175,Orders!$A$1:$L$832,3,FALSE),Employees!$A$1:$J$10,3,FALSE)&amp;" "&amp;VLOOKUP(VLOOKUP(A1175,Orders!$A$1:$L$832,3,FALSE),Employees!$A$1:$J$10,2,FALSE),"")</f>
        <v>Laura Callahan</v>
      </c>
      <c r="E1175" s="3">
        <f>_xlfn.IFNA(VLOOKUP(A1175,Orders!$A$1:$L$832,4,FALSE),"")</f>
        <v>43209</v>
      </c>
      <c r="F1175">
        <v>15</v>
      </c>
      <c r="G1175">
        <v>50</v>
      </c>
      <c r="H1175">
        <v>0</v>
      </c>
      <c r="I1175">
        <f t="shared" si="72"/>
        <v>2018</v>
      </c>
      <c r="J1175">
        <f t="shared" si="73"/>
        <v>750</v>
      </c>
      <c r="K1175">
        <f t="shared" si="74"/>
        <v>4</v>
      </c>
      <c r="L1175" t="str">
        <f t="shared" si="75"/>
        <v>Q2</v>
      </c>
    </row>
    <row r="1176" spans="1:12">
      <c r="A1176">
        <v>10695</v>
      </c>
      <c r="B1176">
        <v>8</v>
      </c>
      <c r="C1176" t="str">
        <f>_xlfn.IFNA(VLOOKUP(B1176,Products!$A$1:$J$93,2,FALSE),"")</f>
        <v>Northwoods Cranberry Sauce</v>
      </c>
      <c r="D1176" t="str">
        <f>_xlfn.IFNA(VLOOKUP(VLOOKUP(A1176,Orders!$A$1:$L$832,3,FALSE),Employees!$A$1:$J$10,3,FALSE)&amp;" "&amp;VLOOKUP(VLOOKUP(A1176,Orders!$A$1:$L$832,3,FALSE),Employees!$A$1:$J$10,2,FALSE),"")</f>
        <v>Robert King</v>
      </c>
      <c r="E1176" s="3">
        <f>_xlfn.IFNA(VLOOKUP(A1176,Orders!$A$1:$L$832,4,FALSE),"")</f>
        <v>43210</v>
      </c>
      <c r="F1176">
        <v>40</v>
      </c>
      <c r="G1176">
        <v>10</v>
      </c>
      <c r="H1176">
        <v>0</v>
      </c>
      <c r="I1176">
        <f t="shared" si="72"/>
        <v>2018</v>
      </c>
      <c r="J1176">
        <f t="shared" si="73"/>
        <v>400</v>
      </c>
      <c r="K1176">
        <f t="shared" si="74"/>
        <v>4</v>
      </c>
      <c r="L1176" t="str">
        <f t="shared" si="75"/>
        <v>Q2</v>
      </c>
    </row>
    <row r="1177" spans="1:12">
      <c r="A1177">
        <v>10695</v>
      </c>
      <c r="B1177">
        <v>12</v>
      </c>
      <c r="C1177" t="str">
        <f>_xlfn.IFNA(VLOOKUP(B1177,Products!$A$1:$J$93,2,FALSE),"")</f>
        <v>Queso Manchego La Pastora</v>
      </c>
      <c r="D1177" t="str">
        <f>_xlfn.IFNA(VLOOKUP(VLOOKUP(A1177,Orders!$A$1:$L$832,3,FALSE),Employees!$A$1:$J$10,3,FALSE)&amp;" "&amp;VLOOKUP(VLOOKUP(A1177,Orders!$A$1:$L$832,3,FALSE),Employees!$A$1:$J$10,2,FALSE),"")</f>
        <v>Robert King</v>
      </c>
      <c r="E1177" s="3">
        <f>_xlfn.IFNA(VLOOKUP(A1177,Orders!$A$1:$L$832,4,FALSE),"")</f>
        <v>43210</v>
      </c>
      <c r="F1177">
        <v>38</v>
      </c>
      <c r="G1177">
        <v>4</v>
      </c>
      <c r="H1177">
        <v>0</v>
      </c>
      <c r="I1177">
        <f t="shared" si="72"/>
        <v>2018</v>
      </c>
      <c r="J1177">
        <f t="shared" si="73"/>
        <v>152</v>
      </c>
      <c r="K1177">
        <f t="shared" si="74"/>
        <v>4</v>
      </c>
      <c r="L1177" t="str">
        <f t="shared" si="75"/>
        <v>Q2</v>
      </c>
    </row>
    <row r="1178" spans="1:12">
      <c r="A1178">
        <v>10695</v>
      </c>
      <c r="B1178">
        <v>24</v>
      </c>
      <c r="C1178" t="str">
        <f>_xlfn.IFNA(VLOOKUP(B1178,Products!$A$1:$J$93,2,FALSE),"")</f>
        <v>Guaraná Fantástica</v>
      </c>
      <c r="D1178" t="str">
        <f>_xlfn.IFNA(VLOOKUP(VLOOKUP(A1178,Orders!$A$1:$L$832,3,FALSE),Employees!$A$1:$J$10,3,FALSE)&amp;" "&amp;VLOOKUP(VLOOKUP(A1178,Orders!$A$1:$L$832,3,FALSE),Employees!$A$1:$J$10,2,FALSE),"")</f>
        <v>Robert King</v>
      </c>
      <c r="E1178" s="3">
        <f>_xlfn.IFNA(VLOOKUP(A1178,Orders!$A$1:$L$832,4,FALSE),"")</f>
        <v>43210</v>
      </c>
      <c r="F1178">
        <v>4.5</v>
      </c>
      <c r="G1178">
        <v>20</v>
      </c>
      <c r="H1178">
        <v>0</v>
      </c>
      <c r="I1178">
        <f t="shared" si="72"/>
        <v>2018</v>
      </c>
      <c r="J1178">
        <f t="shared" si="73"/>
        <v>90</v>
      </c>
      <c r="K1178">
        <f t="shared" si="74"/>
        <v>4</v>
      </c>
      <c r="L1178" t="str">
        <f t="shared" si="75"/>
        <v>Q2</v>
      </c>
    </row>
    <row r="1179" spans="1:12">
      <c r="A1179">
        <v>10696</v>
      </c>
      <c r="B1179">
        <v>17</v>
      </c>
      <c r="C1179" t="str">
        <f>_xlfn.IFNA(VLOOKUP(B1179,Products!$A$1:$J$93,2,FALSE),"")</f>
        <v>Alice Mutton</v>
      </c>
      <c r="D1179" t="str">
        <f>_xlfn.IFNA(VLOOKUP(VLOOKUP(A1179,Orders!$A$1:$L$832,3,FALSE),Employees!$A$1:$J$10,3,FALSE)&amp;" "&amp;VLOOKUP(VLOOKUP(A1179,Orders!$A$1:$L$832,3,FALSE),Employees!$A$1:$J$10,2,FALSE),"")</f>
        <v>Laura Callahan</v>
      </c>
      <c r="E1179" s="3">
        <f>_xlfn.IFNA(VLOOKUP(A1179,Orders!$A$1:$L$832,4,FALSE),"")</f>
        <v>43211</v>
      </c>
      <c r="F1179">
        <v>39</v>
      </c>
      <c r="G1179">
        <v>20</v>
      </c>
      <c r="H1179">
        <v>0</v>
      </c>
      <c r="I1179">
        <f t="shared" si="72"/>
        <v>2018</v>
      </c>
      <c r="J1179">
        <f t="shared" si="73"/>
        <v>780</v>
      </c>
      <c r="K1179">
        <f t="shared" si="74"/>
        <v>4</v>
      </c>
      <c r="L1179" t="str">
        <f t="shared" si="75"/>
        <v>Q2</v>
      </c>
    </row>
    <row r="1180" spans="1:12">
      <c r="A1180">
        <v>10696</v>
      </c>
      <c r="B1180">
        <v>46</v>
      </c>
      <c r="C1180" t="str">
        <f>_xlfn.IFNA(VLOOKUP(B1180,Products!$A$1:$J$93,2,FALSE),"")</f>
        <v>Spegesild</v>
      </c>
      <c r="D1180" t="str">
        <f>_xlfn.IFNA(VLOOKUP(VLOOKUP(A1180,Orders!$A$1:$L$832,3,FALSE),Employees!$A$1:$J$10,3,FALSE)&amp;" "&amp;VLOOKUP(VLOOKUP(A1180,Orders!$A$1:$L$832,3,FALSE),Employees!$A$1:$J$10,2,FALSE),"")</f>
        <v>Laura Callahan</v>
      </c>
      <c r="E1180" s="3">
        <f>_xlfn.IFNA(VLOOKUP(A1180,Orders!$A$1:$L$832,4,FALSE),"")</f>
        <v>43211</v>
      </c>
      <c r="F1180">
        <v>12</v>
      </c>
      <c r="G1180">
        <v>18</v>
      </c>
      <c r="H1180">
        <v>0</v>
      </c>
      <c r="I1180">
        <f t="shared" si="72"/>
        <v>2018</v>
      </c>
      <c r="J1180">
        <f t="shared" si="73"/>
        <v>216</v>
      </c>
      <c r="K1180">
        <f t="shared" si="74"/>
        <v>4</v>
      </c>
      <c r="L1180" t="str">
        <f t="shared" si="75"/>
        <v>Q2</v>
      </c>
    </row>
    <row r="1181" spans="1:12">
      <c r="A1181">
        <v>10697</v>
      </c>
      <c r="B1181">
        <v>19</v>
      </c>
      <c r="C1181" t="str">
        <f>_xlfn.IFNA(VLOOKUP(B1181,Products!$A$1:$J$93,2,FALSE),"")</f>
        <v>Teatime Chocolate Biscuits</v>
      </c>
      <c r="D1181" t="str">
        <f>_xlfn.IFNA(VLOOKUP(VLOOKUP(A1181,Orders!$A$1:$L$832,3,FALSE),Employees!$A$1:$J$10,3,FALSE)&amp;" "&amp;VLOOKUP(VLOOKUP(A1181,Orders!$A$1:$L$832,3,FALSE),Employees!$A$1:$J$10,2,FALSE),"")</f>
        <v>Janet Leverling</v>
      </c>
      <c r="E1181" s="3">
        <f>_xlfn.IFNA(VLOOKUP(A1181,Orders!$A$1:$L$832,4,FALSE),"")</f>
        <v>43211</v>
      </c>
      <c r="F1181">
        <v>9.1999999999999993</v>
      </c>
      <c r="G1181">
        <v>7</v>
      </c>
      <c r="H1181">
        <v>0.25</v>
      </c>
      <c r="I1181">
        <f t="shared" si="72"/>
        <v>2018</v>
      </c>
      <c r="J1181">
        <f t="shared" si="73"/>
        <v>16.099999999999998</v>
      </c>
      <c r="K1181">
        <f t="shared" si="74"/>
        <v>4</v>
      </c>
      <c r="L1181" t="str">
        <f t="shared" si="75"/>
        <v>Q2</v>
      </c>
    </row>
    <row r="1182" spans="1:12">
      <c r="A1182">
        <v>10697</v>
      </c>
      <c r="B1182">
        <v>35</v>
      </c>
      <c r="C1182" t="str">
        <f>_xlfn.IFNA(VLOOKUP(B1182,Products!$A$1:$J$93,2,FALSE),"")</f>
        <v>Steeleye Stout</v>
      </c>
      <c r="D1182" t="str">
        <f>_xlfn.IFNA(VLOOKUP(VLOOKUP(A1182,Orders!$A$1:$L$832,3,FALSE),Employees!$A$1:$J$10,3,FALSE)&amp;" "&amp;VLOOKUP(VLOOKUP(A1182,Orders!$A$1:$L$832,3,FALSE),Employees!$A$1:$J$10,2,FALSE),"")</f>
        <v>Janet Leverling</v>
      </c>
      <c r="E1182" s="3">
        <f>_xlfn.IFNA(VLOOKUP(A1182,Orders!$A$1:$L$832,4,FALSE),"")</f>
        <v>43211</v>
      </c>
      <c r="F1182">
        <v>18</v>
      </c>
      <c r="G1182">
        <v>9</v>
      </c>
      <c r="H1182">
        <v>0.25</v>
      </c>
      <c r="I1182">
        <f t="shared" si="72"/>
        <v>2018</v>
      </c>
      <c r="J1182">
        <f t="shared" si="73"/>
        <v>40.5</v>
      </c>
      <c r="K1182">
        <f t="shared" si="74"/>
        <v>4</v>
      </c>
      <c r="L1182" t="str">
        <f t="shared" si="75"/>
        <v>Q2</v>
      </c>
    </row>
    <row r="1183" spans="1:12">
      <c r="A1183">
        <v>10697</v>
      </c>
      <c r="B1183">
        <v>58</v>
      </c>
      <c r="C1183" t="str">
        <f>_xlfn.IFNA(VLOOKUP(B1183,Products!$A$1:$J$93,2,FALSE),"")</f>
        <v>Escargots de Bourgogne</v>
      </c>
      <c r="D1183" t="str">
        <f>_xlfn.IFNA(VLOOKUP(VLOOKUP(A1183,Orders!$A$1:$L$832,3,FALSE),Employees!$A$1:$J$10,3,FALSE)&amp;" "&amp;VLOOKUP(VLOOKUP(A1183,Orders!$A$1:$L$832,3,FALSE),Employees!$A$1:$J$10,2,FALSE),"")</f>
        <v>Janet Leverling</v>
      </c>
      <c r="E1183" s="3">
        <f>_xlfn.IFNA(VLOOKUP(A1183,Orders!$A$1:$L$832,4,FALSE),"")</f>
        <v>43211</v>
      </c>
      <c r="F1183">
        <v>13.25</v>
      </c>
      <c r="G1183">
        <v>30</v>
      </c>
      <c r="H1183">
        <v>0.25</v>
      </c>
      <c r="I1183">
        <f t="shared" si="72"/>
        <v>2018</v>
      </c>
      <c r="J1183">
        <f t="shared" si="73"/>
        <v>99.375</v>
      </c>
      <c r="K1183">
        <f t="shared" si="74"/>
        <v>4</v>
      </c>
      <c r="L1183" t="str">
        <f t="shared" si="75"/>
        <v>Q2</v>
      </c>
    </row>
    <row r="1184" spans="1:12">
      <c r="A1184">
        <v>10697</v>
      </c>
      <c r="B1184">
        <v>70</v>
      </c>
      <c r="C1184" t="str">
        <f>_xlfn.IFNA(VLOOKUP(B1184,Products!$A$1:$J$93,2,FALSE),"")</f>
        <v>Outback Lager</v>
      </c>
      <c r="D1184" t="str">
        <f>_xlfn.IFNA(VLOOKUP(VLOOKUP(A1184,Orders!$A$1:$L$832,3,FALSE),Employees!$A$1:$J$10,3,FALSE)&amp;" "&amp;VLOOKUP(VLOOKUP(A1184,Orders!$A$1:$L$832,3,FALSE),Employees!$A$1:$J$10,2,FALSE),"")</f>
        <v>Janet Leverling</v>
      </c>
      <c r="E1184" s="3">
        <f>_xlfn.IFNA(VLOOKUP(A1184,Orders!$A$1:$L$832,4,FALSE),"")</f>
        <v>43211</v>
      </c>
      <c r="F1184">
        <v>15</v>
      </c>
      <c r="G1184">
        <v>30</v>
      </c>
      <c r="H1184">
        <v>0.25</v>
      </c>
      <c r="I1184">
        <f t="shared" si="72"/>
        <v>2018</v>
      </c>
      <c r="J1184">
        <f t="shared" si="73"/>
        <v>112.5</v>
      </c>
      <c r="K1184">
        <f t="shared" si="74"/>
        <v>4</v>
      </c>
      <c r="L1184" t="str">
        <f t="shared" si="75"/>
        <v>Q2</v>
      </c>
    </row>
    <row r="1185" spans="1:12">
      <c r="A1185">
        <v>10698</v>
      </c>
      <c r="B1185">
        <v>11</v>
      </c>
      <c r="C1185" t="str">
        <f>_xlfn.IFNA(VLOOKUP(B1185,Products!$A$1:$J$93,2,FALSE),"")</f>
        <v>Queso Cabrales</v>
      </c>
      <c r="D1185" t="str">
        <f>_xlfn.IFNA(VLOOKUP(VLOOKUP(A1185,Orders!$A$1:$L$832,3,FALSE),Employees!$A$1:$J$10,3,FALSE)&amp;" "&amp;VLOOKUP(VLOOKUP(A1185,Orders!$A$1:$L$832,3,FALSE),Employees!$A$1:$J$10,2,FALSE),"")</f>
        <v>Margaret Peacock</v>
      </c>
      <c r="E1185" s="3">
        <f>_xlfn.IFNA(VLOOKUP(A1185,Orders!$A$1:$L$832,4,FALSE),"")</f>
        <v>43212</v>
      </c>
      <c r="F1185">
        <v>21</v>
      </c>
      <c r="G1185">
        <v>15</v>
      </c>
      <c r="H1185">
        <v>0</v>
      </c>
      <c r="I1185">
        <f t="shared" si="72"/>
        <v>2018</v>
      </c>
      <c r="J1185">
        <f t="shared" si="73"/>
        <v>315</v>
      </c>
      <c r="K1185">
        <f t="shared" si="74"/>
        <v>4</v>
      </c>
      <c r="L1185" t="str">
        <f t="shared" si="75"/>
        <v>Q2</v>
      </c>
    </row>
    <row r="1186" spans="1:12">
      <c r="A1186">
        <v>10698</v>
      </c>
      <c r="B1186">
        <v>17</v>
      </c>
      <c r="C1186" t="str">
        <f>_xlfn.IFNA(VLOOKUP(B1186,Products!$A$1:$J$93,2,FALSE),"")</f>
        <v>Alice Mutton</v>
      </c>
      <c r="D1186" t="str">
        <f>_xlfn.IFNA(VLOOKUP(VLOOKUP(A1186,Orders!$A$1:$L$832,3,FALSE),Employees!$A$1:$J$10,3,FALSE)&amp;" "&amp;VLOOKUP(VLOOKUP(A1186,Orders!$A$1:$L$832,3,FALSE),Employees!$A$1:$J$10,2,FALSE),"")</f>
        <v>Margaret Peacock</v>
      </c>
      <c r="E1186" s="3">
        <f>_xlfn.IFNA(VLOOKUP(A1186,Orders!$A$1:$L$832,4,FALSE),"")</f>
        <v>43212</v>
      </c>
      <c r="F1186">
        <v>39</v>
      </c>
      <c r="G1186">
        <v>8</v>
      </c>
      <c r="H1186">
        <v>0.05</v>
      </c>
      <c r="I1186">
        <f t="shared" si="72"/>
        <v>2018</v>
      </c>
      <c r="J1186">
        <f t="shared" si="73"/>
        <v>15.600000000000001</v>
      </c>
      <c r="K1186">
        <f t="shared" si="74"/>
        <v>4</v>
      </c>
      <c r="L1186" t="str">
        <f t="shared" si="75"/>
        <v>Q2</v>
      </c>
    </row>
    <row r="1187" spans="1:12">
      <c r="A1187">
        <v>10698</v>
      </c>
      <c r="B1187">
        <v>29</v>
      </c>
      <c r="C1187" t="str">
        <f>_xlfn.IFNA(VLOOKUP(B1187,Products!$A$1:$J$93,2,FALSE),"")</f>
        <v>Thüringer Rostbratwurst</v>
      </c>
      <c r="D1187" t="str">
        <f>_xlfn.IFNA(VLOOKUP(VLOOKUP(A1187,Orders!$A$1:$L$832,3,FALSE),Employees!$A$1:$J$10,3,FALSE)&amp;" "&amp;VLOOKUP(VLOOKUP(A1187,Orders!$A$1:$L$832,3,FALSE),Employees!$A$1:$J$10,2,FALSE),"")</f>
        <v>Margaret Peacock</v>
      </c>
      <c r="E1187" s="3">
        <f>_xlfn.IFNA(VLOOKUP(A1187,Orders!$A$1:$L$832,4,FALSE),"")</f>
        <v>43212</v>
      </c>
      <c r="F1187">
        <v>123.79</v>
      </c>
      <c r="G1187">
        <v>12</v>
      </c>
      <c r="H1187">
        <v>0.05</v>
      </c>
      <c r="I1187">
        <f t="shared" si="72"/>
        <v>2018</v>
      </c>
      <c r="J1187">
        <f t="shared" si="73"/>
        <v>74.274000000000001</v>
      </c>
      <c r="K1187">
        <f t="shared" si="74"/>
        <v>4</v>
      </c>
      <c r="L1187" t="str">
        <f t="shared" si="75"/>
        <v>Q2</v>
      </c>
    </row>
    <row r="1188" spans="1:12">
      <c r="A1188">
        <v>10698</v>
      </c>
      <c r="B1188">
        <v>65</v>
      </c>
      <c r="C1188" t="str">
        <f>_xlfn.IFNA(VLOOKUP(B1188,Products!$A$1:$J$93,2,FALSE),"")</f>
        <v>Louisiana Fiery Hot Pepper Sauce</v>
      </c>
      <c r="D1188" t="str">
        <f>_xlfn.IFNA(VLOOKUP(VLOOKUP(A1188,Orders!$A$1:$L$832,3,FALSE),Employees!$A$1:$J$10,3,FALSE)&amp;" "&amp;VLOOKUP(VLOOKUP(A1188,Orders!$A$1:$L$832,3,FALSE),Employees!$A$1:$J$10,2,FALSE),"")</f>
        <v>Margaret Peacock</v>
      </c>
      <c r="E1188" s="3">
        <f>_xlfn.IFNA(VLOOKUP(A1188,Orders!$A$1:$L$832,4,FALSE),"")</f>
        <v>43212</v>
      </c>
      <c r="F1188">
        <v>21.05</v>
      </c>
      <c r="G1188">
        <v>65</v>
      </c>
      <c r="H1188">
        <v>0.05</v>
      </c>
      <c r="I1188">
        <f t="shared" si="72"/>
        <v>2018</v>
      </c>
      <c r="J1188">
        <f t="shared" si="73"/>
        <v>68.412500000000009</v>
      </c>
      <c r="K1188">
        <f t="shared" si="74"/>
        <v>4</v>
      </c>
      <c r="L1188" t="str">
        <f t="shared" si="75"/>
        <v>Q2</v>
      </c>
    </row>
    <row r="1189" spans="1:12">
      <c r="A1189">
        <v>10698</v>
      </c>
      <c r="B1189">
        <v>70</v>
      </c>
      <c r="C1189" t="str">
        <f>_xlfn.IFNA(VLOOKUP(B1189,Products!$A$1:$J$93,2,FALSE),"")</f>
        <v>Outback Lager</v>
      </c>
      <c r="D1189" t="str">
        <f>_xlfn.IFNA(VLOOKUP(VLOOKUP(A1189,Orders!$A$1:$L$832,3,FALSE),Employees!$A$1:$J$10,3,FALSE)&amp;" "&amp;VLOOKUP(VLOOKUP(A1189,Orders!$A$1:$L$832,3,FALSE),Employees!$A$1:$J$10,2,FALSE),"")</f>
        <v>Margaret Peacock</v>
      </c>
      <c r="E1189" s="3">
        <f>_xlfn.IFNA(VLOOKUP(A1189,Orders!$A$1:$L$832,4,FALSE),"")</f>
        <v>43212</v>
      </c>
      <c r="F1189">
        <v>15</v>
      </c>
      <c r="G1189">
        <v>8</v>
      </c>
      <c r="H1189">
        <v>0.05</v>
      </c>
      <c r="I1189">
        <f t="shared" si="72"/>
        <v>2018</v>
      </c>
      <c r="J1189">
        <f t="shared" si="73"/>
        <v>6</v>
      </c>
      <c r="K1189">
        <f t="shared" si="74"/>
        <v>4</v>
      </c>
      <c r="L1189" t="str">
        <f t="shared" si="75"/>
        <v>Q2</v>
      </c>
    </row>
    <row r="1190" spans="1:12">
      <c r="A1190">
        <v>10699</v>
      </c>
      <c r="B1190">
        <v>47</v>
      </c>
      <c r="C1190" t="str">
        <f>_xlfn.IFNA(VLOOKUP(B1190,Products!$A$1:$J$93,2,FALSE),"")</f>
        <v>Zaanse koeken</v>
      </c>
      <c r="D1190" t="str">
        <f>_xlfn.IFNA(VLOOKUP(VLOOKUP(A1190,Orders!$A$1:$L$832,3,FALSE),Employees!$A$1:$J$10,3,FALSE)&amp;" "&amp;VLOOKUP(VLOOKUP(A1190,Orders!$A$1:$L$832,3,FALSE),Employees!$A$1:$J$10,2,FALSE),"")</f>
        <v>Janet Leverling</v>
      </c>
      <c r="E1190" s="3">
        <f>_xlfn.IFNA(VLOOKUP(A1190,Orders!$A$1:$L$832,4,FALSE),"")</f>
        <v>43212</v>
      </c>
      <c r="F1190">
        <v>9.5</v>
      </c>
      <c r="G1190">
        <v>12</v>
      </c>
      <c r="H1190">
        <v>0</v>
      </c>
      <c r="I1190">
        <f t="shared" si="72"/>
        <v>2018</v>
      </c>
      <c r="J1190">
        <f t="shared" si="73"/>
        <v>114</v>
      </c>
      <c r="K1190">
        <f t="shared" si="74"/>
        <v>4</v>
      </c>
      <c r="L1190" t="str">
        <f t="shared" si="75"/>
        <v>Q2</v>
      </c>
    </row>
    <row r="1191" spans="1:12">
      <c r="A1191">
        <v>10700</v>
      </c>
      <c r="B1191">
        <v>1</v>
      </c>
      <c r="C1191" t="str">
        <f>_xlfn.IFNA(VLOOKUP(B1191,Products!$A$1:$J$93,2,FALSE),"")</f>
        <v>Tea</v>
      </c>
      <c r="D1191" t="str">
        <f>_xlfn.IFNA(VLOOKUP(VLOOKUP(A1191,Orders!$A$1:$L$832,3,FALSE),Employees!$A$1:$J$10,3,FALSE)&amp;" "&amp;VLOOKUP(VLOOKUP(A1191,Orders!$A$1:$L$832,3,FALSE),Employees!$A$1:$J$10,2,FALSE),"")</f>
        <v>Janet Leverling</v>
      </c>
      <c r="E1191" s="3">
        <f>_xlfn.IFNA(VLOOKUP(A1191,Orders!$A$1:$L$832,4,FALSE),"")</f>
        <v>43213</v>
      </c>
      <c r="F1191">
        <v>18</v>
      </c>
      <c r="G1191">
        <v>5</v>
      </c>
      <c r="H1191">
        <v>0.2</v>
      </c>
      <c r="I1191">
        <f t="shared" si="72"/>
        <v>2018</v>
      </c>
      <c r="J1191">
        <f t="shared" si="73"/>
        <v>18</v>
      </c>
      <c r="K1191">
        <f t="shared" si="74"/>
        <v>4</v>
      </c>
      <c r="L1191" t="str">
        <f t="shared" si="75"/>
        <v>Q2</v>
      </c>
    </row>
    <row r="1192" spans="1:12">
      <c r="A1192">
        <v>10700</v>
      </c>
      <c r="B1192">
        <v>34</v>
      </c>
      <c r="C1192" t="str">
        <f>_xlfn.IFNA(VLOOKUP(B1192,Products!$A$1:$J$93,2,FALSE),"")</f>
        <v>Sasquatch Ale</v>
      </c>
      <c r="D1192" t="str">
        <f>_xlfn.IFNA(VLOOKUP(VLOOKUP(A1192,Orders!$A$1:$L$832,3,FALSE),Employees!$A$1:$J$10,3,FALSE)&amp;" "&amp;VLOOKUP(VLOOKUP(A1192,Orders!$A$1:$L$832,3,FALSE),Employees!$A$1:$J$10,2,FALSE),"")</f>
        <v>Janet Leverling</v>
      </c>
      <c r="E1192" s="3">
        <f>_xlfn.IFNA(VLOOKUP(A1192,Orders!$A$1:$L$832,4,FALSE),"")</f>
        <v>43213</v>
      </c>
      <c r="F1192">
        <v>14</v>
      </c>
      <c r="G1192">
        <v>12</v>
      </c>
      <c r="H1192">
        <v>0.2</v>
      </c>
      <c r="I1192">
        <f t="shared" si="72"/>
        <v>2018</v>
      </c>
      <c r="J1192">
        <f t="shared" si="73"/>
        <v>33.6</v>
      </c>
      <c r="K1192">
        <f t="shared" si="74"/>
        <v>4</v>
      </c>
      <c r="L1192" t="str">
        <f t="shared" si="75"/>
        <v>Q2</v>
      </c>
    </row>
    <row r="1193" spans="1:12">
      <c r="A1193">
        <v>10700</v>
      </c>
      <c r="B1193">
        <v>68</v>
      </c>
      <c r="C1193" t="str">
        <f>_xlfn.IFNA(VLOOKUP(B1193,Products!$A$1:$J$93,2,FALSE),"")</f>
        <v>Scottish Longbreads</v>
      </c>
      <c r="D1193" t="str">
        <f>_xlfn.IFNA(VLOOKUP(VLOOKUP(A1193,Orders!$A$1:$L$832,3,FALSE),Employees!$A$1:$J$10,3,FALSE)&amp;" "&amp;VLOOKUP(VLOOKUP(A1193,Orders!$A$1:$L$832,3,FALSE),Employees!$A$1:$J$10,2,FALSE),"")</f>
        <v>Janet Leverling</v>
      </c>
      <c r="E1193" s="3">
        <f>_xlfn.IFNA(VLOOKUP(A1193,Orders!$A$1:$L$832,4,FALSE),"")</f>
        <v>43213</v>
      </c>
      <c r="F1193">
        <v>12.5</v>
      </c>
      <c r="G1193">
        <v>40</v>
      </c>
      <c r="H1193">
        <v>0.2</v>
      </c>
      <c r="I1193">
        <f t="shared" si="72"/>
        <v>2018</v>
      </c>
      <c r="J1193">
        <f t="shared" si="73"/>
        <v>100</v>
      </c>
      <c r="K1193">
        <f t="shared" si="74"/>
        <v>4</v>
      </c>
      <c r="L1193" t="str">
        <f t="shared" si="75"/>
        <v>Q2</v>
      </c>
    </row>
    <row r="1194" spans="1:12">
      <c r="A1194">
        <v>10700</v>
      </c>
      <c r="B1194">
        <v>71</v>
      </c>
      <c r="C1194" t="str">
        <f>_xlfn.IFNA(VLOOKUP(B1194,Products!$A$1:$J$93,2,FALSE),"")</f>
        <v>Flotemysost</v>
      </c>
      <c r="D1194" t="str">
        <f>_xlfn.IFNA(VLOOKUP(VLOOKUP(A1194,Orders!$A$1:$L$832,3,FALSE),Employees!$A$1:$J$10,3,FALSE)&amp;" "&amp;VLOOKUP(VLOOKUP(A1194,Orders!$A$1:$L$832,3,FALSE),Employees!$A$1:$J$10,2,FALSE),"")</f>
        <v>Janet Leverling</v>
      </c>
      <c r="E1194" s="3">
        <f>_xlfn.IFNA(VLOOKUP(A1194,Orders!$A$1:$L$832,4,FALSE),"")</f>
        <v>43213</v>
      </c>
      <c r="F1194">
        <v>21.5</v>
      </c>
      <c r="G1194">
        <v>60</v>
      </c>
      <c r="H1194">
        <v>0.2</v>
      </c>
      <c r="I1194">
        <f t="shared" si="72"/>
        <v>2018</v>
      </c>
      <c r="J1194">
        <f t="shared" si="73"/>
        <v>258</v>
      </c>
      <c r="K1194">
        <f t="shared" si="74"/>
        <v>4</v>
      </c>
      <c r="L1194" t="str">
        <f t="shared" si="75"/>
        <v>Q2</v>
      </c>
    </row>
    <row r="1195" spans="1:12">
      <c r="A1195">
        <v>10701</v>
      </c>
      <c r="B1195">
        <v>59</v>
      </c>
      <c r="C1195" t="str">
        <f>_xlfn.IFNA(VLOOKUP(B1195,Products!$A$1:$J$93,2,FALSE),"")</f>
        <v>Raclette Courdavault</v>
      </c>
      <c r="D1195" t="str">
        <f>_xlfn.IFNA(VLOOKUP(VLOOKUP(A1195,Orders!$A$1:$L$832,3,FALSE),Employees!$A$1:$J$10,3,FALSE)&amp;" "&amp;VLOOKUP(VLOOKUP(A1195,Orders!$A$1:$L$832,3,FALSE),Employees!$A$1:$J$10,2,FALSE),"")</f>
        <v>Michael Suyama</v>
      </c>
      <c r="E1195" s="3">
        <f>_xlfn.IFNA(VLOOKUP(A1195,Orders!$A$1:$L$832,4,FALSE),"")</f>
        <v>43216</v>
      </c>
      <c r="F1195">
        <v>55</v>
      </c>
      <c r="G1195">
        <v>42</v>
      </c>
      <c r="H1195">
        <v>0.15</v>
      </c>
      <c r="I1195">
        <f t="shared" si="72"/>
        <v>2018</v>
      </c>
      <c r="J1195">
        <f t="shared" si="73"/>
        <v>346.5</v>
      </c>
      <c r="K1195">
        <f t="shared" si="74"/>
        <v>4</v>
      </c>
      <c r="L1195" t="str">
        <f t="shared" si="75"/>
        <v>Q2</v>
      </c>
    </row>
    <row r="1196" spans="1:12">
      <c r="A1196">
        <v>10701</v>
      </c>
      <c r="B1196">
        <v>71</v>
      </c>
      <c r="C1196" t="str">
        <f>_xlfn.IFNA(VLOOKUP(B1196,Products!$A$1:$J$93,2,FALSE),"")</f>
        <v>Flotemysost</v>
      </c>
      <c r="D1196" t="str">
        <f>_xlfn.IFNA(VLOOKUP(VLOOKUP(A1196,Orders!$A$1:$L$832,3,FALSE),Employees!$A$1:$J$10,3,FALSE)&amp;" "&amp;VLOOKUP(VLOOKUP(A1196,Orders!$A$1:$L$832,3,FALSE),Employees!$A$1:$J$10,2,FALSE),"")</f>
        <v>Michael Suyama</v>
      </c>
      <c r="E1196" s="3">
        <f>_xlfn.IFNA(VLOOKUP(A1196,Orders!$A$1:$L$832,4,FALSE),"")</f>
        <v>43216</v>
      </c>
      <c r="F1196">
        <v>21.5</v>
      </c>
      <c r="G1196">
        <v>20</v>
      </c>
      <c r="H1196">
        <v>0.15</v>
      </c>
      <c r="I1196">
        <f t="shared" si="72"/>
        <v>2018</v>
      </c>
      <c r="J1196">
        <f t="shared" si="73"/>
        <v>64.5</v>
      </c>
      <c r="K1196">
        <f t="shared" si="74"/>
        <v>4</v>
      </c>
      <c r="L1196" t="str">
        <f t="shared" si="75"/>
        <v>Q2</v>
      </c>
    </row>
    <row r="1197" spans="1:12">
      <c r="A1197">
        <v>10701</v>
      </c>
      <c r="B1197">
        <v>76</v>
      </c>
      <c r="C1197" t="str">
        <f>_xlfn.IFNA(VLOOKUP(B1197,Products!$A$1:$J$93,2,FALSE),"")</f>
        <v>Lakkalikööri</v>
      </c>
      <c r="D1197" t="str">
        <f>_xlfn.IFNA(VLOOKUP(VLOOKUP(A1197,Orders!$A$1:$L$832,3,FALSE),Employees!$A$1:$J$10,3,FALSE)&amp;" "&amp;VLOOKUP(VLOOKUP(A1197,Orders!$A$1:$L$832,3,FALSE),Employees!$A$1:$J$10,2,FALSE),"")</f>
        <v>Michael Suyama</v>
      </c>
      <c r="E1197" s="3">
        <f>_xlfn.IFNA(VLOOKUP(A1197,Orders!$A$1:$L$832,4,FALSE),"")</f>
        <v>43216</v>
      </c>
      <c r="F1197">
        <v>18</v>
      </c>
      <c r="G1197">
        <v>35</v>
      </c>
      <c r="H1197">
        <v>0.15</v>
      </c>
      <c r="I1197">
        <f t="shared" si="72"/>
        <v>2018</v>
      </c>
      <c r="J1197">
        <f t="shared" si="73"/>
        <v>94.5</v>
      </c>
      <c r="K1197">
        <f t="shared" si="74"/>
        <v>4</v>
      </c>
      <c r="L1197" t="str">
        <f t="shared" si="75"/>
        <v>Q2</v>
      </c>
    </row>
    <row r="1198" spans="1:12">
      <c r="A1198">
        <v>10702</v>
      </c>
      <c r="B1198">
        <v>3</v>
      </c>
      <c r="C1198" t="str">
        <f>_xlfn.IFNA(VLOOKUP(B1198,Products!$A$1:$J$93,2,FALSE),"")</f>
        <v>Aniseed Syrup</v>
      </c>
      <c r="D1198" t="str">
        <f>_xlfn.IFNA(VLOOKUP(VLOOKUP(A1198,Orders!$A$1:$L$832,3,FALSE),Employees!$A$1:$J$10,3,FALSE)&amp;" "&amp;VLOOKUP(VLOOKUP(A1198,Orders!$A$1:$L$832,3,FALSE),Employees!$A$1:$J$10,2,FALSE),"")</f>
        <v>Margaret Peacock</v>
      </c>
      <c r="E1198" s="3">
        <f>_xlfn.IFNA(VLOOKUP(A1198,Orders!$A$1:$L$832,4,FALSE),"")</f>
        <v>43216</v>
      </c>
      <c r="F1198">
        <v>10</v>
      </c>
      <c r="G1198">
        <v>6</v>
      </c>
      <c r="H1198">
        <v>0</v>
      </c>
      <c r="I1198">
        <f t="shared" si="72"/>
        <v>2018</v>
      </c>
      <c r="J1198">
        <f t="shared" si="73"/>
        <v>60</v>
      </c>
      <c r="K1198">
        <f t="shared" si="74"/>
        <v>4</v>
      </c>
      <c r="L1198" t="str">
        <f t="shared" si="75"/>
        <v>Q2</v>
      </c>
    </row>
    <row r="1199" spans="1:12">
      <c r="A1199">
        <v>10702</v>
      </c>
      <c r="B1199">
        <v>76</v>
      </c>
      <c r="C1199" t="str">
        <f>_xlfn.IFNA(VLOOKUP(B1199,Products!$A$1:$J$93,2,FALSE),"")</f>
        <v>Lakkalikööri</v>
      </c>
      <c r="D1199" t="str">
        <f>_xlfn.IFNA(VLOOKUP(VLOOKUP(A1199,Orders!$A$1:$L$832,3,FALSE),Employees!$A$1:$J$10,3,FALSE)&amp;" "&amp;VLOOKUP(VLOOKUP(A1199,Orders!$A$1:$L$832,3,FALSE),Employees!$A$1:$J$10,2,FALSE),"")</f>
        <v>Margaret Peacock</v>
      </c>
      <c r="E1199" s="3">
        <f>_xlfn.IFNA(VLOOKUP(A1199,Orders!$A$1:$L$832,4,FALSE),"")</f>
        <v>43216</v>
      </c>
      <c r="F1199">
        <v>18</v>
      </c>
      <c r="G1199">
        <v>15</v>
      </c>
      <c r="H1199">
        <v>0</v>
      </c>
      <c r="I1199">
        <f t="shared" si="72"/>
        <v>2018</v>
      </c>
      <c r="J1199">
        <f t="shared" si="73"/>
        <v>270</v>
      </c>
      <c r="K1199">
        <f t="shared" si="74"/>
        <v>4</v>
      </c>
      <c r="L1199" t="str">
        <f t="shared" si="75"/>
        <v>Q2</v>
      </c>
    </row>
    <row r="1200" spans="1:12">
      <c r="A1200">
        <v>10703</v>
      </c>
      <c r="B1200">
        <v>2</v>
      </c>
      <c r="C1200" t="str">
        <f>_xlfn.IFNA(VLOOKUP(B1200,Products!$A$1:$J$93,2,FALSE),"")</f>
        <v>Chang5</v>
      </c>
      <c r="D1200" t="str">
        <f>_xlfn.IFNA(VLOOKUP(VLOOKUP(A1200,Orders!$A$1:$L$832,3,FALSE),Employees!$A$1:$J$10,3,FALSE)&amp;" "&amp;VLOOKUP(VLOOKUP(A1200,Orders!$A$1:$L$832,3,FALSE),Employees!$A$1:$J$10,2,FALSE),"")</f>
        <v>Michael Suyama</v>
      </c>
      <c r="E1200" s="3">
        <f>_xlfn.IFNA(VLOOKUP(A1200,Orders!$A$1:$L$832,4,FALSE),"")</f>
        <v>43217</v>
      </c>
      <c r="F1200">
        <v>19</v>
      </c>
      <c r="G1200">
        <v>5</v>
      </c>
      <c r="H1200">
        <v>0</v>
      </c>
      <c r="I1200">
        <f t="shared" si="72"/>
        <v>2018</v>
      </c>
      <c r="J1200">
        <f t="shared" si="73"/>
        <v>95</v>
      </c>
      <c r="K1200">
        <f t="shared" si="74"/>
        <v>4</v>
      </c>
      <c r="L1200" t="str">
        <f t="shared" si="75"/>
        <v>Q2</v>
      </c>
    </row>
    <row r="1201" spans="1:12">
      <c r="A1201">
        <v>10703</v>
      </c>
      <c r="B1201">
        <v>59</v>
      </c>
      <c r="C1201" t="str">
        <f>_xlfn.IFNA(VLOOKUP(B1201,Products!$A$1:$J$93,2,FALSE),"")</f>
        <v>Raclette Courdavault</v>
      </c>
      <c r="D1201" t="str">
        <f>_xlfn.IFNA(VLOOKUP(VLOOKUP(A1201,Orders!$A$1:$L$832,3,FALSE),Employees!$A$1:$J$10,3,FALSE)&amp;" "&amp;VLOOKUP(VLOOKUP(A1201,Orders!$A$1:$L$832,3,FALSE),Employees!$A$1:$J$10,2,FALSE),"")</f>
        <v>Michael Suyama</v>
      </c>
      <c r="E1201" s="3">
        <f>_xlfn.IFNA(VLOOKUP(A1201,Orders!$A$1:$L$832,4,FALSE),"")</f>
        <v>43217</v>
      </c>
      <c r="F1201">
        <v>55</v>
      </c>
      <c r="G1201">
        <v>35</v>
      </c>
      <c r="H1201">
        <v>0</v>
      </c>
      <c r="I1201">
        <f t="shared" si="72"/>
        <v>2018</v>
      </c>
      <c r="J1201">
        <f t="shared" si="73"/>
        <v>1925</v>
      </c>
      <c r="K1201">
        <f t="shared" si="74"/>
        <v>4</v>
      </c>
      <c r="L1201" t="str">
        <f t="shared" si="75"/>
        <v>Q2</v>
      </c>
    </row>
    <row r="1202" spans="1:12">
      <c r="A1202">
        <v>10703</v>
      </c>
      <c r="B1202">
        <v>73</v>
      </c>
      <c r="C1202" t="str">
        <f>_xlfn.IFNA(VLOOKUP(B1202,Products!$A$1:$J$93,2,FALSE),"")</f>
        <v>Röd Kaviar</v>
      </c>
      <c r="D1202" t="str">
        <f>_xlfn.IFNA(VLOOKUP(VLOOKUP(A1202,Orders!$A$1:$L$832,3,FALSE),Employees!$A$1:$J$10,3,FALSE)&amp;" "&amp;VLOOKUP(VLOOKUP(A1202,Orders!$A$1:$L$832,3,FALSE),Employees!$A$1:$J$10,2,FALSE),"")</f>
        <v>Michael Suyama</v>
      </c>
      <c r="E1202" s="3">
        <f>_xlfn.IFNA(VLOOKUP(A1202,Orders!$A$1:$L$832,4,FALSE),"")</f>
        <v>43217</v>
      </c>
      <c r="F1202">
        <v>15</v>
      </c>
      <c r="G1202">
        <v>35</v>
      </c>
      <c r="H1202">
        <v>0</v>
      </c>
      <c r="I1202">
        <f t="shared" si="72"/>
        <v>2018</v>
      </c>
      <c r="J1202">
        <f t="shared" si="73"/>
        <v>525</v>
      </c>
      <c r="K1202">
        <f t="shared" si="74"/>
        <v>4</v>
      </c>
      <c r="L1202" t="str">
        <f t="shared" si="75"/>
        <v>Q2</v>
      </c>
    </row>
    <row r="1203" spans="1:12">
      <c r="A1203">
        <v>10704</v>
      </c>
      <c r="B1203">
        <v>4</v>
      </c>
      <c r="C1203" t="str">
        <f>_xlfn.IFNA(VLOOKUP(B1203,Products!$A$1:$J$93,2,FALSE),"")</f>
        <v>Chef Anton's Cajun Seasoning</v>
      </c>
      <c r="D1203" t="str">
        <f>_xlfn.IFNA(VLOOKUP(VLOOKUP(A1203,Orders!$A$1:$L$832,3,FALSE),Employees!$A$1:$J$10,3,FALSE)&amp;" "&amp;VLOOKUP(VLOOKUP(A1203,Orders!$A$1:$L$832,3,FALSE),Employees!$A$1:$J$10,2,FALSE),"")</f>
        <v>Michael Suyama</v>
      </c>
      <c r="E1203" s="3">
        <f>_xlfn.IFNA(VLOOKUP(A1203,Orders!$A$1:$L$832,4,FALSE),"")</f>
        <v>43217</v>
      </c>
      <c r="F1203">
        <v>22</v>
      </c>
      <c r="G1203">
        <v>6</v>
      </c>
      <c r="H1203">
        <v>0</v>
      </c>
      <c r="I1203">
        <f t="shared" si="72"/>
        <v>2018</v>
      </c>
      <c r="J1203">
        <f t="shared" si="73"/>
        <v>132</v>
      </c>
      <c r="K1203">
        <f t="shared" si="74"/>
        <v>4</v>
      </c>
      <c r="L1203" t="str">
        <f t="shared" si="75"/>
        <v>Q2</v>
      </c>
    </row>
    <row r="1204" spans="1:12">
      <c r="A1204">
        <v>10704</v>
      </c>
      <c r="B1204">
        <v>24</v>
      </c>
      <c r="C1204" t="str">
        <f>_xlfn.IFNA(VLOOKUP(B1204,Products!$A$1:$J$93,2,FALSE),"")</f>
        <v>Guaraná Fantástica</v>
      </c>
      <c r="D1204" t="str">
        <f>_xlfn.IFNA(VLOOKUP(VLOOKUP(A1204,Orders!$A$1:$L$832,3,FALSE),Employees!$A$1:$J$10,3,FALSE)&amp;" "&amp;VLOOKUP(VLOOKUP(A1204,Orders!$A$1:$L$832,3,FALSE),Employees!$A$1:$J$10,2,FALSE),"")</f>
        <v>Michael Suyama</v>
      </c>
      <c r="E1204" s="3">
        <f>_xlfn.IFNA(VLOOKUP(A1204,Orders!$A$1:$L$832,4,FALSE),"")</f>
        <v>43217</v>
      </c>
      <c r="F1204">
        <v>4.5</v>
      </c>
      <c r="G1204">
        <v>35</v>
      </c>
      <c r="H1204">
        <v>0</v>
      </c>
      <c r="I1204">
        <f t="shared" si="72"/>
        <v>2018</v>
      </c>
      <c r="J1204">
        <f t="shared" si="73"/>
        <v>157.5</v>
      </c>
      <c r="K1204">
        <f t="shared" si="74"/>
        <v>4</v>
      </c>
      <c r="L1204" t="str">
        <f t="shared" si="75"/>
        <v>Q2</v>
      </c>
    </row>
    <row r="1205" spans="1:12">
      <c r="A1205">
        <v>10704</v>
      </c>
      <c r="B1205">
        <v>48</v>
      </c>
      <c r="C1205" t="str">
        <f>_xlfn.IFNA(VLOOKUP(B1205,Products!$A$1:$J$93,2,FALSE),"")</f>
        <v>Chocolade</v>
      </c>
      <c r="D1205" t="str">
        <f>_xlfn.IFNA(VLOOKUP(VLOOKUP(A1205,Orders!$A$1:$L$832,3,FALSE),Employees!$A$1:$J$10,3,FALSE)&amp;" "&amp;VLOOKUP(VLOOKUP(A1205,Orders!$A$1:$L$832,3,FALSE),Employees!$A$1:$J$10,2,FALSE),"")</f>
        <v>Michael Suyama</v>
      </c>
      <c r="E1205" s="3">
        <f>_xlfn.IFNA(VLOOKUP(A1205,Orders!$A$1:$L$832,4,FALSE),"")</f>
        <v>43217</v>
      </c>
      <c r="F1205">
        <v>12.75</v>
      </c>
      <c r="G1205">
        <v>24</v>
      </c>
      <c r="H1205">
        <v>0</v>
      </c>
      <c r="I1205">
        <f t="shared" si="72"/>
        <v>2018</v>
      </c>
      <c r="J1205">
        <f t="shared" si="73"/>
        <v>306</v>
      </c>
      <c r="K1205">
        <f t="shared" si="74"/>
        <v>4</v>
      </c>
      <c r="L1205" t="str">
        <f t="shared" si="75"/>
        <v>Q2</v>
      </c>
    </row>
    <row r="1206" spans="1:12">
      <c r="A1206">
        <v>10705</v>
      </c>
      <c r="B1206">
        <v>31</v>
      </c>
      <c r="C1206" t="str">
        <f>_xlfn.IFNA(VLOOKUP(B1206,Products!$A$1:$J$93,2,FALSE),"")</f>
        <v>Gorgonzola Telino</v>
      </c>
      <c r="D1206" t="str">
        <f>_xlfn.IFNA(VLOOKUP(VLOOKUP(A1206,Orders!$A$1:$L$832,3,FALSE),Employees!$A$1:$J$10,3,FALSE)&amp;" "&amp;VLOOKUP(VLOOKUP(A1206,Orders!$A$1:$L$832,3,FALSE),Employees!$A$1:$J$10,2,FALSE),"")</f>
        <v>Anne Dodsworth</v>
      </c>
      <c r="E1206" s="3">
        <f>_xlfn.IFNA(VLOOKUP(A1206,Orders!$A$1:$L$832,4,FALSE),"")</f>
        <v>43218</v>
      </c>
      <c r="F1206">
        <v>12.5</v>
      </c>
      <c r="G1206">
        <v>20</v>
      </c>
      <c r="H1206">
        <v>0</v>
      </c>
      <c r="I1206">
        <f t="shared" si="72"/>
        <v>2018</v>
      </c>
      <c r="J1206">
        <f t="shared" si="73"/>
        <v>250</v>
      </c>
      <c r="K1206">
        <f t="shared" si="74"/>
        <v>4</v>
      </c>
      <c r="L1206" t="str">
        <f t="shared" si="75"/>
        <v>Q2</v>
      </c>
    </row>
    <row r="1207" spans="1:12">
      <c r="A1207">
        <v>10705</v>
      </c>
      <c r="B1207">
        <v>32</v>
      </c>
      <c r="C1207" t="str">
        <f>_xlfn.IFNA(VLOOKUP(B1207,Products!$A$1:$J$93,2,FALSE),"")</f>
        <v>Mascarpone Fabioli</v>
      </c>
      <c r="D1207" t="str">
        <f>_xlfn.IFNA(VLOOKUP(VLOOKUP(A1207,Orders!$A$1:$L$832,3,FALSE),Employees!$A$1:$J$10,3,FALSE)&amp;" "&amp;VLOOKUP(VLOOKUP(A1207,Orders!$A$1:$L$832,3,FALSE),Employees!$A$1:$J$10,2,FALSE),"")</f>
        <v>Anne Dodsworth</v>
      </c>
      <c r="E1207" s="3">
        <f>_xlfn.IFNA(VLOOKUP(A1207,Orders!$A$1:$L$832,4,FALSE),"")</f>
        <v>43218</v>
      </c>
      <c r="F1207">
        <v>32</v>
      </c>
      <c r="G1207">
        <v>4</v>
      </c>
      <c r="H1207">
        <v>0</v>
      </c>
      <c r="I1207">
        <f t="shared" si="72"/>
        <v>2018</v>
      </c>
      <c r="J1207">
        <f t="shared" si="73"/>
        <v>128</v>
      </c>
      <c r="K1207">
        <f t="shared" si="74"/>
        <v>4</v>
      </c>
      <c r="L1207" t="str">
        <f t="shared" si="75"/>
        <v>Q2</v>
      </c>
    </row>
    <row r="1208" spans="1:12">
      <c r="A1208">
        <v>10706</v>
      </c>
      <c r="B1208">
        <v>16</v>
      </c>
      <c r="C1208" t="str">
        <f>_xlfn.IFNA(VLOOKUP(B1208,Products!$A$1:$J$93,2,FALSE),"")</f>
        <v>Pavlova</v>
      </c>
      <c r="D1208" t="str">
        <f>_xlfn.IFNA(VLOOKUP(VLOOKUP(A1208,Orders!$A$1:$L$832,3,FALSE),Employees!$A$1:$J$10,3,FALSE)&amp;" "&amp;VLOOKUP(VLOOKUP(A1208,Orders!$A$1:$L$832,3,FALSE),Employees!$A$1:$J$10,2,FALSE),"")</f>
        <v>Laura Callahan</v>
      </c>
      <c r="E1208" s="3">
        <f>_xlfn.IFNA(VLOOKUP(A1208,Orders!$A$1:$L$832,4,FALSE),"")</f>
        <v>43219</v>
      </c>
      <c r="F1208">
        <v>17.45</v>
      </c>
      <c r="G1208">
        <v>20</v>
      </c>
      <c r="H1208">
        <v>0</v>
      </c>
      <c r="I1208">
        <f t="shared" si="72"/>
        <v>2018</v>
      </c>
      <c r="J1208">
        <f t="shared" si="73"/>
        <v>349</v>
      </c>
      <c r="K1208">
        <f t="shared" si="74"/>
        <v>4</v>
      </c>
      <c r="L1208" t="str">
        <f t="shared" si="75"/>
        <v>Q2</v>
      </c>
    </row>
    <row r="1209" spans="1:12">
      <c r="A1209">
        <v>10706</v>
      </c>
      <c r="B1209">
        <v>43</v>
      </c>
      <c r="C1209" t="str">
        <f>_xlfn.IFNA(VLOOKUP(B1209,Products!$A$1:$J$93,2,FALSE),"")</f>
        <v>Ipoh Coffee</v>
      </c>
      <c r="D1209" t="str">
        <f>_xlfn.IFNA(VLOOKUP(VLOOKUP(A1209,Orders!$A$1:$L$832,3,FALSE),Employees!$A$1:$J$10,3,FALSE)&amp;" "&amp;VLOOKUP(VLOOKUP(A1209,Orders!$A$1:$L$832,3,FALSE),Employees!$A$1:$J$10,2,FALSE),"")</f>
        <v>Laura Callahan</v>
      </c>
      <c r="E1209" s="3">
        <f>_xlfn.IFNA(VLOOKUP(A1209,Orders!$A$1:$L$832,4,FALSE),"")</f>
        <v>43219</v>
      </c>
      <c r="F1209">
        <v>46</v>
      </c>
      <c r="G1209">
        <v>24</v>
      </c>
      <c r="H1209">
        <v>0</v>
      </c>
      <c r="I1209">
        <f t="shared" si="72"/>
        <v>2018</v>
      </c>
      <c r="J1209">
        <f t="shared" si="73"/>
        <v>1104</v>
      </c>
      <c r="K1209">
        <f t="shared" si="74"/>
        <v>4</v>
      </c>
      <c r="L1209" t="str">
        <f t="shared" si="75"/>
        <v>Q2</v>
      </c>
    </row>
    <row r="1210" spans="1:12">
      <c r="A1210">
        <v>10706</v>
      </c>
      <c r="B1210">
        <v>59</v>
      </c>
      <c r="C1210" t="str">
        <f>_xlfn.IFNA(VLOOKUP(B1210,Products!$A$1:$J$93,2,FALSE),"")</f>
        <v>Raclette Courdavault</v>
      </c>
      <c r="D1210" t="str">
        <f>_xlfn.IFNA(VLOOKUP(VLOOKUP(A1210,Orders!$A$1:$L$832,3,FALSE),Employees!$A$1:$J$10,3,FALSE)&amp;" "&amp;VLOOKUP(VLOOKUP(A1210,Orders!$A$1:$L$832,3,FALSE),Employees!$A$1:$J$10,2,FALSE),"")</f>
        <v>Laura Callahan</v>
      </c>
      <c r="E1210" s="3">
        <f>_xlfn.IFNA(VLOOKUP(A1210,Orders!$A$1:$L$832,4,FALSE),"")</f>
        <v>43219</v>
      </c>
      <c r="F1210">
        <v>55</v>
      </c>
      <c r="G1210">
        <v>8</v>
      </c>
      <c r="H1210">
        <v>0</v>
      </c>
      <c r="I1210">
        <f t="shared" si="72"/>
        <v>2018</v>
      </c>
      <c r="J1210">
        <f t="shared" si="73"/>
        <v>440</v>
      </c>
      <c r="K1210">
        <f t="shared" si="74"/>
        <v>4</v>
      </c>
      <c r="L1210" t="str">
        <f t="shared" si="75"/>
        <v>Q2</v>
      </c>
    </row>
    <row r="1211" spans="1:12">
      <c r="A1211">
        <v>10707</v>
      </c>
      <c r="B1211">
        <v>55</v>
      </c>
      <c r="C1211" t="str">
        <f>_xlfn.IFNA(VLOOKUP(B1211,Products!$A$1:$J$93,2,FALSE),"")</f>
        <v>Pâté chinois</v>
      </c>
      <c r="D1211" t="str">
        <f>_xlfn.IFNA(VLOOKUP(VLOOKUP(A1211,Orders!$A$1:$L$832,3,FALSE),Employees!$A$1:$J$10,3,FALSE)&amp;" "&amp;VLOOKUP(VLOOKUP(A1211,Orders!$A$1:$L$832,3,FALSE),Employees!$A$1:$J$10,2,FALSE),"")</f>
        <v>Margaret Peacock</v>
      </c>
      <c r="E1211" s="3">
        <f>_xlfn.IFNA(VLOOKUP(A1211,Orders!$A$1:$L$832,4,FALSE),"")</f>
        <v>43219</v>
      </c>
      <c r="F1211">
        <v>24</v>
      </c>
      <c r="G1211">
        <v>21</v>
      </c>
      <c r="H1211">
        <v>0</v>
      </c>
      <c r="I1211">
        <f t="shared" si="72"/>
        <v>2018</v>
      </c>
      <c r="J1211">
        <f t="shared" si="73"/>
        <v>504</v>
      </c>
      <c r="K1211">
        <f t="shared" si="74"/>
        <v>4</v>
      </c>
      <c r="L1211" t="str">
        <f t="shared" si="75"/>
        <v>Q2</v>
      </c>
    </row>
    <row r="1212" spans="1:12">
      <c r="A1212">
        <v>10707</v>
      </c>
      <c r="B1212">
        <v>57</v>
      </c>
      <c r="C1212" t="str">
        <f>_xlfn.IFNA(VLOOKUP(B1212,Products!$A$1:$J$93,2,FALSE),"")</f>
        <v>Ravioli Angelo</v>
      </c>
      <c r="D1212" t="str">
        <f>_xlfn.IFNA(VLOOKUP(VLOOKUP(A1212,Orders!$A$1:$L$832,3,FALSE),Employees!$A$1:$J$10,3,FALSE)&amp;" "&amp;VLOOKUP(VLOOKUP(A1212,Orders!$A$1:$L$832,3,FALSE),Employees!$A$1:$J$10,2,FALSE),"")</f>
        <v>Margaret Peacock</v>
      </c>
      <c r="E1212" s="3">
        <f>_xlfn.IFNA(VLOOKUP(A1212,Orders!$A$1:$L$832,4,FALSE),"")</f>
        <v>43219</v>
      </c>
      <c r="F1212">
        <v>19.5</v>
      </c>
      <c r="G1212">
        <v>40</v>
      </c>
      <c r="H1212">
        <v>0</v>
      </c>
      <c r="I1212">
        <f t="shared" si="72"/>
        <v>2018</v>
      </c>
      <c r="J1212">
        <f t="shared" si="73"/>
        <v>780</v>
      </c>
      <c r="K1212">
        <f t="shared" si="74"/>
        <v>4</v>
      </c>
      <c r="L1212" t="str">
        <f t="shared" si="75"/>
        <v>Q2</v>
      </c>
    </row>
    <row r="1213" spans="1:12">
      <c r="A1213">
        <v>10707</v>
      </c>
      <c r="B1213">
        <v>70</v>
      </c>
      <c r="C1213" t="str">
        <f>_xlfn.IFNA(VLOOKUP(B1213,Products!$A$1:$J$93,2,FALSE),"")</f>
        <v>Outback Lager</v>
      </c>
      <c r="D1213" t="str">
        <f>_xlfn.IFNA(VLOOKUP(VLOOKUP(A1213,Orders!$A$1:$L$832,3,FALSE),Employees!$A$1:$J$10,3,FALSE)&amp;" "&amp;VLOOKUP(VLOOKUP(A1213,Orders!$A$1:$L$832,3,FALSE),Employees!$A$1:$J$10,2,FALSE),"")</f>
        <v>Margaret Peacock</v>
      </c>
      <c r="E1213" s="3">
        <f>_xlfn.IFNA(VLOOKUP(A1213,Orders!$A$1:$L$832,4,FALSE),"")</f>
        <v>43219</v>
      </c>
      <c r="F1213">
        <v>15</v>
      </c>
      <c r="G1213">
        <v>28</v>
      </c>
      <c r="H1213">
        <v>0.15</v>
      </c>
      <c r="I1213">
        <f t="shared" si="72"/>
        <v>2018</v>
      </c>
      <c r="J1213">
        <f t="shared" si="73"/>
        <v>63</v>
      </c>
      <c r="K1213">
        <f t="shared" si="74"/>
        <v>4</v>
      </c>
      <c r="L1213" t="str">
        <f t="shared" si="75"/>
        <v>Q2</v>
      </c>
    </row>
    <row r="1214" spans="1:12">
      <c r="A1214">
        <v>10708</v>
      </c>
      <c r="B1214">
        <v>5</v>
      </c>
      <c r="C1214" t="str">
        <f>_xlfn.IFNA(VLOOKUP(B1214,Products!$A$1:$J$93,2,FALSE),"")</f>
        <v>Chef Anton's Gumbo Mix</v>
      </c>
      <c r="D1214" t="str">
        <f>_xlfn.IFNA(VLOOKUP(VLOOKUP(A1214,Orders!$A$1:$L$832,3,FALSE),Employees!$A$1:$J$10,3,FALSE)&amp;" "&amp;VLOOKUP(VLOOKUP(A1214,Orders!$A$1:$L$832,3,FALSE),Employees!$A$1:$J$10,2,FALSE),"")</f>
        <v>Michael Suyama</v>
      </c>
      <c r="E1214" s="3">
        <f>_xlfn.IFNA(VLOOKUP(A1214,Orders!$A$1:$L$832,4,FALSE),"")</f>
        <v>43220</v>
      </c>
      <c r="F1214">
        <v>21.35</v>
      </c>
      <c r="G1214">
        <v>4</v>
      </c>
      <c r="H1214">
        <v>0</v>
      </c>
      <c r="I1214">
        <f t="shared" si="72"/>
        <v>2018</v>
      </c>
      <c r="J1214">
        <f t="shared" si="73"/>
        <v>85.4</v>
      </c>
      <c r="K1214">
        <f t="shared" si="74"/>
        <v>4</v>
      </c>
      <c r="L1214" t="str">
        <f t="shared" si="75"/>
        <v>Q2</v>
      </c>
    </row>
    <row r="1215" spans="1:12">
      <c r="A1215">
        <v>10708</v>
      </c>
      <c r="B1215">
        <v>36</v>
      </c>
      <c r="C1215" t="str">
        <f>_xlfn.IFNA(VLOOKUP(B1215,Products!$A$1:$J$93,2,FALSE),"")</f>
        <v>Inlagd Sill</v>
      </c>
      <c r="D1215" t="str">
        <f>_xlfn.IFNA(VLOOKUP(VLOOKUP(A1215,Orders!$A$1:$L$832,3,FALSE),Employees!$A$1:$J$10,3,FALSE)&amp;" "&amp;VLOOKUP(VLOOKUP(A1215,Orders!$A$1:$L$832,3,FALSE),Employees!$A$1:$J$10,2,FALSE),"")</f>
        <v>Michael Suyama</v>
      </c>
      <c r="E1215" s="3">
        <f>_xlfn.IFNA(VLOOKUP(A1215,Orders!$A$1:$L$832,4,FALSE),"")</f>
        <v>43220</v>
      </c>
      <c r="F1215">
        <v>19</v>
      </c>
      <c r="G1215">
        <v>5</v>
      </c>
      <c r="H1215">
        <v>0</v>
      </c>
      <c r="I1215">
        <f t="shared" si="72"/>
        <v>2018</v>
      </c>
      <c r="J1215">
        <f t="shared" si="73"/>
        <v>95</v>
      </c>
      <c r="K1215">
        <f t="shared" si="74"/>
        <v>4</v>
      </c>
      <c r="L1215" t="str">
        <f t="shared" si="75"/>
        <v>Q2</v>
      </c>
    </row>
    <row r="1216" spans="1:12">
      <c r="A1216">
        <v>10709</v>
      </c>
      <c r="B1216">
        <v>8</v>
      </c>
      <c r="C1216" t="str">
        <f>_xlfn.IFNA(VLOOKUP(B1216,Products!$A$1:$J$93,2,FALSE),"")</f>
        <v>Northwoods Cranberry Sauce</v>
      </c>
      <c r="D1216" t="str">
        <f>_xlfn.IFNA(VLOOKUP(VLOOKUP(A1216,Orders!$A$1:$L$832,3,FALSE),Employees!$A$1:$J$10,3,FALSE)&amp;" "&amp;VLOOKUP(VLOOKUP(A1216,Orders!$A$1:$L$832,3,FALSE),Employees!$A$1:$J$10,2,FALSE),"")</f>
        <v>Nancy Davolio</v>
      </c>
      <c r="E1216" s="3">
        <f>_xlfn.IFNA(VLOOKUP(A1216,Orders!$A$1:$L$832,4,FALSE),"")</f>
        <v>43220</v>
      </c>
      <c r="F1216">
        <v>40</v>
      </c>
      <c r="G1216">
        <v>40</v>
      </c>
      <c r="H1216">
        <v>0</v>
      </c>
      <c r="I1216">
        <f t="shared" si="72"/>
        <v>2018</v>
      </c>
      <c r="J1216">
        <f t="shared" si="73"/>
        <v>1600</v>
      </c>
      <c r="K1216">
        <f t="shared" si="74"/>
        <v>4</v>
      </c>
      <c r="L1216" t="str">
        <f t="shared" si="75"/>
        <v>Q2</v>
      </c>
    </row>
    <row r="1217" spans="1:12">
      <c r="A1217">
        <v>10709</v>
      </c>
      <c r="B1217">
        <v>51</v>
      </c>
      <c r="C1217" t="str">
        <f>_xlfn.IFNA(VLOOKUP(B1217,Products!$A$1:$J$93,2,FALSE),"")</f>
        <v>Manjimup Dried Apples</v>
      </c>
      <c r="D1217" t="str">
        <f>_xlfn.IFNA(VLOOKUP(VLOOKUP(A1217,Orders!$A$1:$L$832,3,FALSE),Employees!$A$1:$J$10,3,FALSE)&amp;" "&amp;VLOOKUP(VLOOKUP(A1217,Orders!$A$1:$L$832,3,FALSE),Employees!$A$1:$J$10,2,FALSE),"")</f>
        <v>Nancy Davolio</v>
      </c>
      <c r="E1217" s="3">
        <f>_xlfn.IFNA(VLOOKUP(A1217,Orders!$A$1:$L$832,4,FALSE),"")</f>
        <v>43220</v>
      </c>
      <c r="F1217">
        <v>53</v>
      </c>
      <c r="G1217">
        <v>28</v>
      </c>
      <c r="H1217">
        <v>0</v>
      </c>
      <c r="I1217">
        <f t="shared" si="72"/>
        <v>2018</v>
      </c>
      <c r="J1217">
        <f t="shared" si="73"/>
        <v>1484</v>
      </c>
      <c r="K1217">
        <f t="shared" si="74"/>
        <v>4</v>
      </c>
      <c r="L1217" t="str">
        <f t="shared" si="75"/>
        <v>Q2</v>
      </c>
    </row>
    <row r="1218" spans="1:12">
      <c r="A1218">
        <v>10709</v>
      </c>
      <c r="B1218">
        <v>60</v>
      </c>
      <c r="C1218" t="str">
        <f>_xlfn.IFNA(VLOOKUP(B1218,Products!$A$1:$J$93,2,FALSE),"")</f>
        <v>Camembert Pierrot</v>
      </c>
      <c r="D1218" t="str">
        <f>_xlfn.IFNA(VLOOKUP(VLOOKUP(A1218,Orders!$A$1:$L$832,3,FALSE),Employees!$A$1:$J$10,3,FALSE)&amp;" "&amp;VLOOKUP(VLOOKUP(A1218,Orders!$A$1:$L$832,3,FALSE),Employees!$A$1:$J$10,2,FALSE),"")</f>
        <v>Nancy Davolio</v>
      </c>
      <c r="E1218" s="3">
        <f>_xlfn.IFNA(VLOOKUP(A1218,Orders!$A$1:$L$832,4,FALSE),"")</f>
        <v>43220</v>
      </c>
      <c r="F1218">
        <v>34</v>
      </c>
      <c r="G1218">
        <v>10</v>
      </c>
      <c r="H1218">
        <v>0</v>
      </c>
      <c r="I1218">
        <f t="shared" si="72"/>
        <v>2018</v>
      </c>
      <c r="J1218">
        <f t="shared" si="73"/>
        <v>340</v>
      </c>
      <c r="K1218">
        <f t="shared" si="74"/>
        <v>4</v>
      </c>
      <c r="L1218" t="str">
        <f t="shared" si="75"/>
        <v>Q2</v>
      </c>
    </row>
    <row r="1219" spans="1:12">
      <c r="A1219">
        <v>10710</v>
      </c>
      <c r="B1219">
        <v>19</v>
      </c>
      <c r="C1219" t="str">
        <f>_xlfn.IFNA(VLOOKUP(B1219,Products!$A$1:$J$93,2,FALSE),"")</f>
        <v>Teatime Chocolate Biscuits</v>
      </c>
      <c r="D1219" t="str">
        <f>_xlfn.IFNA(VLOOKUP(VLOOKUP(A1219,Orders!$A$1:$L$832,3,FALSE),Employees!$A$1:$J$10,3,FALSE)&amp;" "&amp;VLOOKUP(VLOOKUP(A1219,Orders!$A$1:$L$832,3,FALSE),Employees!$A$1:$J$10,2,FALSE),"")</f>
        <v>Nancy Davolio</v>
      </c>
      <c r="E1219" s="3">
        <f>_xlfn.IFNA(VLOOKUP(A1219,Orders!$A$1:$L$832,4,FALSE),"")</f>
        <v>43223</v>
      </c>
      <c r="F1219">
        <v>9.1999999999999993</v>
      </c>
      <c r="G1219">
        <v>5</v>
      </c>
      <c r="H1219">
        <v>0</v>
      </c>
      <c r="I1219">
        <f t="shared" ref="I1219:I1282" si="76">IFERROR(IF(E1219="","",YEAR(E1219)),"")</f>
        <v>2018</v>
      </c>
      <c r="J1219">
        <f t="shared" ref="J1219:J1282" si="77">IF(H1219=0,F1219*G1219,F1219*G1219*H1219)</f>
        <v>46</v>
      </c>
      <c r="K1219">
        <f t="shared" ref="K1219:K1282" si="78">IFERROR(MONTH(E1219),"")</f>
        <v>5</v>
      </c>
      <c r="L1219" t="str">
        <f t="shared" ref="L1219:L1282" si="79">IFERROR("Q"&amp;ROUNDUP(MONTH(E1219)/3,0),"")</f>
        <v>Q2</v>
      </c>
    </row>
    <row r="1220" spans="1:12">
      <c r="A1220">
        <v>10710</v>
      </c>
      <c r="B1220">
        <v>47</v>
      </c>
      <c r="C1220" t="str">
        <f>_xlfn.IFNA(VLOOKUP(B1220,Products!$A$1:$J$93,2,FALSE),"")</f>
        <v>Zaanse koeken</v>
      </c>
      <c r="D1220" t="str">
        <f>_xlfn.IFNA(VLOOKUP(VLOOKUP(A1220,Orders!$A$1:$L$832,3,FALSE),Employees!$A$1:$J$10,3,FALSE)&amp;" "&amp;VLOOKUP(VLOOKUP(A1220,Orders!$A$1:$L$832,3,FALSE),Employees!$A$1:$J$10,2,FALSE),"")</f>
        <v>Nancy Davolio</v>
      </c>
      <c r="E1220" s="3">
        <f>_xlfn.IFNA(VLOOKUP(A1220,Orders!$A$1:$L$832,4,FALSE),"")</f>
        <v>43223</v>
      </c>
      <c r="F1220">
        <v>9.5</v>
      </c>
      <c r="G1220">
        <v>5</v>
      </c>
      <c r="H1220">
        <v>0</v>
      </c>
      <c r="I1220">
        <f t="shared" si="76"/>
        <v>2018</v>
      </c>
      <c r="J1220">
        <f t="shared" si="77"/>
        <v>47.5</v>
      </c>
      <c r="K1220">
        <f t="shared" si="78"/>
        <v>5</v>
      </c>
      <c r="L1220" t="str">
        <f t="shared" si="79"/>
        <v>Q2</v>
      </c>
    </row>
    <row r="1221" spans="1:12">
      <c r="A1221">
        <v>10711</v>
      </c>
      <c r="B1221">
        <v>19</v>
      </c>
      <c r="C1221" t="str">
        <f>_xlfn.IFNA(VLOOKUP(B1221,Products!$A$1:$J$93,2,FALSE),"")</f>
        <v>Teatime Chocolate Biscuits</v>
      </c>
      <c r="D1221" t="str">
        <f>_xlfn.IFNA(VLOOKUP(VLOOKUP(A1221,Orders!$A$1:$L$832,3,FALSE),Employees!$A$1:$J$10,3,FALSE)&amp;" "&amp;VLOOKUP(VLOOKUP(A1221,Orders!$A$1:$L$832,3,FALSE),Employees!$A$1:$J$10,2,FALSE),"")</f>
        <v>Steven Buchanan</v>
      </c>
      <c r="E1221" s="3">
        <f>_xlfn.IFNA(VLOOKUP(A1221,Orders!$A$1:$L$832,4,FALSE),"")</f>
        <v>43224</v>
      </c>
      <c r="F1221">
        <v>9.1999999999999993</v>
      </c>
      <c r="G1221">
        <v>12</v>
      </c>
      <c r="H1221">
        <v>0</v>
      </c>
      <c r="I1221">
        <f t="shared" si="76"/>
        <v>2018</v>
      </c>
      <c r="J1221">
        <f t="shared" si="77"/>
        <v>110.39999999999999</v>
      </c>
      <c r="K1221">
        <f t="shared" si="78"/>
        <v>5</v>
      </c>
      <c r="L1221" t="str">
        <f t="shared" si="79"/>
        <v>Q2</v>
      </c>
    </row>
    <row r="1222" spans="1:12">
      <c r="A1222">
        <v>10711</v>
      </c>
      <c r="B1222">
        <v>41</v>
      </c>
      <c r="C1222" t="str">
        <f>_xlfn.IFNA(VLOOKUP(B1222,Products!$A$1:$J$93,2,FALSE),"")</f>
        <v>Jack's New England Clam Chowder</v>
      </c>
      <c r="D1222" t="str">
        <f>_xlfn.IFNA(VLOOKUP(VLOOKUP(A1222,Orders!$A$1:$L$832,3,FALSE),Employees!$A$1:$J$10,3,FALSE)&amp;" "&amp;VLOOKUP(VLOOKUP(A1222,Orders!$A$1:$L$832,3,FALSE),Employees!$A$1:$J$10,2,FALSE),"")</f>
        <v>Steven Buchanan</v>
      </c>
      <c r="E1222" s="3">
        <f>_xlfn.IFNA(VLOOKUP(A1222,Orders!$A$1:$L$832,4,FALSE),"")</f>
        <v>43224</v>
      </c>
      <c r="F1222">
        <v>9.65</v>
      </c>
      <c r="G1222">
        <v>42</v>
      </c>
      <c r="H1222">
        <v>0</v>
      </c>
      <c r="I1222">
        <f t="shared" si="76"/>
        <v>2018</v>
      </c>
      <c r="J1222">
        <f t="shared" si="77"/>
        <v>405.3</v>
      </c>
      <c r="K1222">
        <f t="shared" si="78"/>
        <v>5</v>
      </c>
      <c r="L1222" t="str">
        <f t="shared" si="79"/>
        <v>Q2</v>
      </c>
    </row>
    <row r="1223" spans="1:12">
      <c r="A1223">
        <v>10711</v>
      </c>
      <c r="B1223">
        <v>53</v>
      </c>
      <c r="C1223" t="str">
        <f>_xlfn.IFNA(VLOOKUP(B1223,Products!$A$1:$J$93,2,FALSE),"")</f>
        <v>Perth Pasties</v>
      </c>
      <c r="D1223" t="str">
        <f>_xlfn.IFNA(VLOOKUP(VLOOKUP(A1223,Orders!$A$1:$L$832,3,FALSE),Employees!$A$1:$J$10,3,FALSE)&amp;" "&amp;VLOOKUP(VLOOKUP(A1223,Orders!$A$1:$L$832,3,FALSE),Employees!$A$1:$J$10,2,FALSE),"")</f>
        <v>Steven Buchanan</v>
      </c>
      <c r="E1223" s="3">
        <f>_xlfn.IFNA(VLOOKUP(A1223,Orders!$A$1:$L$832,4,FALSE),"")</f>
        <v>43224</v>
      </c>
      <c r="F1223">
        <v>32.799999999999997</v>
      </c>
      <c r="G1223">
        <v>120</v>
      </c>
      <c r="H1223">
        <v>0</v>
      </c>
      <c r="I1223">
        <f t="shared" si="76"/>
        <v>2018</v>
      </c>
      <c r="J1223">
        <f t="shared" si="77"/>
        <v>3935.9999999999995</v>
      </c>
      <c r="K1223">
        <f t="shared" si="78"/>
        <v>5</v>
      </c>
      <c r="L1223" t="str">
        <f t="shared" si="79"/>
        <v>Q2</v>
      </c>
    </row>
    <row r="1224" spans="1:12">
      <c r="A1224">
        <v>10712</v>
      </c>
      <c r="B1224">
        <v>53</v>
      </c>
      <c r="C1224" t="str">
        <f>_xlfn.IFNA(VLOOKUP(B1224,Products!$A$1:$J$93,2,FALSE),"")</f>
        <v>Perth Pasties</v>
      </c>
      <c r="D1224" t="str">
        <f>_xlfn.IFNA(VLOOKUP(VLOOKUP(A1224,Orders!$A$1:$L$832,3,FALSE),Employees!$A$1:$J$10,3,FALSE)&amp;" "&amp;VLOOKUP(VLOOKUP(A1224,Orders!$A$1:$L$832,3,FALSE),Employees!$A$1:$J$10,2,FALSE),"")</f>
        <v>Janet Leverling</v>
      </c>
      <c r="E1224" s="3">
        <f>_xlfn.IFNA(VLOOKUP(A1224,Orders!$A$1:$L$832,4,FALSE),"")</f>
        <v>43224</v>
      </c>
      <c r="F1224">
        <v>32.799999999999997</v>
      </c>
      <c r="G1224">
        <v>3</v>
      </c>
      <c r="H1224">
        <v>0.05</v>
      </c>
      <c r="I1224">
        <f t="shared" si="76"/>
        <v>2018</v>
      </c>
      <c r="J1224">
        <f t="shared" si="77"/>
        <v>4.92</v>
      </c>
      <c r="K1224">
        <f t="shared" si="78"/>
        <v>5</v>
      </c>
      <c r="L1224" t="str">
        <f t="shared" si="79"/>
        <v>Q2</v>
      </c>
    </row>
    <row r="1225" spans="1:12">
      <c r="A1225">
        <v>10712</v>
      </c>
      <c r="B1225">
        <v>56</v>
      </c>
      <c r="C1225" t="str">
        <f>_xlfn.IFNA(VLOOKUP(B1225,Products!$A$1:$J$93,2,FALSE),"")</f>
        <v>Gnocchi di nonna Alice</v>
      </c>
      <c r="D1225" t="str">
        <f>_xlfn.IFNA(VLOOKUP(VLOOKUP(A1225,Orders!$A$1:$L$832,3,FALSE),Employees!$A$1:$J$10,3,FALSE)&amp;" "&amp;VLOOKUP(VLOOKUP(A1225,Orders!$A$1:$L$832,3,FALSE),Employees!$A$1:$J$10,2,FALSE),"")</f>
        <v>Janet Leverling</v>
      </c>
      <c r="E1225" s="3">
        <f>_xlfn.IFNA(VLOOKUP(A1225,Orders!$A$1:$L$832,4,FALSE),"")</f>
        <v>43224</v>
      </c>
      <c r="F1225">
        <v>38</v>
      </c>
      <c r="G1225">
        <v>30</v>
      </c>
      <c r="H1225">
        <v>0</v>
      </c>
      <c r="I1225">
        <f t="shared" si="76"/>
        <v>2018</v>
      </c>
      <c r="J1225">
        <f t="shared" si="77"/>
        <v>1140</v>
      </c>
      <c r="K1225">
        <f t="shared" si="78"/>
        <v>5</v>
      </c>
      <c r="L1225" t="str">
        <f t="shared" si="79"/>
        <v>Q2</v>
      </c>
    </row>
    <row r="1226" spans="1:12">
      <c r="A1226">
        <v>10713</v>
      </c>
      <c r="B1226">
        <v>10</v>
      </c>
      <c r="C1226" t="str">
        <f>_xlfn.IFNA(VLOOKUP(B1226,Products!$A$1:$J$93,2,FALSE),"")</f>
        <v>sugar</v>
      </c>
      <c r="D1226" t="str">
        <f>_xlfn.IFNA(VLOOKUP(VLOOKUP(A1226,Orders!$A$1:$L$832,3,FALSE),Employees!$A$1:$J$10,3,FALSE)&amp;" "&amp;VLOOKUP(VLOOKUP(A1226,Orders!$A$1:$L$832,3,FALSE),Employees!$A$1:$J$10,2,FALSE),"")</f>
        <v>Nancy Davolio</v>
      </c>
      <c r="E1226" s="3">
        <f>_xlfn.IFNA(VLOOKUP(A1226,Orders!$A$1:$L$832,4,FALSE),"")</f>
        <v>43225</v>
      </c>
      <c r="F1226">
        <v>31</v>
      </c>
      <c r="G1226">
        <v>18</v>
      </c>
      <c r="H1226">
        <v>0</v>
      </c>
      <c r="I1226">
        <f t="shared" si="76"/>
        <v>2018</v>
      </c>
      <c r="J1226">
        <f t="shared" si="77"/>
        <v>558</v>
      </c>
      <c r="K1226">
        <f t="shared" si="78"/>
        <v>5</v>
      </c>
      <c r="L1226" t="str">
        <f t="shared" si="79"/>
        <v>Q2</v>
      </c>
    </row>
    <row r="1227" spans="1:12">
      <c r="A1227">
        <v>10713</v>
      </c>
      <c r="B1227">
        <v>26</v>
      </c>
      <c r="C1227" t="str">
        <f>_xlfn.IFNA(VLOOKUP(B1227,Products!$A$1:$J$93,2,FALSE),"")</f>
        <v>Gumbär Gummibärchen</v>
      </c>
      <c r="D1227" t="str">
        <f>_xlfn.IFNA(VLOOKUP(VLOOKUP(A1227,Orders!$A$1:$L$832,3,FALSE),Employees!$A$1:$J$10,3,FALSE)&amp;" "&amp;VLOOKUP(VLOOKUP(A1227,Orders!$A$1:$L$832,3,FALSE),Employees!$A$1:$J$10,2,FALSE),"")</f>
        <v>Nancy Davolio</v>
      </c>
      <c r="E1227" s="3">
        <f>_xlfn.IFNA(VLOOKUP(A1227,Orders!$A$1:$L$832,4,FALSE),"")</f>
        <v>43225</v>
      </c>
      <c r="F1227">
        <v>31.23</v>
      </c>
      <c r="G1227">
        <v>30</v>
      </c>
      <c r="H1227">
        <v>0</v>
      </c>
      <c r="I1227">
        <f t="shared" si="76"/>
        <v>2018</v>
      </c>
      <c r="J1227">
        <f t="shared" si="77"/>
        <v>936.9</v>
      </c>
      <c r="K1227">
        <f t="shared" si="78"/>
        <v>5</v>
      </c>
      <c r="L1227" t="str">
        <f t="shared" si="79"/>
        <v>Q2</v>
      </c>
    </row>
    <row r="1228" spans="1:12">
      <c r="A1228">
        <v>10713</v>
      </c>
      <c r="B1228">
        <v>45</v>
      </c>
      <c r="C1228" t="str">
        <f>_xlfn.IFNA(VLOOKUP(B1228,Products!$A$1:$J$93,2,FALSE),"")</f>
        <v>Rogede sild</v>
      </c>
      <c r="D1228" t="str">
        <f>_xlfn.IFNA(VLOOKUP(VLOOKUP(A1228,Orders!$A$1:$L$832,3,FALSE),Employees!$A$1:$J$10,3,FALSE)&amp;" "&amp;VLOOKUP(VLOOKUP(A1228,Orders!$A$1:$L$832,3,FALSE),Employees!$A$1:$J$10,2,FALSE),"")</f>
        <v>Nancy Davolio</v>
      </c>
      <c r="E1228" s="3">
        <f>_xlfn.IFNA(VLOOKUP(A1228,Orders!$A$1:$L$832,4,FALSE),"")</f>
        <v>43225</v>
      </c>
      <c r="F1228">
        <v>9.5</v>
      </c>
      <c r="G1228">
        <v>110</v>
      </c>
      <c r="H1228">
        <v>0</v>
      </c>
      <c r="I1228">
        <f t="shared" si="76"/>
        <v>2018</v>
      </c>
      <c r="J1228">
        <f t="shared" si="77"/>
        <v>1045</v>
      </c>
      <c r="K1228">
        <f t="shared" si="78"/>
        <v>5</v>
      </c>
      <c r="L1228" t="str">
        <f t="shared" si="79"/>
        <v>Q2</v>
      </c>
    </row>
    <row r="1229" spans="1:12">
      <c r="A1229">
        <v>10713</v>
      </c>
      <c r="B1229">
        <v>46</v>
      </c>
      <c r="C1229" t="str">
        <f>_xlfn.IFNA(VLOOKUP(B1229,Products!$A$1:$J$93,2,FALSE),"")</f>
        <v>Spegesild</v>
      </c>
      <c r="D1229" t="str">
        <f>_xlfn.IFNA(VLOOKUP(VLOOKUP(A1229,Orders!$A$1:$L$832,3,FALSE),Employees!$A$1:$J$10,3,FALSE)&amp;" "&amp;VLOOKUP(VLOOKUP(A1229,Orders!$A$1:$L$832,3,FALSE),Employees!$A$1:$J$10,2,FALSE),"")</f>
        <v>Nancy Davolio</v>
      </c>
      <c r="E1229" s="3">
        <f>_xlfn.IFNA(VLOOKUP(A1229,Orders!$A$1:$L$832,4,FALSE),"")</f>
        <v>43225</v>
      </c>
      <c r="F1229">
        <v>12</v>
      </c>
      <c r="G1229">
        <v>24</v>
      </c>
      <c r="H1229">
        <v>0</v>
      </c>
      <c r="I1229">
        <f t="shared" si="76"/>
        <v>2018</v>
      </c>
      <c r="J1229">
        <f t="shared" si="77"/>
        <v>288</v>
      </c>
      <c r="K1229">
        <f t="shared" si="78"/>
        <v>5</v>
      </c>
      <c r="L1229" t="str">
        <f t="shared" si="79"/>
        <v>Q2</v>
      </c>
    </row>
    <row r="1230" spans="1:12">
      <c r="A1230">
        <v>10714</v>
      </c>
      <c r="B1230">
        <v>2</v>
      </c>
      <c r="C1230" t="str">
        <f>_xlfn.IFNA(VLOOKUP(B1230,Products!$A$1:$J$93,2,FALSE),"")</f>
        <v>Chang5</v>
      </c>
      <c r="D1230" t="str">
        <f>_xlfn.IFNA(VLOOKUP(VLOOKUP(A1230,Orders!$A$1:$L$832,3,FALSE),Employees!$A$1:$J$10,3,FALSE)&amp;" "&amp;VLOOKUP(VLOOKUP(A1230,Orders!$A$1:$L$832,3,FALSE),Employees!$A$1:$J$10,2,FALSE),"")</f>
        <v>Steven Buchanan</v>
      </c>
      <c r="E1230" s="3">
        <f>_xlfn.IFNA(VLOOKUP(A1230,Orders!$A$1:$L$832,4,FALSE),"")</f>
        <v>43225</v>
      </c>
      <c r="F1230">
        <v>19</v>
      </c>
      <c r="G1230">
        <v>30</v>
      </c>
      <c r="H1230">
        <v>0.25</v>
      </c>
      <c r="I1230">
        <f t="shared" si="76"/>
        <v>2018</v>
      </c>
      <c r="J1230">
        <f t="shared" si="77"/>
        <v>142.5</v>
      </c>
      <c r="K1230">
        <f t="shared" si="78"/>
        <v>5</v>
      </c>
      <c r="L1230" t="str">
        <f t="shared" si="79"/>
        <v>Q2</v>
      </c>
    </row>
    <row r="1231" spans="1:12">
      <c r="A1231">
        <v>10714</v>
      </c>
      <c r="B1231">
        <v>17</v>
      </c>
      <c r="C1231" t="str">
        <f>_xlfn.IFNA(VLOOKUP(B1231,Products!$A$1:$J$93,2,FALSE),"")</f>
        <v>Alice Mutton</v>
      </c>
      <c r="D1231" t="str">
        <f>_xlfn.IFNA(VLOOKUP(VLOOKUP(A1231,Orders!$A$1:$L$832,3,FALSE),Employees!$A$1:$J$10,3,FALSE)&amp;" "&amp;VLOOKUP(VLOOKUP(A1231,Orders!$A$1:$L$832,3,FALSE),Employees!$A$1:$J$10,2,FALSE),"")</f>
        <v>Steven Buchanan</v>
      </c>
      <c r="E1231" s="3">
        <f>_xlfn.IFNA(VLOOKUP(A1231,Orders!$A$1:$L$832,4,FALSE),"")</f>
        <v>43225</v>
      </c>
      <c r="F1231">
        <v>39</v>
      </c>
      <c r="G1231">
        <v>27</v>
      </c>
      <c r="H1231">
        <v>0.25</v>
      </c>
      <c r="I1231">
        <f t="shared" si="76"/>
        <v>2018</v>
      </c>
      <c r="J1231">
        <f t="shared" si="77"/>
        <v>263.25</v>
      </c>
      <c r="K1231">
        <f t="shared" si="78"/>
        <v>5</v>
      </c>
      <c r="L1231" t="str">
        <f t="shared" si="79"/>
        <v>Q2</v>
      </c>
    </row>
    <row r="1232" spans="1:12">
      <c r="A1232">
        <v>10714</v>
      </c>
      <c r="B1232">
        <v>47</v>
      </c>
      <c r="C1232" t="str">
        <f>_xlfn.IFNA(VLOOKUP(B1232,Products!$A$1:$J$93,2,FALSE),"")</f>
        <v>Zaanse koeken</v>
      </c>
      <c r="D1232" t="str">
        <f>_xlfn.IFNA(VLOOKUP(VLOOKUP(A1232,Orders!$A$1:$L$832,3,FALSE),Employees!$A$1:$J$10,3,FALSE)&amp;" "&amp;VLOOKUP(VLOOKUP(A1232,Orders!$A$1:$L$832,3,FALSE),Employees!$A$1:$J$10,2,FALSE),"")</f>
        <v>Steven Buchanan</v>
      </c>
      <c r="E1232" s="3">
        <f>_xlfn.IFNA(VLOOKUP(A1232,Orders!$A$1:$L$832,4,FALSE),"")</f>
        <v>43225</v>
      </c>
      <c r="F1232">
        <v>9.5</v>
      </c>
      <c r="G1232">
        <v>50</v>
      </c>
      <c r="H1232">
        <v>0.25</v>
      </c>
      <c r="I1232">
        <f t="shared" si="76"/>
        <v>2018</v>
      </c>
      <c r="J1232">
        <f t="shared" si="77"/>
        <v>118.75</v>
      </c>
      <c r="K1232">
        <f t="shared" si="78"/>
        <v>5</v>
      </c>
      <c r="L1232" t="str">
        <f t="shared" si="79"/>
        <v>Q2</v>
      </c>
    </row>
    <row r="1233" spans="1:12">
      <c r="A1233">
        <v>10714</v>
      </c>
      <c r="B1233">
        <v>56</v>
      </c>
      <c r="C1233" t="str">
        <f>_xlfn.IFNA(VLOOKUP(B1233,Products!$A$1:$J$93,2,FALSE),"")</f>
        <v>Gnocchi di nonna Alice</v>
      </c>
      <c r="D1233" t="str">
        <f>_xlfn.IFNA(VLOOKUP(VLOOKUP(A1233,Orders!$A$1:$L$832,3,FALSE),Employees!$A$1:$J$10,3,FALSE)&amp;" "&amp;VLOOKUP(VLOOKUP(A1233,Orders!$A$1:$L$832,3,FALSE),Employees!$A$1:$J$10,2,FALSE),"")</f>
        <v>Steven Buchanan</v>
      </c>
      <c r="E1233" s="3">
        <f>_xlfn.IFNA(VLOOKUP(A1233,Orders!$A$1:$L$832,4,FALSE),"")</f>
        <v>43225</v>
      </c>
      <c r="F1233">
        <v>38</v>
      </c>
      <c r="G1233">
        <v>18</v>
      </c>
      <c r="H1233">
        <v>0.25</v>
      </c>
      <c r="I1233">
        <f t="shared" si="76"/>
        <v>2018</v>
      </c>
      <c r="J1233">
        <f t="shared" si="77"/>
        <v>171</v>
      </c>
      <c r="K1233">
        <f t="shared" si="78"/>
        <v>5</v>
      </c>
      <c r="L1233" t="str">
        <f t="shared" si="79"/>
        <v>Q2</v>
      </c>
    </row>
    <row r="1234" spans="1:12">
      <c r="A1234">
        <v>10714</v>
      </c>
      <c r="B1234">
        <v>58</v>
      </c>
      <c r="C1234" t="str">
        <f>_xlfn.IFNA(VLOOKUP(B1234,Products!$A$1:$J$93,2,FALSE),"")</f>
        <v>Escargots de Bourgogne</v>
      </c>
      <c r="D1234" t="str">
        <f>_xlfn.IFNA(VLOOKUP(VLOOKUP(A1234,Orders!$A$1:$L$832,3,FALSE),Employees!$A$1:$J$10,3,FALSE)&amp;" "&amp;VLOOKUP(VLOOKUP(A1234,Orders!$A$1:$L$832,3,FALSE),Employees!$A$1:$J$10,2,FALSE),"")</f>
        <v>Steven Buchanan</v>
      </c>
      <c r="E1234" s="3">
        <f>_xlfn.IFNA(VLOOKUP(A1234,Orders!$A$1:$L$832,4,FALSE),"")</f>
        <v>43225</v>
      </c>
      <c r="F1234">
        <v>13.25</v>
      </c>
      <c r="G1234">
        <v>12</v>
      </c>
      <c r="H1234">
        <v>0.25</v>
      </c>
      <c r="I1234">
        <f t="shared" si="76"/>
        <v>2018</v>
      </c>
      <c r="J1234">
        <f t="shared" si="77"/>
        <v>39.75</v>
      </c>
      <c r="K1234">
        <f t="shared" si="78"/>
        <v>5</v>
      </c>
      <c r="L1234" t="str">
        <f t="shared" si="79"/>
        <v>Q2</v>
      </c>
    </row>
    <row r="1235" spans="1:12">
      <c r="A1235">
        <v>10715</v>
      </c>
      <c r="B1235">
        <v>10</v>
      </c>
      <c r="C1235" t="str">
        <f>_xlfn.IFNA(VLOOKUP(B1235,Products!$A$1:$J$93,2,FALSE),"")</f>
        <v>sugar</v>
      </c>
      <c r="D1235" t="str">
        <f>_xlfn.IFNA(VLOOKUP(VLOOKUP(A1235,Orders!$A$1:$L$832,3,FALSE),Employees!$A$1:$J$10,3,FALSE)&amp;" "&amp;VLOOKUP(VLOOKUP(A1235,Orders!$A$1:$L$832,3,FALSE),Employees!$A$1:$J$10,2,FALSE),"")</f>
        <v>Janet Leverling</v>
      </c>
      <c r="E1235" s="3">
        <f>_xlfn.IFNA(VLOOKUP(A1235,Orders!$A$1:$L$832,4,FALSE),"")</f>
        <v>43226</v>
      </c>
      <c r="F1235">
        <v>31</v>
      </c>
      <c r="G1235">
        <v>21</v>
      </c>
      <c r="H1235">
        <v>0</v>
      </c>
      <c r="I1235">
        <f t="shared" si="76"/>
        <v>2018</v>
      </c>
      <c r="J1235">
        <f t="shared" si="77"/>
        <v>651</v>
      </c>
      <c r="K1235">
        <f t="shared" si="78"/>
        <v>5</v>
      </c>
      <c r="L1235" t="str">
        <f t="shared" si="79"/>
        <v>Q2</v>
      </c>
    </row>
    <row r="1236" spans="1:12">
      <c r="A1236">
        <v>10715</v>
      </c>
      <c r="B1236">
        <v>71</v>
      </c>
      <c r="C1236" t="str">
        <f>_xlfn.IFNA(VLOOKUP(B1236,Products!$A$1:$J$93,2,FALSE),"")</f>
        <v>Flotemysost</v>
      </c>
      <c r="D1236" t="str">
        <f>_xlfn.IFNA(VLOOKUP(VLOOKUP(A1236,Orders!$A$1:$L$832,3,FALSE),Employees!$A$1:$J$10,3,FALSE)&amp;" "&amp;VLOOKUP(VLOOKUP(A1236,Orders!$A$1:$L$832,3,FALSE),Employees!$A$1:$J$10,2,FALSE),"")</f>
        <v>Janet Leverling</v>
      </c>
      <c r="E1236" s="3">
        <f>_xlfn.IFNA(VLOOKUP(A1236,Orders!$A$1:$L$832,4,FALSE),"")</f>
        <v>43226</v>
      </c>
      <c r="F1236">
        <v>21.5</v>
      </c>
      <c r="G1236">
        <v>30</v>
      </c>
      <c r="H1236">
        <v>0</v>
      </c>
      <c r="I1236">
        <f t="shared" si="76"/>
        <v>2018</v>
      </c>
      <c r="J1236">
        <f t="shared" si="77"/>
        <v>645</v>
      </c>
      <c r="K1236">
        <f t="shared" si="78"/>
        <v>5</v>
      </c>
      <c r="L1236" t="str">
        <f t="shared" si="79"/>
        <v>Q2</v>
      </c>
    </row>
    <row r="1237" spans="1:12">
      <c r="A1237">
        <v>10716</v>
      </c>
      <c r="B1237">
        <v>21</v>
      </c>
      <c r="C1237" t="str">
        <f>_xlfn.IFNA(VLOOKUP(B1237,Products!$A$1:$J$93,2,FALSE),"")</f>
        <v>Sir Rodney's Scones</v>
      </c>
      <c r="D1237" t="str">
        <f>_xlfn.IFNA(VLOOKUP(VLOOKUP(A1237,Orders!$A$1:$L$832,3,FALSE),Employees!$A$1:$J$10,3,FALSE)&amp;" "&amp;VLOOKUP(VLOOKUP(A1237,Orders!$A$1:$L$832,3,FALSE),Employees!$A$1:$J$10,2,FALSE),"")</f>
        <v>Margaret Peacock</v>
      </c>
      <c r="E1237" s="3">
        <f>_xlfn.IFNA(VLOOKUP(A1237,Orders!$A$1:$L$832,4,FALSE),"")</f>
        <v>43227</v>
      </c>
      <c r="F1237">
        <v>10</v>
      </c>
      <c r="G1237">
        <v>5</v>
      </c>
      <c r="H1237">
        <v>0</v>
      </c>
      <c r="I1237">
        <f t="shared" si="76"/>
        <v>2018</v>
      </c>
      <c r="J1237">
        <f t="shared" si="77"/>
        <v>50</v>
      </c>
      <c r="K1237">
        <f t="shared" si="78"/>
        <v>5</v>
      </c>
      <c r="L1237" t="str">
        <f t="shared" si="79"/>
        <v>Q2</v>
      </c>
    </row>
    <row r="1238" spans="1:12">
      <c r="A1238">
        <v>10716</v>
      </c>
      <c r="B1238">
        <v>51</v>
      </c>
      <c r="C1238" t="str">
        <f>_xlfn.IFNA(VLOOKUP(B1238,Products!$A$1:$J$93,2,FALSE),"")</f>
        <v>Manjimup Dried Apples</v>
      </c>
      <c r="D1238" t="str">
        <f>_xlfn.IFNA(VLOOKUP(VLOOKUP(A1238,Orders!$A$1:$L$832,3,FALSE),Employees!$A$1:$J$10,3,FALSE)&amp;" "&amp;VLOOKUP(VLOOKUP(A1238,Orders!$A$1:$L$832,3,FALSE),Employees!$A$1:$J$10,2,FALSE),"")</f>
        <v>Margaret Peacock</v>
      </c>
      <c r="E1238" s="3">
        <f>_xlfn.IFNA(VLOOKUP(A1238,Orders!$A$1:$L$832,4,FALSE),"")</f>
        <v>43227</v>
      </c>
      <c r="F1238">
        <v>53</v>
      </c>
      <c r="G1238">
        <v>7</v>
      </c>
      <c r="H1238">
        <v>0</v>
      </c>
      <c r="I1238">
        <f t="shared" si="76"/>
        <v>2018</v>
      </c>
      <c r="J1238">
        <f t="shared" si="77"/>
        <v>371</v>
      </c>
      <c r="K1238">
        <f t="shared" si="78"/>
        <v>5</v>
      </c>
      <c r="L1238" t="str">
        <f t="shared" si="79"/>
        <v>Q2</v>
      </c>
    </row>
    <row r="1239" spans="1:12">
      <c r="A1239">
        <v>10716</v>
      </c>
      <c r="B1239">
        <v>61</v>
      </c>
      <c r="C1239" t="str">
        <f>_xlfn.IFNA(VLOOKUP(B1239,Products!$A$1:$J$93,2,FALSE),"")</f>
        <v>Sirop d'érable</v>
      </c>
      <c r="D1239" t="str">
        <f>_xlfn.IFNA(VLOOKUP(VLOOKUP(A1239,Orders!$A$1:$L$832,3,FALSE),Employees!$A$1:$J$10,3,FALSE)&amp;" "&amp;VLOOKUP(VLOOKUP(A1239,Orders!$A$1:$L$832,3,FALSE),Employees!$A$1:$J$10,2,FALSE),"")</f>
        <v>Margaret Peacock</v>
      </c>
      <c r="E1239" s="3">
        <f>_xlfn.IFNA(VLOOKUP(A1239,Orders!$A$1:$L$832,4,FALSE),"")</f>
        <v>43227</v>
      </c>
      <c r="F1239">
        <v>28.5</v>
      </c>
      <c r="G1239">
        <v>10</v>
      </c>
      <c r="H1239">
        <v>0</v>
      </c>
      <c r="I1239">
        <f t="shared" si="76"/>
        <v>2018</v>
      </c>
      <c r="J1239">
        <f t="shared" si="77"/>
        <v>285</v>
      </c>
      <c r="K1239">
        <f t="shared" si="78"/>
        <v>5</v>
      </c>
      <c r="L1239" t="str">
        <f t="shared" si="79"/>
        <v>Q2</v>
      </c>
    </row>
    <row r="1240" spans="1:12">
      <c r="A1240">
        <v>10717</v>
      </c>
      <c r="B1240">
        <v>21</v>
      </c>
      <c r="C1240" t="str">
        <f>_xlfn.IFNA(VLOOKUP(B1240,Products!$A$1:$J$93,2,FALSE),"")</f>
        <v>Sir Rodney's Scones</v>
      </c>
      <c r="D1240" t="str">
        <f>_xlfn.IFNA(VLOOKUP(VLOOKUP(A1240,Orders!$A$1:$L$832,3,FALSE),Employees!$A$1:$J$10,3,FALSE)&amp;" "&amp;VLOOKUP(VLOOKUP(A1240,Orders!$A$1:$L$832,3,FALSE),Employees!$A$1:$J$10,2,FALSE),"")</f>
        <v>Nancy Davolio</v>
      </c>
      <c r="E1240" s="3">
        <f>_xlfn.IFNA(VLOOKUP(A1240,Orders!$A$1:$L$832,4,FALSE),"")</f>
        <v>43227</v>
      </c>
      <c r="F1240">
        <v>10</v>
      </c>
      <c r="G1240">
        <v>32</v>
      </c>
      <c r="H1240">
        <v>0.05</v>
      </c>
      <c r="I1240">
        <f t="shared" si="76"/>
        <v>2018</v>
      </c>
      <c r="J1240">
        <f t="shared" si="77"/>
        <v>16</v>
      </c>
      <c r="K1240">
        <f t="shared" si="78"/>
        <v>5</v>
      </c>
      <c r="L1240" t="str">
        <f t="shared" si="79"/>
        <v>Q2</v>
      </c>
    </row>
    <row r="1241" spans="1:12">
      <c r="A1241">
        <v>10717</v>
      </c>
      <c r="B1241">
        <v>54</v>
      </c>
      <c r="C1241" t="str">
        <f>_xlfn.IFNA(VLOOKUP(B1241,Products!$A$1:$J$93,2,FALSE),"")</f>
        <v>Tourtière</v>
      </c>
      <c r="D1241" t="str">
        <f>_xlfn.IFNA(VLOOKUP(VLOOKUP(A1241,Orders!$A$1:$L$832,3,FALSE),Employees!$A$1:$J$10,3,FALSE)&amp;" "&amp;VLOOKUP(VLOOKUP(A1241,Orders!$A$1:$L$832,3,FALSE),Employees!$A$1:$J$10,2,FALSE),"")</f>
        <v>Nancy Davolio</v>
      </c>
      <c r="E1241" s="3">
        <f>_xlfn.IFNA(VLOOKUP(A1241,Orders!$A$1:$L$832,4,FALSE),"")</f>
        <v>43227</v>
      </c>
      <c r="F1241">
        <v>7.45</v>
      </c>
      <c r="G1241">
        <v>15</v>
      </c>
      <c r="H1241">
        <v>0</v>
      </c>
      <c r="I1241">
        <f t="shared" si="76"/>
        <v>2018</v>
      </c>
      <c r="J1241">
        <f t="shared" si="77"/>
        <v>111.75</v>
      </c>
      <c r="K1241">
        <f t="shared" si="78"/>
        <v>5</v>
      </c>
      <c r="L1241" t="str">
        <f t="shared" si="79"/>
        <v>Q2</v>
      </c>
    </row>
    <row r="1242" spans="1:12">
      <c r="A1242">
        <v>10717</v>
      </c>
      <c r="B1242">
        <v>69</v>
      </c>
      <c r="C1242" t="str">
        <f>_xlfn.IFNA(VLOOKUP(B1242,Products!$A$1:$J$93,2,FALSE),"")</f>
        <v>Gudbrandsdalsost</v>
      </c>
      <c r="D1242" t="str">
        <f>_xlfn.IFNA(VLOOKUP(VLOOKUP(A1242,Orders!$A$1:$L$832,3,FALSE),Employees!$A$1:$J$10,3,FALSE)&amp;" "&amp;VLOOKUP(VLOOKUP(A1242,Orders!$A$1:$L$832,3,FALSE),Employees!$A$1:$J$10,2,FALSE),"")</f>
        <v>Nancy Davolio</v>
      </c>
      <c r="E1242" s="3">
        <f>_xlfn.IFNA(VLOOKUP(A1242,Orders!$A$1:$L$832,4,FALSE),"")</f>
        <v>43227</v>
      </c>
      <c r="F1242">
        <v>36</v>
      </c>
      <c r="G1242">
        <v>25</v>
      </c>
      <c r="H1242">
        <v>0.05</v>
      </c>
      <c r="I1242">
        <f t="shared" si="76"/>
        <v>2018</v>
      </c>
      <c r="J1242">
        <f t="shared" si="77"/>
        <v>45</v>
      </c>
      <c r="K1242">
        <f t="shared" si="78"/>
        <v>5</v>
      </c>
      <c r="L1242" t="str">
        <f t="shared" si="79"/>
        <v>Q2</v>
      </c>
    </row>
    <row r="1243" spans="1:12">
      <c r="A1243">
        <v>10718</v>
      </c>
      <c r="B1243">
        <v>12</v>
      </c>
      <c r="C1243" t="str">
        <f>_xlfn.IFNA(VLOOKUP(B1243,Products!$A$1:$J$93,2,FALSE),"")</f>
        <v>Queso Manchego La Pastora</v>
      </c>
      <c r="D1243" t="str">
        <f>_xlfn.IFNA(VLOOKUP(VLOOKUP(A1243,Orders!$A$1:$L$832,3,FALSE),Employees!$A$1:$J$10,3,FALSE)&amp;" "&amp;VLOOKUP(VLOOKUP(A1243,Orders!$A$1:$L$832,3,FALSE),Employees!$A$1:$J$10,2,FALSE),"")</f>
        <v>Nancy Davolio</v>
      </c>
      <c r="E1243" s="3">
        <f>_xlfn.IFNA(VLOOKUP(A1243,Orders!$A$1:$L$832,4,FALSE),"")</f>
        <v>43230</v>
      </c>
      <c r="F1243">
        <v>38</v>
      </c>
      <c r="G1243">
        <v>36</v>
      </c>
      <c r="H1243">
        <v>0</v>
      </c>
      <c r="I1243">
        <f t="shared" si="76"/>
        <v>2018</v>
      </c>
      <c r="J1243">
        <f t="shared" si="77"/>
        <v>1368</v>
      </c>
      <c r="K1243">
        <f t="shared" si="78"/>
        <v>5</v>
      </c>
      <c r="L1243" t="str">
        <f t="shared" si="79"/>
        <v>Q2</v>
      </c>
    </row>
    <row r="1244" spans="1:12">
      <c r="A1244">
        <v>10718</v>
      </c>
      <c r="B1244">
        <v>16</v>
      </c>
      <c r="C1244" t="str">
        <f>_xlfn.IFNA(VLOOKUP(B1244,Products!$A$1:$J$93,2,FALSE),"")</f>
        <v>Pavlova</v>
      </c>
      <c r="D1244" t="str">
        <f>_xlfn.IFNA(VLOOKUP(VLOOKUP(A1244,Orders!$A$1:$L$832,3,FALSE),Employees!$A$1:$J$10,3,FALSE)&amp;" "&amp;VLOOKUP(VLOOKUP(A1244,Orders!$A$1:$L$832,3,FALSE),Employees!$A$1:$J$10,2,FALSE),"")</f>
        <v>Nancy Davolio</v>
      </c>
      <c r="E1244" s="3">
        <f>_xlfn.IFNA(VLOOKUP(A1244,Orders!$A$1:$L$832,4,FALSE),"")</f>
        <v>43230</v>
      </c>
      <c r="F1244">
        <v>17.45</v>
      </c>
      <c r="G1244">
        <v>20</v>
      </c>
      <c r="H1244">
        <v>0</v>
      </c>
      <c r="I1244">
        <f t="shared" si="76"/>
        <v>2018</v>
      </c>
      <c r="J1244">
        <f t="shared" si="77"/>
        <v>349</v>
      </c>
      <c r="K1244">
        <f t="shared" si="78"/>
        <v>5</v>
      </c>
      <c r="L1244" t="str">
        <f t="shared" si="79"/>
        <v>Q2</v>
      </c>
    </row>
    <row r="1245" spans="1:12">
      <c r="A1245">
        <v>10718</v>
      </c>
      <c r="B1245">
        <v>36</v>
      </c>
      <c r="C1245" t="str">
        <f>_xlfn.IFNA(VLOOKUP(B1245,Products!$A$1:$J$93,2,FALSE),"")</f>
        <v>Inlagd Sill</v>
      </c>
      <c r="D1245" t="str">
        <f>_xlfn.IFNA(VLOOKUP(VLOOKUP(A1245,Orders!$A$1:$L$832,3,FALSE),Employees!$A$1:$J$10,3,FALSE)&amp;" "&amp;VLOOKUP(VLOOKUP(A1245,Orders!$A$1:$L$832,3,FALSE),Employees!$A$1:$J$10,2,FALSE),"")</f>
        <v>Nancy Davolio</v>
      </c>
      <c r="E1245" s="3">
        <f>_xlfn.IFNA(VLOOKUP(A1245,Orders!$A$1:$L$832,4,FALSE),"")</f>
        <v>43230</v>
      </c>
      <c r="F1245">
        <v>19</v>
      </c>
      <c r="G1245">
        <v>40</v>
      </c>
      <c r="H1245">
        <v>0</v>
      </c>
      <c r="I1245">
        <f t="shared" si="76"/>
        <v>2018</v>
      </c>
      <c r="J1245">
        <f t="shared" si="77"/>
        <v>760</v>
      </c>
      <c r="K1245">
        <f t="shared" si="78"/>
        <v>5</v>
      </c>
      <c r="L1245" t="str">
        <f t="shared" si="79"/>
        <v>Q2</v>
      </c>
    </row>
    <row r="1246" spans="1:12">
      <c r="A1246">
        <v>10718</v>
      </c>
      <c r="B1246">
        <v>62</v>
      </c>
      <c r="C1246" t="str">
        <f>_xlfn.IFNA(VLOOKUP(B1246,Products!$A$1:$J$93,2,FALSE),"")</f>
        <v>Tarte au sucre</v>
      </c>
      <c r="D1246" t="str">
        <f>_xlfn.IFNA(VLOOKUP(VLOOKUP(A1246,Orders!$A$1:$L$832,3,FALSE),Employees!$A$1:$J$10,3,FALSE)&amp;" "&amp;VLOOKUP(VLOOKUP(A1246,Orders!$A$1:$L$832,3,FALSE),Employees!$A$1:$J$10,2,FALSE),"")</f>
        <v>Nancy Davolio</v>
      </c>
      <c r="E1246" s="3">
        <f>_xlfn.IFNA(VLOOKUP(A1246,Orders!$A$1:$L$832,4,FALSE),"")</f>
        <v>43230</v>
      </c>
      <c r="F1246">
        <v>49.3</v>
      </c>
      <c r="G1246">
        <v>20</v>
      </c>
      <c r="H1246">
        <v>0</v>
      </c>
      <c r="I1246">
        <f t="shared" si="76"/>
        <v>2018</v>
      </c>
      <c r="J1246">
        <f t="shared" si="77"/>
        <v>986</v>
      </c>
      <c r="K1246">
        <f t="shared" si="78"/>
        <v>5</v>
      </c>
      <c r="L1246" t="str">
        <f t="shared" si="79"/>
        <v>Q2</v>
      </c>
    </row>
    <row r="1247" spans="1:12">
      <c r="A1247">
        <v>10719</v>
      </c>
      <c r="B1247">
        <v>18</v>
      </c>
      <c r="C1247" t="str">
        <f>_xlfn.IFNA(VLOOKUP(B1247,Products!$A$1:$J$93,2,FALSE),"")</f>
        <v>Carnarvon Tigers</v>
      </c>
      <c r="D1247" t="str">
        <f>_xlfn.IFNA(VLOOKUP(VLOOKUP(A1247,Orders!$A$1:$L$832,3,FALSE),Employees!$A$1:$J$10,3,FALSE)&amp;" "&amp;VLOOKUP(VLOOKUP(A1247,Orders!$A$1:$L$832,3,FALSE),Employees!$A$1:$J$10,2,FALSE),"")</f>
        <v>Laura Callahan</v>
      </c>
      <c r="E1247" s="3">
        <f>_xlfn.IFNA(VLOOKUP(A1247,Orders!$A$1:$L$832,4,FALSE),"")</f>
        <v>43230</v>
      </c>
      <c r="F1247">
        <v>62.5</v>
      </c>
      <c r="G1247">
        <v>12</v>
      </c>
      <c r="H1247">
        <v>0.25</v>
      </c>
      <c r="I1247">
        <f t="shared" si="76"/>
        <v>2018</v>
      </c>
      <c r="J1247">
        <f t="shared" si="77"/>
        <v>187.5</v>
      </c>
      <c r="K1247">
        <f t="shared" si="78"/>
        <v>5</v>
      </c>
      <c r="L1247" t="str">
        <f t="shared" si="79"/>
        <v>Q2</v>
      </c>
    </row>
    <row r="1248" spans="1:12">
      <c r="A1248">
        <v>10719</v>
      </c>
      <c r="B1248">
        <v>30</v>
      </c>
      <c r="C1248" t="str">
        <f>_xlfn.IFNA(VLOOKUP(B1248,Products!$A$1:$J$93,2,FALSE),"")</f>
        <v>Nord-Ost Matjeshering</v>
      </c>
      <c r="D1248" t="str">
        <f>_xlfn.IFNA(VLOOKUP(VLOOKUP(A1248,Orders!$A$1:$L$832,3,FALSE),Employees!$A$1:$J$10,3,FALSE)&amp;" "&amp;VLOOKUP(VLOOKUP(A1248,Orders!$A$1:$L$832,3,FALSE),Employees!$A$1:$J$10,2,FALSE),"")</f>
        <v>Laura Callahan</v>
      </c>
      <c r="E1248" s="3">
        <f>_xlfn.IFNA(VLOOKUP(A1248,Orders!$A$1:$L$832,4,FALSE),"")</f>
        <v>43230</v>
      </c>
      <c r="F1248">
        <v>25.89</v>
      </c>
      <c r="G1248">
        <v>3</v>
      </c>
      <c r="H1248">
        <v>0.25</v>
      </c>
      <c r="I1248">
        <f t="shared" si="76"/>
        <v>2018</v>
      </c>
      <c r="J1248">
        <f t="shared" si="77"/>
        <v>19.4175</v>
      </c>
      <c r="K1248">
        <f t="shared" si="78"/>
        <v>5</v>
      </c>
      <c r="L1248" t="str">
        <f t="shared" si="79"/>
        <v>Q2</v>
      </c>
    </row>
    <row r="1249" spans="1:12">
      <c r="A1249">
        <v>10719</v>
      </c>
      <c r="B1249">
        <v>54</v>
      </c>
      <c r="C1249" t="str">
        <f>_xlfn.IFNA(VLOOKUP(B1249,Products!$A$1:$J$93,2,FALSE),"")</f>
        <v>Tourtière</v>
      </c>
      <c r="D1249" t="str">
        <f>_xlfn.IFNA(VLOOKUP(VLOOKUP(A1249,Orders!$A$1:$L$832,3,FALSE),Employees!$A$1:$J$10,3,FALSE)&amp;" "&amp;VLOOKUP(VLOOKUP(A1249,Orders!$A$1:$L$832,3,FALSE),Employees!$A$1:$J$10,2,FALSE),"")</f>
        <v>Laura Callahan</v>
      </c>
      <c r="E1249" s="3">
        <f>_xlfn.IFNA(VLOOKUP(A1249,Orders!$A$1:$L$832,4,FALSE),"")</f>
        <v>43230</v>
      </c>
      <c r="F1249">
        <v>7.45</v>
      </c>
      <c r="G1249">
        <v>40</v>
      </c>
      <c r="H1249">
        <v>0.25</v>
      </c>
      <c r="I1249">
        <f t="shared" si="76"/>
        <v>2018</v>
      </c>
      <c r="J1249">
        <f t="shared" si="77"/>
        <v>74.5</v>
      </c>
      <c r="K1249">
        <f t="shared" si="78"/>
        <v>5</v>
      </c>
      <c r="L1249" t="str">
        <f t="shared" si="79"/>
        <v>Q2</v>
      </c>
    </row>
    <row r="1250" spans="1:12">
      <c r="A1250">
        <v>10720</v>
      </c>
      <c r="B1250">
        <v>35</v>
      </c>
      <c r="C1250" t="str">
        <f>_xlfn.IFNA(VLOOKUP(B1250,Products!$A$1:$J$93,2,FALSE),"")</f>
        <v>Steeleye Stout</v>
      </c>
      <c r="D1250" t="str">
        <f>_xlfn.IFNA(VLOOKUP(VLOOKUP(A1250,Orders!$A$1:$L$832,3,FALSE),Employees!$A$1:$J$10,3,FALSE)&amp;" "&amp;VLOOKUP(VLOOKUP(A1250,Orders!$A$1:$L$832,3,FALSE),Employees!$A$1:$J$10,2,FALSE),"")</f>
        <v>Laura Callahan</v>
      </c>
      <c r="E1250" s="3">
        <f>_xlfn.IFNA(VLOOKUP(A1250,Orders!$A$1:$L$832,4,FALSE),"")</f>
        <v>43231</v>
      </c>
      <c r="F1250">
        <v>18</v>
      </c>
      <c r="G1250">
        <v>21</v>
      </c>
      <c r="H1250">
        <v>0</v>
      </c>
      <c r="I1250">
        <f t="shared" si="76"/>
        <v>2018</v>
      </c>
      <c r="J1250">
        <f t="shared" si="77"/>
        <v>378</v>
      </c>
      <c r="K1250">
        <f t="shared" si="78"/>
        <v>5</v>
      </c>
      <c r="L1250" t="str">
        <f t="shared" si="79"/>
        <v>Q2</v>
      </c>
    </row>
    <row r="1251" spans="1:12">
      <c r="A1251">
        <v>10720</v>
      </c>
      <c r="B1251">
        <v>71</v>
      </c>
      <c r="C1251" t="str">
        <f>_xlfn.IFNA(VLOOKUP(B1251,Products!$A$1:$J$93,2,FALSE),"")</f>
        <v>Flotemysost</v>
      </c>
      <c r="D1251" t="str">
        <f>_xlfn.IFNA(VLOOKUP(VLOOKUP(A1251,Orders!$A$1:$L$832,3,FALSE),Employees!$A$1:$J$10,3,FALSE)&amp;" "&amp;VLOOKUP(VLOOKUP(A1251,Orders!$A$1:$L$832,3,FALSE),Employees!$A$1:$J$10,2,FALSE),"")</f>
        <v>Laura Callahan</v>
      </c>
      <c r="E1251" s="3">
        <f>_xlfn.IFNA(VLOOKUP(A1251,Orders!$A$1:$L$832,4,FALSE),"")</f>
        <v>43231</v>
      </c>
      <c r="F1251">
        <v>21.5</v>
      </c>
      <c r="G1251">
        <v>8</v>
      </c>
      <c r="H1251">
        <v>0</v>
      </c>
      <c r="I1251">
        <f t="shared" si="76"/>
        <v>2018</v>
      </c>
      <c r="J1251">
        <f t="shared" si="77"/>
        <v>172</v>
      </c>
      <c r="K1251">
        <f t="shared" si="78"/>
        <v>5</v>
      </c>
      <c r="L1251" t="str">
        <f t="shared" si="79"/>
        <v>Q2</v>
      </c>
    </row>
    <row r="1252" spans="1:12">
      <c r="A1252">
        <v>10721</v>
      </c>
      <c r="B1252">
        <v>44</v>
      </c>
      <c r="C1252" t="str">
        <f>_xlfn.IFNA(VLOOKUP(B1252,Products!$A$1:$J$93,2,FALSE),"")</f>
        <v>Gula Malacca</v>
      </c>
      <c r="D1252" t="str">
        <f>_xlfn.IFNA(VLOOKUP(VLOOKUP(A1252,Orders!$A$1:$L$832,3,FALSE),Employees!$A$1:$J$10,3,FALSE)&amp;" "&amp;VLOOKUP(VLOOKUP(A1252,Orders!$A$1:$L$832,3,FALSE),Employees!$A$1:$J$10,2,FALSE),"")</f>
        <v>Steven Buchanan</v>
      </c>
      <c r="E1252" s="3">
        <f>_xlfn.IFNA(VLOOKUP(A1252,Orders!$A$1:$L$832,4,FALSE),"")</f>
        <v>43232</v>
      </c>
      <c r="F1252">
        <v>19.45</v>
      </c>
      <c r="G1252">
        <v>50</v>
      </c>
      <c r="H1252">
        <v>0.05</v>
      </c>
      <c r="I1252">
        <f t="shared" si="76"/>
        <v>2018</v>
      </c>
      <c r="J1252">
        <f t="shared" si="77"/>
        <v>48.625</v>
      </c>
      <c r="K1252">
        <f t="shared" si="78"/>
        <v>5</v>
      </c>
      <c r="L1252" t="str">
        <f t="shared" si="79"/>
        <v>Q2</v>
      </c>
    </row>
    <row r="1253" spans="1:12">
      <c r="A1253">
        <v>10722</v>
      </c>
      <c r="B1253">
        <v>2</v>
      </c>
      <c r="C1253" t="str">
        <f>_xlfn.IFNA(VLOOKUP(B1253,Products!$A$1:$J$93,2,FALSE),"")</f>
        <v>Chang5</v>
      </c>
      <c r="D1253" t="str">
        <f>_xlfn.IFNA(VLOOKUP(VLOOKUP(A1253,Orders!$A$1:$L$832,3,FALSE),Employees!$A$1:$J$10,3,FALSE)&amp;" "&amp;VLOOKUP(VLOOKUP(A1253,Orders!$A$1:$L$832,3,FALSE),Employees!$A$1:$J$10,2,FALSE),"")</f>
        <v>Laura Callahan</v>
      </c>
      <c r="E1253" s="3">
        <f>_xlfn.IFNA(VLOOKUP(A1253,Orders!$A$1:$L$832,4,FALSE),"")</f>
        <v>43232</v>
      </c>
      <c r="F1253">
        <v>19</v>
      </c>
      <c r="G1253">
        <v>3</v>
      </c>
      <c r="H1253">
        <v>0</v>
      </c>
      <c r="I1253">
        <f t="shared" si="76"/>
        <v>2018</v>
      </c>
      <c r="J1253">
        <f t="shared" si="77"/>
        <v>57</v>
      </c>
      <c r="K1253">
        <f t="shared" si="78"/>
        <v>5</v>
      </c>
      <c r="L1253" t="str">
        <f t="shared" si="79"/>
        <v>Q2</v>
      </c>
    </row>
    <row r="1254" spans="1:12">
      <c r="A1254">
        <v>10722</v>
      </c>
      <c r="B1254">
        <v>31</v>
      </c>
      <c r="C1254" t="str">
        <f>_xlfn.IFNA(VLOOKUP(B1254,Products!$A$1:$J$93,2,FALSE),"")</f>
        <v>Gorgonzola Telino</v>
      </c>
      <c r="D1254" t="str">
        <f>_xlfn.IFNA(VLOOKUP(VLOOKUP(A1254,Orders!$A$1:$L$832,3,FALSE),Employees!$A$1:$J$10,3,FALSE)&amp;" "&amp;VLOOKUP(VLOOKUP(A1254,Orders!$A$1:$L$832,3,FALSE),Employees!$A$1:$J$10,2,FALSE),"")</f>
        <v>Laura Callahan</v>
      </c>
      <c r="E1254" s="3">
        <f>_xlfn.IFNA(VLOOKUP(A1254,Orders!$A$1:$L$832,4,FALSE),"")</f>
        <v>43232</v>
      </c>
      <c r="F1254">
        <v>12.5</v>
      </c>
      <c r="G1254">
        <v>50</v>
      </c>
      <c r="H1254">
        <v>0</v>
      </c>
      <c r="I1254">
        <f t="shared" si="76"/>
        <v>2018</v>
      </c>
      <c r="J1254">
        <f t="shared" si="77"/>
        <v>625</v>
      </c>
      <c r="K1254">
        <f t="shared" si="78"/>
        <v>5</v>
      </c>
      <c r="L1254" t="str">
        <f t="shared" si="79"/>
        <v>Q2</v>
      </c>
    </row>
    <row r="1255" spans="1:12">
      <c r="A1255">
        <v>10722</v>
      </c>
      <c r="B1255">
        <v>68</v>
      </c>
      <c r="C1255" t="str">
        <f>_xlfn.IFNA(VLOOKUP(B1255,Products!$A$1:$J$93,2,FALSE),"")</f>
        <v>Scottish Longbreads</v>
      </c>
      <c r="D1255" t="str">
        <f>_xlfn.IFNA(VLOOKUP(VLOOKUP(A1255,Orders!$A$1:$L$832,3,FALSE),Employees!$A$1:$J$10,3,FALSE)&amp;" "&amp;VLOOKUP(VLOOKUP(A1255,Orders!$A$1:$L$832,3,FALSE),Employees!$A$1:$J$10,2,FALSE),"")</f>
        <v>Laura Callahan</v>
      </c>
      <c r="E1255" s="3">
        <f>_xlfn.IFNA(VLOOKUP(A1255,Orders!$A$1:$L$832,4,FALSE),"")</f>
        <v>43232</v>
      </c>
      <c r="F1255">
        <v>12.5</v>
      </c>
      <c r="G1255">
        <v>45</v>
      </c>
      <c r="H1255">
        <v>0</v>
      </c>
      <c r="I1255">
        <f t="shared" si="76"/>
        <v>2018</v>
      </c>
      <c r="J1255">
        <f t="shared" si="77"/>
        <v>562.5</v>
      </c>
      <c r="K1255">
        <f t="shared" si="78"/>
        <v>5</v>
      </c>
      <c r="L1255" t="str">
        <f t="shared" si="79"/>
        <v>Q2</v>
      </c>
    </row>
    <row r="1256" spans="1:12">
      <c r="A1256">
        <v>10722</v>
      </c>
      <c r="B1256">
        <v>75</v>
      </c>
      <c r="C1256" t="str">
        <f>_xlfn.IFNA(VLOOKUP(B1256,Products!$A$1:$J$93,2,FALSE),"")</f>
        <v>Rhönbräu Klosterbier</v>
      </c>
      <c r="D1256" t="str">
        <f>_xlfn.IFNA(VLOOKUP(VLOOKUP(A1256,Orders!$A$1:$L$832,3,FALSE),Employees!$A$1:$J$10,3,FALSE)&amp;" "&amp;VLOOKUP(VLOOKUP(A1256,Orders!$A$1:$L$832,3,FALSE),Employees!$A$1:$J$10,2,FALSE),"")</f>
        <v>Laura Callahan</v>
      </c>
      <c r="E1256" s="3">
        <f>_xlfn.IFNA(VLOOKUP(A1256,Orders!$A$1:$L$832,4,FALSE),"")</f>
        <v>43232</v>
      </c>
      <c r="F1256">
        <v>7.75</v>
      </c>
      <c r="G1256">
        <v>42</v>
      </c>
      <c r="H1256">
        <v>0</v>
      </c>
      <c r="I1256">
        <f t="shared" si="76"/>
        <v>2018</v>
      </c>
      <c r="J1256">
        <f t="shared" si="77"/>
        <v>325.5</v>
      </c>
      <c r="K1256">
        <f t="shared" si="78"/>
        <v>5</v>
      </c>
      <c r="L1256" t="str">
        <f t="shared" si="79"/>
        <v>Q2</v>
      </c>
    </row>
    <row r="1257" spans="1:12">
      <c r="A1257">
        <v>10723</v>
      </c>
      <c r="B1257">
        <v>26</v>
      </c>
      <c r="C1257" t="str">
        <f>_xlfn.IFNA(VLOOKUP(B1257,Products!$A$1:$J$93,2,FALSE),"")</f>
        <v>Gumbär Gummibärchen</v>
      </c>
      <c r="D1257" t="str">
        <f>_xlfn.IFNA(VLOOKUP(VLOOKUP(A1257,Orders!$A$1:$L$832,3,FALSE),Employees!$A$1:$J$10,3,FALSE)&amp;" "&amp;VLOOKUP(VLOOKUP(A1257,Orders!$A$1:$L$832,3,FALSE),Employees!$A$1:$J$10,2,FALSE),"")</f>
        <v>Janet Leverling</v>
      </c>
      <c r="E1257" s="3">
        <f>_xlfn.IFNA(VLOOKUP(A1257,Orders!$A$1:$L$832,4,FALSE),"")</f>
        <v>43233</v>
      </c>
      <c r="F1257">
        <v>31.23</v>
      </c>
      <c r="G1257">
        <v>15</v>
      </c>
      <c r="H1257">
        <v>0</v>
      </c>
      <c r="I1257">
        <f t="shared" si="76"/>
        <v>2018</v>
      </c>
      <c r="J1257">
        <f t="shared" si="77"/>
        <v>468.45</v>
      </c>
      <c r="K1257">
        <f t="shared" si="78"/>
        <v>5</v>
      </c>
      <c r="L1257" t="str">
        <f t="shared" si="79"/>
        <v>Q2</v>
      </c>
    </row>
    <row r="1258" spans="1:12">
      <c r="A1258">
        <v>10724</v>
      </c>
      <c r="B1258">
        <v>10</v>
      </c>
      <c r="C1258" t="str">
        <f>_xlfn.IFNA(VLOOKUP(B1258,Products!$A$1:$J$93,2,FALSE),"")</f>
        <v>sugar</v>
      </c>
      <c r="D1258" t="str">
        <f>_xlfn.IFNA(VLOOKUP(VLOOKUP(A1258,Orders!$A$1:$L$832,3,FALSE),Employees!$A$1:$J$10,3,FALSE)&amp;" "&amp;VLOOKUP(VLOOKUP(A1258,Orders!$A$1:$L$832,3,FALSE),Employees!$A$1:$J$10,2,FALSE),"")</f>
        <v>Laura Callahan</v>
      </c>
      <c r="E1258" s="3">
        <f>_xlfn.IFNA(VLOOKUP(A1258,Orders!$A$1:$L$832,4,FALSE),"")</f>
        <v>43233</v>
      </c>
      <c r="F1258">
        <v>31</v>
      </c>
      <c r="G1258">
        <v>16</v>
      </c>
      <c r="H1258">
        <v>0</v>
      </c>
      <c r="I1258">
        <f t="shared" si="76"/>
        <v>2018</v>
      </c>
      <c r="J1258">
        <f t="shared" si="77"/>
        <v>496</v>
      </c>
      <c r="K1258">
        <f t="shared" si="78"/>
        <v>5</v>
      </c>
      <c r="L1258" t="str">
        <f t="shared" si="79"/>
        <v>Q2</v>
      </c>
    </row>
    <row r="1259" spans="1:12">
      <c r="A1259">
        <v>10724</v>
      </c>
      <c r="B1259">
        <v>61</v>
      </c>
      <c r="C1259" t="str">
        <f>_xlfn.IFNA(VLOOKUP(B1259,Products!$A$1:$J$93,2,FALSE),"")</f>
        <v>Sirop d'érable</v>
      </c>
      <c r="D1259" t="str">
        <f>_xlfn.IFNA(VLOOKUP(VLOOKUP(A1259,Orders!$A$1:$L$832,3,FALSE),Employees!$A$1:$J$10,3,FALSE)&amp;" "&amp;VLOOKUP(VLOOKUP(A1259,Orders!$A$1:$L$832,3,FALSE),Employees!$A$1:$J$10,2,FALSE),"")</f>
        <v>Laura Callahan</v>
      </c>
      <c r="E1259" s="3">
        <f>_xlfn.IFNA(VLOOKUP(A1259,Orders!$A$1:$L$832,4,FALSE),"")</f>
        <v>43233</v>
      </c>
      <c r="F1259">
        <v>28.5</v>
      </c>
      <c r="G1259">
        <v>5</v>
      </c>
      <c r="H1259">
        <v>0</v>
      </c>
      <c r="I1259">
        <f t="shared" si="76"/>
        <v>2018</v>
      </c>
      <c r="J1259">
        <f t="shared" si="77"/>
        <v>142.5</v>
      </c>
      <c r="K1259">
        <f t="shared" si="78"/>
        <v>5</v>
      </c>
      <c r="L1259" t="str">
        <f t="shared" si="79"/>
        <v>Q2</v>
      </c>
    </row>
    <row r="1260" spans="1:12">
      <c r="A1260">
        <v>10725</v>
      </c>
      <c r="B1260">
        <v>41</v>
      </c>
      <c r="C1260" t="str">
        <f>_xlfn.IFNA(VLOOKUP(B1260,Products!$A$1:$J$93,2,FALSE),"")</f>
        <v>Jack's New England Clam Chowder</v>
      </c>
      <c r="D1260" t="str">
        <f>_xlfn.IFNA(VLOOKUP(VLOOKUP(A1260,Orders!$A$1:$L$832,3,FALSE),Employees!$A$1:$J$10,3,FALSE)&amp;" "&amp;VLOOKUP(VLOOKUP(A1260,Orders!$A$1:$L$832,3,FALSE),Employees!$A$1:$J$10,2,FALSE),"")</f>
        <v>Margaret Peacock</v>
      </c>
      <c r="E1260" s="3">
        <f>_xlfn.IFNA(VLOOKUP(A1260,Orders!$A$1:$L$832,4,FALSE),"")</f>
        <v>43234</v>
      </c>
      <c r="F1260">
        <v>9.65</v>
      </c>
      <c r="G1260">
        <v>12</v>
      </c>
      <c r="H1260">
        <v>0</v>
      </c>
      <c r="I1260">
        <f t="shared" si="76"/>
        <v>2018</v>
      </c>
      <c r="J1260">
        <f t="shared" si="77"/>
        <v>115.80000000000001</v>
      </c>
      <c r="K1260">
        <f t="shared" si="78"/>
        <v>5</v>
      </c>
      <c r="L1260" t="str">
        <f t="shared" si="79"/>
        <v>Q2</v>
      </c>
    </row>
    <row r="1261" spans="1:12">
      <c r="A1261">
        <v>10725</v>
      </c>
      <c r="B1261">
        <v>52</v>
      </c>
      <c r="C1261" t="str">
        <f>_xlfn.IFNA(VLOOKUP(B1261,Products!$A$1:$J$93,2,FALSE),"")</f>
        <v>Filo Mix</v>
      </c>
      <c r="D1261" t="str">
        <f>_xlfn.IFNA(VLOOKUP(VLOOKUP(A1261,Orders!$A$1:$L$832,3,FALSE),Employees!$A$1:$J$10,3,FALSE)&amp;" "&amp;VLOOKUP(VLOOKUP(A1261,Orders!$A$1:$L$832,3,FALSE),Employees!$A$1:$J$10,2,FALSE),"")</f>
        <v>Margaret Peacock</v>
      </c>
      <c r="E1261" s="3">
        <f>_xlfn.IFNA(VLOOKUP(A1261,Orders!$A$1:$L$832,4,FALSE),"")</f>
        <v>43234</v>
      </c>
      <c r="F1261">
        <v>7</v>
      </c>
      <c r="G1261">
        <v>4</v>
      </c>
      <c r="H1261">
        <v>0</v>
      </c>
      <c r="I1261">
        <f t="shared" si="76"/>
        <v>2018</v>
      </c>
      <c r="J1261">
        <f t="shared" si="77"/>
        <v>28</v>
      </c>
      <c r="K1261">
        <f t="shared" si="78"/>
        <v>5</v>
      </c>
      <c r="L1261" t="str">
        <f t="shared" si="79"/>
        <v>Q2</v>
      </c>
    </row>
    <row r="1262" spans="1:12">
      <c r="A1262">
        <v>10725</v>
      </c>
      <c r="B1262">
        <v>55</v>
      </c>
      <c r="C1262" t="str">
        <f>_xlfn.IFNA(VLOOKUP(B1262,Products!$A$1:$J$93,2,FALSE),"")</f>
        <v>Pâté chinois</v>
      </c>
      <c r="D1262" t="str">
        <f>_xlfn.IFNA(VLOOKUP(VLOOKUP(A1262,Orders!$A$1:$L$832,3,FALSE),Employees!$A$1:$J$10,3,FALSE)&amp;" "&amp;VLOOKUP(VLOOKUP(A1262,Orders!$A$1:$L$832,3,FALSE),Employees!$A$1:$J$10,2,FALSE),"")</f>
        <v>Margaret Peacock</v>
      </c>
      <c r="E1262" s="3">
        <f>_xlfn.IFNA(VLOOKUP(A1262,Orders!$A$1:$L$832,4,FALSE),"")</f>
        <v>43234</v>
      </c>
      <c r="F1262">
        <v>24</v>
      </c>
      <c r="G1262">
        <v>6</v>
      </c>
      <c r="H1262">
        <v>0</v>
      </c>
      <c r="I1262">
        <f t="shared" si="76"/>
        <v>2018</v>
      </c>
      <c r="J1262">
        <f t="shared" si="77"/>
        <v>144</v>
      </c>
      <c r="K1262">
        <f t="shared" si="78"/>
        <v>5</v>
      </c>
      <c r="L1262" t="str">
        <f t="shared" si="79"/>
        <v>Q2</v>
      </c>
    </row>
    <row r="1263" spans="1:12">
      <c r="A1263">
        <v>10726</v>
      </c>
      <c r="B1263">
        <v>4</v>
      </c>
      <c r="C1263" t="str">
        <f>_xlfn.IFNA(VLOOKUP(B1263,Products!$A$1:$J$93,2,FALSE),"")</f>
        <v>Chef Anton's Cajun Seasoning</v>
      </c>
      <c r="D1263" t="str">
        <f>_xlfn.IFNA(VLOOKUP(VLOOKUP(A1263,Orders!$A$1:$L$832,3,FALSE),Employees!$A$1:$J$10,3,FALSE)&amp;" "&amp;VLOOKUP(VLOOKUP(A1263,Orders!$A$1:$L$832,3,FALSE),Employees!$A$1:$J$10,2,FALSE),"")</f>
        <v>Margaret Peacock</v>
      </c>
      <c r="E1263" s="3">
        <f>_xlfn.IFNA(VLOOKUP(A1263,Orders!$A$1:$L$832,4,FALSE),"")</f>
        <v>43237</v>
      </c>
      <c r="F1263">
        <v>22</v>
      </c>
      <c r="G1263">
        <v>25</v>
      </c>
      <c r="H1263">
        <v>0</v>
      </c>
      <c r="I1263">
        <f t="shared" si="76"/>
        <v>2018</v>
      </c>
      <c r="J1263">
        <f t="shared" si="77"/>
        <v>550</v>
      </c>
      <c r="K1263">
        <f t="shared" si="78"/>
        <v>5</v>
      </c>
      <c r="L1263" t="str">
        <f t="shared" si="79"/>
        <v>Q2</v>
      </c>
    </row>
    <row r="1264" spans="1:12">
      <c r="A1264">
        <v>10726</v>
      </c>
      <c r="B1264">
        <v>11</v>
      </c>
      <c r="C1264" t="str">
        <f>_xlfn.IFNA(VLOOKUP(B1264,Products!$A$1:$J$93,2,FALSE),"")</f>
        <v>Queso Cabrales</v>
      </c>
      <c r="D1264" t="str">
        <f>_xlfn.IFNA(VLOOKUP(VLOOKUP(A1264,Orders!$A$1:$L$832,3,FALSE),Employees!$A$1:$J$10,3,FALSE)&amp;" "&amp;VLOOKUP(VLOOKUP(A1264,Orders!$A$1:$L$832,3,FALSE),Employees!$A$1:$J$10,2,FALSE),"")</f>
        <v>Margaret Peacock</v>
      </c>
      <c r="E1264" s="3">
        <f>_xlfn.IFNA(VLOOKUP(A1264,Orders!$A$1:$L$832,4,FALSE),"")</f>
        <v>43237</v>
      </c>
      <c r="F1264">
        <v>21</v>
      </c>
      <c r="G1264">
        <v>5</v>
      </c>
      <c r="H1264">
        <v>0</v>
      </c>
      <c r="I1264">
        <f t="shared" si="76"/>
        <v>2018</v>
      </c>
      <c r="J1264">
        <f t="shared" si="77"/>
        <v>105</v>
      </c>
      <c r="K1264">
        <f t="shared" si="78"/>
        <v>5</v>
      </c>
      <c r="L1264" t="str">
        <f t="shared" si="79"/>
        <v>Q2</v>
      </c>
    </row>
    <row r="1265" spans="1:12">
      <c r="A1265">
        <v>10727</v>
      </c>
      <c r="B1265">
        <v>17</v>
      </c>
      <c r="C1265" t="str">
        <f>_xlfn.IFNA(VLOOKUP(B1265,Products!$A$1:$J$93,2,FALSE),"")</f>
        <v>Alice Mutton</v>
      </c>
      <c r="D1265" t="str">
        <f>_xlfn.IFNA(VLOOKUP(VLOOKUP(A1265,Orders!$A$1:$L$832,3,FALSE),Employees!$A$1:$J$10,3,FALSE)&amp;" "&amp;VLOOKUP(VLOOKUP(A1265,Orders!$A$1:$L$832,3,FALSE),Employees!$A$1:$J$10,2,FALSE),"")</f>
        <v>Andrew Fuller</v>
      </c>
      <c r="E1265" s="3">
        <f>_xlfn.IFNA(VLOOKUP(A1265,Orders!$A$1:$L$832,4,FALSE),"")</f>
        <v>43237</v>
      </c>
      <c r="F1265">
        <v>39</v>
      </c>
      <c r="G1265">
        <v>20</v>
      </c>
      <c r="H1265">
        <v>0.05</v>
      </c>
      <c r="I1265">
        <f t="shared" si="76"/>
        <v>2018</v>
      </c>
      <c r="J1265">
        <f t="shared" si="77"/>
        <v>39</v>
      </c>
      <c r="K1265">
        <f t="shared" si="78"/>
        <v>5</v>
      </c>
      <c r="L1265" t="str">
        <f t="shared" si="79"/>
        <v>Q2</v>
      </c>
    </row>
    <row r="1266" spans="1:12">
      <c r="A1266">
        <v>10727</v>
      </c>
      <c r="B1266">
        <v>56</v>
      </c>
      <c r="C1266" t="str">
        <f>_xlfn.IFNA(VLOOKUP(B1266,Products!$A$1:$J$93,2,FALSE),"")</f>
        <v>Gnocchi di nonna Alice</v>
      </c>
      <c r="D1266" t="str">
        <f>_xlfn.IFNA(VLOOKUP(VLOOKUP(A1266,Orders!$A$1:$L$832,3,FALSE),Employees!$A$1:$J$10,3,FALSE)&amp;" "&amp;VLOOKUP(VLOOKUP(A1266,Orders!$A$1:$L$832,3,FALSE),Employees!$A$1:$J$10,2,FALSE),"")</f>
        <v>Andrew Fuller</v>
      </c>
      <c r="E1266" s="3">
        <f>_xlfn.IFNA(VLOOKUP(A1266,Orders!$A$1:$L$832,4,FALSE),"")</f>
        <v>43237</v>
      </c>
      <c r="F1266">
        <v>38</v>
      </c>
      <c r="G1266">
        <v>10</v>
      </c>
      <c r="H1266">
        <v>0.05</v>
      </c>
      <c r="I1266">
        <f t="shared" si="76"/>
        <v>2018</v>
      </c>
      <c r="J1266">
        <f t="shared" si="77"/>
        <v>19</v>
      </c>
      <c r="K1266">
        <f t="shared" si="78"/>
        <v>5</v>
      </c>
      <c r="L1266" t="str">
        <f t="shared" si="79"/>
        <v>Q2</v>
      </c>
    </row>
    <row r="1267" spans="1:12">
      <c r="A1267">
        <v>10727</v>
      </c>
      <c r="B1267">
        <v>59</v>
      </c>
      <c r="C1267" t="str">
        <f>_xlfn.IFNA(VLOOKUP(B1267,Products!$A$1:$J$93,2,FALSE),"")</f>
        <v>Raclette Courdavault</v>
      </c>
      <c r="D1267" t="str">
        <f>_xlfn.IFNA(VLOOKUP(VLOOKUP(A1267,Orders!$A$1:$L$832,3,FALSE),Employees!$A$1:$J$10,3,FALSE)&amp;" "&amp;VLOOKUP(VLOOKUP(A1267,Orders!$A$1:$L$832,3,FALSE),Employees!$A$1:$J$10,2,FALSE),"")</f>
        <v>Andrew Fuller</v>
      </c>
      <c r="E1267" s="3">
        <f>_xlfn.IFNA(VLOOKUP(A1267,Orders!$A$1:$L$832,4,FALSE),"")</f>
        <v>43237</v>
      </c>
      <c r="F1267">
        <v>55</v>
      </c>
      <c r="G1267">
        <v>10</v>
      </c>
      <c r="H1267">
        <v>0.05</v>
      </c>
      <c r="I1267">
        <f t="shared" si="76"/>
        <v>2018</v>
      </c>
      <c r="J1267">
        <f t="shared" si="77"/>
        <v>27.5</v>
      </c>
      <c r="K1267">
        <f t="shared" si="78"/>
        <v>5</v>
      </c>
      <c r="L1267" t="str">
        <f t="shared" si="79"/>
        <v>Q2</v>
      </c>
    </row>
    <row r="1268" spans="1:12">
      <c r="A1268">
        <v>10728</v>
      </c>
      <c r="B1268">
        <v>30</v>
      </c>
      <c r="C1268" t="str">
        <f>_xlfn.IFNA(VLOOKUP(B1268,Products!$A$1:$J$93,2,FALSE),"")</f>
        <v>Nord-Ost Matjeshering</v>
      </c>
      <c r="D1268" t="str">
        <f>_xlfn.IFNA(VLOOKUP(VLOOKUP(A1268,Orders!$A$1:$L$832,3,FALSE),Employees!$A$1:$J$10,3,FALSE)&amp;" "&amp;VLOOKUP(VLOOKUP(A1268,Orders!$A$1:$L$832,3,FALSE),Employees!$A$1:$J$10,2,FALSE),"")</f>
        <v>Margaret Peacock</v>
      </c>
      <c r="E1268" s="3">
        <f>_xlfn.IFNA(VLOOKUP(A1268,Orders!$A$1:$L$832,4,FALSE),"")</f>
        <v>43238</v>
      </c>
      <c r="F1268">
        <v>25.89</v>
      </c>
      <c r="G1268">
        <v>15</v>
      </c>
      <c r="H1268">
        <v>0</v>
      </c>
      <c r="I1268">
        <f t="shared" si="76"/>
        <v>2018</v>
      </c>
      <c r="J1268">
        <f t="shared" si="77"/>
        <v>388.35</v>
      </c>
      <c r="K1268">
        <f t="shared" si="78"/>
        <v>5</v>
      </c>
      <c r="L1268" t="str">
        <f t="shared" si="79"/>
        <v>Q2</v>
      </c>
    </row>
    <row r="1269" spans="1:12">
      <c r="A1269">
        <v>10728</v>
      </c>
      <c r="B1269">
        <v>40</v>
      </c>
      <c r="C1269" t="str">
        <f>_xlfn.IFNA(VLOOKUP(B1269,Products!$A$1:$J$93,2,FALSE),"")</f>
        <v>Boston Crab Meat</v>
      </c>
      <c r="D1269" t="str">
        <f>_xlfn.IFNA(VLOOKUP(VLOOKUP(A1269,Orders!$A$1:$L$832,3,FALSE),Employees!$A$1:$J$10,3,FALSE)&amp;" "&amp;VLOOKUP(VLOOKUP(A1269,Orders!$A$1:$L$832,3,FALSE),Employees!$A$1:$J$10,2,FALSE),"")</f>
        <v>Margaret Peacock</v>
      </c>
      <c r="E1269" s="3">
        <f>_xlfn.IFNA(VLOOKUP(A1269,Orders!$A$1:$L$832,4,FALSE),"")</f>
        <v>43238</v>
      </c>
      <c r="F1269">
        <v>18.399999999999999</v>
      </c>
      <c r="G1269">
        <v>6</v>
      </c>
      <c r="H1269">
        <v>0</v>
      </c>
      <c r="I1269">
        <f t="shared" si="76"/>
        <v>2018</v>
      </c>
      <c r="J1269">
        <f t="shared" si="77"/>
        <v>110.39999999999999</v>
      </c>
      <c r="K1269">
        <f t="shared" si="78"/>
        <v>5</v>
      </c>
      <c r="L1269" t="str">
        <f t="shared" si="79"/>
        <v>Q2</v>
      </c>
    </row>
    <row r="1270" spans="1:12">
      <c r="A1270">
        <v>10728</v>
      </c>
      <c r="B1270">
        <v>55</v>
      </c>
      <c r="C1270" t="str">
        <f>_xlfn.IFNA(VLOOKUP(B1270,Products!$A$1:$J$93,2,FALSE),"")</f>
        <v>Pâté chinois</v>
      </c>
      <c r="D1270" t="str">
        <f>_xlfn.IFNA(VLOOKUP(VLOOKUP(A1270,Orders!$A$1:$L$832,3,FALSE),Employees!$A$1:$J$10,3,FALSE)&amp;" "&amp;VLOOKUP(VLOOKUP(A1270,Orders!$A$1:$L$832,3,FALSE),Employees!$A$1:$J$10,2,FALSE),"")</f>
        <v>Margaret Peacock</v>
      </c>
      <c r="E1270" s="3">
        <f>_xlfn.IFNA(VLOOKUP(A1270,Orders!$A$1:$L$832,4,FALSE),"")</f>
        <v>43238</v>
      </c>
      <c r="F1270">
        <v>24</v>
      </c>
      <c r="G1270">
        <v>12</v>
      </c>
      <c r="H1270">
        <v>0</v>
      </c>
      <c r="I1270">
        <f t="shared" si="76"/>
        <v>2018</v>
      </c>
      <c r="J1270">
        <f t="shared" si="77"/>
        <v>288</v>
      </c>
      <c r="K1270">
        <f t="shared" si="78"/>
        <v>5</v>
      </c>
      <c r="L1270" t="str">
        <f t="shared" si="79"/>
        <v>Q2</v>
      </c>
    </row>
    <row r="1271" spans="1:12">
      <c r="A1271">
        <v>10728</v>
      </c>
      <c r="B1271">
        <v>60</v>
      </c>
      <c r="C1271" t="str">
        <f>_xlfn.IFNA(VLOOKUP(B1271,Products!$A$1:$J$93,2,FALSE),"")</f>
        <v>Camembert Pierrot</v>
      </c>
      <c r="D1271" t="str">
        <f>_xlfn.IFNA(VLOOKUP(VLOOKUP(A1271,Orders!$A$1:$L$832,3,FALSE),Employees!$A$1:$J$10,3,FALSE)&amp;" "&amp;VLOOKUP(VLOOKUP(A1271,Orders!$A$1:$L$832,3,FALSE),Employees!$A$1:$J$10,2,FALSE),"")</f>
        <v>Margaret Peacock</v>
      </c>
      <c r="E1271" s="3">
        <f>_xlfn.IFNA(VLOOKUP(A1271,Orders!$A$1:$L$832,4,FALSE),"")</f>
        <v>43238</v>
      </c>
      <c r="F1271">
        <v>34</v>
      </c>
      <c r="G1271">
        <v>15</v>
      </c>
      <c r="H1271">
        <v>0</v>
      </c>
      <c r="I1271">
        <f t="shared" si="76"/>
        <v>2018</v>
      </c>
      <c r="J1271">
        <f t="shared" si="77"/>
        <v>510</v>
      </c>
      <c r="K1271">
        <f t="shared" si="78"/>
        <v>5</v>
      </c>
      <c r="L1271" t="str">
        <f t="shared" si="79"/>
        <v>Q2</v>
      </c>
    </row>
    <row r="1272" spans="1:12">
      <c r="A1272">
        <v>10729</v>
      </c>
      <c r="B1272">
        <v>1</v>
      </c>
      <c r="C1272" t="str">
        <f>_xlfn.IFNA(VLOOKUP(B1272,Products!$A$1:$J$93,2,FALSE),"")</f>
        <v>Tea</v>
      </c>
      <c r="D1272" t="str">
        <f>_xlfn.IFNA(VLOOKUP(VLOOKUP(A1272,Orders!$A$1:$L$832,3,FALSE),Employees!$A$1:$J$10,3,FALSE)&amp;" "&amp;VLOOKUP(VLOOKUP(A1272,Orders!$A$1:$L$832,3,FALSE),Employees!$A$1:$J$10,2,FALSE),"")</f>
        <v>Laura Callahan</v>
      </c>
      <c r="E1272" s="3">
        <f>_xlfn.IFNA(VLOOKUP(A1272,Orders!$A$1:$L$832,4,FALSE),"")</f>
        <v>43238</v>
      </c>
      <c r="F1272">
        <v>18</v>
      </c>
      <c r="G1272">
        <v>50</v>
      </c>
      <c r="H1272">
        <v>0</v>
      </c>
      <c r="I1272">
        <f t="shared" si="76"/>
        <v>2018</v>
      </c>
      <c r="J1272">
        <f t="shared" si="77"/>
        <v>900</v>
      </c>
      <c r="K1272">
        <f t="shared" si="78"/>
        <v>5</v>
      </c>
      <c r="L1272" t="str">
        <f t="shared" si="79"/>
        <v>Q2</v>
      </c>
    </row>
    <row r="1273" spans="1:12">
      <c r="A1273">
        <v>10729</v>
      </c>
      <c r="B1273">
        <v>21</v>
      </c>
      <c r="C1273" t="str">
        <f>_xlfn.IFNA(VLOOKUP(B1273,Products!$A$1:$J$93,2,FALSE),"")</f>
        <v>Sir Rodney's Scones</v>
      </c>
      <c r="D1273" t="str">
        <f>_xlfn.IFNA(VLOOKUP(VLOOKUP(A1273,Orders!$A$1:$L$832,3,FALSE),Employees!$A$1:$J$10,3,FALSE)&amp;" "&amp;VLOOKUP(VLOOKUP(A1273,Orders!$A$1:$L$832,3,FALSE),Employees!$A$1:$J$10,2,FALSE),"")</f>
        <v>Laura Callahan</v>
      </c>
      <c r="E1273" s="3">
        <f>_xlfn.IFNA(VLOOKUP(A1273,Orders!$A$1:$L$832,4,FALSE),"")</f>
        <v>43238</v>
      </c>
      <c r="F1273">
        <v>10</v>
      </c>
      <c r="G1273">
        <v>30</v>
      </c>
      <c r="H1273">
        <v>0</v>
      </c>
      <c r="I1273">
        <f t="shared" si="76"/>
        <v>2018</v>
      </c>
      <c r="J1273">
        <f t="shared" si="77"/>
        <v>300</v>
      </c>
      <c r="K1273">
        <f t="shared" si="78"/>
        <v>5</v>
      </c>
      <c r="L1273" t="str">
        <f t="shared" si="79"/>
        <v>Q2</v>
      </c>
    </row>
    <row r="1274" spans="1:12">
      <c r="A1274">
        <v>10729</v>
      </c>
      <c r="B1274">
        <v>50</v>
      </c>
      <c r="C1274" t="str">
        <f>_xlfn.IFNA(VLOOKUP(B1274,Products!$A$1:$J$93,2,FALSE),"")</f>
        <v>Valkoinen suklaa</v>
      </c>
      <c r="D1274" t="str">
        <f>_xlfn.IFNA(VLOOKUP(VLOOKUP(A1274,Orders!$A$1:$L$832,3,FALSE),Employees!$A$1:$J$10,3,FALSE)&amp;" "&amp;VLOOKUP(VLOOKUP(A1274,Orders!$A$1:$L$832,3,FALSE),Employees!$A$1:$J$10,2,FALSE),"")</f>
        <v>Laura Callahan</v>
      </c>
      <c r="E1274" s="3">
        <f>_xlfn.IFNA(VLOOKUP(A1274,Orders!$A$1:$L$832,4,FALSE),"")</f>
        <v>43238</v>
      </c>
      <c r="F1274">
        <v>16.25</v>
      </c>
      <c r="G1274">
        <v>40</v>
      </c>
      <c r="H1274">
        <v>0</v>
      </c>
      <c r="I1274">
        <f t="shared" si="76"/>
        <v>2018</v>
      </c>
      <c r="J1274">
        <f t="shared" si="77"/>
        <v>650</v>
      </c>
      <c r="K1274">
        <f t="shared" si="78"/>
        <v>5</v>
      </c>
      <c r="L1274" t="str">
        <f t="shared" si="79"/>
        <v>Q2</v>
      </c>
    </row>
    <row r="1275" spans="1:12">
      <c r="A1275">
        <v>10730</v>
      </c>
      <c r="B1275">
        <v>16</v>
      </c>
      <c r="C1275" t="str">
        <f>_xlfn.IFNA(VLOOKUP(B1275,Products!$A$1:$J$93,2,FALSE),"")</f>
        <v>Pavlova</v>
      </c>
      <c r="D1275" t="str">
        <f>_xlfn.IFNA(VLOOKUP(VLOOKUP(A1275,Orders!$A$1:$L$832,3,FALSE),Employees!$A$1:$J$10,3,FALSE)&amp;" "&amp;VLOOKUP(VLOOKUP(A1275,Orders!$A$1:$L$832,3,FALSE),Employees!$A$1:$J$10,2,FALSE),"")</f>
        <v>Steven Buchanan</v>
      </c>
      <c r="E1275" s="3">
        <f>_xlfn.IFNA(VLOOKUP(A1275,Orders!$A$1:$L$832,4,FALSE),"")</f>
        <v>43239</v>
      </c>
      <c r="F1275">
        <v>17.45</v>
      </c>
      <c r="G1275">
        <v>15</v>
      </c>
      <c r="H1275">
        <v>0.05</v>
      </c>
      <c r="I1275">
        <f t="shared" si="76"/>
        <v>2018</v>
      </c>
      <c r="J1275">
        <f t="shared" si="77"/>
        <v>13.0875</v>
      </c>
      <c r="K1275">
        <f t="shared" si="78"/>
        <v>5</v>
      </c>
      <c r="L1275" t="str">
        <f t="shared" si="79"/>
        <v>Q2</v>
      </c>
    </row>
    <row r="1276" spans="1:12">
      <c r="A1276">
        <v>10730</v>
      </c>
      <c r="B1276">
        <v>31</v>
      </c>
      <c r="C1276" t="str">
        <f>_xlfn.IFNA(VLOOKUP(B1276,Products!$A$1:$J$93,2,FALSE),"")</f>
        <v>Gorgonzola Telino</v>
      </c>
      <c r="D1276" t="str">
        <f>_xlfn.IFNA(VLOOKUP(VLOOKUP(A1276,Orders!$A$1:$L$832,3,FALSE),Employees!$A$1:$J$10,3,FALSE)&amp;" "&amp;VLOOKUP(VLOOKUP(A1276,Orders!$A$1:$L$832,3,FALSE),Employees!$A$1:$J$10,2,FALSE),"")</f>
        <v>Steven Buchanan</v>
      </c>
      <c r="E1276" s="3">
        <f>_xlfn.IFNA(VLOOKUP(A1276,Orders!$A$1:$L$832,4,FALSE),"")</f>
        <v>43239</v>
      </c>
      <c r="F1276">
        <v>12.5</v>
      </c>
      <c r="G1276">
        <v>3</v>
      </c>
      <c r="H1276">
        <v>0.05</v>
      </c>
      <c r="I1276">
        <f t="shared" si="76"/>
        <v>2018</v>
      </c>
      <c r="J1276">
        <f t="shared" si="77"/>
        <v>1.875</v>
      </c>
      <c r="K1276">
        <f t="shared" si="78"/>
        <v>5</v>
      </c>
      <c r="L1276" t="str">
        <f t="shared" si="79"/>
        <v>Q2</v>
      </c>
    </row>
    <row r="1277" spans="1:12">
      <c r="A1277">
        <v>10730</v>
      </c>
      <c r="B1277">
        <v>65</v>
      </c>
      <c r="C1277" t="str">
        <f>_xlfn.IFNA(VLOOKUP(B1277,Products!$A$1:$J$93,2,FALSE),"")</f>
        <v>Louisiana Fiery Hot Pepper Sauce</v>
      </c>
      <c r="D1277" t="str">
        <f>_xlfn.IFNA(VLOOKUP(VLOOKUP(A1277,Orders!$A$1:$L$832,3,FALSE),Employees!$A$1:$J$10,3,FALSE)&amp;" "&amp;VLOOKUP(VLOOKUP(A1277,Orders!$A$1:$L$832,3,FALSE),Employees!$A$1:$J$10,2,FALSE),"")</f>
        <v>Steven Buchanan</v>
      </c>
      <c r="E1277" s="3">
        <f>_xlfn.IFNA(VLOOKUP(A1277,Orders!$A$1:$L$832,4,FALSE),"")</f>
        <v>43239</v>
      </c>
      <c r="F1277">
        <v>21.05</v>
      </c>
      <c r="G1277">
        <v>10</v>
      </c>
      <c r="H1277">
        <v>0.05</v>
      </c>
      <c r="I1277">
        <f t="shared" si="76"/>
        <v>2018</v>
      </c>
      <c r="J1277">
        <f t="shared" si="77"/>
        <v>10.525</v>
      </c>
      <c r="K1277">
        <f t="shared" si="78"/>
        <v>5</v>
      </c>
      <c r="L1277" t="str">
        <f t="shared" si="79"/>
        <v>Q2</v>
      </c>
    </row>
    <row r="1278" spans="1:12">
      <c r="A1278">
        <v>10731</v>
      </c>
      <c r="B1278">
        <v>21</v>
      </c>
      <c r="C1278" t="str">
        <f>_xlfn.IFNA(VLOOKUP(B1278,Products!$A$1:$J$93,2,FALSE),"")</f>
        <v>Sir Rodney's Scones</v>
      </c>
      <c r="D1278" t="str">
        <f>_xlfn.IFNA(VLOOKUP(VLOOKUP(A1278,Orders!$A$1:$L$832,3,FALSE),Employees!$A$1:$J$10,3,FALSE)&amp;" "&amp;VLOOKUP(VLOOKUP(A1278,Orders!$A$1:$L$832,3,FALSE),Employees!$A$1:$J$10,2,FALSE),"")</f>
        <v>Robert King</v>
      </c>
      <c r="E1278" s="3">
        <f>_xlfn.IFNA(VLOOKUP(A1278,Orders!$A$1:$L$832,4,FALSE),"")</f>
        <v>43240</v>
      </c>
      <c r="F1278">
        <v>10</v>
      </c>
      <c r="G1278">
        <v>40</v>
      </c>
      <c r="H1278">
        <v>0.05</v>
      </c>
      <c r="I1278">
        <f t="shared" si="76"/>
        <v>2018</v>
      </c>
      <c r="J1278">
        <f t="shared" si="77"/>
        <v>20</v>
      </c>
      <c r="K1278">
        <f t="shared" si="78"/>
        <v>5</v>
      </c>
      <c r="L1278" t="str">
        <f t="shared" si="79"/>
        <v>Q2</v>
      </c>
    </row>
    <row r="1279" spans="1:12">
      <c r="A1279">
        <v>10731</v>
      </c>
      <c r="B1279">
        <v>51</v>
      </c>
      <c r="C1279" t="str">
        <f>_xlfn.IFNA(VLOOKUP(B1279,Products!$A$1:$J$93,2,FALSE),"")</f>
        <v>Manjimup Dried Apples</v>
      </c>
      <c r="D1279" t="str">
        <f>_xlfn.IFNA(VLOOKUP(VLOOKUP(A1279,Orders!$A$1:$L$832,3,FALSE),Employees!$A$1:$J$10,3,FALSE)&amp;" "&amp;VLOOKUP(VLOOKUP(A1279,Orders!$A$1:$L$832,3,FALSE),Employees!$A$1:$J$10,2,FALSE),"")</f>
        <v>Robert King</v>
      </c>
      <c r="E1279" s="3">
        <f>_xlfn.IFNA(VLOOKUP(A1279,Orders!$A$1:$L$832,4,FALSE),"")</f>
        <v>43240</v>
      </c>
      <c r="F1279">
        <v>53</v>
      </c>
      <c r="G1279">
        <v>30</v>
      </c>
      <c r="H1279">
        <v>0.05</v>
      </c>
      <c r="I1279">
        <f t="shared" si="76"/>
        <v>2018</v>
      </c>
      <c r="J1279">
        <f t="shared" si="77"/>
        <v>79.5</v>
      </c>
      <c r="K1279">
        <f t="shared" si="78"/>
        <v>5</v>
      </c>
      <c r="L1279" t="str">
        <f t="shared" si="79"/>
        <v>Q2</v>
      </c>
    </row>
    <row r="1280" spans="1:12">
      <c r="A1280">
        <v>10732</v>
      </c>
      <c r="B1280">
        <v>76</v>
      </c>
      <c r="C1280" t="str">
        <f>_xlfn.IFNA(VLOOKUP(B1280,Products!$A$1:$J$93,2,FALSE),"")</f>
        <v>Lakkalikööri</v>
      </c>
      <c r="D1280" t="str">
        <f>_xlfn.IFNA(VLOOKUP(VLOOKUP(A1280,Orders!$A$1:$L$832,3,FALSE),Employees!$A$1:$J$10,3,FALSE)&amp;" "&amp;VLOOKUP(VLOOKUP(A1280,Orders!$A$1:$L$832,3,FALSE),Employees!$A$1:$J$10,2,FALSE),"")</f>
        <v>Janet Leverling</v>
      </c>
      <c r="E1280" s="3">
        <f>_xlfn.IFNA(VLOOKUP(A1280,Orders!$A$1:$L$832,4,FALSE),"")</f>
        <v>43240</v>
      </c>
      <c r="F1280">
        <v>18</v>
      </c>
      <c r="G1280">
        <v>20</v>
      </c>
      <c r="H1280">
        <v>0</v>
      </c>
      <c r="I1280">
        <f t="shared" si="76"/>
        <v>2018</v>
      </c>
      <c r="J1280">
        <f t="shared" si="77"/>
        <v>360</v>
      </c>
      <c r="K1280">
        <f t="shared" si="78"/>
        <v>5</v>
      </c>
      <c r="L1280" t="str">
        <f t="shared" si="79"/>
        <v>Q2</v>
      </c>
    </row>
    <row r="1281" spans="1:12">
      <c r="A1281">
        <v>10733</v>
      </c>
      <c r="B1281">
        <v>14</v>
      </c>
      <c r="C1281" t="str">
        <f>_xlfn.IFNA(VLOOKUP(B1281,Products!$A$1:$J$93,2,FALSE),"")</f>
        <v>Tofu</v>
      </c>
      <c r="D1281" t="str">
        <f>_xlfn.IFNA(VLOOKUP(VLOOKUP(A1281,Orders!$A$1:$L$832,3,FALSE),Employees!$A$1:$J$10,3,FALSE)&amp;" "&amp;VLOOKUP(VLOOKUP(A1281,Orders!$A$1:$L$832,3,FALSE),Employees!$A$1:$J$10,2,FALSE),"")</f>
        <v>Nancy Davolio</v>
      </c>
      <c r="E1281" s="3">
        <f>_xlfn.IFNA(VLOOKUP(A1281,Orders!$A$1:$L$832,4,FALSE),"")</f>
        <v>43241</v>
      </c>
      <c r="F1281">
        <v>23.25</v>
      </c>
      <c r="G1281">
        <v>16</v>
      </c>
      <c r="H1281">
        <v>0</v>
      </c>
      <c r="I1281">
        <f t="shared" si="76"/>
        <v>2018</v>
      </c>
      <c r="J1281">
        <f t="shared" si="77"/>
        <v>372</v>
      </c>
      <c r="K1281">
        <f t="shared" si="78"/>
        <v>5</v>
      </c>
      <c r="L1281" t="str">
        <f t="shared" si="79"/>
        <v>Q2</v>
      </c>
    </row>
    <row r="1282" spans="1:12">
      <c r="A1282">
        <v>10733</v>
      </c>
      <c r="B1282">
        <v>28</v>
      </c>
      <c r="C1282" t="str">
        <f>_xlfn.IFNA(VLOOKUP(B1282,Products!$A$1:$J$93,2,FALSE),"")</f>
        <v>Rössle Sauerkraut</v>
      </c>
      <c r="D1282" t="str">
        <f>_xlfn.IFNA(VLOOKUP(VLOOKUP(A1282,Orders!$A$1:$L$832,3,FALSE),Employees!$A$1:$J$10,3,FALSE)&amp;" "&amp;VLOOKUP(VLOOKUP(A1282,Orders!$A$1:$L$832,3,FALSE),Employees!$A$1:$J$10,2,FALSE),"")</f>
        <v>Nancy Davolio</v>
      </c>
      <c r="E1282" s="3">
        <f>_xlfn.IFNA(VLOOKUP(A1282,Orders!$A$1:$L$832,4,FALSE),"")</f>
        <v>43241</v>
      </c>
      <c r="F1282">
        <v>45.6</v>
      </c>
      <c r="G1282">
        <v>20</v>
      </c>
      <c r="H1282">
        <v>0</v>
      </c>
      <c r="I1282">
        <f t="shared" si="76"/>
        <v>2018</v>
      </c>
      <c r="J1282">
        <f t="shared" si="77"/>
        <v>912</v>
      </c>
      <c r="K1282">
        <f t="shared" si="78"/>
        <v>5</v>
      </c>
      <c r="L1282" t="str">
        <f t="shared" si="79"/>
        <v>Q2</v>
      </c>
    </row>
    <row r="1283" spans="1:12">
      <c r="A1283">
        <v>10733</v>
      </c>
      <c r="B1283">
        <v>52</v>
      </c>
      <c r="C1283" t="str">
        <f>_xlfn.IFNA(VLOOKUP(B1283,Products!$A$1:$J$93,2,FALSE),"")</f>
        <v>Filo Mix</v>
      </c>
      <c r="D1283" t="str">
        <f>_xlfn.IFNA(VLOOKUP(VLOOKUP(A1283,Orders!$A$1:$L$832,3,FALSE),Employees!$A$1:$J$10,3,FALSE)&amp;" "&amp;VLOOKUP(VLOOKUP(A1283,Orders!$A$1:$L$832,3,FALSE),Employees!$A$1:$J$10,2,FALSE),"")</f>
        <v>Nancy Davolio</v>
      </c>
      <c r="E1283" s="3">
        <f>_xlfn.IFNA(VLOOKUP(A1283,Orders!$A$1:$L$832,4,FALSE),"")</f>
        <v>43241</v>
      </c>
      <c r="F1283">
        <v>7</v>
      </c>
      <c r="G1283">
        <v>25</v>
      </c>
      <c r="H1283">
        <v>0</v>
      </c>
      <c r="I1283">
        <f t="shared" ref="I1283:I1346" si="80">IFERROR(IF(E1283="","",YEAR(E1283)),"")</f>
        <v>2018</v>
      </c>
      <c r="J1283">
        <f t="shared" ref="J1283:J1346" si="81">IF(H1283=0,F1283*G1283,F1283*G1283*H1283)</f>
        <v>175</v>
      </c>
      <c r="K1283">
        <f t="shared" ref="K1283:K1346" si="82">IFERROR(MONTH(E1283),"")</f>
        <v>5</v>
      </c>
      <c r="L1283" t="str">
        <f t="shared" ref="L1283:L1346" si="83">IFERROR("Q"&amp;ROUNDUP(MONTH(E1283)/3,0),"")</f>
        <v>Q2</v>
      </c>
    </row>
    <row r="1284" spans="1:12">
      <c r="A1284">
        <v>10734</v>
      </c>
      <c r="B1284">
        <v>6</v>
      </c>
      <c r="C1284" t="str">
        <f>_xlfn.IFNA(VLOOKUP(B1284,Products!$A$1:$J$93,2,FALSE),"")</f>
        <v>Grandma's Boysenberry Spread</v>
      </c>
      <c r="D1284" t="str">
        <f>_xlfn.IFNA(VLOOKUP(VLOOKUP(A1284,Orders!$A$1:$L$832,3,FALSE),Employees!$A$1:$J$10,3,FALSE)&amp;" "&amp;VLOOKUP(VLOOKUP(A1284,Orders!$A$1:$L$832,3,FALSE),Employees!$A$1:$J$10,2,FALSE),"")</f>
        <v>Andrew Fuller</v>
      </c>
      <c r="E1284" s="3">
        <f>_xlfn.IFNA(VLOOKUP(A1284,Orders!$A$1:$L$832,4,FALSE),"")</f>
        <v>43241</v>
      </c>
      <c r="F1284">
        <v>25</v>
      </c>
      <c r="G1284">
        <v>30</v>
      </c>
      <c r="H1284">
        <v>0</v>
      </c>
      <c r="I1284">
        <f t="shared" si="80"/>
        <v>2018</v>
      </c>
      <c r="J1284">
        <f t="shared" si="81"/>
        <v>750</v>
      </c>
      <c r="K1284">
        <f t="shared" si="82"/>
        <v>5</v>
      </c>
      <c r="L1284" t="str">
        <f t="shared" si="83"/>
        <v>Q2</v>
      </c>
    </row>
    <row r="1285" spans="1:12">
      <c r="A1285">
        <v>10734</v>
      </c>
      <c r="B1285">
        <v>30</v>
      </c>
      <c r="C1285" t="str">
        <f>_xlfn.IFNA(VLOOKUP(B1285,Products!$A$1:$J$93,2,FALSE),"")</f>
        <v>Nord-Ost Matjeshering</v>
      </c>
      <c r="D1285" t="str">
        <f>_xlfn.IFNA(VLOOKUP(VLOOKUP(A1285,Orders!$A$1:$L$832,3,FALSE),Employees!$A$1:$J$10,3,FALSE)&amp;" "&amp;VLOOKUP(VLOOKUP(A1285,Orders!$A$1:$L$832,3,FALSE),Employees!$A$1:$J$10,2,FALSE),"")</f>
        <v>Andrew Fuller</v>
      </c>
      <c r="E1285" s="3">
        <f>_xlfn.IFNA(VLOOKUP(A1285,Orders!$A$1:$L$832,4,FALSE),"")</f>
        <v>43241</v>
      </c>
      <c r="F1285">
        <v>25.89</v>
      </c>
      <c r="G1285">
        <v>15</v>
      </c>
      <c r="H1285">
        <v>0</v>
      </c>
      <c r="I1285">
        <f t="shared" si="80"/>
        <v>2018</v>
      </c>
      <c r="J1285">
        <f t="shared" si="81"/>
        <v>388.35</v>
      </c>
      <c r="K1285">
        <f t="shared" si="82"/>
        <v>5</v>
      </c>
      <c r="L1285" t="str">
        <f t="shared" si="83"/>
        <v>Q2</v>
      </c>
    </row>
    <row r="1286" spans="1:12">
      <c r="A1286">
        <v>10734</v>
      </c>
      <c r="B1286">
        <v>76</v>
      </c>
      <c r="C1286" t="str">
        <f>_xlfn.IFNA(VLOOKUP(B1286,Products!$A$1:$J$93,2,FALSE),"")</f>
        <v>Lakkalikööri</v>
      </c>
      <c r="D1286" t="str">
        <f>_xlfn.IFNA(VLOOKUP(VLOOKUP(A1286,Orders!$A$1:$L$832,3,FALSE),Employees!$A$1:$J$10,3,FALSE)&amp;" "&amp;VLOOKUP(VLOOKUP(A1286,Orders!$A$1:$L$832,3,FALSE),Employees!$A$1:$J$10,2,FALSE),"")</f>
        <v>Andrew Fuller</v>
      </c>
      <c r="E1286" s="3">
        <f>_xlfn.IFNA(VLOOKUP(A1286,Orders!$A$1:$L$832,4,FALSE),"")</f>
        <v>43241</v>
      </c>
      <c r="F1286">
        <v>18</v>
      </c>
      <c r="G1286">
        <v>20</v>
      </c>
      <c r="H1286">
        <v>0</v>
      </c>
      <c r="I1286">
        <f t="shared" si="80"/>
        <v>2018</v>
      </c>
      <c r="J1286">
        <f t="shared" si="81"/>
        <v>360</v>
      </c>
      <c r="K1286">
        <f t="shared" si="82"/>
        <v>5</v>
      </c>
      <c r="L1286" t="str">
        <f t="shared" si="83"/>
        <v>Q2</v>
      </c>
    </row>
    <row r="1287" spans="1:12">
      <c r="A1287">
        <v>10735</v>
      </c>
      <c r="B1287">
        <v>61</v>
      </c>
      <c r="C1287" t="str">
        <f>_xlfn.IFNA(VLOOKUP(B1287,Products!$A$1:$J$93,2,FALSE),"")</f>
        <v>Sirop d'érable</v>
      </c>
      <c r="D1287" t="str">
        <f>_xlfn.IFNA(VLOOKUP(VLOOKUP(A1287,Orders!$A$1:$L$832,3,FALSE),Employees!$A$1:$J$10,3,FALSE)&amp;" "&amp;VLOOKUP(VLOOKUP(A1287,Orders!$A$1:$L$832,3,FALSE),Employees!$A$1:$J$10,2,FALSE),"")</f>
        <v>Michael Suyama</v>
      </c>
      <c r="E1287" s="3">
        <f>_xlfn.IFNA(VLOOKUP(A1287,Orders!$A$1:$L$832,4,FALSE),"")</f>
        <v>43244</v>
      </c>
      <c r="F1287">
        <v>28.5</v>
      </c>
      <c r="G1287">
        <v>20</v>
      </c>
      <c r="H1287">
        <v>0.1</v>
      </c>
      <c r="I1287">
        <f t="shared" si="80"/>
        <v>2018</v>
      </c>
      <c r="J1287">
        <f t="shared" si="81"/>
        <v>57</v>
      </c>
      <c r="K1287">
        <f t="shared" si="82"/>
        <v>5</v>
      </c>
      <c r="L1287" t="str">
        <f t="shared" si="83"/>
        <v>Q2</v>
      </c>
    </row>
    <row r="1288" spans="1:12">
      <c r="A1288">
        <v>10735</v>
      </c>
      <c r="B1288">
        <v>77</v>
      </c>
      <c r="C1288" t="str">
        <f>_xlfn.IFNA(VLOOKUP(B1288,Products!$A$1:$J$93,2,FALSE),"")</f>
        <v>Original Frankfurter grüne Soße</v>
      </c>
      <c r="D1288" t="str">
        <f>_xlfn.IFNA(VLOOKUP(VLOOKUP(A1288,Orders!$A$1:$L$832,3,FALSE),Employees!$A$1:$J$10,3,FALSE)&amp;" "&amp;VLOOKUP(VLOOKUP(A1288,Orders!$A$1:$L$832,3,FALSE),Employees!$A$1:$J$10,2,FALSE),"")</f>
        <v>Michael Suyama</v>
      </c>
      <c r="E1288" s="3">
        <f>_xlfn.IFNA(VLOOKUP(A1288,Orders!$A$1:$L$832,4,FALSE),"")</f>
        <v>43244</v>
      </c>
      <c r="F1288">
        <v>13</v>
      </c>
      <c r="G1288">
        <v>2</v>
      </c>
      <c r="H1288">
        <v>0.1</v>
      </c>
      <c r="I1288">
        <f t="shared" si="80"/>
        <v>2018</v>
      </c>
      <c r="J1288">
        <f t="shared" si="81"/>
        <v>2.6</v>
      </c>
      <c r="K1288">
        <f t="shared" si="82"/>
        <v>5</v>
      </c>
      <c r="L1288" t="str">
        <f t="shared" si="83"/>
        <v>Q2</v>
      </c>
    </row>
    <row r="1289" spans="1:12">
      <c r="A1289">
        <v>10736</v>
      </c>
      <c r="B1289">
        <v>65</v>
      </c>
      <c r="C1289" t="str">
        <f>_xlfn.IFNA(VLOOKUP(B1289,Products!$A$1:$J$93,2,FALSE),"")</f>
        <v>Louisiana Fiery Hot Pepper Sauce</v>
      </c>
      <c r="D1289" t="str">
        <f>_xlfn.IFNA(VLOOKUP(VLOOKUP(A1289,Orders!$A$1:$L$832,3,FALSE),Employees!$A$1:$J$10,3,FALSE)&amp;" "&amp;VLOOKUP(VLOOKUP(A1289,Orders!$A$1:$L$832,3,FALSE),Employees!$A$1:$J$10,2,FALSE),"")</f>
        <v>Anne Dodsworth</v>
      </c>
      <c r="E1289" s="3">
        <f>_xlfn.IFNA(VLOOKUP(A1289,Orders!$A$1:$L$832,4,FALSE),"")</f>
        <v>43245</v>
      </c>
      <c r="F1289">
        <v>21.05</v>
      </c>
      <c r="G1289">
        <v>40</v>
      </c>
      <c r="H1289">
        <v>0</v>
      </c>
      <c r="I1289">
        <f t="shared" si="80"/>
        <v>2018</v>
      </c>
      <c r="J1289">
        <f t="shared" si="81"/>
        <v>842</v>
      </c>
      <c r="K1289">
        <f t="shared" si="82"/>
        <v>5</v>
      </c>
      <c r="L1289" t="str">
        <f t="shared" si="83"/>
        <v>Q2</v>
      </c>
    </row>
    <row r="1290" spans="1:12">
      <c r="A1290">
        <v>10736</v>
      </c>
      <c r="B1290">
        <v>75</v>
      </c>
      <c r="C1290" t="str">
        <f>_xlfn.IFNA(VLOOKUP(B1290,Products!$A$1:$J$93,2,FALSE),"")</f>
        <v>Rhönbräu Klosterbier</v>
      </c>
      <c r="D1290" t="str">
        <f>_xlfn.IFNA(VLOOKUP(VLOOKUP(A1290,Orders!$A$1:$L$832,3,FALSE),Employees!$A$1:$J$10,3,FALSE)&amp;" "&amp;VLOOKUP(VLOOKUP(A1290,Orders!$A$1:$L$832,3,FALSE),Employees!$A$1:$J$10,2,FALSE),"")</f>
        <v>Anne Dodsworth</v>
      </c>
      <c r="E1290" s="3">
        <f>_xlfn.IFNA(VLOOKUP(A1290,Orders!$A$1:$L$832,4,FALSE),"")</f>
        <v>43245</v>
      </c>
      <c r="F1290">
        <v>7.75</v>
      </c>
      <c r="G1290">
        <v>20</v>
      </c>
      <c r="H1290">
        <v>0</v>
      </c>
      <c r="I1290">
        <f t="shared" si="80"/>
        <v>2018</v>
      </c>
      <c r="J1290">
        <f t="shared" si="81"/>
        <v>155</v>
      </c>
      <c r="K1290">
        <f t="shared" si="82"/>
        <v>5</v>
      </c>
      <c r="L1290" t="str">
        <f t="shared" si="83"/>
        <v>Q2</v>
      </c>
    </row>
    <row r="1291" spans="1:12">
      <c r="A1291">
        <v>10737</v>
      </c>
      <c r="B1291">
        <v>13</v>
      </c>
      <c r="C1291" t="str">
        <f>_xlfn.IFNA(VLOOKUP(B1291,Products!$A$1:$J$93,2,FALSE),"")</f>
        <v>Konbu</v>
      </c>
      <c r="D1291" t="str">
        <f>_xlfn.IFNA(VLOOKUP(VLOOKUP(A1291,Orders!$A$1:$L$832,3,FALSE),Employees!$A$1:$J$10,3,FALSE)&amp;" "&amp;VLOOKUP(VLOOKUP(A1291,Orders!$A$1:$L$832,3,FALSE),Employees!$A$1:$J$10,2,FALSE),"")</f>
        <v>Andrew Fuller</v>
      </c>
      <c r="E1291" s="3">
        <f>_xlfn.IFNA(VLOOKUP(A1291,Orders!$A$1:$L$832,4,FALSE),"")</f>
        <v>43245</v>
      </c>
      <c r="F1291">
        <v>6</v>
      </c>
      <c r="G1291">
        <v>4</v>
      </c>
      <c r="H1291">
        <v>0</v>
      </c>
      <c r="I1291">
        <f t="shared" si="80"/>
        <v>2018</v>
      </c>
      <c r="J1291">
        <f t="shared" si="81"/>
        <v>24</v>
      </c>
      <c r="K1291">
        <f t="shared" si="82"/>
        <v>5</v>
      </c>
      <c r="L1291" t="str">
        <f t="shared" si="83"/>
        <v>Q2</v>
      </c>
    </row>
    <row r="1292" spans="1:12">
      <c r="A1292">
        <v>10737</v>
      </c>
      <c r="B1292">
        <v>41</v>
      </c>
      <c r="C1292" t="str">
        <f>_xlfn.IFNA(VLOOKUP(B1292,Products!$A$1:$J$93,2,FALSE),"")</f>
        <v>Jack's New England Clam Chowder</v>
      </c>
      <c r="D1292" t="str">
        <f>_xlfn.IFNA(VLOOKUP(VLOOKUP(A1292,Orders!$A$1:$L$832,3,FALSE),Employees!$A$1:$J$10,3,FALSE)&amp;" "&amp;VLOOKUP(VLOOKUP(A1292,Orders!$A$1:$L$832,3,FALSE),Employees!$A$1:$J$10,2,FALSE),"")</f>
        <v>Andrew Fuller</v>
      </c>
      <c r="E1292" s="3">
        <f>_xlfn.IFNA(VLOOKUP(A1292,Orders!$A$1:$L$832,4,FALSE),"")</f>
        <v>43245</v>
      </c>
      <c r="F1292">
        <v>9.65</v>
      </c>
      <c r="G1292">
        <v>12</v>
      </c>
      <c r="H1292">
        <v>0</v>
      </c>
      <c r="I1292">
        <f t="shared" si="80"/>
        <v>2018</v>
      </c>
      <c r="J1292">
        <f t="shared" si="81"/>
        <v>115.80000000000001</v>
      </c>
      <c r="K1292">
        <f t="shared" si="82"/>
        <v>5</v>
      </c>
      <c r="L1292" t="str">
        <f t="shared" si="83"/>
        <v>Q2</v>
      </c>
    </row>
    <row r="1293" spans="1:12">
      <c r="A1293">
        <v>10738</v>
      </c>
      <c r="B1293">
        <v>16</v>
      </c>
      <c r="C1293" t="str">
        <f>_xlfn.IFNA(VLOOKUP(B1293,Products!$A$1:$J$93,2,FALSE),"")</f>
        <v>Pavlova</v>
      </c>
      <c r="D1293" t="str">
        <f>_xlfn.IFNA(VLOOKUP(VLOOKUP(A1293,Orders!$A$1:$L$832,3,FALSE),Employees!$A$1:$J$10,3,FALSE)&amp;" "&amp;VLOOKUP(VLOOKUP(A1293,Orders!$A$1:$L$832,3,FALSE),Employees!$A$1:$J$10,2,FALSE),"")</f>
        <v>Andrew Fuller</v>
      </c>
      <c r="E1293" s="3">
        <f>_xlfn.IFNA(VLOOKUP(A1293,Orders!$A$1:$L$832,4,FALSE),"")</f>
        <v>43246</v>
      </c>
      <c r="F1293">
        <v>17.45</v>
      </c>
      <c r="G1293">
        <v>3</v>
      </c>
      <c r="H1293">
        <v>0</v>
      </c>
      <c r="I1293">
        <f t="shared" si="80"/>
        <v>2018</v>
      </c>
      <c r="J1293">
        <f t="shared" si="81"/>
        <v>52.349999999999994</v>
      </c>
      <c r="K1293">
        <f t="shared" si="82"/>
        <v>5</v>
      </c>
      <c r="L1293" t="str">
        <f t="shared" si="83"/>
        <v>Q2</v>
      </c>
    </row>
    <row r="1294" spans="1:12">
      <c r="A1294">
        <v>10739</v>
      </c>
      <c r="B1294">
        <v>36</v>
      </c>
      <c r="C1294" t="str">
        <f>_xlfn.IFNA(VLOOKUP(B1294,Products!$A$1:$J$93,2,FALSE),"")</f>
        <v>Inlagd Sill</v>
      </c>
      <c r="D1294" t="str">
        <f>_xlfn.IFNA(VLOOKUP(VLOOKUP(A1294,Orders!$A$1:$L$832,3,FALSE),Employees!$A$1:$J$10,3,FALSE)&amp;" "&amp;VLOOKUP(VLOOKUP(A1294,Orders!$A$1:$L$832,3,FALSE),Employees!$A$1:$J$10,2,FALSE),"")</f>
        <v>Janet Leverling</v>
      </c>
      <c r="E1294" s="3">
        <f>_xlfn.IFNA(VLOOKUP(A1294,Orders!$A$1:$L$832,4,FALSE),"")</f>
        <v>43246</v>
      </c>
      <c r="F1294">
        <v>19</v>
      </c>
      <c r="G1294">
        <v>6</v>
      </c>
      <c r="H1294">
        <v>0</v>
      </c>
      <c r="I1294">
        <f t="shared" si="80"/>
        <v>2018</v>
      </c>
      <c r="J1294">
        <f t="shared" si="81"/>
        <v>114</v>
      </c>
      <c r="K1294">
        <f t="shared" si="82"/>
        <v>5</v>
      </c>
      <c r="L1294" t="str">
        <f t="shared" si="83"/>
        <v>Q2</v>
      </c>
    </row>
    <row r="1295" spans="1:12">
      <c r="A1295">
        <v>10739</v>
      </c>
      <c r="B1295">
        <v>52</v>
      </c>
      <c r="C1295" t="str">
        <f>_xlfn.IFNA(VLOOKUP(B1295,Products!$A$1:$J$93,2,FALSE),"")</f>
        <v>Filo Mix</v>
      </c>
      <c r="D1295" t="str">
        <f>_xlfn.IFNA(VLOOKUP(VLOOKUP(A1295,Orders!$A$1:$L$832,3,FALSE),Employees!$A$1:$J$10,3,FALSE)&amp;" "&amp;VLOOKUP(VLOOKUP(A1295,Orders!$A$1:$L$832,3,FALSE),Employees!$A$1:$J$10,2,FALSE),"")</f>
        <v>Janet Leverling</v>
      </c>
      <c r="E1295" s="3">
        <f>_xlfn.IFNA(VLOOKUP(A1295,Orders!$A$1:$L$832,4,FALSE),"")</f>
        <v>43246</v>
      </c>
      <c r="F1295">
        <v>7</v>
      </c>
      <c r="G1295">
        <v>18</v>
      </c>
      <c r="H1295">
        <v>0</v>
      </c>
      <c r="I1295">
        <f t="shared" si="80"/>
        <v>2018</v>
      </c>
      <c r="J1295">
        <f t="shared" si="81"/>
        <v>126</v>
      </c>
      <c r="K1295">
        <f t="shared" si="82"/>
        <v>5</v>
      </c>
      <c r="L1295" t="str">
        <f t="shared" si="83"/>
        <v>Q2</v>
      </c>
    </row>
    <row r="1296" spans="1:12">
      <c r="A1296">
        <v>10740</v>
      </c>
      <c r="B1296">
        <v>28</v>
      </c>
      <c r="C1296" t="str">
        <f>_xlfn.IFNA(VLOOKUP(B1296,Products!$A$1:$J$93,2,FALSE),"")</f>
        <v>Rössle Sauerkraut</v>
      </c>
      <c r="D1296" t="str">
        <f>_xlfn.IFNA(VLOOKUP(VLOOKUP(A1296,Orders!$A$1:$L$832,3,FALSE),Employees!$A$1:$J$10,3,FALSE)&amp;" "&amp;VLOOKUP(VLOOKUP(A1296,Orders!$A$1:$L$832,3,FALSE),Employees!$A$1:$J$10,2,FALSE),"")</f>
        <v>Margaret Peacock</v>
      </c>
      <c r="E1296" s="3">
        <f>_xlfn.IFNA(VLOOKUP(A1296,Orders!$A$1:$L$832,4,FALSE),"")</f>
        <v>43247</v>
      </c>
      <c r="F1296">
        <v>45.6</v>
      </c>
      <c r="G1296">
        <v>5</v>
      </c>
      <c r="H1296">
        <v>0.2</v>
      </c>
      <c r="I1296">
        <f t="shared" si="80"/>
        <v>2018</v>
      </c>
      <c r="J1296">
        <f t="shared" si="81"/>
        <v>45.6</v>
      </c>
      <c r="K1296">
        <f t="shared" si="82"/>
        <v>5</v>
      </c>
      <c r="L1296" t="str">
        <f t="shared" si="83"/>
        <v>Q2</v>
      </c>
    </row>
    <row r="1297" spans="1:12">
      <c r="A1297">
        <v>10740</v>
      </c>
      <c r="B1297">
        <v>35</v>
      </c>
      <c r="C1297" t="str">
        <f>_xlfn.IFNA(VLOOKUP(B1297,Products!$A$1:$J$93,2,FALSE),"")</f>
        <v>Steeleye Stout</v>
      </c>
      <c r="D1297" t="str">
        <f>_xlfn.IFNA(VLOOKUP(VLOOKUP(A1297,Orders!$A$1:$L$832,3,FALSE),Employees!$A$1:$J$10,3,FALSE)&amp;" "&amp;VLOOKUP(VLOOKUP(A1297,Orders!$A$1:$L$832,3,FALSE),Employees!$A$1:$J$10,2,FALSE),"")</f>
        <v>Margaret Peacock</v>
      </c>
      <c r="E1297" s="3">
        <f>_xlfn.IFNA(VLOOKUP(A1297,Orders!$A$1:$L$832,4,FALSE),"")</f>
        <v>43247</v>
      </c>
      <c r="F1297">
        <v>18</v>
      </c>
      <c r="G1297">
        <v>35</v>
      </c>
      <c r="H1297">
        <v>0.2</v>
      </c>
      <c r="I1297">
        <f t="shared" si="80"/>
        <v>2018</v>
      </c>
      <c r="J1297">
        <f t="shared" si="81"/>
        <v>126</v>
      </c>
      <c r="K1297">
        <f t="shared" si="82"/>
        <v>5</v>
      </c>
      <c r="L1297" t="str">
        <f t="shared" si="83"/>
        <v>Q2</v>
      </c>
    </row>
    <row r="1298" spans="1:12">
      <c r="A1298">
        <v>10740</v>
      </c>
      <c r="B1298">
        <v>45</v>
      </c>
      <c r="C1298" t="str">
        <f>_xlfn.IFNA(VLOOKUP(B1298,Products!$A$1:$J$93,2,FALSE),"")</f>
        <v>Rogede sild</v>
      </c>
      <c r="D1298" t="str">
        <f>_xlfn.IFNA(VLOOKUP(VLOOKUP(A1298,Orders!$A$1:$L$832,3,FALSE),Employees!$A$1:$J$10,3,FALSE)&amp;" "&amp;VLOOKUP(VLOOKUP(A1298,Orders!$A$1:$L$832,3,FALSE),Employees!$A$1:$J$10,2,FALSE),"")</f>
        <v>Margaret Peacock</v>
      </c>
      <c r="E1298" s="3">
        <f>_xlfn.IFNA(VLOOKUP(A1298,Orders!$A$1:$L$832,4,FALSE),"")</f>
        <v>43247</v>
      </c>
      <c r="F1298">
        <v>9.5</v>
      </c>
      <c r="G1298">
        <v>40</v>
      </c>
      <c r="H1298">
        <v>0.2</v>
      </c>
      <c r="I1298">
        <f t="shared" si="80"/>
        <v>2018</v>
      </c>
      <c r="J1298">
        <f t="shared" si="81"/>
        <v>76</v>
      </c>
      <c r="K1298">
        <f t="shared" si="82"/>
        <v>5</v>
      </c>
      <c r="L1298" t="str">
        <f t="shared" si="83"/>
        <v>Q2</v>
      </c>
    </row>
    <row r="1299" spans="1:12">
      <c r="A1299">
        <v>10740</v>
      </c>
      <c r="B1299">
        <v>56</v>
      </c>
      <c r="C1299" t="str">
        <f>_xlfn.IFNA(VLOOKUP(B1299,Products!$A$1:$J$93,2,FALSE),"")</f>
        <v>Gnocchi di nonna Alice</v>
      </c>
      <c r="D1299" t="str">
        <f>_xlfn.IFNA(VLOOKUP(VLOOKUP(A1299,Orders!$A$1:$L$832,3,FALSE),Employees!$A$1:$J$10,3,FALSE)&amp;" "&amp;VLOOKUP(VLOOKUP(A1299,Orders!$A$1:$L$832,3,FALSE),Employees!$A$1:$J$10,2,FALSE),"")</f>
        <v>Margaret Peacock</v>
      </c>
      <c r="E1299" s="3">
        <f>_xlfn.IFNA(VLOOKUP(A1299,Orders!$A$1:$L$832,4,FALSE),"")</f>
        <v>43247</v>
      </c>
      <c r="F1299">
        <v>38</v>
      </c>
      <c r="G1299">
        <v>14</v>
      </c>
      <c r="H1299">
        <v>0.2</v>
      </c>
      <c r="I1299">
        <f t="shared" si="80"/>
        <v>2018</v>
      </c>
      <c r="J1299">
        <f t="shared" si="81"/>
        <v>106.4</v>
      </c>
      <c r="K1299">
        <f t="shared" si="82"/>
        <v>5</v>
      </c>
      <c r="L1299" t="str">
        <f t="shared" si="83"/>
        <v>Q2</v>
      </c>
    </row>
    <row r="1300" spans="1:12">
      <c r="A1300">
        <v>10741</v>
      </c>
      <c r="B1300">
        <v>2</v>
      </c>
      <c r="C1300" t="str">
        <f>_xlfn.IFNA(VLOOKUP(B1300,Products!$A$1:$J$93,2,FALSE),"")</f>
        <v>Chang5</v>
      </c>
      <c r="D1300" t="str">
        <f>_xlfn.IFNA(VLOOKUP(VLOOKUP(A1300,Orders!$A$1:$L$832,3,FALSE),Employees!$A$1:$J$10,3,FALSE)&amp;" "&amp;VLOOKUP(VLOOKUP(A1300,Orders!$A$1:$L$832,3,FALSE),Employees!$A$1:$J$10,2,FALSE),"")</f>
        <v>Margaret Peacock</v>
      </c>
      <c r="E1300" s="3">
        <f>_xlfn.IFNA(VLOOKUP(A1300,Orders!$A$1:$L$832,4,FALSE),"")</f>
        <v>43248</v>
      </c>
      <c r="F1300">
        <v>19</v>
      </c>
      <c r="G1300">
        <v>15</v>
      </c>
      <c r="H1300">
        <v>0.2</v>
      </c>
      <c r="I1300">
        <f t="shared" si="80"/>
        <v>2018</v>
      </c>
      <c r="J1300">
        <f t="shared" si="81"/>
        <v>57</v>
      </c>
      <c r="K1300">
        <f t="shared" si="82"/>
        <v>5</v>
      </c>
      <c r="L1300" t="str">
        <f t="shared" si="83"/>
        <v>Q2</v>
      </c>
    </row>
    <row r="1301" spans="1:12">
      <c r="A1301">
        <v>10742</v>
      </c>
      <c r="B1301">
        <v>3</v>
      </c>
      <c r="C1301" t="str">
        <f>_xlfn.IFNA(VLOOKUP(B1301,Products!$A$1:$J$93,2,FALSE),"")</f>
        <v>Aniseed Syrup</v>
      </c>
      <c r="D1301" t="str">
        <f>_xlfn.IFNA(VLOOKUP(VLOOKUP(A1301,Orders!$A$1:$L$832,3,FALSE),Employees!$A$1:$J$10,3,FALSE)&amp;" "&amp;VLOOKUP(VLOOKUP(A1301,Orders!$A$1:$L$832,3,FALSE),Employees!$A$1:$J$10,2,FALSE),"")</f>
        <v>Janet Leverling</v>
      </c>
      <c r="E1301" s="3">
        <f>_xlfn.IFNA(VLOOKUP(A1301,Orders!$A$1:$L$832,4,FALSE),"")</f>
        <v>43248</v>
      </c>
      <c r="F1301">
        <v>10</v>
      </c>
      <c r="G1301">
        <v>20</v>
      </c>
      <c r="H1301">
        <v>0</v>
      </c>
      <c r="I1301">
        <f t="shared" si="80"/>
        <v>2018</v>
      </c>
      <c r="J1301">
        <f t="shared" si="81"/>
        <v>200</v>
      </c>
      <c r="K1301">
        <f t="shared" si="82"/>
        <v>5</v>
      </c>
      <c r="L1301" t="str">
        <f t="shared" si="83"/>
        <v>Q2</v>
      </c>
    </row>
    <row r="1302" spans="1:12">
      <c r="A1302">
        <v>10742</v>
      </c>
      <c r="B1302">
        <v>60</v>
      </c>
      <c r="C1302" t="str">
        <f>_xlfn.IFNA(VLOOKUP(B1302,Products!$A$1:$J$93,2,FALSE),"")</f>
        <v>Camembert Pierrot</v>
      </c>
      <c r="D1302" t="str">
        <f>_xlfn.IFNA(VLOOKUP(VLOOKUP(A1302,Orders!$A$1:$L$832,3,FALSE),Employees!$A$1:$J$10,3,FALSE)&amp;" "&amp;VLOOKUP(VLOOKUP(A1302,Orders!$A$1:$L$832,3,FALSE),Employees!$A$1:$J$10,2,FALSE),"")</f>
        <v>Janet Leverling</v>
      </c>
      <c r="E1302" s="3">
        <f>_xlfn.IFNA(VLOOKUP(A1302,Orders!$A$1:$L$832,4,FALSE),"")</f>
        <v>43248</v>
      </c>
      <c r="F1302">
        <v>34</v>
      </c>
      <c r="G1302">
        <v>50</v>
      </c>
      <c r="H1302">
        <v>0</v>
      </c>
      <c r="I1302">
        <f t="shared" si="80"/>
        <v>2018</v>
      </c>
      <c r="J1302">
        <f t="shared" si="81"/>
        <v>1700</v>
      </c>
      <c r="K1302">
        <f t="shared" si="82"/>
        <v>5</v>
      </c>
      <c r="L1302" t="str">
        <f t="shared" si="83"/>
        <v>Q2</v>
      </c>
    </row>
    <row r="1303" spans="1:12">
      <c r="A1303">
        <v>10742</v>
      </c>
      <c r="B1303">
        <v>72</v>
      </c>
      <c r="C1303" t="str">
        <f>_xlfn.IFNA(VLOOKUP(B1303,Products!$A$1:$J$93,2,FALSE),"")</f>
        <v>Mozzarella di Giovanni</v>
      </c>
      <c r="D1303" t="str">
        <f>_xlfn.IFNA(VLOOKUP(VLOOKUP(A1303,Orders!$A$1:$L$832,3,FALSE),Employees!$A$1:$J$10,3,FALSE)&amp;" "&amp;VLOOKUP(VLOOKUP(A1303,Orders!$A$1:$L$832,3,FALSE),Employees!$A$1:$J$10,2,FALSE),"")</f>
        <v>Janet Leverling</v>
      </c>
      <c r="E1303" s="3">
        <f>_xlfn.IFNA(VLOOKUP(A1303,Orders!$A$1:$L$832,4,FALSE),"")</f>
        <v>43248</v>
      </c>
      <c r="F1303">
        <v>34.799999999999997</v>
      </c>
      <c r="G1303">
        <v>35</v>
      </c>
      <c r="H1303">
        <v>0</v>
      </c>
      <c r="I1303">
        <f t="shared" si="80"/>
        <v>2018</v>
      </c>
      <c r="J1303">
        <f t="shared" si="81"/>
        <v>1218</v>
      </c>
      <c r="K1303">
        <f t="shared" si="82"/>
        <v>5</v>
      </c>
      <c r="L1303" t="str">
        <f t="shared" si="83"/>
        <v>Q2</v>
      </c>
    </row>
    <row r="1304" spans="1:12">
      <c r="A1304">
        <v>10743</v>
      </c>
      <c r="B1304">
        <v>46</v>
      </c>
      <c r="C1304" t="str">
        <f>_xlfn.IFNA(VLOOKUP(B1304,Products!$A$1:$J$93,2,FALSE),"")</f>
        <v>Spegesild</v>
      </c>
      <c r="D1304" t="str">
        <f>_xlfn.IFNA(VLOOKUP(VLOOKUP(A1304,Orders!$A$1:$L$832,3,FALSE),Employees!$A$1:$J$10,3,FALSE)&amp;" "&amp;VLOOKUP(VLOOKUP(A1304,Orders!$A$1:$L$832,3,FALSE),Employees!$A$1:$J$10,2,FALSE),"")</f>
        <v>Nancy Davolio</v>
      </c>
      <c r="E1304" s="3">
        <f>_xlfn.IFNA(VLOOKUP(A1304,Orders!$A$1:$L$832,4,FALSE),"")</f>
        <v>43251</v>
      </c>
      <c r="F1304">
        <v>12</v>
      </c>
      <c r="G1304">
        <v>28</v>
      </c>
      <c r="H1304">
        <v>0.05</v>
      </c>
      <c r="I1304">
        <f t="shared" si="80"/>
        <v>2018</v>
      </c>
      <c r="J1304">
        <f t="shared" si="81"/>
        <v>16.8</v>
      </c>
      <c r="K1304">
        <f t="shared" si="82"/>
        <v>5</v>
      </c>
      <c r="L1304" t="str">
        <f t="shared" si="83"/>
        <v>Q2</v>
      </c>
    </row>
    <row r="1305" spans="1:12">
      <c r="A1305">
        <v>10744</v>
      </c>
      <c r="B1305">
        <v>40</v>
      </c>
      <c r="C1305" t="str">
        <f>_xlfn.IFNA(VLOOKUP(B1305,Products!$A$1:$J$93,2,FALSE),"")</f>
        <v>Boston Crab Meat</v>
      </c>
      <c r="D1305" t="str">
        <f>_xlfn.IFNA(VLOOKUP(VLOOKUP(A1305,Orders!$A$1:$L$832,3,FALSE),Employees!$A$1:$J$10,3,FALSE)&amp;" "&amp;VLOOKUP(VLOOKUP(A1305,Orders!$A$1:$L$832,3,FALSE),Employees!$A$1:$J$10,2,FALSE),"")</f>
        <v>Michael Suyama</v>
      </c>
      <c r="E1305" s="3">
        <f>_xlfn.IFNA(VLOOKUP(A1305,Orders!$A$1:$L$832,4,FALSE),"")</f>
        <v>43251</v>
      </c>
      <c r="F1305">
        <v>18.399999999999999</v>
      </c>
      <c r="G1305">
        <v>50</v>
      </c>
      <c r="H1305">
        <v>0.2</v>
      </c>
      <c r="I1305">
        <f t="shared" si="80"/>
        <v>2018</v>
      </c>
      <c r="J1305">
        <f t="shared" si="81"/>
        <v>184</v>
      </c>
      <c r="K1305">
        <f t="shared" si="82"/>
        <v>5</v>
      </c>
      <c r="L1305" t="str">
        <f t="shared" si="83"/>
        <v>Q2</v>
      </c>
    </row>
    <row r="1306" spans="1:12">
      <c r="A1306">
        <v>10745</v>
      </c>
      <c r="B1306">
        <v>18</v>
      </c>
      <c r="C1306" t="str">
        <f>_xlfn.IFNA(VLOOKUP(B1306,Products!$A$1:$J$93,2,FALSE),"")</f>
        <v>Carnarvon Tigers</v>
      </c>
      <c r="D1306" t="str">
        <f>_xlfn.IFNA(VLOOKUP(VLOOKUP(A1306,Orders!$A$1:$L$832,3,FALSE),Employees!$A$1:$J$10,3,FALSE)&amp;" "&amp;VLOOKUP(VLOOKUP(A1306,Orders!$A$1:$L$832,3,FALSE),Employees!$A$1:$J$10,2,FALSE),"")</f>
        <v>Anne Dodsworth</v>
      </c>
      <c r="E1306" s="3">
        <f>_xlfn.IFNA(VLOOKUP(A1306,Orders!$A$1:$L$832,4,FALSE),"")</f>
        <v>43252</v>
      </c>
      <c r="F1306">
        <v>62.5</v>
      </c>
      <c r="G1306">
        <v>24</v>
      </c>
      <c r="H1306">
        <v>0</v>
      </c>
      <c r="I1306">
        <f t="shared" si="80"/>
        <v>2018</v>
      </c>
      <c r="J1306">
        <f t="shared" si="81"/>
        <v>1500</v>
      </c>
      <c r="K1306">
        <f t="shared" si="82"/>
        <v>6</v>
      </c>
      <c r="L1306" t="str">
        <f t="shared" si="83"/>
        <v>Q2</v>
      </c>
    </row>
    <row r="1307" spans="1:12">
      <c r="A1307">
        <v>10745</v>
      </c>
      <c r="B1307">
        <v>44</v>
      </c>
      <c r="C1307" t="str">
        <f>_xlfn.IFNA(VLOOKUP(B1307,Products!$A$1:$J$93,2,FALSE),"")</f>
        <v>Gula Malacca</v>
      </c>
      <c r="D1307" t="str">
        <f>_xlfn.IFNA(VLOOKUP(VLOOKUP(A1307,Orders!$A$1:$L$832,3,FALSE),Employees!$A$1:$J$10,3,FALSE)&amp;" "&amp;VLOOKUP(VLOOKUP(A1307,Orders!$A$1:$L$832,3,FALSE),Employees!$A$1:$J$10,2,FALSE),"")</f>
        <v>Anne Dodsworth</v>
      </c>
      <c r="E1307" s="3">
        <f>_xlfn.IFNA(VLOOKUP(A1307,Orders!$A$1:$L$832,4,FALSE),"")</f>
        <v>43252</v>
      </c>
      <c r="F1307">
        <v>19.45</v>
      </c>
      <c r="G1307">
        <v>16</v>
      </c>
      <c r="H1307">
        <v>0</v>
      </c>
      <c r="I1307">
        <f t="shared" si="80"/>
        <v>2018</v>
      </c>
      <c r="J1307">
        <f t="shared" si="81"/>
        <v>311.2</v>
      </c>
      <c r="K1307">
        <f t="shared" si="82"/>
        <v>6</v>
      </c>
      <c r="L1307" t="str">
        <f t="shared" si="83"/>
        <v>Q2</v>
      </c>
    </row>
    <row r="1308" spans="1:12">
      <c r="A1308">
        <v>10745</v>
      </c>
      <c r="B1308">
        <v>59</v>
      </c>
      <c r="C1308" t="str">
        <f>_xlfn.IFNA(VLOOKUP(B1308,Products!$A$1:$J$93,2,FALSE),"")</f>
        <v>Raclette Courdavault</v>
      </c>
      <c r="D1308" t="str">
        <f>_xlfn.IFNA(VLOOKUP(VLOOKUP(A1308,Orders!$A$1:$L$832,3,FALSE),Employees!$A$1:$J$10,3,FALSE)&amp;" "&amp;VLOOKUP(VLOOKUP(A1308,Orders!$A$1:$L$832,3,FALSE),Employees!$A$1:$J$10,2,FALSE),"")</f>
        <v>Anne Dodsworth</v>
      </c>
      <c r="E1308" s="3">
        <f>_xlfn.IFNA(VLOOKUP(A1308,Orders!$A$1:$L$832,4,FALSE),"")</f>
        <v>43252</v>
      </c>
      <c r="F1308">
        <v>55</v>
      </c>
      <c r="G1308">
        <v>45</v>
      </c>
      <c r="H1308">
        <v>0</v>
      </c>
      <c r="I1308">
        <f t="shared" si="80"/>
        <v>2018</v>
      </c>
      <c r="J1308">
        <f t="shared" si="81"/>
        <v>2475</v>
      </c>
      <c r="K1308">
        <f t="shared" si="82"/>
        <v>6</v>
      </c>
      <c r="L1308" t="str">
        <f t="shared" si="83"/>
        <v>Q2</v>
      </c>
    </row>
    <row r="1309" spans="1:12">
      <c r="A1309">
        <v>10745</v>
      </c>
      <c r="B1309">
        <v>72</v>
      </c>
      <c r="C1309" t="str">
        <f>_xlfn.IFNA(VLOOKUP(B1309,Products!$A$1:$J$93,2,FALSE),"")</f>
        <v>Mozzarella di Giovanni</v>
      </c>
      <c r="D1309" t="str">
        <f>_xlfn.IFNA(VLOOKUP(VLOOKUP(A1309,Orders!$A$1:$L$832,3,FALSE),Employees!$A$1:$J$10,3,FALSE)&amp;" "&amp;VLOOKUP(VLOOKUP(A1309,Orders!$A$1:$L$832,3,FALSE),Employees!$A$1:$J$10,2,FALSE),"")</f>
        <v>Anne Dodsworth</v>
      </c>
      <c r="E1309" s="3">
        <f>_xlfn.IFNA(VLOOKUP(A1309,Orders!$A$1:$L$832,4,FALSE),"")</f>
        <v>43252</v>
      </c>
      <c r="F1309">
        <v>34.799999999999997</v>
      </c>
      <c r="G1309">
        <v>7</v>
      </c>
      <c r="H1309">
        <v>0</v>
      </c>
      <c r="I1309">
        <f t="shared" si="80"/>
        <v>2018</v>
      </c>
      <c r="J1309">
        <f t="shared" si="81"/>
        <v>243.59999999999997</v>
      </c>
      <c r="K1309">
        <f t="shared" si="82"/>
        <v>6</v>
      </c>
      <c r="L1309" t="str">
        <f t="shared" si="83"/>
        <v>Q2</v>
      </c>
    </row>
    <row r="1310" spans="1:12">
      <c r="A1310">
        <v>10746</v>
      </c>
      <c r="B1310">
        <v>13</v>
      </c>
      <c r="C1310" t="str">
        <f>_xlfn.IFNA(VLOOKUP(B1310,Products!$A$1:$J$93,2,FALSE),"")</f>
        <v>Konbu</v>
      </c>
      <c r="D1310" t="str">
        <f>_xlfn.IFNA(VLOOKUP(VLOOKUP(A1310,Orders!$A$1:$L$832,3,FALSE),Employees!$A$1:$J$10,3,FALSE)&amp;" "&amp;VLOOKUP(VLOOKUP(A1310,Orders!$A$1:$L$832,3,FALSE),Employees!$A$1:$J$10,2,FALSE),"")</f>
        <v>Nancy Davolio</v>
      </c>
      <c r="E1310" s="3">
        <f>_xlfn.IFNA(VLOOKUP(A1310,Orders!$A$1:$L$832,4,FALSE),"")</f>
        <v>43253</v>
      </c>
      <c r="F1310">
        <v>6</v>
      </c>
      <c r="G1310">
        <v>6</v>
      </c>
      <c r="H1310">
        <v>0</v>
      </c>
      <c r="I1310">
        <f t="shared" si="80"/>
        <v>2018</v>
      </c>
      <c r="J1310">
        <f t="shared" si="81"/>
        <v>36</v>
      </c>
      <c r="K1310">
        <f t="shared" si="82"/>
        <v>6</v>
      </c>
      <c r="L1310" t="str">
        <f t="shared" si="83"/>
        <v>Q2</v>
      </c>
    </row>
    <row r="1311" spans="1:12">
      <c r="A1311">
        <v>10746</v>
      </c>
      <c r="B1311">
        <v>42</v>
      </c>
      <c r="C1311" t="str">
        <f>_xlfn.IFNA(VLOOKUP(B1311,Products!$A$1:$J$93,2,FALSE),"")</f>
        <v>Singaporean Hokkien Fried Mee</v>
      </c>
      <c r="D1311" t="str">
        <f>_xlfn.IFNA(VLOOKUP(VLOOKUP(A1311,Orders!$A$1:$L$832,3,FALSE),Employees!$A$1:$J$10,3,FALSE)&amp;" "&amp;VLOOKUP(VLOOKUP(A1311,Orders!$A$1:$L$832,3,FALSE),Employees!$A$1:$J$10,2,FALSE),"")</f>
        <v>Nancy Davolio</v>
      </c>
      <c r="E1311" s="3">
        <f>_xlfn.IFNA(VLOOKUP(A1311,Orders!$A$1:$L$832,4,FALSE),"")</f>
        <v>43253</v>
      </c>
      <c r="F1311">
        <v>14</v>
      </c>
      <c r="G1311">
        <v>28</v>
      </c>
      <c r="H1311">
        <v>0</v>
      </c>
      <c r="I1311">
        <f t="shared" si="80"/>
        <v>2018</v>
      </c>
      <c r="J1311">
        <f t="shared" si="81"/>
        <v>392</v>
      </c>
      <c r="K1311">
        <f t="shared" si="82"/>
        <v>6</v>
      </c>
      <c r="L1311" t="str">
        <f t="shared" si="83"/>
        <v>Q2</v>
      </c>
    </row>
    <row r="1312" spans="1:12">
      <c r="A1312">
        <v>10746</v>
      </c>
      <c r="B1312">
        <v>62</v>
      </c>
      <c r="C1312" t="str">
        <f>_xlfn.IFNA(VLOOKUP(B1312,Products!$A$1:$J$93,2,FALSE),"")</f>
        <v>Tarte au sucre</v>
      </c>
      <c r="D1312" t="str">
        <f>_xlfn.IFNA(VLOOKUP(VLOOKUP(A1312,Orders!$A$1:$L$832,3,FALSE),Employees!$A$1:$J$10,3,FALSE)&amp;" "&amp;VLOOKUP(VLOOKUP(A1312,Orders!$A$1:$L$832,3,FALSE),Employees!$A$1:$J$10,2,FALSE),"")</f>
        <v>Nancy Davolio</v>
      </c>
      <c r="E1312" s="3">
        <f>_xlfn.IFNA(VLOOKUP(A1312,Orders!$A$1:$L$832,4,FALSE),"")</f>
        <v>43253</v>
      </c>
      <c r="F1312">
        <v>49.3</v>
      </c>
      <c r="G1312">
        <v>9</v>
      </c>
      <c r="H1312">
        <v>0</v>
      </c>
      <c r="I1312">
        <f t="shared" si="80"/>
        <v>2018</v>
      </c>
      <c r="J1312">
        <f t="shared" si="81"/>
        <v>443.7</v>
      </c>
      <c r="K1312">
        <f t="shared" si="82"/>
        <v>6</v>
      </c>
      <c r="L1312" t="str">
        <f t="shared" si="83"/>
        <v>Q2</v>
      </c>
    </row>
    <row r="1313" spans="1:12">
      <c r="A1313">
        <v>10746</v>
      </c>
      <c r="B1313">
        <v>69</v>
      </c>
      <c r="C1313" t="str">
        <f>_xlfn.IFNA(VLOOKUP(B1313,Products!$A$1:$J$93,2,FALSE),"")</f>
        <v>Gudbrandsdalsost</v>
      </c>
      <c r="D1313" t="str">
        <f>_xlfn.IFNA(VLOOKUP(VLOOKUP(A1313,Orders!$A$1:$L$832,3,FALSE),Employees!$A$1:$J$10,3,FALSE)&amp;" "&amp;VLOOKUP(VLOOKUP(A1313,Orders!$A$1:$L$832,3,FALSE),Employees!$A$1:$J$10,2,FALSE),"")</f>
        <v>Nancy Davolio</v>
      </c>
      <c r="E1313" s="3">
        <f>_xlfn.IFNA(VLOOKUP(A1313,Orders!$A$1:$L$832,4,FALSE),"")</f>
        <v>43253</v>
      </c>
      <c r="F1313">
        <v>36</v>
      </c>
      <c r="G1313">
        <v>40</v>
      </c>
      <c r="H1313">
        <v>0</v>
      </c>
      <c r="I1313">
        <f t="shared" si="80"/>
        <v>2018</v>
      </c>
      <c r="J1313">
        <f t="shared" si="81"/>
        <v>1440</v>
      </c>
      <c r="K1313">
        <f t="shared" si="82"/>
        <v>6</v>
      </c>
      <c r="L1313" t="str">
        <f t="shared" si="83"/>
        <v>Q2</v>
      </c>
    </row>
    <row r="1314" spans="1:12">
      <c r="A1314">
        <v>10747</v>
      </c>
      <c r="B1314">
        <v>31</v>
      </c>
      <c r="C1314" t="str">
        <f>_xlfn.IFNA(VLOOKUP(B1314,Products!$A$1:$J$93,2,FALSE),"")</f>
        <v>Gorgonzola Telino</v>
      </c>
      <c r="D1314" t="str">
        <f>_xlfn.IFNA(VLOOKUP(VLOOKUP(A1314,Orders!$A$1:$L$832,3,FALSE),Employees!$A$1:$J$10,3,FALSE)&amp;" "&amp;VLOOKUP(VLOOKUP(A1314,Orders!$A$1:$L$832,3,FALSE),Employees!$A$1:$J$10,2,FALSE),"")</f>
        <v>Michael Suyama</v>
      </c>
      <c r="E1314" s="3">
        <f>_xlfn.IFNA(VLOOKUP(A1314,Orders!$A$1:$L$832,4,FALSE),"")</f>
        <v>43253</v>
      </c>
      <c r="F1314">
        <v>12.5</v>
      </c>
      <c r="G1314">
        <v>8</v>
      </c>
      <c r="H1314">
        <v>0</v>
      </c>
      <c r="I1314">
        <f t="shared" si="80"/>
        <v>2018</v>
      </c>
      <c r="J1314">
        <f t="shared" si="81"/>
        <v>100</v>
      </c>
      <c r="K1314">
        <f t="shared" si="82"/>
        <v>6</v>
      </c>
      <c r="L1314" t="str">
        <f t="shared" si="83"/>
        <v>Q2</v>
      </c>
    </row>
    <row r="1315" spans="1:12">
      <c r="A1315">
        <v>10747</v>
      </c>
      <c r="B1315">
        <v>41</v>
      </c>
      <c r="C1315" t="str">
        <f>_xlfn.IFNA(VLOOKUP(B1315,Products!$A$1:$J$93,2,FALSE),"")</f>
        <v>Jack's New England Clam Chowder</v>
      </c>
      <c r="D1315" t="str">
        <f>_xlfn.IFNA(VLOOKUP(VLOOKUP(A1315,Orders!$A$1:$L$832,3,FALSE),Employees!$A$1:$J$10,3,FALSE)&amp;" "&amp;VLOOKUP(VLOOKUP(A1315,Orders!$A$1:$L$832,3,FALSE),Employees!$A$1:$J$10,2,FALSE),"")</f>
        <v>Michael Suyama</v>
      </c>
      <c r="E1315" s="3">
        <f>_xlfn.IFNA(VLOOKUP(A1315,Orders!$A$1:$L$832,4,FALSE),"")</f>
        <v>43253</v>
      </c>
      <c r="F1315">
        <v>9.65</v>
      </c>
      <c r="G1315">
        <v>35</v>
      </c>
      <c r="H1315">
        <v>0</v>
      </c>
      <c r="I1315">
        <f t="shared" si="80"/>
        <v>2018</v>
      </c>
      <c r="J1315">
        <f t="shared" si="81"/>
        <v>337.75</v>
      </c>
      <c r="K1315">
        <f t="shared" si="82"/>
        <v>6</v>
      </c>
      <c r="L1315" t="str">
        <f t="shared" si="83"/>
        <v>Q2</v>
      </c>
    </row>
    <row r="1316" spans="1:12">
      <c r="A1316">
        <v>10747</v>
      </c>
      <c r="B1316">
        <v>63</v>
      </c>
      <c r="C1316" t="str">
        <f>_xlfn.IFNA(VLOOKUP(B1316,Products!$A$1:$J$93,2,FALSE),"")</f>
        <v>Vegie-spread</v>
      </c>
      <c r="D1316" t="str">
        <f>_xlfn.IFNA(VLOOKUP(VLOOKUP(A1316,Orders!$A$1:$L$832,3,FALSE),Employees!$A$1:$J$10,3,FALSE)&amp;" "&amp;VLOOKUP(VLOOKUP(A1316,Orders!$A$1:$L$832,3,FALSE),Employees!$A$1:$J$10,2,FALSE),"")</f>
        <v>Michael Suyama</v>
      </c>
      <c r="E1316" s="3">
        <f>_xlfn.IFNA(VLOOKUP(A1316,Orders!$A$1:$L$832,4,FALSE),"")</f>
        <v>43253</v>
      </c>
      <c r="F1316">
        <v>43.9</v>
      </c>
      <c r="G1316">
        <v>9</v>
      </c>
      <c r="H1316">
        <v>0</v>
      </c>
      <c r="I1316">
        <f t="shared" si="80"/>
        <v>2018</v>
      </c>
      <c r="J1316">
        <f t="shared" si="81"/>
        <v>395.09999999999997</v>
      </c>
      <c r="K1316">
        <f t="shared" si="82"/>
        <v>6</v>
      </c>
      <c r="L1316" t="str">
        <f t="shared" si="83"/>
        <v>Q2</v>
      </c>
    </row>
    <row r="1317" spans="1:12">
      <c r="A1317">
        <v>10747</v>
      </c>
      <c r="B1317">
        <v>69</v>
      </c>
      <c r="C1317" t="str">
        <f>_xlfn.IFNA(VLOOKUP(B1317,Products!$A$1:$J$93,2,FALSE),"")</f>
        <v>Gudbrandsdalsost</v>
      </c>
      <c r="D1317" t="str">
        <f>_xlfn.IFNA(VLOOKUP(VLOOKUP(A1317,Orders!$A$1:$L$832,3,FALSE),Employees!$A$1:$J$10,3,FALSE)&amp;" "&amp;VLOOKUP(VLOOKUP(A1317,Orders!$A$1:$L$832,3,FALSE),Employees!$A$1:$J$10,2,FALSE),"")</f>
        <v>Michael Suyama</v>
      </c>
      <c r="E1317" s="3">
        <f>_xlfn.IFNA(VLOOKUP(A1317,Orders!$A$1:$L$832,4,FALSE),"")</f>
        <v>43253</v>
      </c>
      <c r="F1317">
        <v>36</v>
      </c>
      <c r="G1317">
        <v>30</v>
      </c>
      <c r="H1317">
        <v>0</v>
      </c>
      <c r="I1317">
        <f t="shared" si="80"/>
        <v>2018</v>
      </c>
      <c r="J1317">
        <f t="shared" si="81"/>
        <v>1080</v>
      </c>
      <c r="K1317">
        <f t="shared" si="82"/>
        <v>6</v>
      </c>
      <c r="L1317" t="str">
        <f t="shared" si="83"/>
        <v>Q2</v>
      </c>
    </row>
    <row r="1318" spans="1:12">
      <c r="A1318">
        <v>10748</v>
      </c>
      <c r="B1318">
        <v>23</v>
      </c>
      <c r="C1318" t="str">
        <f>_xlfn.IFNA(VLOOKUP(B1318,Products!$A$1:$J$93,2,FALSE),"")</f>
        <v>Tunnbröd</v>
      </c>
      <c r="D1318" t="str">
        <f>_xlfn.IFNA(VLOOKUP(VLOOKUP(A1318,Orders!$A$1:$L$832,3,FALSE),Employees!$A$1:$J$10,3,FALSE)&amp;" "&amp;VLOOKUP(VLOOKUP(A1318,Orders!$A$1:$L$832,3,FALSE),Employees!$A$1:$J$10,2,FALSE),"")</f>
        <v>Janet Leverling</v>
      </c>
      <c r="E1318" s="3">
        <f>_xlfn.IFNA(VLOOKUP(A1318,Orders!$A$1:$L$832,4,FALSE),"")</f>
        <v>43254</v>
      </c>
      <c r="F1318">
        <v>9</v>
      </c>
      <c r="G1318">
        <v>44</v>
      </c>
      <c r="H1318">
        <v>0</v>
      </c>
      <c r="I1318">
        <f t="shared" si="80"/>
        <v>2018</v>
      </c>
      <c r="J1318">
        <f t="shared" si="81"/>
        <v>396</v>
      </c>
      <c r="K1318">
        <f t="shared" si="82"/>
        <v>6</v>
      </c>
      <c r="L1318" t="str">
        <f t="shared" si="83"/>
        <v>Q2</v>
      </c>
    </row>
    <row r="1319" spans="1:12">
      <c r="A1319">
        <v>10748</v>
      </c>
      <c r="B1319">
        <v>40</v>
      </c>
      <c r="C1319" t="str">
        <f>_xlfn.IFNA(VLOOKUP(B1319,Products!$A$1:$J$93,2,FALSE),"")</f>
        <v>Boston Crab Meat</v>
      </c>
      <c r="D1319" t="str">
        <f>_xlfn.IFNA(VLOOKUP(VLOOKUP(A1319,Orders!$A$1:$L$832,3,FALSE),Employees!$A$1:$J$10,3,FALSE)&amp;" "&amp;VLOOKUP(VLOOKUP(A1319,Orders!$A$1:$L$832,3,FALSE),Employees!$A$1:$J$10,2,FALSE),"")</f>
        <v>Janet Leverling</v>
      </c>
      <c r="E1319" s="3">
        <f>_xlfn.IFNA(VLOOKUP(A1319,Orders!$A$1:$L$832,4,FALSE),"")</f>
        <v>43254</v>
      </c>
      <c r="F1319">
        <v>18.399999999999999</v>
      </c>
      <c r="G1319">
        <v>40</v>
      </c>
      <c r="H1319">
        <v>0</v>
      </c>
      <c r="I1319">
        <f t="shared" si="80"/>
        <v>2018</v>
      </c>
      <c r="J1319">
        <f t="shared" si="81"/>
        <v>736</v>
      </c>
      <c r="K1319">
        <f t="shared" si="82"/>
        <v>6</v>
      </c>
      <c r="L1319" t="str">
        <f t="shared" si="83"/>
        <v>Q2</v>
      </c>
    </row>
    <row r="1320" spans="1:12">
      <c r="A1320">
        <v>10748</v>
      </c>
      <c r="B1320">
        <v>56</v>
      </c>
      <c r="C1320" t="str">
        <f>_xlfn.IFNA(VLOOKUP(B1320,Products!$A$1:$J$93,2,FALSE),"")</f>
        <v>Gnocchi di nonna Alice</v>
      </c>
      <c r="D1320" t="str">
        <f>_xlfn.IFNA(VLOOKUP(VLOOKUP(A1320,Orders!$A$1:$L$832,3,FALSE),Employees!$A$1:$J$10,3,FALSE)&amp;" "&amp;VLOOKUP(VLOOKUP(A1320,Orders!$A$1:$L$832,3,FALSE),Employees!$A$1:$J$10,2,FALSE),"")</f>
        <v>Janet Leverling</v>
      </c>
      <c r="E1320" s="3">
        <f>_xlfn.IFNA(VLOOKUP(A1320,Orders!$A$1:$L$832,4,FALSE),"")</f>
        <v>43254</v>
      </c>
      <c r="F1320">
        <v>38</v>
      </c>
      <c r="G1320">
        <v>28</v>
      </c>
      <c r="H1320">
        <v>0</v>
      </c>
      <c r="I1320">
        <f t="shared" si="80"/>
        <v>2018</v>
      </c>
      <c r="J1320">
        <f t="shared" si="81"/>
        <v>1064</v>
      </c>
      <c r="K1320">
        <f t="shared" si="82"/>
        <v>6</v>
      </c>
      <c r="L1320" t="str">
        <f t="shared" si="83"/>
        <v>Q2</v>
      </c>
    </row>
    <row r="1321" spans="1:12">
      <c r="A1321">
        <v>10749</v>
      </c>
      <c r="B1321">
        <v>56</v>
      </c>
      <c r="C1321" t="str">
        <f>_xlfn.IFNA(VLOOKUP(B1321,Products!$A$1:$J$93,2,FALSE),"")</f>
        <v>Gnocchi di nonna Alice</v>
      </c>
      <c r="D1321" t="str">
        <f>_xlfn.IFNA(VLOOKUP(VLOOKUP(A1321,Orders!$A$1:$L$832,3,FALSE),Employees!$A$1:$J$10,3,FALSE)&amp;" "&amp;VLOOKUP(VLOOKUP(A1321,Orders!$A$1:$L$832,3,FALSE),Employees!$A$1:$J$10,2,FALSE),"")</f>
        <v>Margaret Peacock</v>
      </c>
      <c r="E1321" s="3">
        <f>_xlfn.IFNA(VLOOKUP(A1321,Orders!$A$1:$L$832,4,FALSE),"")</f>
        <v>43254</v>
      </c>
      <c r="F1321">
        <v>38</v>
      </c>
      <c r="G1321">
        <v>15</v>
      </c>
      <c r="H1321">
        <v>0</v>
      </c>
      <c r="I1321">
        <f t="shared" si="80"/>
        <v>2018</v>
      </c>
      <c r="J1321">
        <f t="shared" si="81"/>
        <v>570</v>
      </c>
      <c r="K1321">
        <f t="shared" si="82"/>
        <v>6</v>
      </c>
      <c r="L1321" t="str">
        <f t="shared" si="83"/>
        <v>Q2</v>
      </c>
    </row>
    <row r="1322" spans="1:12">
      <c r="A1322">
        <v>10749</v>
      </c>
      <c r="B1322">
        <v>59</v>
      </c>
      <c r="C1322" t="str">
        <f>_xlfn.IFNA(VLOOKUP(B1322,Products!$A$1:$J$93,2,FALSE),"")</f>
        <v>Raclette Courdavault</v>
      </c>
      <c r="D1322" t="str">
        <f>_xlfn.IFNA(VLOOKUP(VLOOKUP(A1322,Orders!$A$1:$L$832,3,FALSE),Employees!$A$1:$J$10,3,FALSE)&amp;" "&amp;VLOOKUP(VLOOKUP(A1322,Orders!$A$1:$L$832,3,FALSE),Employees!$A$1:$J$10,2,FALSE),"")</f>
        <v>Margaret Peacock</v>
      </c>
      <c r="E1322" s="3">
        <f>_xlfn.IFNA(VLOOKUP(A1322,Orders!$A$1:$L$832,4,FALSE),"")</f>
        <v>43254</v>
      </c>
      <c r="F1322">
        <v>55</v>
      </c>
      <c r="G1322">
        <v>6</v>
      </c>
      <c r="H1322">
        <v>0</v>
      </c>
      <c r="I1322">
        <f t="shared" si="80"/>
        <v>2018</v>
      </c>
      <c r="J1322">
        <f t="shared" si="81"/>
        <v>330</v>
      </c>
      <c r="K1322">
        <f t="shared" si="82"/>
        <v>6</v>
      </c>
      <c r="L1322" t="str">
        <f t="shared" si="83"/>
        <v>Q2</v>
      </c>
    </row>
    <row r="1323" spans="1:12">
      <c r="A1323">
        <v>10749</v>
      </c>
      <c r="B1323">
        <v>76</v>
      </c>
      <c r="C1323" t="str">
        <f>_xlfn.IFNA(VLOOKUP(B1323,Products!$A$1:$J$93,2,FALSE),"")</f>
        <v>Lakkalikööri</v>
      </c>
      <c r="D1323" t="str">
        <f>_xlfn.IFNA(VLOOKUP(VLOOKUP(A1323,Orders!$A$1:$L$832,3,FALSE),Employees!$A$1:$J$10,3,FALSE)&amp;" "&amp;VLOOKUP(VLOOKUP(A1323,Orders!$A$1:$L$832,3,FALSE),Employees!$A$1:$J$10,2,FALSE),"")</f>
        <v>Margaret Peacock</v>
      </c>
      <c r="E1323" s="3">
        <f>_xlfn.IFNA(VLOOKUP(A1323,Orders!$A$1:$L$832,4,FALSE),"")</f>
        <v>43254</v>
      </c>
      <c r="F1323">
        <v>18</v>
      </c>
      <c r="G1323">
        <v>10</v>
      </c>
      <c r="H1323">
        <v>0</v>
      </c>
      <c r="I1323">
        <f t="shared" si="80"/>
        <v>2018</v>
      </c>
      <c r="J1323">
        <f t="shared" si="81"/>
        <v>180</v>
      </c>
      <c r="K1323">
        <f t="shared" si="82"/>
        <v>6</v>
      </c>
      <c r="L1323" t="str">
        <f t="shared" si="83"/>
        <v>Q2</v>
      </c>
    </row>
    <row r="1324" spans="1:12">
      <c r="A1324">
        <v>10750</v>
      </c>
      <c r="B1324">
        <v>14</v>
      </c>
      <c r="C1324" t="str">
        <f>_xlfn.IFNA(VLOOKUP(B1324,Products!$A$1:$J$93,2,FALSE),"")</f>
        <v>Tofu</v>
      </c>
      <c r="D1324" t="str">
        <f>_xlfn.IFNA(VLOOKUP(VLOOKUP(A1324,Orders!$A$1:$L$832,3,FALSE),Employees!$A$1:$J$10,3,FALSE)&amp;" "&amp;VLOOKUP(VLOOKUP(A1324,Orders!$A$1:$L$832,3,FALSE),Employees!$A$1:$J$10,2,FALSE),"")</f>
        <v>Anne Dodsworth</v>
      </c>
      <c r="E1324" s="3">
        <f>_xlfn.IFNA(VLOOKUP(A1324,Orders!$A$1:$L$832,4,FALSE),"")</f>
        <v>43255</v>
      </c>
      <c r="F1324">
        <v>23.25</v>
      </c>
      <c r="G1324">
        <v>5</v>
      </c>
      <c r="H1324">
        <v>0.15</v>
      </c>
      <c r="I1324">
        <f t="shared" si="80"/>
        <v>2018</v>
      </c>
      <c r="J1324">
        <f t="shared" si="81"/>
        <v>17.4375</v>
      </c>
      <c r="K1324">
        <f t="shared" si="82"/>
        <v>6</v>
      </c>
      <c r="L1324" t="str">
        <f t="shared" si="83"/>
        <v>Q2</v>
      </c>
    </row>
    <row r="1325" spans="1:12">
      <c r="A1325">
        <v>10750</v>
      </c>
      <c r="B1325">
        <v>45</v>
      </c>
      <c r="C1325" t="str">
        <f>_xlfn.IFNA(VLOOKUP(B1325,Products!$A$1:$J$93,2,FALSE),"")</f>
        <v>Rogede sild</v>
      </c>
      <c r="D1325" t="str">
        <f>_xlfn.IFNA(VLOOKUP(VLOOKUP(A1325,Orders!$A$1:$L$832,3,FALSE),Employees!$A$1:$J$10,3,FALSE)&amp;" "&amp;VLOOKUP(VLOOKUP(A1325,Orders!$A$1:$L$832,3,FALSE),Employees!$A$1:$J$10,2,FALSE),"")</f>
        <v>Anne Dodsworth</v>
      </c>
      <c r="E1325" s="3">
        <f>_xlfn.IFNA(VLOOKUP(A1325,Orders!$A$1:$L$832,4,FALSE),"")</f>
        <v>43255</v>
      </c>
      <c r="F1325">
        <v>9.5</v>
      </c>
      <c r="G1325">
        <v>40</v>
      </c>
      <c r="H1325">
        <v>0.15</v>
      </c>
      <c r="I1325">
        <f t="shared" si="80"/>
        <v>2018</v>
      </c>
      <c r="J1325">
        <f t="shared" si="81"/>
        <v>57</v>
      </c>
      <c r="K1325">
        <f t="shared" si="82"/>
        <v>6</v>
      </c>
      <c r="L1325" t="str">
        <f t="shared" si="83"/>
        <v>Q2</v>
      </c>
    </row>
    <row r="1326" spans="1:12">
      <c r="A1326">
        <v>10750</v>
      </c>
      <c r="B1326">
        <v>59</v>
      </c>
      <c r="C1326" t="str">
        <f>_xlfn.IFNA(VLOOKUP(B1326,Products!$A$1:$J$93,2,FALSE),"")</f>
        <v>Raclette Courdavault</v>
      </c>
      <c r="D1326" t="str">
        <f>_xlfn.IFNA(VLOOKUP(VLOOKUP(A1326,Orders!$A$1:$L$832,3,FALSE),Employees!$A$1:$J$10,3,FALSE)&amp;" "&amp;VLOOKUP(VLOOKUP(A1326,Orders!$A$1:$L$832,3,FALSE),Employees!$A$1:$J$10,2,FALSE),"")</f>
        <v>Anne Dodsworth</v>
      </c>
      <c r="E1326" s="3">
        <f>_xlfn.IFNA(VLOOKUP(A1326,Orders!$A$1:$L$832,4,FALSE),"")</f>
        <v>43255</v>
      </c>
      <c r="F1326">
        <v>55</v>
      </c>
      <c r="G1326">
        <v>25</v>
      </c>
      <c r="H1326">
        <v>0.15</v>
      </c>
      <c r="I1326">
        <f t="shared" si="80"/>
        <v>2018</v>
      </c>
      <c r="J1326">
        <f t="shared" si="81"/>
        <v>206.25</v>
      </c>
      <c r="K1326">
        <f t="shared" si="82"/>
        <v>6</v>
      </c>
      <c r="L1326" t="str">
        <f t="shared" si="83"/>
        <v>Q2</v>
      </c>
    </row>
    <row r="1327" spans="1:12">
      <c r="A1327">
        <v>10751</v>
      </c>
      <c r="B1327">
        <v>26</v>
      </c>
      <c r="C1327" t="str">
        <f>_xlfn.IFNA(VLOOKUP(B1327,Products!$A$1:$J$93,2,FALSE),"")</f>
        <v>Gumbär Gummibärchen</v>
      </c>
      <c r="D1327" t="str">
        <f>_xlfn.IFNA(VLOOKUP(VLOOKUP(A1327,Orders!$A$1:$L$832,3,FALSE),Employees!$A$1:$J$10,3,FALSE)&amp;" "&amp;VLOOKUP(VLOOKUP(A1327,Orders!$A$1:$L$832,3,FALSE),Employees!$A$1:$J$10,2,FALSE),"")</f>
        <v>Janet Leverling</v>
      </c>
      <c r="E1327" s="3">
        <f>_xlfn.IFNA(VLOOKUP(A1327,Orders!$A$1:$L$832,4,FALSE),"")</f>
        <v>43258</v>
      </c>
      <c r="F1327">
        <v>31.23</v>
      </c>
      <c r="G1327">
        <v>12</v>
      </c>
      <c r="H1327">
        <v>0.1</v>
      </c>
      <c r="I1327">
        <f t="shared" si="80"/>
        <v>2018</v>
      </c>
      <c r="J1327">
        <f t="shared" si="81"/>
        <v>37.475999999999999</v>
      </c>
      <c r="K1327">
        <f t="shared" si="82"/>
        <v>6</v>
      </c>
      <c r="L1327" t="str">
        <f t="shared" si="83"/>
        <v>Q2</v>
      </c>
    </row>
    <row r="1328" spans="1:12">
      <c r="A1328">
        <v>10751</v>
      </c>
      <c r="B1328">
        <v>30</v>
      </c>
      <c r="C1328" t="str">
        <f>_xlfn.IFNA(VLOOKUP(B1328,Products!$A$1:$J$93,2,FALSE),"")</f>
        <v>Nord-Ost Matjeshering</v>
      </c>
      <c r="D1328" t="str">
        <f>_xlfn.IFNA(VLOOKUP(VLOOKUP(A1328,Orders!$A$1:$L$832,3,FALSE),Employees!$A$1:$J$10,3,FALSE)&amp;" "&amp;VLOOKUP(VLOOKUP(A1328,Orders!$A$1:$L$832,3,FALSE),Employees!$A$1:$J$10,2,FALSE),"")</f>
        <v>Janet Leverling</v>
      </c>
      <c r="E1328" s="3">
        <f>_xlfn.IFNA(VLOOKUP(A1328,Orders!$A$1:$L$832,4,FALSE),"")</f>
        <v>43258</v>
      </c>
      <c r="F1328">
        <v>25.89</v>
      </c>
      <c r="G1328">
        <v>30</v>
      </c>
      <c r="H1328">
        <v>0</v>
      </c>
      <c r="I1328">
        <f t="shared" si="80"/>
        <v>2018</v>
      </c>
      <c r="J1328">
        <f t="shared" si="81"/>
        <v>776.7</v>
      </c>
      <c r="K1328">
        <f t="shared" si="82"/>
        <v>6</v>
      </c>
      <c r="L1328" t="str">
        <f t="shared" si="83"/>
        <v>Q2</v>
      </c>
    </row>
    <row r="1329" spans="1:12">
      <c r="A1329">
        <v>10751</v>
      </c>
      <c r="B1329">
        <v>50</v>
      </c>
      <c r="C1329" t="str">
        <f>_xlfn.IFNA(VLOOKUP(B1329,Products!$A$1:$J$93,2,FALSE),"")</f>
        <v>Valkoinen suklaa</v>
      </c>
      <c r="D1329" t="str">
        <f>_xlfn.IFNA(VLOOKUP(VLOOKUP(A1329,Orders!$A$1:$L$832,3,FALSE),Employees!$A$1:$J$10,3,FALSE)&amp;" "&amp;VLOOKUP(VLOOKUP(A1329,Orders!$A$1:$L$832,3,FALSE),Employees!$A$1:$J$10,2,FALSE),"")</f>
        <v>Janet Leverling</v>
      </c>
      <c r="E1329" s="3">
        <f>_xlfn.IFNA(VLOOKUP(A1329,Orders!$A$1:$L$832,4,FALSE),"")</f>
        <v>43258</v>
      </c>
      <c r="F1329">
        <v>16.25</v>
      </c>
      <c r="G1329">
        <v>20</v>
      </c>
      <c r="H1329">
        <v>0.1</v>
      </c>
      <c r="I1329">
        <f t="shared" si="80"/>
        <v>2018</v>
      </c>
      <c r="J1329">
        <f t="shared" si="81"/>
        <v>32.5</v>
      </c>
      <c r="K1329">
        <f t="shared" si="82"/>
        <v>6</v>
      </c>
      <c r="L1329" t="str">
        <f t="shared" si="83"/>
        <v>Q2</v>
      </c>
    </row>
    <row r="1330" spans="1:12">
      <c r="A1330">
        <v>10751</v>
      </c>
      <c r="B1330">
        <v>73</v>
      </c>
      <c r="C1330" t="str">
        <f>_xlfn.IFNA(VLOOKUP(B1330,Products!$A$1:$J$93,2,FALSE),"")</f>
        <v>Röd Kaviar</v>
      </c>
      <c r="D1330" t="str">
        <f>_xlfn.IFNA(VLOOKUP(VLOOKUP(A1330,Orders!$A$1:$L$832,3,FALSE),Employees!$A$1:$J$10,3,FALSE)&amp;" "&amp;VLOOKUP(VLOOKUP(A1330,Orders!$A$1:$L$832,3,FALSE),Employees!$A$1:$J$10,2,FALSE),"")</f>
        <v>Janet Leverling</v>
      </c>
      <c r="E1330" s="3">
        <f>_xlfn.IFNA(VLOOKUP(A1330,Orders!$A$1:$L$832,4,FALSE),"")</f>
        <v>43258</v>
      </c>
      <c r="F1330">
        <v>15</v>
      </c>
      <c r="G1330">
        <v>15</v>
      </c>
      <c r="H1330">
        <v>0</v>
      </c>
      <c r="I1330">
        <f t="shared" si="80"/>
        <v>2018</v>
      </c>
      <c r="J1330">
        <f t="shared" si="81"/>
        <v>225</v>
      </c>
      <c r="K1330">
        <f t="shared" si="82"/>
        <v>6</v>
      </c>
      <c r="L1330" t="str">
        <f t="shared" si="83"/>
        <v>Q2</v>
      </c>
    </row>
    <row r="1331" spans="1:12">
      <c r="A1331">
        <v>10752</v>
      </c>
      <c r="B1331">
        <v>1</v>
      </c>
      <c r="C1331" t="str">
        <f>_xlfn.IFNA(VLOOKUP(B1331,Products!$A$1:$J$93,2,FALSE),"")</f>
        <v>Tea</v>
      </c>
      <c r="D1331" t="str">
        <f>_xlfn.IFNA(VLOOKUP(VLOOKUP(A1331,Orders!$A$1:$L$832,3,FALSE),Employees!$A$1:$J$10,3,FALSE)&amp;" "&amp;VLOOKUP(VLOOKUP(A1331,Orders!$A$1:$L$832,3,FALSE),Employees!$A$1:$J$10,2,FALSE),"")</f>
        <v>Andrew Fuller</v>
      </c>
      <c r="E1331" s="3">
        <f>_xlfn.IFNA(VLOOKUP(A1331,Orders!$A$1:$L$832,4,FALSE),"")</f>
        <v>43258</v>
      </c>
      <c r="F1331">
        <v>18</v>
      </c>
      <c r="G1331">
        <v>8</v>
      </c>
      <c r="H1331">
        <v>0</v>
      </c>
      <c r="I1331">
        <f t="shared" si="80"/>
        <v>2018</v>
      </c>
      <c r="J1331">
        <f t="shared" si="81"/>
        <v>144</v>
      </c>
      <c r="K1331">
        <f t="shared" si="82"/>
        <v>6</v>
      </c>
      <c r="L1331" t="str">
        <f t="shared" si="83"/>
        <v>Q2</v>
      </c>
    </row>
    <row r="1332" spans="1:12">
      <c r="A1332">
        <v>10752</v>
      </c>
      <c r="B1332">
        <v>69</v>
      </c>
      <c r="C1332" t="str">
        <f>_xlfn.IFNA(VLOOKUP(B1332,Products!$A$1:$J$93,2,FALSE),"")</f>
        <v>Gudbrandsdalsost</v>
      </c>
      <c r="D1332" t="str">
        <f>_xlfn.IFNA(VLOOKUP(VLOOKUP(A1332,Orders!$A$1:$L$832,3,FALSE),Employees!$A$1:$J$10,3,FALSE)&amp;" "&amp;VLOOKUP(VLOOKUP(A1332,Orders!$A$1:$L$832,3,FALSE),Employees!$A$1:$J$10,2,FALSE),"")</f>
        <v>Andrew Fuller</v>
      </c>
      <c r="E1332" s="3">
        <f>_xlfn.IFNA(VLOOKUP(A1332,Orders!$A$1:$L$832,4,FALSE),"")</f>
        <v>43258</v>
      </c>
      <c r="F1332">
        <v>36</v>
      </c>
      <c r="G1332">
        <v>3</v>
      </c>
      <c r="H1332">
        <v>0</v>
      </c>
      <c r="I1332">
        <f t="shared" si="80"/>
        <v>2018</v>
      </c>
      <c r="J1332">
        <f t="shared" si="81"/>
        <v>108</v>
      </c>
      <c r="K1332">
        <f t="shared" si="82"/>
        <v>6</v>
      </c>
      <c r="L1332" t="str">
        <f t="shared" si="83"/>
        <v>Q2</v>
      </c>
    </row>
    <row r="1333" spans="1:12">
      <c r="A1333">
        <v>10753</v>
      </c>
      <c r="B1333">
        <v>45</v>
      </c>
      <c r="C1333" t="str">
        <f>_xlfn.IFNA(VLOOKUP(B1333,Products!$A$1:$J$93,2,FALSE),"")</f>
        <v>Rogede sild</v>
      </c>
      <c r="D1333" t="str">
        <f>_xlfn.IFNA(VLOOKUP(VLOOKUP(A1333,Orders!$A$1:$L$832,3,FALSE),Employees!$A$1:$J$10,3,FALSE)&amp;" "&amp;VLOOKUP(VLOOKUP(A1333,Orders!$A$1:$L$832,3,FALSE),Employees!$A$1:$J$10,2,FALSE),"")</f>
        <v>Janet Leverling</v>
      </c>
      <c r="E1333" s="3">
        <f>_xlfn.IFNA(VLOOKUP(A1333,Orders!$A$1:$L$832,4,FALSE),"")</f>
        <v>43259</v>
      </c>
      <c r="F1333">
        <v>9.5</v>
      </c>
      <c r="G1333">
        <v>4</v>
      </c>
      <c r="H1333">
        <v>0</v>
      </c>
      <c r="I1333">
        <f t="shared" si="80"/>
        <v>2018</v>
      </c>
      <c r="J1333">
        <f t="shared" si="81"/>
        <v>38</v>
      </c>
      <c r="K1333">
        <f t="shared" si="82"/>
        <v>6</v>
      </c>
      <c r="L1333" t="str">
        <f t="shared" si="83"/>
        <v>Q2</v>
      </c>
    </row>
    <row r="1334" spans="1:12">
      <c r="A1334">
        <v>10753</v>
      </c>
      <c r="B1334">
        <v>74</v>
      </c>
      <c r="C1334" t="str">
        <f>_xlfn.IFNA(VLOOKUP(B1334,Products!$A$1:$J$93,2,FALSE),"")</f>
        <v>Longlife Tofu</v>
      </c>
      <c r="D1334" t="str">
        <f>_xlfn.IFNA(VLOOKUP(VLOOKUP(A1334,Orders!$A$1:$L$832,3,FALSE),Employees!$A$1:$J$10,3,FALSE)&amp;" "&amp;VLOOKUP(VLOOKUP(A1334,Orders!$A$1:$L$832,3,FALSE),Employees!$A$1:$J$10,2,FALSE),"")</f>
        <v>Janet Leverling</v>
      </c>
      <c r="E1334" s="3">
        <f>_xlfn.IFNA(VLOOKUP(A1334,Orders!$A$1:$L$832,4,FALSE),"")</f>
        <v>43259</v>
      </c>
      <c r="F1334">
        <v>10</v>
      </c>
      <c r="G1334">
        <v>5</v>
      </c>
      <c r="H1334">
        <v>0</v>
      </c>
      <c r="I1334">
        <f t="shared" si="80"/>
        <v>2018</v>
      </c>
      <c r="J1334">
        <f t="shared" si="81"/>
        <v>50</v>
      </c>
      <c r="K1334">
        <f t="shared" si="82"/>
        <v>6</v>
      </c>
      <c r="L1334" t="str">
        <f t="shared" si="83"/>
        <v>Q2</v>
      </c>
    </row>
    <row r="1335" spans="1:12">
      <c r="A1335">
        <v>10754</v>
      </c>
      <c r="B1335">
        <v>40</v>
      </c>
      <c r="C1335" t="str">
        <f>_xlfn.IFNA(VLOOKUP(B1335,Products!$A$1:$J$93,2,FALSE),"")</f>
        <v>Boston Crab Meat</v>
      </c>
      <c r="D1335" t="str">
        <f>_xlfn.IFNA(VLOOKUP(VLOOKUP(A1335,Orders!$A$1:$L$832,3,FALSE),Employees!$A$1:$J$10,3,FALSE)&amp;" "&amp;VLOOKUP(VLOOKUP(A1335,Orders!$A$1:$L$832,3,FALSE),Employees!$A$1:$J$10,2,FALSE),"")</f>
        <v>Michael Suyama</v>
      </c>
      <c r="E1335" s="3">
        <f>_xlfn.IFNA(VLOOKUP(A1335,Orders!$A$1:$L$832,4,FALSE),"")</f>
        <v>43259</v>
      </c>
      <c r="F1335">
        <v>18.399999999999999</v>
      </c>
      <c r="G1335">
        <v>3</v>
      </c>
      <c r="H1335">
        <v>0</v>
      </c>
      <c r="I1335">
        <f t="shared" si="80"/>
        <v>2018</v>
      </c>
      <c r="J1335">
        <f t="shared" si="81"/>
        <v>55.199999999999996</v>
      </c>
      <c r="K1335">
        <f t="shared" si="82"/>
        <v>6</v>
      </c>
      <c r="L1335" t="str">
        <f t="shared" si="83"/>
        <v>Q2</v>
      </c>
    </row>
    <row r="1336" spans="1:12">
      <c r="A1336">
        <v>10755</v>
      </c>
      <c r="B1336">
        <v>47</v>
      </c>
      <c r="C1336" t="str">
        <f>_xlfn.IFNA(VLOOKUP(B1336,Products!$A$1:$J$93,2,FALSE),"")</f>
        <v>Zaanse koeken</v>
      </c>
      <c r="D1336" t="str">
        <f>_xlfn.IFNA(VLOOKUP(VLOOKUP(A1336,Orders!$A$1:$L$832,3,FALSE),Employees!$A$1:$J$10,3,FALSE)&amp;" "&amp;VLOOKUP(VLOOKUP(A1336,Orders!$A$1:$L$832,3,FALSE),Employees!$A$1:$J$10,2,FALSE),"")</f>
        <v>Margaret Peacock</v>
      </c>
      <c r="E1336" s="3">
        <f>_xlfn.IFNA(VLOOKUP(A1336,Orders!$A$1:$L$832,4,FALSE),"")</f>
        <v>43260</v>
      </c>
      <c r="F1336">
        <v>9.5</v>
      </c>
      <c r="G1336">
        <v>30</v>
      </c>
      <c r="H1336">
        <v>0.25</v>
      </c>
      <c r="I1336">
        <f t="shared" si="80"/>
        <v>2018</v>
      </c>
      <c r="J1336">
        <f t="shared" si="81"/>
        <v>71.25</v>
      </c>
      <c r="K1336">
        <f t="shared" si="82"/>
        <v>6</v>
      </c>
      <c r="L1336" t="str">
        <f t="shared" si="83"/>
        <v>Q2</v>
      </c>
    </row>
    <row r="1337" spans="1:12">
      <c r="A1337">
        <v>10755</v>
      </c>
      <c r="B1337">
        <v>56</v>
      </c>
      <c r="C1337" t="str">
        <f>_xlfn.IFNA(VLOOKUP(B1337,Products!$A$1:$J$93,2,FALSE),"")</f>
        <v>Gnocchi di nonna Alice</v>
      </c>
      <c r="D1337" t="str">
        <f>_xlfn.IFNA(VLOOKUP(VLOOKUP(A1337,Orders!$A$1:$L$832,3,FALSE),Employees!$A$1:$J$10,3,FALSE)&amp;" "&amp;VLOOKUP(VLOOKUP(A1337,Orders!$A$1:$L$832,3,FALSE),Employees!$A$1:$J$10,2,FALSE),"")</f>
        <v>Margaret Peacock</v>
      </c>
      <c r="E1337" s="3">
        <f>_xlfn.IFNA(VLOOKUP(A1337,Orders!$A$1:$L$832,4,FALSE),"")</f>
        <v>43260</v>
      </c>
      <c r="F1337">
        <v>38</v>
      </c>
      <c r="G1337">
        <v>30</v>
      </c>
      <c r="H1337">
        <v>0.25</v>
      </c>
      <c r="I1337">
        <f t="shared" si="80"/>
        <v>2018</v>
      </c>
      <c r="J1337">
        <f t="shared" si="81"/>
        <v>285</v>
      </c>
      <c r="K1337">
        <f t="shared" si="82"/>
        <v>6</v>
      </c>
      <c r="L1337" t="str">
        <f t="shared" si="83"/>
        <v>Q2</v>
      </c>
    </row>
    <row r="1338" spans="1:12">
      <c r="A1338">
        <v>10755</v>
      </c>
      <c r="B1338">
        <v>57</v>
      </c>
      <c r="C1338" t="str">
        <f>_xlfn.IFNA(VLOOKUP(B1338,Products!$A$1:$J$93,2,FALSE),"")</f>
        <v>Ravioli Angelo</v>
      </c>
      <c r="D1338" t="str">
        <f>_xlfn.IFNA(VLOOKUP(VLOOKUP(A1338,Orders!$A$1:$L$832,3,FALSE),Employees!$A$1:$J$10,3,FALSE)&amp;" "&amp;VLOOKUP(VLOOKUP(A1338,Orders!$A$1:$L$832,3,FALSE),Employees!$A$1:$J$10,2,FALSE),"")</f>
        <v>Margaret Peacock</v>
      </c>
      <c r="E1338" s="3">
        <f>_xlfn.IFNA(VLOOKUP(A1338,Orders!$A$1:$L$832,4,FALSE),"")</f>
        <v>43260</v>
      </c>
      <c r="F1338">
        <v>19.5</v>
      </c>
      <c r="G1338">
        <v>14</v>
      </c>
      <c r="H1338">
        <v>0.25</v>
      </c>
      <c r="I1338">
        <f t="shared" si="80"/>
        <v>2018</v>
      </c>
      <c r="J1338">
        <f t="shared" si="81"/>
        <v>68.25</v>
      </c>
      <c r="K1338">
        <f t="shared" si="82"/>
        <v>6</v>
      </c>
      <c r="L1338" t="str">
        <f t="shared" si="83"/>
        <v>Q2</v>
      </c>
    </row>
    <row r="1339" spans="1:12">
      <c r="A1339">
        <v>10755</v>
      </c>
      <c r="B1339">
        <v>69</v>
      </c>
      <c r="C1339" t="str">
        <f>_xlfn.IFNA(VLOOKUP(B1339,Products!$A$1:$J$93,2,FALSE),"")</f>
        <v>Gudbrandsdalsost</v>
      </c>
      <c r="D1339" t="str">
        <f>_xlfn.IFNA(VLOOKUP(VLOOKUP(A1339,Orders!$A$1:$L$832,3,FALSE),Employees!$A$1:$J$10,3,FALSE)&amp;" "&amp;VLOOKUP(VLOOKUP(A1339,Orders!$A$1:$L$832,3,FALSE),Employees!$A$1:$J$10,2,FALSE),"")</f>
        <v>Margaret Peacock</v>
      </c>
      <c r="E1339" s="3">
        <f>_xlfn.IFNA(VLOOKUP(A1339,Orders!$A$1:$L$832,4,FALSE),"")</f>
        <v>43260</v>
      </c>
      <c r="F1339">
        <v>36</v>
      </c>
      <c r="G1339">
        <v>25</v>
      </c>
      <c r="H1339">
        <v>0.25</v>
      </c>
      <c r="I1339">
        <f t="shared" si="80"/>
        <v>2018</v>
      </c>
      <c r="J1339">
        <f t="shared" si="81"/>
        <v>225</v>
      </c>
      <c r="K1339">
        <f t="shared" si="82"/>
        <v>6</v>
      </c>
      <c r="L1339" t="str">
        <f t="shared" si="83"/>
        <v>Q2</v>
      </c>
    </row>
    <row r="1340" spans="1:12">
      <c r="A1340">
        <v>10756</v>
      </c>
      <c r="B1340">
        <v>18</v>
      </c>
      <c r="C1340" t="str">
        <f>_xlfn.IFNA(VLOOKUP(B1340,Products!$A$1:$J$93,2,FALSE),"")</f>
        <v>Carnarvon Tigers</v>
      </c>
      <c r="D1340" t="str">
        <f>_xlfn.IFNA(VLOOKUP(VLOOKUP(A1340,Orders!$A$1:$L$832,3,FALSE),Employees!$A$1:$J$10,3,FALSE)&amp;" "&amp;VLOOKUP(VLOOKUP(A1340,Orders!$A$1:$L$832,3,FALSE),Employees!$A$1:$J$10,2,FALSE),"")</f>
        <v>Laura Callahan</v>
      </c>
      <c r="E1340" s="3">
        <f>_xlfn.IFNA(VLOOKUP(A1340,Orders!$A$1:$L$832,4,FALSE),"")</f>
        <v>43261</v>
      </c>
      <c r="F1340">
        <v>62.5</v>
      </c>
      <c r="G1340">
        <v>21</v>
      </c>
      <c r="H1340">
        <v>0.2</v>
      </c>
      <c r="I1340">
        <f t="shared" si="80"/>
        <v>2018</v>
      </c>
      <c r="J1340">
        <f t="shared" si="81"/>
        <v>262.5</v>
      </c>
      <c r="K1340">
        <f t="shared" si="82"/>
        <v>6</v>
      </c>
      <c r="L1340" t="str">
        <f t="shared" si="83"/>
        <v>Q2</v>
      </c>
    </row>
    <row r="1341" spans="1:12">
      <c r="A1341">
        <v>10756</v>
      </c>
      <c r="B1341">
        <v>36</v>
      </c>
      <c r="C1341" t="str">
        <f>_xlfn.IFNA(VLOOKUP(B1341,Products!$A$1:$J$93,2,FALSE),"")</f>
        <v>Inlagd Sill</v>
      </c>
      <c r="D1341" t="str">
        <f>_xlfn.IFNA(VLOOKUP(VLOOKUP(A1341,Orders!$A$1:$L$832,3,FALSE),Employees!$A$1:$J$10,3,FALSE)&amp;" "&amp;VLOOKUP(VLOOKUP(A1341,Orders!$A$1:$L$832,3,FALSE),Employees!$A$1:$J$10,2,FALSE),"")</f>
        <v>Laura Callahan</v>
      </c>
      <c r="E1341" s="3">
        <f>_xlfn.IFNA(VLOOKUP(A1341,Orders!$A$1:$L$832,4,FALSE),"")</f>
        <v>43261</v>
      </c>
      <c r="F1341">
        <v>19</v>
      </c>
      <c r="G1341">
        <v>20</v>
      </c>
      <c r="H1341">
        <v>0.2</v>
      </c>
      <c r="I1341">
        <f t="shared" si="80"/>
        <v>2018</v>
      </c>
      <c r="J1341">
        <f t="shared" si="81"/>
        <v>76</v>
      </c>
      <c r="K1341">
        <f t="shared" si="82"/>
        <v>6</v>
      </c>
      <c r="L1341" t="str">
        <f t="shared" si="83"/>
        <v>Q2</v>
      </c>
    </row>
    <row r="1342" spans="1:12">
      <c r="A1342">
        <v>10756</v>
      </c>
      <c r="B1342">
        <v>68</v>
      </c>
      <c r="C1342" t="str">
        <f>_xlfn.IFNA(VLOOKUP(B1342,Products!$A$1:$J$93,2,FALSE),"")</f>
        <v>Scottish Longbreads</v>
      </c>
      <c r="D1342" t="str">
        <f>_xlfn.IFNA(VLOOKUP(VLOOKUP(A1342,Orders!$A$1:$L$832,3,FALSE),Employees!$A$1:$J$10,3,FALSE)&amp;" "&amp;VLOOKUP(VLOOKUP(A1342,Orders!$A$1:$L$832,3,FALSE),Employees!$A$1:$J$10,2,FALSE),"")</f>
        <v>Laura Callahan</v>
      </c>
      <c r="E1342" s="3">
        <f>_xlfn.IFNA(VLOOKUP(A1342,Orders!$A$1:$L$832,4,FALSE),"")</f>
        <v>43261</v>
      </c>
      <c r="F1342">
        <v>12.5</v>
      </c>
      <c r="G1342">
        <v>6</v>
      </c>
      <c r="H1342">
        <v>0.2</v>
      </c>
      <c r="I1342">
        <f t="shared" si="80"/>
        <v>2018</v>
      </c>
      <c r="J1342">
        <f t="shared" si="81"/>
        <v>15</v>
      </c>
      <c r="K1342">
        <f t="shared" si="82"/>
        <v>6</v>
      </c>
      <c r="L1342" t="str">
        <f t="shared" si="83"/>
        <v>Q2</v>
      </c>
    </row>
    <row r="1343" spans="1:12">
      <c r="A1343">
        <v>10756</v>
      </c>
      <c r="B1343">
        <v>69</v>
      </c>
      <c r="C1343" t="str">
        <f>_xlfn.IFNA(VLOOKUP(B1343,Products!$A$1:$J$93,2,FALSE),"")</f>
        <v>Gudbrandsdalsost</v>
      </c>
      <c r="D1343" t="str">
        <f>_xlfn.IFNA(VLOOKUP(VLOOKUP(A1343,Orders!$A$1:$L$832,3,FALSE),Employees!$A$1:$J$10,3,FALSE)&amp;" "&amp;VLOOKUP(VLOOKUP(A1343,Orders!$A$1:$L$832,3,FALSE),Employees!$A$1:$J$10,2,FALSE),"")</f>
        <v>Laura Callahan</v>
      </c>
      <c r="E1343" s="3">
        <f>_xlfn.IFNA(VLOOKUP(A1343,Orders!$A$1:$L$832,4,FALSE),"")</f>
        <v>43261</v>
      </c>
      <c r="F1343">
        <v>36</v>
      </c>
      <c r="G1343">
        <v>20</v>
      </c>
      <c r="H1343">
        <v>0.2</v>
      </c>
      <c r="I1343">
        <f t="shared" si="80"/>
        <v>2018</v>
      </c>
      <c r="J1343">
        <f t="shared" si="81"/>
        <v>144</v>
      </c>
      <c r="K1343">
        <f t="shared" si="82"/>
        <v>6</v>
      </c>
      <c r="L1343" t="str">
        <f t="shared" si="83"/>
        <v>Q2</v>
      </c>
    </row>
    <row r="1344" spans="1:12">
      <c r="A1344">
        <v>10757</v>
      </c>
      <c r="B1344">
        <v>34</v>
      </c>
      <c r="C1344" t="str">
        <f>_xlfn.IFNA(VLOOKUP(B1344,Products!$A$1:$J$93,2,FALSE),"")</f>
        <v>Sasquatch Ale</v>
      </c>
      <c r="D1344" t="str">
        <f>_xlfn.IFNA(VLOOKUP(VLOOKUP(A1344,Orders!$A$1:$L$832,3,FALSE),Employees!$A$1:$J$10,3,FALSE)&amp;" "&amp;VLOOKUP(VLOOKUP(A1344,Orders!$A$1:$L$832,3,FALSE),Employees!$A$1:$J$10,2,FALSE),"")</f>
        <v>Michael Suyama</v>
      </c>
      <c r="E1344" s="3">
        <f>_xlfn.IFNA(VLOOKUP(A1344,Orders!$A$1:$L$832,4,FALSE),"")</f>
        <v>43261</v>
      </c>
      <c r="F1344">
        <v>14</v>
      </c>
      <c r="G1344">
        <v>30</v>
      </c>
      <c r="H1344">
        <v>0</v>
      </c>
      <c r="I1344">
        <f t="shared" si="80"/>
        <v>2018</v>
      </c>
      <c r="J1344">
        <f t="shared" si="81"/>
        <v>420</v>
      </c>
      <c r="K1344">
        <f t="shared" si="82"/>
        <v>6</v>
      </c>
      <c r="L1344" t="str">
        <f t="shared" si="83"/>
        <v>Q2</v>
      </c>
    </row>
    <row r="1345" spans="1:12">
      <c r="A1345">
        <v>10757</v>
      </c>
      <c r="B1345">
        <v>59</v>
      </c>
      <c r="C1345" t="str">
        <f>_xlfn.IFNA(VLOOKUP(B1345,Products!$A$1:$J$93,2,FALSE),"")</f>
        <v>Raclette Courdavault</v>
      </c>
      <c r="D1345" t="str">
        <f>_xlfn.IFNA(VLOOKUP(VLOOKUP(A1345,Orders!$A$1:$L$832,3,FALSE),Employees!$A$1:$J$10,3,FALSE)&amp;" "&amp;VLOOKUP(VLOOKUP(A1345,Orders!$A$1:$L$832,3,FALSE),Employees!$A$1:$J$10,2,FALSE),"")</f>
        <v>Michael Suyama</v>
      </c>
      <c r="E1345" s="3">
        <f>_xlfn.IFNA(VLOOKUP(A1345,Orders!$A$1:$L$832,4,FALSE),"")</f>
        <v>43261</v>
      </c>
      <c r="F1345">
        <v>55</v>
      </c>
      <c r="G1345">
        <v>7</v>
      </c>
      <c r="H1345">
        <v>0</v>
      </c>
      <c r="I1345">
        <f t="shared" si="80"/>
        <v>2018</v>
      </c>
      <c r="J1345">
        <f t="shared" si="81"/>
        <v>385</v>
      </c>
      <c r="K1345">
        <f t="shared" si="82"/>
        <v>6</v>
      </c>
      <c r="L1345" t="str">
        <f t="shared" si="83"/>
        <v>Q2</v>
      </c>
    </row>
    <row r="1346" spans="1:12">
      <c r="A1346">
        <v>10757</v>
      </c>
      <c r="B1346">
        <v>62</v>
      </c>
      <c r="C1346" t="str">
        <f>_xlfn.IFNA(VLOOKUP(B1346,Products!$A$1:$J$93,2,FALSE),"")</f>
        <v>Tarte au sucre</v>
      </c>
      <c r="D1346" t="str">
        <f>_xlfn.IFNA(VLOOKUP(VLOOKUP(A1346,Orders!$A$1:$L$832,3,FALSE),Employees!$A$1:$J$10,3,FALSE)&amp;" "&amp;VLOOKUP(VLOOKUP(A1346,Orders!$A$1:$L$832,3,FALSE),Employees!$A$1:$J$10,2,FALSE),"")</f>
        <v>Michael Suyama</v>
      </c>
      <c r="E1346" s="3">
        <f>_xlfn.IFNA(VLOOKUP(A1346,Orders!$A$1:$L$832,4,FALSE),"")</f>
        <v>43261</v>
      </c>
      <c r="F1346">
        <v>49.3</v>
      </c>
      <c r="G1346">
        <v>30</v>
      </c>
      <c r="H1346">
        <v>0</v>
      </c>
      <c r="I1346">
        <f t="shared" si="80"/>
        <v>2018</v>
      </c>
      <c r="J1346">
        <f t="shared" si="81"/>
        <v>1479</v>
      </c>
      <c r="K1346">
        <f t="shared" si="82"/>
        <v>6</v>
      </c>
      <c r="L1346" t="str">
        <f t="shared" si="83"/>
        <v>Q2</v>
      </c>
    </row>
    <row r="1347" spans="1:12">
      <c r="A1347">
        <v>10757</v>
      </c>
      <c r="B1347">
        <v>64</v>
      </c>
      <c r="C1347" t="str">
        <f>_xlfn.IFNA(VLOOKUP(B1347,Products!$A$1:$J$93,2,FALSE),"")</f>
        <v>Wimmers gute Semmelknödel</v>
      </c>
      <c r="D1347" t="str">
        <f>_xlfn.IFNA(VLOOKUP(VLOOKUP(A1347,Orders!$A$1:$L$832,3,FALSE),Employees!$A$1:$J$10,3,FALSE)&amp;" "&amp;VLOOKUP(VLOOKUP(A1347,Orders!$A$1:$L$832,3,FALSE),Employees!$A$1:$J$10,2,FALSE),"")</f>
        <v>Michael Suyama</v>
      </c>
      <c r="E1347" s="3">
        <f>_xlfn.IFNA(VLOOKUP(A1347,Orders!$A$1:$L$832,4,FALSE),"")</f>
        <v>43261</v>
      </c>
      <c r="F1347">
        <v>33.25</v>
      </c>
      <c r="G1347">
        <v>24</v>
      </c>
      <c r="H1347">
        <v>0</v>
      </c>
      <c r="I1347">
        <f t="shared" ref="I1347:I1410" si="84">IFERROR(IF(E1347="","",YEAR(E1347)),"")</f>
        <v>2018</v>
      </c>
      <c r="J1347">
        <f t="shared" ref="J1347:J1410" si="85">IF(H1347=0,F1347*G1347,F1347*G1347*H1347)</f>
        <v>798</v>
      </c>
      <c r="K1347">
        <f t="shared" ref="K1347:K1410" si="86">IFERROR(MONTH(E1347),"")</f>
        <v>6</v>
      </c>
      <c r="L1347" t="str">
        <f t="shared" ref="L1347:L1410" si="87">IFERROR("Q"&amp;ROUNDUP(MONTH(E1347)/3,0),"")</f>
        <v>Q2</v>
      </c>
    </row>
    <row r="1348" spans="1:12">
      <c r="A1348">
        <v>10758</v>
      </c>
      <c r="B1348">
        <v>26</v>
      </c>
      <c r="C1348" t="str">
        <f>_xlfn.IFNA(VLOOKUP(B1348,Products!$A$1:$J$93,2,FALSE),"")</f>
        <v>Gumbär Gummibärchen</v>
      </c>
      <c r="D1348" t="str">
        <f>_xlfn.IFNA(VLOOKUP(VLOOKUP(A1348,Orders!$A$1:$L$832,3,FALSE),Employees!$A$1:$J$10,3,FALSE)&amp;" "&amp;VLOOKUP(VLOOKUP(A1348,Orders!$A$1:$L$832,3,FALSE),Employees!$A$1:$J$10,2,FALSE),"")</f>
        <v>Janet Leverling</v>
      </c>
      <c r="E1348" s="3">
        <f>_xlfn.IFNA(VLOOKUP(A1348,Orders!$A$1:$L$832,4,FALSE),"")</f>
        <v>43262</v>
      </c>
      <c r="F1348">
        <v>31.23</v>
      </c>
      <c r="G1348">
        <v>20</v>
      </c>
      <c r="H1348">
        <v>0</v>
      </c>
      <c r="I1348">
        <f t="shared" si="84"/>
        <v>2018</v>
      </c>
      <c r="J1348">
        <f t="shared" si="85"/>
        <v>624.6</v>
      </c>
      <c r="K1348">
        <f t="shared" si="86"/>
        <v>6</v>
      </c>
      <c r="L1348" t="str">
        <f t="shared" si="87"/>
        <v>Q2</v>
      </c>
    </row>
    <row r="1349" spans="1:12">
      <c r="A1349">
        <v>10758</v>
      </c>
      <c r="B1349">
        <v>52</v>
      </c>
      <c r="C1349" t="str">
        <f>_xlfn.IFNA(VLOOKUP(B1349,Products!$A$1:$J$93,2,FALSE),"")</f>
        <v>Filo Mix</v>
      </c>
      <c r="D1349" t="str">
        <f>_xlfn.IFNA(VLOOKUP(VLOOKUP(A1349,Orders!$A$1:$L$832,3,FALSE),Employees!$A$1:$J$10,3,FALSE)&amp;" "&amp;VLOOKUP(VLOOKUP(A1349,Orders!$A$1:$L$832,3,FALSE),Employees!$A$1:$J$10,2,FALSE),"")</f>
        <v>Janet Leverling</v>
      </c>
      <c r="E1349" s="3">
        <f>_xlfn.IFNA(VLOOKUP(A1349,Orders!$A$1:$L$832,4,FALSE),"")</f>
        <v>43262</v>
      </c>
      <c r="F1349">
        <v>7</v>
      </c>
      <c r="G1349">
        <v>60</v>
      </c>
      <c r="H1349">
        <v>0</v>
      </c>
      <c r="I1349">
        <f t="shared" si="84"/>
        <v>2018</v>
      </c>
      <c r="J1349">
        <f t="shared" si="85"/>
        <v>420</v>
      </c>
      <c r="K1349">
        <f t="shared" si="86"/>
        <v>6</v>
      </c>
      <c r="L1349" t="str">
        <f t="shared" si="87"/>
        <v>Q2</v>
      </c>
    </row>
    <row r="1350" spans="1:12">
      <c r="A1350">
        <v>10758</v>
      </c>
      <c r="B1350">
        <v>70</v>
      </c>
      <c r="C1350" t="str">
        <f>_xlfn.IFNA(VLOOKUP(B1350,Products!$A$1:$J$93,2,FALSE),"")</f>
        <v>Outback Lager</v>
      </c>
      <c r="D1350" t="str">
        <f>_xlfn.IFNA(VLOOKUP(VLOOKUP(A1350,Orders!$A$1:$L$832,3,FALSE),Employees!$A$1:$J$10,3,FALSE)&amp;" "&amp;VLOOKUP(VLOOKUP(A1350,Orders!$A$1:$L$832,3,FALSE),Employees!$A$1:$J$10,2,FALSE),"")</f>
        <v>Janet Leverling</v>
      </c>
      <c r="E1350" s="3">
        <f>_xlfn.IFNA(VLOOKUP(A1350,Orders!$A$1:$L$832,4,FALSE),"")</f>
        <v>43262</v>
      </c>
      <c r="F1350">
        <v>15</v>
      </c>
      <c r="G1350">
        <v>40</v>
      </c>
      <c r="H1350">
        <v>0</v>
      </c>
      <c r="I1350">
        <f t="shared" si="84"/>
        <v>2018</v>
      </c>
      <c r="J1350">
        <f t="shared" si="85"/>
        <v>600</v>
      </c>
      <c r="K1350">
        <f t="shared" si="86"/>
        <v>6</v>
      </c>
      <c r="L1350" t="str">
        <f t="shared" si="87"/>
        <v>Q2</v>
      </c>
    </row>
    <row r="1351" spans="1:12">
      <c r="A1351">
        <v>10759</v>
      </c>
      <c r="B1351">
        <v>32</v>
      </c>
      <c r="C1351" t="str">
        <f>_xlfn.IFNA(VLOOKUP(B1351,Products!$A$1:$J$93,2,FALSE),"")</f>
        <v>Mascarpone Fabioli</v>
      </c>
      <c r="D1351" t="str">
        <f>_xlfn.IFNA(VLOOKUP(VLOOKUP(A1351,Orders!$A$1:$L$832,3,FALSE),Employees!$A$1:$J$10,3,FALSE)&amp;" "&amp;VLOOKUP(VLOOKUP(A1351,Orders!$A$1:$L$832,3,FALSE),Employees!$A$1:$J$10,2,FALSE),"")</f>
        <v>Janet Leverling</v>
      </c>
      <c r="E1351" s="3">
        <f>_xlfn.IFNA(VLOOKUP(A1351,Orders!$A$1:$L$832,4,FALSE),"")</f>
        <v>43262</v>
      </c>
      <c r="F1351">
        <v>32</v>
      </c>
      <c r="G1351">
        <v>10</v>
      </c>
      <c r="H1351">
        <v>0</v>
      </c>
      <c r="I1351">
        <f t="shared" si="84"/>
        <v>2018</v>
      </c>
      <c r="J1351">
        <f t="shared" si="85"/>
        <v>320</v>
      </c>
      <c r="K1351">
        <f t="shared" si="86"/>
        <v>6</v>
      </c>
      <c r="L1351" t="str">
        <f t="shared" si="87"/>
        <v>Q2</v>
      </c>
    </row>
    <row r="1352" spans="1:12">
      <c r="A1352">
        <v>10760</v>
      </c>
      <c r="B1352">
        <v>25</v>
      </c>
      <c r="C1352" t="str">
        <f>_xlfn.IFNA(VLOOKUP(B1352,Products!$A$1:$J$93,2,FALSE),"")</f>
        <v>NuNuCa Nuß-Nougat-Creme</v>
      </c>
      <c r="D1352" t="str">
        <f>_xlfn.IFNA(VLOOKUP(VLOOKUP(A1352,Orders!$A$1:$L$832,3,FALSE),Employees!$A$1:$J$10,3,FALSE)&amp;" "&amp;VLOOKUP(VLOOKUP(A1352,Orders!$A$1:$L$832,3,FALSE),Employees!$A$1:$J$10,2,FALSE),"")</f>
        <v>Margaret Peacock</v>
      </c>
      <c r="E1352" s="3">
        <f>_xlfn.IFNA(VLOOKUP(A1352,Orders!$A$1:$L$832,4,FALSE),"")</f>
        <v>43265</v>
      </c>
      <c r="F1352">
        <v>14</v>
      </c>
      <c r="G1352">
        <v>12</v>
      </c>
      <c r="H1352">
        <v>0.25</v>
      </c>
      <c r="I1352">
        <f t="shared" si="84"/>
        <v>2018</v>
      </c>
      <c r="J1352">
        <f t="shared" si="85"/>
        <v>42</v>
      </c>
      <c r="K1352">
        <f t="shared" si="86"/>
        <v>6</v>
      </c>
      <c r="L1352" t="str">
        <f t="shared" si="87"/>
        <v>Q2</v>
      </c>
    </row>
    <row r="1353" spans="1:12">
      <c r="A1353">
        <v>10760</v>
      </c>
      <c r="B1353">
        <v>27</v>
      </c>
      <c r="C1353" t="str">
        <f>_xlfn.IFNA(VLOOKUP(B1353,Products!$A$1:$J$93,2,FALSE),"")</f>
        <v>Schoggi Schokolade</v>
      </c>
      <c r="D1353" t="str">
        <f>_xlfn.IFNA(VLOOKUP(VLOOKUP(A1353,Orders!$A$1:$L$832,3,FALSE),Employees!$A$1:$J$10,3,FALSE)&amp;" "&amp;VLOOKUP(VLOOKUP(A1353,Orders!$A$1:$L$832,3,FALSE),Employees!$A$1:$J$10,2,FALSE),"")</f>
        <v>Margaret Peacock</v>
      </c>
      <c r="E1353" s="3">
        <f>_xlfn.IFNA(VLOOKUP(A1353,Orders!$A$1:$L$832,4,FALSE),"")</f>
        <v>43265</v>
      </c>
      <c r="F1353">
        <v>43.9</v>
      </c>
      <c r="G1353">
        <v>40</v>
      </c>
      <c r="H1353">
        <v>0</v>
      </c>
      <c r="I1353">
        <f t="shared" si="84"/>
        <v>2018</v>
      </c>
      <c r="J1353">
        <f t="shared" si="85"/>
        <v>1756</v>
      </c>
      <c r="K1353">
        <f t="shared" si="86"/>
        <v>6</v>
      </c>
      <c r="L1353" t="str">
        <f t="shared" si="87"/>
        <v>Q2</v>
      </c>
    </row>
    <row r="1354" spans="1:12">
      <c r="A1354">
        <v>10760</v>
      </c>
      <c r="B1354">
        <v>43</v>
      </c>
      <c r="C1354" t="str">
        <f>_xlfn.IFNA(VLOOKUP(B1354,Products!$A$1:$J$93,2,FALSE),"")</f>
        <v>Ipoh Coffee</v>
      </c>
      <c r="D1354" t="str">
        <f>_xlfn.IFNA(VLOOKUP(VLOOKUP(A1354,Orders!$A$1:$L$832,3,FALSE),Employees!$A$1:$J$10,3,FALSE)&amp;" "&amp;VLOOKUP(VLOOKUP(A1354,Orders!$A$1:$L$832,3,FALSE),Employees!$A$1:$J$10,2,FALSE),"")</f>
        <v>Margaret Peacock</v>
      </c>
      <c r="E1354" s="3">
        <f>_xlfn.IFNA(VLOOKUP(A1354,Orders!$A$1:$L$832,4,FALSE),"")</f>
        <v>43265</v>
      </c>
      <c r="F1354">
        <v>46</v>
      </c>
      <c r="G1354">
        <v>30</v>
      </c>
      <c r="H1354">
        <v>0.25</v>
      </c>
      <c r="I1354">
        <f t="shared" si="84"/>
        <v>2018</v>
      </c>
      <c r="J1354">
        <f t="shared" si="85"/>
        <v>345</v>
      </c>
      <c r="K1354">
        <f t="shared" si="86"/>
        <v>6</v>
      </c>
      <c r="L1354" t="str">
        <f t="shared" si="87"/>
        <v>Q2</v>
      </c>
    </row>
    <row r="1355" spans="1:12">
      <c r="A1355">
        <v>10761</v>
      </c>
      <c r="B1355">
        <v>25</v>
      </c>
      <c r="C1355" t="str">
        <f>_xlfn.IFNA(VLOOKUP(B1355,Products!$A$1:$J$93,2,FALSE),"")</f>
        <v>NuNuCa Nuß-Nougat-Creme</v>
      </c>
      <c r="D1355" t="str">
        <f>_xlfn.IFNA(VLOOKUP(VLOOKUP(A1355,Orders!$A$1:$L$832,3,FALSE),Employees!$A$1:$J$10,3,FALSE)&amp;" "&amp;VLOOKUP(VLOOKUP(A1355,Orders!$A$1:$L$832,3,FALSE),Employees!$A$1:$J$10,2,FALSE),"")</f>
        <v>Steven Buchanan</v>
      </c>
      <c r="E1355" s="3">
        <f>_xlfn.IFNA(VLOOKUP(A1355,Orders!$A$1:$L$832,4,FALSE),"")</f>
        <v>43266</v>
      </c>
      <c r="F1355">
        <v>14</v>
      </c>
      <c r="G1355">
        <v>35</v>
      </c>
      <c r="H1355">
        <v>0.25</v>
      </c>
      <c r="I1355">
        <f t="shared" si="84"/>
        <v>2018</v>
      </c>
      <c r="J1355">
        <f t="shared" si="85"/>
        <v>122.5</v>
      </c>
      <c r="K1355">
        <f t="shared" si="86"/>
        <v>6</v>
      </c>
      <c r="L1355" t="str">
        <f t="shared" si="87"/>
        <v>Q2</v>
      </c>
    </row>
    <row r="1356" spans="1:12">
      <c r="A1356">
        <v>10761</v>
      </c>
      <c r="B1356">
        <v>75</v>
      </c>
      <c r="C1356" t="str">
        <f>_xlfn.IFNA(VLOOKUP(B1356,Products!$A$1:$J$93,2,FALSE),"")</f>
        <v>Rhönbräu Klosterbier</v>
      </c>
      <c r="D1356" t="str">
        <f>_xlfn.IFNA(VLOOKUP(VLOOKUP(A1356,Orders!$A$1:$L$832,3,FALSE),Employees!$A$1:$J$10,3,FALSE)&amp;" "&amp;VLOOKUP(VLOOKUP(A1356,Orders!$A$1:$L$832,3,FALSE),Employees!$A$1:$J$10,2,FALSE),"")</f>
        <v>Steven Buchanan</v>
      </c>
      <c r="E1356" s="3">
        <f>_xlfn.IFNA(VLOOKUP(A1356,Orders!$A$1:$L$832,4,FALSE),"")</f>
        <v>43266</v>
      </c>
      <c r="F1356">
        <v>7.75</v>
      </c>
      <c r="G1356">
        <v>18</v>
      </c>
      <c r="H1356">
        <v>0</v>
      </c>
      <c r="I1356">
        <f t="shared" si="84"/>
        <v>2018</v>
      </c>
      <c r="J1356">
        <f t="shared" si="85"/>
        <v>139.5</v>
      </c>
      <c r="K1356">
        <f t="shared" si="86"/>
        <v>6</v>
      </c>
      <c r="L1356" t="str">
        <f t="shared" si="87"/>
        <v>Q2</v>
      </c>
    </row>
    <row r="1357" spans="1:12">
      <c r="A1357">
        <v>10762</v>
      </c>
      <c r="B1357">
        <v>39</v>
      </c>
      <c r="C1357" t="str">
        <f>_xlfn.IFNA(VLOOKUP(B1357,Products!$A$1:$J$93,2,FALSE),"")</f>
        <v>Chartreuse verte</v>
      </c>
      <c r="D1357" t="str">
        <f>_xlfn.IFNA(VLOOKUP(VLOOKUP(A1357,Orders!$A$1:$L$832,3,FALSE),Employees!$A$1:$J$10,3,FALSE)&amp;" "&amp;VLOOKUP(VLOOKUP(A1357,Orders!$A$1:$L$832,3,FALSE),Employees!$A$1:$J$10,2,FALSE),"")</f>
        <v>Janet Leverling</v>
      </c>
      <c r="E1357" s="3">
        <f>_xlfn.IFNA(VLOOKUP(A1357,Orders!$A$1:$L$832,4,FALSE),"")</f>
        <v>43266</v>
      </c>
      <c r="F1357">
        <v>18</v>
      </c>
      <c r="G1357">
        <v>16</v>
      </c>
      <c r="H1357">
        <v>0</v>
      </c>
      <c r="I1357">
        <f t="shared" si="84"/>
        <v>2018</v>
      </c>
      <c r="J1357">
        <f t="shared" si="85"/>
        <v>288</v>
      </c>
      <c r="K1357">
        <f t="shared" si="86"/>
        <v>6</v>
      </c>
      <c r="L1357" t="str">
        <f t="shared" si="87"/>
        <v>Q2</v>
      </c>
    </row>
    <row r="1358" spans="1:12">
      <c r="A1358">
        <v>10762</v>
      </c>
      <c r="B1358">
        <v>47</v>
      </c>
      <c r="C1358" t="str">
        <f>_xlfn.IFNA(VLOOKUP(B1358,Products!$A$1:$J$93,2,FALSE),"")</f>
        <v>Zaanse koeken</v>
      </c>
      <c r="D1358" t="str">
        <f>_xlfn.IFNA(VLOOKUP(VLOOKUP(A1358,Orders!$A$1:$L$832,3,FALSE),Employees!$A$1:$J$10,3,FALSE)&amp;" "&amp;VLOOKUP(VLOOKUP(A1358,Orders!$A$1:$L$832,3,FALSE),Employees!$A$1:$J$10,2,FALSE),"")</f>
        <v>Janet Leverling</v>
      </c>
      <c r="E1358" s="3">
        <f>_xlfn.IFNA(VLOOKUP(A1358,Orders!$A$1:$L$832,4,FALSE),"")</f>
        <v>43266</v>
      </c>
      <c r="F1358">
        <v>9.5</v>
      </c>
      <c r="G1358">
        <v>30</v>
      </c>
      <c r="H1358">
        <v>0</v>
      </c>
      <c r="I1358">
        <f t="shared" si="84"/>
        <v>2018</v>
      </c>
      <c r="J1358">
        <f t="shared" si="85"/>
        <v>285</v>
      </c>
      <c r="K1358">
        <f t="shared" si="86"/>
        <v>6</v>
      </c>
      <c r="L1358" t="str">
        <f t="shared" si="87"/>
        <v>Q2</v>
      </c>
    </row>
    <row r="1359" spans="1:12">
      <c r="A1359">
        <v>10762</v>
      </c>
      <c r="B1359">
        <v>51</v>
      </c>
      <c r="C1359" t="str">
        <f>_xlfn.IFNA(VLOOKUP(B1359,Products!$A$1:$J$93,2,FALSE),"")</f>
        <v>Manjimup Dried Apples</v>
      </c>
      <c r="D1359" t="str">
        <f>_xlfn.IFNA(VLOOKUP(VLOOKUP(A1359,Orders!$A$1:$L$832,3,FALSE),Employees!$A$1:$J$10,3,FALSE)&amp;" "&amp;VLOOKUP(VLOOKUP(A1359,Orders!$A$1:$L$832,3,FALSE),Employees!$A$1:$J$10,2,FALSE),"")</f>
        <v>Janet Leverling</v>
      </c>
      <c r="E1359" s="3">
        <f>_xlfn.IFNA(VLOOKUP(A1359,Orders!$A$1:$L$832,4,FALSE),"")</f>
        <v>43266</v>
      </c>
      <c r="F1359">
        <v>53</v>
      </c>
      <c r="G1359">
        <v>28</v>
      </c>
      <c r="H1359">
        <v>0</v>
      </c>
      <c r="I1359">
        <f t="shared" si="84"/>
        <v>2018</v>
      </c>
      <c r="J1359">
        <f t="shared" si="85"/>
        <v>1484</v>
      </c>
      <c r="K1359">
        <f t="shared" si="86"/>
        <v>6</v>
      </c>
      <c r="L1359" t="str">
        <f t="shared" si="87"/>
        <v>Q2</v>
      </c>
    </row>
    <row r="1360" spans="1:12">
      <c r="A1360">
        <v>10762</v>
      </c>
      <c r="B1360">
        <v>56</v>
      </c>
      <c r="C1360" t="str">
        <f>_xlfn.IFNA(VLOOKUP(B1360,Products!$A$1:$J$93,2,FALSE),"")</f>
        <v>Gnocchi di nonna Alice</v>
      </c>
      <c r="D1360" t="str">
        <f>_xlfn.IFNA(VLOOKUP(VLOOKUP(A1360,Orders!$A$1:$L$832,3,FALSE),Employees!$A$1:$J$10,3,FALSE)&amp;" "&amp;VLOOKUP(VLOOKUP(A1360,Orders!$A$1:$L$832,3,FALSE),Employees!$A$1:$J$10,2,FALSE),"")</f>
        <v>Janet Leverling</v>
      </c>
      <c r="E1360" s="3">
        <f>_xlfn.IFNA(VLOOKUP(A1360,Orders!$A$1:$L$832,4,FALSE),"")</f>
        <v>43266</v>
      </c>
      <c r="F1360">
        <v>38</v>
      </c>
      <c r="G1360">
        <v>60</v>
      </c>
      <c r="H1360">
        <v>0</v>
      </c>
      <c r="I1360">
        <f t="shared" si="84"/>
        <v>2018</v>
      </c>
      <c r="J1360">
        <f t="shared" si="85"/>
        <v>2280</v>
      </c>
      <c r="K1360">
        <f t="shared" si="86"/>
        <v>6</v>
      </c>
      <c r="L1360" t="str">
        <f t="shared" si="87"/>
        <v>Q2</v>
      </c>
    </row>
    <row r="1361" spans="1:12">
      <c r="A1361">
        <v>10763</v>
      </c>
      <c r="B1361">
        <v>21</v>
      </c>
      <c r="C1361" t="str">
        <f>_xlfn.IFNA(VLOOKUP(B1361,Products!$A$1:$J$93,2,FALSE),"")</f>
        <v>Sir Rodney's Scones</v>
      </c>
      <c r="D1361" t="str">
        <f>_xlfn.IFNA(VLOOKUP(VLOOKUP(A1361,Orders!$A$1:$L$832,3,FALSE),Employees!$A$1:$J$10,3,FALSE)&amp;" "&amp;VLOOKUP(VLOOKUP(A1361,Orders!$A$1:$L$832,3,FALSE),Employees!$A$1:$J$10,2,FALSE),"")</f>
        <v>Janet Leverling</v>
      </c>
      <c r="E1361" s="3">
        <f>_xlfn.IFNA(VLOOKUP(A1361,Orders!$A$1:$L$832,4,FALSE),"")</f>
        <v>43267</v>
      </c>
      <c r="F1361">
        <v>10</v>
      </c>
      <c r="G1361">
        <v>40</v>
      </c>
      <c r="H1361">
        <v>0</v>
      </c>
      <c r="I1361">
        <f t="shared" si="84"/>
        <v>2018</v>
      </c>
      <c r="J1361">
        <f t="shared" si="85"/>
        <v>400</v>
      </c>
      <c r="K1361">
        <f t="shared" si="86"/>
        <v>6</v>
      </c>
      <c r="L1361" t="str">
        <f t="shared" si="87"/>
        <v>Q2</v>
      </c>
    </row>
    <row r="1362" spans="1:12">
      <c r="A1362">
        <v>10763</v>
      </c>
      <c r="B1362">
        <v>22</v>
      </c>
      <c r="C1362" t="str">
        <f>_xlfn.IFNA(VLOOKUP(B1362,Products!$A$1:$J$93,2,FALSE),"")</f>
        <v>Gustaf's Knäckebröd</v>
      </c>
      <c r="D1362" t="str">
        <f>_xlfn.IFNA(VLOOKUP(VLOOKUP(A1362,Orders!$A$1:$L$832,3,FALSE),Employees!$A$1:$J$10,3,FALSE)&amp;" "&amp;VLOOKUP(VLOOKUP(A1362,Orders!$A$1:$L$832,3,FALSE),Employees!$A$1:$J$10,2,FALSE),"")</f>
        <v>Janet Leverling</v>
      </c>
      <c r="E1362" s="3">
        <f>_xlfn.IFNA(VLOOKUP(A1362,Orders!$A$1:$L$832,4,FALSE),"")</f>
        <v>43267</v>
      </c>
      <c r="F1362">
        <v>21</v>
      </c>
      <c r="G1362">
        <v>6</v>
      </c>
      <c r="H1362">
        <v>0</v>
      </c>
      <c r="I1362">
        <f t="shared" si="84"/>
        <v>2018</v>
      </c>
      <c r="J1362">
        <f t="shared" si="85"/>
        <v>126</v>
      </c>
      <c r="K1362">
        <f t="shared" si="86"/>
        <v>6</v>
      </c>
      <c r="L1362" t="str">
        <f t="shared" si="87"/>
        <v>Q2</v>
      </c>
    </row>
    <row r="1363" spans="1:12">
      <c r="A1363">
        <v>10763</v>
      </c>
      <c r="B1363">
        <v>24</v>
      </c>
      <c r="C1363" t="str">
        <f>_xlfn.IFNA(VLOOKUP(B1363,Products!$A$1:$J$93,2,FALSE),"")</f>
        <v>Guaraná Fantástica</v>
      </c>
      <c r="D1363" t="str">
        <f>_xlfn.IFNA(VLOOKUP(VLOOKUP(A1363,Orders!$A$1:$L$832,3,FALSE),Employees!$A$1:$J$10,3,FALSE)&amp;" "&amp;VLOOKUP(VLOOKUP(A1363,Orders!$A$1:$L$832,3,FALSE),Employees!$A$1:$J$10,2,FALSE),"")</f>
        <v>Janet Leverling</v>
      </c>
      <c r="E1363" s="3">
        <f>_xlfn.IFNA(VLOOKUP(A1363,Orders!$A$1:$L$832,4,FALSE),"")</f>
        <v>43267</v>
      </c>
      <c r="F1363">
        <v>4.5</v>
      </c>
      <c r="G1363">
        <v>20</v>
      </c>
      <c r="H1363">
        <v>0</v>
      </c>
      <c r="I1363">
        <f t="shared" si="84"/>
        <v>2018</v>
      </c>
      <c r="J1363">
        <f t="shared" si="85"/>
        <v>90</v>
      </c>
      <c r="K1363">
        <f t="shared" si="86"/>
        <v>6</v>
      </c>
      <c r="L1363" t="str">
        <f t="shared" si="87"/>
        <v>Q2</v>
      </c>
    </row>
    <row r="1364" spans="1:12">
      <c r="A1364">
        <v>10764</v>
      </c>
      <c r="B1364">
        <v>3</v>
      </c>
      <c r="C1364" t="str">
        <f>_xlfn.IFNA(VLOOKUP(B1364,Products!$A$1:$J$93,2,FALSE),"")</f>
        <v>Aniseed Syrup</v>
      </c>
      <c r="D1364" t="str">
        <f>_xlfn.IFNA(VLOOKUP(VLOOKUP(A1364,Orders!$A$1:$L$832,3,FALSE),Employees!$A$1:$J$10,3,FALSE)&amp;" "&amp;VLOOKUP(VLOOKUP(A1364,Orders!$A$1:$L$832,3,FALSE),Employees!$A$1:$J$10,2,FALSE),"")</f>
        <v>Michael Suyama</v>
      </c>
      <c r="E1364" s="3">
        <f>_xlfn.IFNA(VLOOKUP(A1364,Orders!$A$1:$L$832,4,FALSE),"")</f>
        <v>43267</v>
      </c>
      <c r="F1364">
        <v>10</v>
      </c>
      <c r="G1364">
        <v>20</v>
      </c>
      <c r="H1364">
        <v>0.1</v>
      </c>
      <c r="I1364">
        <f t="shared" si="84"/>
        <v>2018</v>
      </c>
      <c r="J1364">
        <f t="shared" si="85"/>
        <v>20</v>
      </c>
      <c r="K1364">
        <f t="shared" si="86"/>
        <v>6</v>
      </c>
      <c r="L1364" t="str">
        <f t="shared" si="87"/>
        <v>Q2</v>
      </c>
    </row>
    <row r="1365" spans="1:12">
      <c r="A1365">
        <v>10764</v>
      </c>
      <c r="B1365">
        <v>39</v>
      </c>
      <c r="C1365" t="str">
        <f>_xlfn.IFNA(VLOOKUP(B1365,Products!$A$1:$J$93,2,FALSE),"")</f>
        <v>Chartreuse verte</v>
      </c>
      <c r="D1365" t="str">
        <f>_xlfn.IFNA(VLOOKUP(VLOOKUP(A1365,Orders!$A$1:$L$832,3,FALSE),Employees!$A$1:$J$10,3,FALSE)&amp;" "&amp;VLOOKUP(VLOOKUP(A1365,Orders!$A$1:$L$832,3,FALSE),Employees!$A$1:$J$10,2,FALSE),"")</f>
        <v>Michael Suyama</v>
      </c>
      <c r="E1365" s="3">
        <f>_xlfn.IFNA(VLOOKUP(A1365,Orders!$A$1:$L$832,4,FALSE),"")</f>
        <v>43267</v>
      </c>
      <c r="F1365">
        <v>18</v>
      </c>
      <c r="G1365">
        <v>130</v>
      </c>
      <c r="H1365">
        <v>0.1</v>
      </c>
      <c r="I1365">
        <f t="shared" si="84"/>
        <v>2018</v>
      </c>
      <c r="J1365">
        <f t="shared" si="85"/>
        <v>234</v>
      </c>
      <c r="K1365">
        <f t="shared" si="86"/>
        <v>6</v>
      </c>
      <c r="L1365" t="str">
        <f t="shared" si="87"/>
        <v>Q2</v>
      </c>
    </row>
    <row r="1366" spans="1:12">
      <c r="A1366">
        <v>10765</v>
      </c>
      <c r="B1366">
        <v>65</v>
      </c>
      <c r="C1366" t="str">
        <f>_xlfn.IFNA(VLOOKUP(B1366,Products!$A$1:$J$93,2,FALSE),"")</f>
        <v>Louisiana Fiery Hot Pepper Sauce</v>
      </c>
      <c r="D1366" t="str">
        <f>_xlfn.IFNA(VLOOKUP(VLOOKUP(A1366,Orders!$A$1:$L$832,3,FALSE),Employees!$A$1:$J$10,3,FALSE)&amp;" "&amp;VLOOKUP(VLOOKUP(A1366,Orders!$A$1:$L$832,3,FALSE),Employees!$A$1:$J$10,2,FALSE),"")</f>
        <v>Janet Leverling</v>
      </c>
      <c r="E1366" s="3">
        <f>_xlfn.IFNA(VLOOKUP(A1366,Orders!$A$1:$L$832,4,FALSE),"")</f>
        <v>43268</v>
      </c>
      <c r="F1366">
        <v>21.05</v>
      </c>
      <c r="G1366">
        <v>80</v>
      </c>
      <c r="H1366">
        <v>0.1</v>
      </c>
      <c r="I1366">
        <f t="shared" si="84"/>
        <v>2018</v>
      </c>
      <c r="J1366">
        <f t="shared" si="85"/>
        <v>168.4</v>
      </c>
      <c r="K1366">
        <f t="shared" si="86"/>
        <v>6</v>
      </c>
      <c r="L1366" t="str">
        <f t="shared" si="87"/>
        <v>Q2</v>
      </c>
    </row>
    <row r="1367" spans="1:12">
      <c r="A1367">
        <v>10766</v>
      </c>
      <c r="B1367">
        <v>2</v>
      </c>
      <c r="C1367" t="str">
        <f>_xlfn.IFNA(VLOOKUP(B1367,Products!$A$1:$J$93,2,FALSE),"")</f>
        <v>Chang5</v>
      </c>
      <c r="D1367" t="str">
        <f>_xlfn.IFNA(VLOOKUP(VLOOKUP(A1367,Orders!$A$1:$L$832,3,FALSE),Employees!$A$1:$J$10,3,FALSE)&amp;" "&amp;VLOOKUP(VLOOKUP(A1367,Orders!$A$1:$L$832,3,FALSE),Employees!$A$1:$J$10,2,FALSE),"")</f>
        <v>Margaret Peacock</v>
      </c>
      <c r="E1367" s="3">
        <f>_xlfn.IFNA(VLOOKUP(A1367,Orders!$A$1:$L$832,4,FALSE),"")</f>
        <v>43269</v>
      </c>
      <c r="F1367">
        <v>19</v>
      </c>
      <c r="G1367">
        <v>40</v>
      </c>
      <c r="H1367">
        <v>0</v>
      </c>
      <c r="I1367">
        <f t="shared" si="84"/>
        <v>2018</v>
      </c>
      <c r="J1367">
        <f t="shared" si="85"/>
        <v>760</v>
      </c>
      <c r="K1367">
        <f t="shared" si="86"/>
        <v>6</v>
      </c>
      <c r="L1367" t="str">
        <f t="shared" si="87"/>
        <v>Q2</v>
      </c>
    </row>
    <row r="1368" spans="1:12">
      <c r="A1368">
        <v>10766</v>
      </c>
      <c r="B1368">
        <v>7</v>
      </c>
      <c r="C1368" t="str">
        <f>_xlfn.IFNA(VLOOKUP(B1368,Products!$A$1:$J$93,2,FALSE),"")</f>
        <v>Uncle Bob's Organic Dried Pears</v>
      </c>
      <c r="D1368" t="str">
        <f>_xlfn.IFNA(VLOOKUP(VLOOKUP(A1368,Orders!$A$1:$L$832,3,FALSE),Employees!$A$1:$J$10,3,FALSE)&amp;" "&amp;VLOOKUP(VLOOKUP(A1368,Orders!$A$1:$L$832,3,FALSE),Employees!$A$1:$J$10,2,FALSE),"")</f>
        <v>Margaret Peacock</v>
      </c>
      <c r="E1368" s="3">
        <f>_xlfn.IFNA(VLOOKUP(A1368,Orders!$A$1:$L$832,4,FALSE),"")</f>
        <v>43269</v>
      </c>
      <c r="F1368">
        <v>30</v>
      </c>
      <c r="G1368">
        <v>35</v>
      </c>
      <c r="H1368">
        <v>0</v>
      </c>
      <c r="I1368">
        <f t="shared" si="84"/>
        <v>2018</v>
      </c>
      <c r="J1368">
        <f t="shared" si="85"/>
        <v>1050</v>
      </c>
      <c r="K1368">
        <f t="shared" si="86"/>
        <v>6</v>
      </c>
      <c r="L1368" t="str">
        <f t="shared" si="87"/>
        <v>Q2</v>
      </c>
    </row>
    <row r="1369" spans="1:12">
      <c r="A1369">
        <v>10766</v>
      </c>
      <c r="B1369">
        <v>68</v>
      </c>
      <c r="C1369" t="str">
        <f>_xlfn.IFNA(VLOOKUP(B1369,Products!$A$1:$J$93,2,FALSE),"")</f>
        <v>Scottish Longbreads</v>
      </c>
      <c r="D1369" t="str">
        <f>_xlfn.IFNA(VLOOKUP(VLOOKUP(A1369,Orders!$A$1:$L$832,3,FALSE),Employees!$A$1:$J$10,3,FALSE)&amp;" "&amp;VLOOKUP(VLOOKUP(A1369,Orders!$A$1:$L$832,3,FALSE),Employees!$A$1:$J$10,2,FALSE),"")</f>
        <v>Margaret Peacock</v>
      </c>
      <c r="E1369" s="3">
        <f>_xlfn.IFNA(VLOOKUP(A1369,Orders!$A$1:$L$832,4,FALSE),"")</f>
        <v>43269</v>
      </c>
      <c r="F1369">
        <v>12.5</v>
      </c>
      <c r="G1369">
        <v>40</v>
      </c>
      <c r="H1369">
        <v>0</v>
      </c>
      <c r="I1369">
        <f t="shared" si="84"/>
        <v>2018</v>
      </c>
      <c r="J1369">
        <f t="shared" si="85"/>
        <v>500</v>
      </c>
      <c r="K1369">
        <f t="shared" si="86"/>
        <v>6</v>
      </c>
      <c r="L1369" t="str">
        <f t="shared" si="87"/>
        <v>Q2</v>
      </c>
    </row>
    <row r="1370" spans="1:12">
      <c r="A1370">
        <v>10767</v>
      </c>
      <c r="B1370">
        <v>42</v>
      </c>
      <c r="C1370" t="str">
        <f>_xlfn.IFNA(VLOOKUP(B1370,Products!$A$1:$J$93,2,FALSE),"")</f>
        <v>Singaporean Hokkien Fried Mee</v>
      </c>
      <c r="D1370" t="str">
        <f>_xlfn.IFNA(VLOOKUP(VLOOKUP(A1370,Orders!$A$1:$L$832,3,FALSE),Employees!$A$1:$J$10,3,FALSE)&amp;" "&amp;VLOOKUP(VLOOKUP(A1370,Orders!$A$1:$L$832,3,FALSE),Employees!$A$1:$J$10,2,FALSE),"")</f>
        <v>Margaret Peacock</v>
      </c>
      <c r="E1370" s="3">
        <f>_xlfn.IFNA(VLOOKUP(A1370,Orders!$A$1:$L$832,4,FALSE),"")</f>
        <v>43269</v>
      </c>
      <c r="F1370">
        <v>14</v>
      </c>
      <c r="G1370">
        <v>2</v>
      </c>
      <c r="H1370">
        <v>0</v>
      </c>
      <c r="I1370">
        <f t="shared" si="84"/>
        <v>2018</v>
      </c>
      <c r="J1370">
        <f t="shared" si="85"/>
        <v>28</v>
      </c>
      <c r="K1370">
        <f t="shared" si="86"/>
        <v>6</v>
      </c>
      <c r="L1370" t="str">
        <f t="shared" si="87"/>
        <v>Q2</v>
      </c>
    </row>
    <row r="1371" spans="1:12">
      <c r="A1371">
        <v>10768</v>
      </c>
      <c r="B1371">
        <v>22</v>
      </c>
      <c r="C1371" t="str">
        <f>_xlfn.IFNA(VLOOKUP(B1371,Products!$A$1:$J$93,2,FALSE),"")</f>
        <v>Gustaf's Knäckebröd</v>
      </c>
      <c r="D1371" t="str">
        <f>_xlfn.IFNA(VLOOKUP(VLOOKUP(A1371,Orders!$A$1:$L$832,3,FALSE),Employees!$A$1:$J$10,3,FALSE)&amp;" "&amp;VLOOKUP(VLOOKUP(A1371,Orders!$A$1:$L$832,3,FALSE),Employees!$A$1:$J$10,2,FALSE),"")</f>
        <v>Janet Leverling</v>
      </c>
      <c r="E1371" s="3">
        <f>_xlfn.IFNA(VLOOKUP(A1371,Orders!$A$1:$L$832,4,FALSE),"")</f>
        <v>43272</v>
      </c>
      <c r="F1371">
        <v>21</v>
      </c>
      <c r="G1371">
        <v>4</v>
      </c>
      <c r="H1371">
        <v>0</v>
      </c>
      <c r="I1371">
        <f t="shared" si="84"/>
        <v>2018</v>
      </c>
      <c r="J1371">
        <f t="shared" si="85"/>
        <v>84</v>
      </c>
      <c r="K1371">
        <f t="shared" si="86"/>
        <v>6</v>
      </c>
      <c r="L1371" t="str">
        <f t="shared" si="87"/>
        <v>Q2</v>
      </c>
    </row>
    <row r="1372" spans="1:12">
      <c r="A1372">
        <v>10768</v>
      </c>
      <c r="B1372">
        <v>31</v>
      </c>
      <c r="C1372" t="str">
        <f>_xlfn.IFNA(VLOOKUP(B1372,Products!$A$1:$J$93,2,FALSE),"")</f>
        <v>Gorgonzola Telino</v>
      </c>
      <c r="D1372" t="str">
        <f>_xlfn.IFNA(VLOOKUP(VLOOKUP(A1372,Orders!$A$1:$L$832,3,FALSE),Employees!$A$1:$J$10,3,FALSE)&amp;" "&amp;VLOOKUP(VLOOKUP(A1372,Orders!$A$1:$L$832,3,FALSE),Employees!$A$1:$J$10,2,FALSE),"")</f>
        <v>Janet Leverling</v>
      </c>
      <c r="E1372" s="3">
        <f>_xlfn.IFNA(VLOOKUP(A1372,Orders!$A$1:$L$832,4,FALSE),"")</f>
        <v>43272</v>
      </c>
      <c r="F1372">
        <v>12.5</v>
      </c>
      <c r="G1372">
        <v>50</v>
      </c>
      <c r="H1372">
        <v>0</v>
      </c>
      <c r="I1372">
        <f t="shared" si="84"/>
        <v>2018</v>
      </c>
      <c r="J1372">
        <f t="shared" si="85"/>
        <v>625</v>
      </c>
      <c r="K1372">
        <f t="shared" si="86"/>
        <v>6</v>
      </c>
      <c r="L1372" t="str">
        <f t="shared" si="87"/>
        <v>Q2</v>
      </c>
    </row>
    <row r="1373" spans="1:12">
      <c r="A1373">
        <v>10768</v>
      </c>
      <c r="B1373">
        <v>60</v>
      </c>
      <c r="C1373" t="str">
        <f>_xlfn.IFNA(VLOOKUP(B1373,Products!$A$1:$J$93,2,FALSE),"")</f>
        <v>Camembert Pierrot</v>
      </c>
      <c r="D1373" t="str">
        <f>_xlfn.IFNA(VLOOKUP(VLOOKUP(A1373,Orders!$A$1:$L$832,3,FALSE),Employees!$A$1:$J$10,3,FALSE)&amp;" "&amp;VLOOKUP(VLOOKUP(A1373,Orders!$A$1:$L$832,3,FALSE),Employees!$A$1:$J$10,2,FALSE),"")</f>
        <v>Janet Leverling</v>
      </c>
      <c r="E1373" s="3">
        <f>_xlfn.IFNA(VLOOKUP(A1373,Orders!$A$1:$L$832,4,FALSE),"")</f>
        <v>43272</v>
      </c>
      <c r="F1373">
        <v>34</v>
      </c>
      <c r="G1373">
        <v>15</v>
      </c>
      <c r="H1373">
        <v>0</v>
      </c>
      <c r="I1373">
        <f t="shared" si="84"/>
        <v>2018</v>
      </c>
      <c r="J1373">
        <f t="shared" si="85"/>
        <v>510</v>
      </c>
      <c r="K1373">
        <f t="shared" si="86"/>
        <v>6</v>
      </c>
      <c r="L1373" t="str">
        <f t="shared" si="87"/>
        <v>Q2</v>
      </c>
    </row>
    <row r="1374" spans="1:12">
      <c r="A1374">
        <v>10768</v>
      </c>
      <c r="B1374">
        <v>71</v>
      </c>
      <c r="C1374" t="str">
        <f>_xlfn.IFNA(VLOOKUP(B1374,Products!$A$1:$J$93,2,FALSE),"")</f>
        <v>Flotemysost</v>
      </c>
      <c r="D1374" t="str">
        <f>_xlfn.IFNA(VLOOKUP(VLOOKUP(A1374,Orders!$A$1:$L$832,3,FALSE),Employees!$A$1:$J$10,3,FALSE)&amp;" "&amp;VLOOKUP(VLOOKUP(A1374,Orders!$A$1:$L$832,3,FALSE),Employees!$A$1:$J$10,2,FALSE),"")</f>
        <v>Janet Leverling</v>
      </c>
      <c r="E1374" s="3">
        <f>_xlfn.IFNA(VLOOKUP(A1374,Orders!$A$1:$L$832,4,FALSE),"")</f>
        <v>43272</v>
      </c>
      <c r="F1374">
        <v>21.5</v>
      </c>
      <c r="G1374">
        <v>12</v>
      </c>
      <c r="H1374">
        <v>0</v>
      </c>
      <c r="I1374">
        <f t="shared" si="84"/>
        <v>2018</v>
      </c>
      <c r="J1374">
        <f t="shared" si="85"/>
        <v>258</v>
      </c>
      <c r="K1374">
        <f t="shared" si="86"/>
        <v>6</v>
      </c>
      <c r="L1374" t="str">
        <f t="shared" si="87"/>
        <v>Q2</v>
      </c>
    </row>
    <row r="1375" spans="1:12">
      <c r="A1375">
        <v>10769</v>
      </c>
      <c r="B1375">
        <v>41</v>
      </c>
      <c r="C1375" t="str">
        <f>_xlfn.IFNA(VLOOKUP(B1375,Products!$A$1:$J$93,2,FALSE),"")</f>
        <v>Jack's New England Clam Chowder</v>
      </c>
      <c r="D1375" t="str">
        <f>_xlfn.IFNA(VLOOKUP(VLOOKUP(A1375,Orders!$A$1:$L$832,3,FALSE),Employees!$A$1:$J$10,3,FALSE)&amp;" "&amp;VLOOKUP(VLOOKUP(A1375,Orders!$A$1:$L$832,3,FALSE),Employees!$A$1:$J$10,2,FALSE),"")</f>
        <v>Janet Leverling</v>
      </c>
      <c r="E1375" s="3">
        <f>_xlfn.IFNA(VLOOKUP(A1375,Orders!$A$1:$L$832,4,FALSE),"")</f>
        <v>43272</v>
      </c>
      <c r="F1375">
        <v>9.65</v>
      </c>
      <c r="G1375">
        <v>30</v>
      </c>
      <c r="H1375">
        <v>0.05</v>
      </c>
      <c r="I1375">
        <f t="shared" si="84"/>
        <v>2018</v>
      </c>
      <c r="J1375">
        <f t="shared" si="85"/>
        <v>14.475000000000001</v>
      </c>
      <c r="K1375">
        <f t="shared" si="86"/>
        <v>6</v>
      </c>
      <c r="L1375" t="str">
        <f t="shared" si="87"/>
        <v>Q2</v>
      </c>
    </row>
    <row r="1376" spans="1:12">
      <c r="A1376">
        <v>10769</v>
      </c>
      <c r="B1376">
        <v>52</v>
      </c>
      <c r="C1376" t="str">
        <f>_xlfn.IFNA(VLOOKUP(B1376,Products!$A$1:$J$93,2,FALSE),"")</f>
        <v>Filo Mix</v>
      </c>
      <c r="D1376" t="str">
        <f>_xlfn.IFNA(VLOOKUP(VLOOKUP(A1376,Orders!$A$1:$L$832,3,FALSE),Employees!$A$1:$J$10,3,FALSE)&amp;" "&amp;VLOOKUP(VLOOKUP(A1376,Orders!$A$1:$L$832,3,FALSE),Employees!$A$1:$J$10,2,FALSE),"")</f>
        <v>Janet Leverling</v>
      </c>
      <c r="E1376" s="3">
        <f>_xlfn.IFNA(VLOOKUP(A1376,Orders!$A$1:$L$832,4,FALSE),"")</f>
        <v>43272</v>
      </c>
      <c r="F1376">
        <v>7</v>
      </c>
      <c r="G1376">
        <v>15</v>
      </c>
      <c r="H1376">
        <v>0.05</v>
      </c>
      <c r="I1376">
        <f t="shared" si="84"/>
        <v>2018</v>
      </c>
      <c r="J1376">
        <f t="shared" si="85"/>
        <v>5.25</v>
      </c>
      <c r="K1376">
        <f t="shared" si="86"/>
        <v>6</v>
      </c>
      <c r="L1376" t="str">
        <f t="shared" si="87"/>
        <v>Q2</v>
      </c>
    </row>
    <row r="1377" spans="1:12">
      <c r="A1377">
        <v>10769</v>
      </c>
      <c r="B1377">
        <v>61</v>
      </c>
      <c r="C1377" t="str">
        <f>_xlfn.IFNA(VLOOKUP(B1377,Products!$A$1:$J$93,2,FALSE),"")</f>
        <v>Sirop d'érable</v>
      </c>
      <c r="D1377" t="str">
        <f>_xlfn.IFNA(VLOOKUP(VLOOKUP(A1377,Orders!$A$1:$L$832,3,FALSE),Employees!$A$1:$J$10,3,FALSE)&amp;" "&amp;VLOOKUP(VLOOKUP(A1377,Orders!$A$1:$L$832,3,FALSE),Employees!$A$1:$J$10,2,FALSE),"")</f>
        <v>Janet Leverling</v>
      </c>
      <c r="E1377" s="3">
        <f>_xlfn.IFNA(VLOOKUP(A1377,Orders!$A$1:$L$832,4,FALSE),"")</f>
        <v>43272</v>
      </c>
      <c r="F1377">
        <v>28.5</v>
      </c>
      <c r="G1377">
        <v>20</v>
      </c>
      <c r="H1377">
        <v>0</v>
      </c>
      <c r="I1377">
        <f t="shared" si="84"/>
        <v>2018</v>
      </c>
      <c r="J1377">
        <f t="shared" si="85"/>
        <v>570</v>
      </c>
      <c r="K1377">
        <f t="shared" si="86"/>
        <v>6</v>
      </c>
      <c r="L1377" t="str">
        <f t="shared" si="87"/>
        <v>Q2</v>
      </c>
    </row>
    <row r="1378" spans="1:12">
      <c r="A1378">
        <v>10769</v>
      </c>
      <c r="B1378">
        <v>62</v>
      </c>
      <c r="C1378" t="str">
        <f>_xlfn.IFNA(VLOOKUP(B1378,Products!$A$1:$J$93,2,FALSE),"")</f>
        <v>Tarte au sucre</v>
      </c>
      <c r="D1378" t="str">
        <f>_xlfn.IFNA(VLOOKUP(VLOOKUP(A1378,Orders!$A$1:$L$832,3,FALSE),Employees!$A$1:$J$10,3,FALSE)&amp;" "&amp;VLOOKUP(VLOOKUP(A1378,Orders!$A$1:$L$832,3,FALSE),Employees!$A$1:$J$10,2,FALSE),"")</f>
        <v>Janet Leverling</v>
      </c>
      <c r="E1378" s="3">
        <f>_xlfn.IFNA(VLOOKUP(A1378,Orders!$A$1:$L$832,4,FALSE),"")</f>
        <v>43272</v>
      </c>
      <c r="F1378">
        <v>49.3</v>
      </c>
      <c r="G1378">
        <v>15</v>
      </c>
      <c r="H1378">
        <v>0</v>
      </c>
      <c r="I1378">
        <f t="shared" si="84"/>
        <v>2018</v>
      </c>
      <c r="J1378">
        <f t="shared" si="85"/>
        <v>739.5</v>
      </c>
      <c r="K1378">
        <f t="shared" si="86"/>
        <v>6</v>
      </c>
      <c r="L1378" t="str">
        <f t="shared" si="87"/>
        <v>Q2</v>
      </c>
    </row>
    <row r="1379" spans="1:12">
      <c r="A1379">
        <v>10770</v>
      </c>
      <c r="B1379">
        <v>11</v>
      </c>
      <c r="C1379" t="str">
        <f>_xlfn.IFNA(VLOOKUP(B1379,Products!$A$1:$J$93,2,FALSE),"")</f>
        <v>Queso Cabrales</v>
      </c>
      <c r="D1379" t="str">
        <f>_xlfn.IFNA(VLOOKUP(VLOOKUP(A1379,Orders!$A$1:$L$832,3,FALSE),Employees!$A$1:$J$10,3,FALSE)&amp;" "&amp;VLOOKUP(VLOOKUP(A1379,Orders!$A$1:$L$832,3,FALSE),Employees!$A$1:$J$10,2,FALSE),"")</f>
        <v>Laura Callahan</v>
      </c>
      <c r="E1379" s="3">
        <f>_xlfn.IFNA(VLOOKUP(A1379,Orders!$A$1:$L$832,4,FALSE),"")</f>
        <v>43273</v>
      </c>
      <c r="F1379">
        <v>21</v>
      </c>
      <c r="G1379">
        <v>15</v>
      </c>
      <c r="H1379">
        <v>0.25</v>
      </c>
      <c r="I1379">
        <f t="shared" si="84"/>
        <v>2018</v>
      </c>
      <c r="J1379">
        <f t="shared" si="85"/>
        <v>78.75</v>
      </c>
      <c r="K1379">
        <f t="shared" si="86"/>
        <v>6</v>
      </c>
      <c r="L1379" t="str">
        <f t="shared" si="87"/>
        <v>Q2</v>
      </c>
    </row>
    <row r="1380" spans="1:12">
      <c r="A1380">
        <v>10771</v>
      </c>
      <c r="B1380">
        <v>71</v>
      </c>
      <c r="C1380" t="str">
        <f>_xlfn.IFNA(VLOOKUP(B1380,Products!$A$1:$J$93,2,FALSE),"")</f>
        <v>Flotemysost</v>
      </c>
      <c r="D1380" t="str">
        <f>_xlfn.IFNA(VLOOKUP(VLOOKUP(A1380,Orders!$A$1:$L$832,3,FALSE),Employees!$A$1:$J$10,3,FALSE)&amp;" "&amp;VLOOKUP(VLOOKUP(A1380,Orders!$A$1:$L$832,3,FALSE),Employees!$A$1:$J$10,2,FALSE),"")</f>
        <v>Anne Dodsworth</v>
      </c>
      <c r="E1380" s="3">
        <f>_xlfn.IFNA(VLOOKUP(A1380,Orders!$A$1:$L$832,4,FALSE),"")</f>
        <v>43274</v>
      </c>
      <c r="F1380">
        <v>21.5</v>
      </c>
      <c r="G1380">
        <v>16</v>
      </c>
      <c r="H1380">
        <v>0</v>
      </c>
      <c r="I1380">
        <f t="shared" si="84"/>
        <v>2018</v>
      </c>
      <c r="J1380">
        <f t="shared" si="85"/>
        <v>344</v>
      </c>
      <c r="K1380">
        <f t="shared" si="86"/>
        <v>6</v>
      </c>
      <c r="L1380" t="str">
        <f t="shared" si="87"/>
        <v>Q2</v>
      </c>
    </row>
    <row r="1381" spans="1:12">
      <c r="A1381">
        <v>10772</v>
      </c>
      <c r="B1381">
        <v>29</v>
      </c>
      <c r="C1381" t="str">
        <f>_xlfn.IFNA(VLOOKUP(B1381,Products!$A$1:$J$93,2,FALSE),"")</f>
        <v>Thüringer Rostbratwurst</v>
      </c>
      <c r="D1381" t="str">
        <f>_xlfn.IFNA(VLOOKUP(VLOOKUP(A1381,Orders!$A$1:$L$832,3,FALSE),Employees!$A$1:$J$10,3,FALSE)&amp;" "&amp;VLOOKUP(VLOOKUP(A1381,Orders!$A$1:$L$832,3,FALSE),Employees!$A$1:$J$10,2,FALSE),"")</f>
        <v>Janet Leverling</v>
      </c>
      <c r="E1381" s="3">
        <f>_xlfn.IFNA(VLOOKUP(A1381,Orders!$A$1:$L$832,4,FALSE),"")</f>
        <v>43274</v>
      </c>
      <c r="F1381">
        <v>123.79</v>
      </c>
      <c r="G1381">
        <v>18</v>
      </c>
      <c r="H1381">
        <v>0</v>
      </c>
      <c r="I1381">
        <f t="shared" si="84"/>
        <v>2018</v>
      </c>
      <c r="J1381">
        <f t="shared" si="85"/>
        <v>2228.2200000000003</v>
      </c>
      <c r="K1381">
        <f t="shared" si="86"/>
        <v>6</v>
      </c>
      <c r="L1381" t="str">
        <f t="shared" si="87"/>
        <v>Q2</v>
      </c>
    </row>
    <row r="1382" spans="1:12">
      <c r="A1382">
        <v>10772</v>
      </c>
      <c r="B1382">
        <v>59</v>
      </c>
      <c r="C1382" t="str">
        <f>_xlfn.IFNA(VLOOKUP(B1382,Products!$A$1:$J$93,2,FALSE),"")</f>
        <v>Raclette Courdavault</v>
      </c>
      <c r="D1382" t="str">
        <f>_xlfn.IFNA(VLOOKUP(VLOOKUP(A1382,Orders!$A$1:$L$832,3,FALSE),Employees!$A$1:$J$10,3,FALSE)&amp;" "&amp;VLOOKUP(VLOOKUP(A1382,Orders!$A$1:$L$832,3,FALSE),Employees!$A$1:$J$10,2,FALSE),"")</f>
        <v>Janet Leverling</v>
      </c>
      <c r="E1382" s="3">
        <f>_xlfn.IFNA(VLOOKUP(A1382,Orders!$A$1:$L$832,4,FALSE),"")</f>
        <v>43274</v>
      </c>
      <c r="F1382">
        <v>55</v>
      </c>
      <c r="G1382">
        <v>25</v>
      </c>
      <c r="H1382">
        <v>0</v>
      </c>
      <c r="I1382">
        <f t="shared" si="84"/>
        <v>2018</v>
      </c>
      <c r="J1382">
        <f t="shared" si="85"/>
        <v>1375</v>
      </c>
      <c r="K1382">
        <f t="shared" si="86"/>
        <v>6</v>
      </c>
      <c r="L1382" t="str">
        <f t="shared" si="87"/>
        <v>Q2</v>
      </c>
    </row>
    <row r="1383" spans="1:12">
      <c r="A1383">
        <v>10773</v>
      </c>
      <c r="B1383">
        <v>17</v>
      </c>
      <c r="C1383" t="str">
        <f>_xlfn.IFNA(VLOOKUP(B1383,Products!$A$1:$J$93,2,FALSE),"")</f>
        <v>Alice Mutton</v>
      </c>
      <c r="D1383" t="str">
        <f>_xlfn.IFNA(VLOOKUP(VLOOKUP(A1383,Orders!$A$1:$L$832,3,FALSE),Employees!$A$1:$J$10,3,FALSE)&amp;" "&amp;VLOOKUP(VLOOKUP(A1383,Orders!$A$1:$L$832,3,FALSE),Employees!$A$1:$J$10,2,FALSE),"")</f>
        <v>Nancy Davolio</v>
      </c>
      <c r="E1383" s="3">
        <f>_xlfn.IFNA(VLOOKUP(A1383,Orders!$A$1:$L$832,4,FALSE),"")</f>
        <v>43275</v>
      </c>
      <c r="F1383">
        <v>39</v>
      </c>
      <c r="G1383">
        <v>33</v>
      </c>
      <c r="H1383">
        <v>0</v>
      </c>
      <c r="I1383">
        <f t="shared" si="84"/>
        <v>2018</v>
      </c>
      <c r="J1383">
        <f t="shared" si="85"/>
        <v>1287</v>
      </c>
      <c r="K1383">
        <f t="shared" si="86"/>
        <v>6</v>
      </c>
      <c r="L1383" t="str">
        <f t="shared" si="87"/>
        <v>Q2</v>
      </c>
    </row>
    <row r="1384" spans="1:12">
      <c r="A1384">
        <v>10773</v>
      </c>
      <c r="B1384">
        <v>31</v>
      </c>
      <c r="C1384" t="str">
        <f>_xlfn.IFNA(VLOOKUP(B1384,Products!$A$1:$J$93,2,FALSE),"")</f>
        <v>Gorgonzola Telino</v>
      </c>
      <c r="D1384" t="str">
        <f>_xlfn.IFNA(VLOOKUP(VLOOKUP(A1384,Orders!$A$1:$L$832,3,FALSE),Employees!$A$1:$J$10,3,FALSE)&amp;" "&amp;VLOOKUP(VLOOKUP(A1384,Orders!$A$1:$L$832,3,FALSE),Employees!$A$1:$J$10,2,FALSE),"")</f>
        <v>Nancy Davolio</v>
      </c>
      <c r="E1384" s="3">
        <f>_xlfn.IFNA(VLOOKUP(A1384,Orders!$A$1:$L$832,4,FALSE),"")</f>
        <v>43275</v>
      </c>
      <c r="F1384">
        <v>12.5</v>
      </c>
      <c r="G1384">
        <v>70</v>
      </c>
      <c r="H1384">
        <v>0.2</v>
      </c>
      <c r="I1384">
        <f t="shared" si="84"/>
        <v>2018</v>
      </c>
      <c r="J1384">
        <f t="shared" si="85"/>
        <v>175</v>
      </c>
      <c r="K1384">
        <f t="shared" si="86"/>
        <v>6</v>
      </c>
      <c r="L1384" t="str">
        <f t="shared" si="87"/>
        <v>Q2</v>
      </c>
    </row>
    <row r="1385" spans="1:12">
      <c r="A1385">
        <v>10773</v>
      </c>
      <c r="B1385">
        <v>75</v>
      </c>
      <c r="C1385" t="str">
        <f>_xlfn.IFNA(VLOOKUP(B1385,Products!$A$1:$J$93,2,FALSE),"")</f>
        <v>Rhönbräu Klosterbier</v>
      </c>
      <c r="D1385" t="str">
        <f>_xlfn.IFNA(VLOOKUP(VLOOKUP(A1385,Orders!$A$1:$L$832,3,FALSE),Employees!$A$1:$J$10,3,FALSE)&amp;" "&amp;VLOOKUP(VLOOKUP(A1385,Orders!$A$1:$L$832,3,FALSE),Employees!$A$1:$J$10,2,FALSE),"")</f>
        <v>Nancy Davolio</v>
      </c>
      <c r="E1385" s="3">
        <f>_xlfn.IFNA(VLOOKUP(A1385,Orders!$A$1:$L$832,4,FALSE),"")</f>
        <v>43275</v>
      </c>
      <c r="F1385">
        <v>7.75</v>
      </c>
      <c r="G1385">
        <v>7</v>
      </c>
      <c r="H1385">
        <v>0.2</v>
      </c>
      <c r="I1385">
        <f t="shared" si="84"/>
        <v>2018</v>
      </c>
      <c r="J1385">
        <f t="shared" si="85"/>
        <v>10.850000000000001</v>
      </c>
      <c r="K1385">
        <f t="shared" si="86"/>
        <v>6</v>
      </c>
      <c r="L1385" t="str">
        <f t="shared" si="87"/>
        <v>Q2</v>
      </c>
    </row>
    <row r="1386" spans="1:12">
      <c r="A1386">
        <v>10774</v>
      </c>
      <c r="B1386">
        <v>31</v>
      </c>
      <c r="C1386" t="str">
        <f>_xlfn.IFNA(VLOOKUP(B1386,Products!$A$1:$J$93,2,FALSE),"")</f>
        <v>Gorgonzola Telino</v>
      </c>
      <c r="D1386" t="str">
        <f>_xlfn.IFNA(VLOOKUP(VLOOKUP(A1386,Orders!$A$1:$L$832,3,FALSE),Employees!$A$1:$J$10,3,FALSE)&amp;" "&amp;VLOOKUP(VLOOKUP(A1386,Orders!$A$1:$L$832,3,FALSE),Employees!$A$1:$J$10,2,FALSE),"")</f>
        <v>Margaret Peacock</v>
      </c>
      <c r="E1386" s="3">
        <f>_xlfn.IFNA(VLOOKUP(A1386,Orders!$A$1:$L$832,4,FALSE),"")</f>
        <v>43275</v>
      </c>
      <c r="F1386">
        <v>12.5</v>
      </c>
      <c r="G1386">
        <v>2</v>
      </c>
      <c r="H1386">
        <v>0.25</v>
      </c>
      <c r="I1386">
        <f t="shared" si="84"/>
        <v>2018</v>
      </c>
      <c r="J1386">
        <f t="shared" si="85"/>
        <v>6.25</v>
      </c>
      <c r="K1386">
        <f t="shared" si="86"/>
        <v>6</v>
      </c>
      <c r="L1386" t="str">
        <f t="shared" si="87"/>
        <v>Q2</v>
      </c>
    </row>
    <row r="1387" spans="1:12">
      <c r="A1387">
        <v>10774</v>
      </c>
      <c r="B1387">
        <v>66</v>
      </c>
      <c r="C1387" t="str">
        <f>_xlfn.IFNA(VLOOKUP(B1387,Products!$A$1:$J$93,2,FALSE),"")</f>
        <v>Louisiana Hot Spiced Okra</v>
      </c>
      <c r="D1387" t="str">
        <f>_xlfn.IFNA(VLOOKUP(VLOOKUP(A1387,Orders!$A$1:$L$832,3,FALSE),Employees!$A$1:$J$10,3,FALSE)&amp;" "&amp;VLOOKUP(VLOOKUP(A1387,Orders!$A$1:$L$832,3,FALSE),Employees!$A$1:$J$10,2,FALSE),"")</f>
        <v>Margaret Peacock</v>
      </c>
      <c r="E1387" s="3">
        <f>_xlfn.IFNA(VLOOKUP(A1387,Orders!$A$1:$L$832,4,FALSE),"")</f>
        <v>43275</v>
      </c>
      <c r="F1387">
        <v>17</v>
      </c>
      <c r="G1387">
        <v>50</v>
      </c>
      <c r="H1387">
        <v>0</v>
      </c>
      <c r="I1387">
        <f t="shared" si="84"/>
        <v>2018</v>
      </c>
      <c r="J1387">
        <f t="shared" si="85"/>
        <v>850</v>
      </c>
      <c r="K1387">
        <f t="shared" si="86"/>
        <v>6</v>
      </c>
      <c r="L1387" t="str">
        <f t="shared" si="87"/>
        <v>Q2</v>
      </c>
    </row>
    <row r="1388" spans="1:12">
      <c r="A1388">
        <v>10775</v>
      </c>
      <c r="B1388">
        <v>10</v>
      </c>
      <c r="C1388" t="str">
        <f>_xlfn.IFNA(VLOOKUP(B1388,Products!$A$1:$J$93,2,FALSE),"")</f>
        <v>sugar</v>
      </c>
      <c r="D1388" t="str">
        <f>_xlfn.IFNA(VLOOKUP(VLOOKUP(A1388,Orders!$A$1:$L$832,3,FALSE),Employees!$A$1:$J$10,3,FALSE)&amp;" "&amp;VLOOKUP(VLOOKUP(A1388,Orders!$A$1:$L$832,3,FALSE),Employees!$A$1:$J$10,2,FALSE),"")</f>
        <v>Robert King</v>
      </c>
      <c r="E1388" s="3">
        <f>_xlfn.IFNA(VLOOKUP(A1388,Orders!$A$1:$L$832,4,FALSE),"")</f>
        <v>43276</v>
      </c>
      <c r="F1388">
        <v>31</v>
      </c>
      <c r="G1388">
        <v>6</v>
      </c>
      <c r="H1388">
        <v>0</v>
      </c>
      <c r="I1388">
        <f t="shared" si="84"/>
        <v>2018</v>
      </c>
      <c r="J1388">
        <f t="shared" si="85"/>
        <v>186</v>
      </c>
      <c r="K1388">
        <f t="shared" si="86"/>
        <v>6</v>
      </c>
      <c r="L1388" t="str">
        <f t="shared" si="87"/>
        <v>Q2</v>
      </c>
    </row>
    <row r="1389" spans="1:12">
      <c r="A1389">
        <v>10775</v>
      </c>
      <c r="B1389">
        <v>67</v>
      </c>
      <c r="C1389" t="str">
        <f>_xlfn.IFNA(VLOOKUP(B1389,Products!$A$1:$J$93,2,FALSE),"")</f>
        <v>Laughing Lumberjack Lager</v>
      </c>
      <c r="D1389" t="str">
        <f>_xlfn.IFNA(VLOOKUP(VLOOKUP(A1389,Orders!$A$1:$L$832,3,FALSE),Employees!$A$1:$J$10,3,FALSE)&amp;" "&amp;VLOOKUP(VLOOKUP(A1389,Orders!$A$1:$L$832,3,FALSE),Employees!$A$1:$J$10,2,FALSE),"")</f>
        <v>Robert King</v>
      </c>
      <c r="E1389" s="3">
        <f>_xlfn.IFNA(VLOOKUP(A1389,Orders!$A$1:$L$832,4,FALSE),"")</f>
        <v>43276</v>
      </c>
      <c r="F1389">
        <v>14</v>
      </c>
      <c r="G1389">
        <v>3</v>
      </c>
      <c r="H1389">
        <v>0</v>
      </c>
      <c r="I1389">
        <f t="shared" si="84"/>
        <v>2018</v>
      </c>
      <c r="J1389">
        <f t="shared" si="85"/>
        <v>42</v>
      </c>
      <c r="K1389">
        <f t="shared" si="86"/>
        <v>6</v>
      </c>
      <c r="L1389" t="str">
        <f t="shared" si="87"/>
        <v>Q2</v>
      </c>
    </row>
    <row r="1390" spans="1:12">
      <c r="A1390">
        <v>10776</v>
      </c>
      <c r="B1390">
        <v>31</v>
      </c>
      <c r="C1390" t="str">
        <f>_xlfn.IFNA(VLOOKUP(B1390,Products!$A$1:$J$93,2,FALSE),"")</f>
        <v>Gorgonzola Telino</v>
      </c>
      <c r="D1390" t="str">
        <f>_xlfn.IFNA(VLOOKUP(VLOOKUP(A1390,Orders!$A$1:$L$832,3,FALSE),Employees!$A$1:$J$10,3,FALSE)&amp;" "&amp;VLOOKUP(VLOOKUP(A1390,Orders!$A$1:$L$832,3,FALSE),Employees!$A$1:$J$10,2,FALSE),"")</f>
        <v>Nancy Davolio</v>
      </c>
      <c r="E1390" s="3">
        <f>_xlfn.IFNA(VLOOKUP(A1390,Orders!$A$1:$L$832,4,FALSE),"")</f>
        <v>43279</v>
      </c>
      <c r="F1390">
        <v>12.5</v>
      </c>
      <c r="G1390">
        <v>16</v>
      </c>
      <c r="H1390">
        <v>0.05</v>
      </c>
      <c r="I1390">
        <f t="shared" si="84"/>
        <v>2018</v>
      </c>
      <c r="J1390">
        <f t="shared" si="85"/>
        <v>10</v>
      </c>
      <c r="K1390">
        <f t="shared" si="86"/>
        <v>6</v>
      </c>
      <c r="L1390" t="str">
        <f t="shared" si="87"/>
        <v>Q2</v>
      </c>
    </row>
    <row r="1391" spans="1:12">
      <c r="A1391">
        <v>10776</v>
      </c>
      <c r="B1391">
        <v>42</v>
      </c>
      <c r="C1391" t="str">
        <f>_xlfn.IFNA(VLOOKUP(B1391,Products!$A$1:$J$93,2,FALSE),"")</f>
        <v>Singaporean Hokkien Fried Mee</v>
      </c>
      <c r="D1391" t="str">
        <f>_xlfn.IFNA(VLOOKUP(VLOOKUP(A1391,Orders!$A$1:$L$832,3,FALSE),Employees!$A$1:$J$10,3,FALSE)&amp;" "&amp;VLOOKUP(VLOOKUP(A1391,Orders!$A$1:$L$832,3,FALSE),Employees!$A$1:$J$10,2,FALSE),"")</f>
        <v>Nancy Davolio</v>
      </c>
      <c r="E1391" s="3">
        <f>_xlfn.IFNA(VLOOKUP(A1391,Orders!$A$1:$L$832,4,FALSE),"")</f>
        <v>43279</v>
      </c>
      <c r="F1391">
        <v>14</v>
      </c>
      <c r="G1391">
        <v>12</v>
      </c>
      <c r="H1391">
        <v>0.05</v>
      </c>
      <c r="I1391">
        <f t="shared" si="84"/>
        <v>2018</v>
      </c>
      <c r="J1391">
        <f t="shared" si="85"/>
        <v>8.4</v>
      </c>
      <c r="K1391">
        <f t="shared" si="86"/>
        <v>6</v>
      </c>
      <c r="L1391" t="str">
        <f t="shared" si="87"/>
        <v>Q2</v>
      </c>
    </row>
    <row r="1392" spans="1:12">
      <c r="A1392">
        <v>10776</v>
      </c>
      <c r="B1392">
        <v>45</v>
      </c>
      <c r="C1392" t="str">
        <f>_xlfn.IFNA(VLOOKUP(B1392,Products!$A$1:$J$93,2,FALSE),"")</f>
        <v>Rogede sild</v>
      </c>
      <c r="D1392" t="str">
        <f>_xlfn.IFNA(VLOOKUP(VLOOKUP(A1392,Orders!$A$1:$L$832,3,FALSE),Employees!$A$1:$J$10,3,FALSE)&amp;" "&amp;VLOOKUP(VLOOKUP(A1392,Orders!$A$1:$L$832,3,FALSE),Employees!$A$1:$J$10,2,FALSE),"")</f>
        <v>Nancy Davolio</v>
      </c>
      <c r="E1392" s="3">
        <f>_xlfn.IFNA(VLOOKUP(A1392,Orders!$A$1:$L$832,4,FALSE),"")</f>
        <v>43279</v>
      </c>
      <c r="F1392">
        <v>9.5</v>
      </c>
      <c r="G1392">
        <v>27</v>
      </c>
      <c r="H1392">
        <v>0.05</v>
      </c>
      <c r="I1392">
        <f t="shared" si="84"/>
        <v>2018</v>
      </c>
      <c r="J1392">
        <f t="shared" si="85"/>
        <v>12.825000000000001</v>
      </c>
      <c r="K1392">
        <f t="shared" si="86"/>
        <v>6</v>
      </c>
      <c r="L1392" t="str">
        <f t="shared" si="87"/>
        <v>Q2</v>
      </c>
    </row>
    <row r="1393" spans="1:12">
      <c r="A1393">
        <v>10776</v>
      </c>
      <c r="B1393">
        <v>51</v>
      </c>
      <c r="C1393" t="str">
        <f>_xlfn.IFNA(VLOOKUP(B1393,Products!$A$1:$J$93,2,FALSE),"")</f>
        <v>Manjimup Dried Apples</v>
      </c>
      <c r="D1393" t="str">
        <f>_xlfn.IFNA(VLOOKUP(VLOOKUP(A1393,Orders!$A$1:$L$832,3,FALSE),Employees!$A$1:$J$10,3,FALSE)&amp;" "&amp;VLOOKUP(VLOOKUP(A1393,Orders!$A$1:$L$832,3,FALSE),Employees!$A$1:$J$10,2,FALSE),"")</f>
        <v>Nancy Davolio</v>
      </c>
      <c r="E1393" s="3">
        <f>_xlfn.IFNA(VLOOKUP(A1393,Orders!$A$1:$L$832,4,FALSE),"")</f>
        <v>43279</v>
      </c>
      <c r="F1393">
        <v>53</v>
      </c>
      <c r="G1393">
        <v>120</v>
      </c>
      <c r="H1393">
        <v>0.05</v>
      </c>
      <c r="I1393">
        <f t="shared" si="84"/>
        <v>2018</v>
      </c>
      <c r="J1393">
        <f t="shared" si="85"/>
        <v>318</v>
      </c>
      <c r="K1393">
        <f t="shared" si="86"/>
        <v>6</v>
      </c>
      <c r="L1393" t="str">
        <f t="shared" si="87"/>
        <v>Q2</v>
      </c>
    </row>
    <row r="1394" spans="1:12">
      <c r="A1394">
        <v>10777</v>
      </c>
      <c r="B1394">
        <v>42</v>
      </c>
      <c r="C1394" t="str">
        <f>_xlfn.IFNA(VLOOKUP(B1394,Products!$A$1:$J$93,2,FALSE),"")</f>
        <v>Singaporean Hokkien Fried Mee</v>
      </c>
      <c r="D1394" t="str">
        <f>_xlfn.IFNA(VLOOKUP(VLOOKUP(A1394,Orders!$A$1:$L$832,3,FALSE),Employees!$A$1:$J$10,3,FALSE)&amp;" "&amp;VLOOKUP(VLOOKUP(A1394,Orders!$A$1:$L$832,3,FALSE),Employees!$A$1:$J$10,2,FALSE),"")</f>
        <v>Robert King</v>
      </c>
      <c r="E1394" s="3">
        <f>_xlfn.IFNA(VLOOKUP(A1394,Orders!$A$1:$L$832,4,FALSE),"")</f>
        <v>43279</v>
      </c>
      <c r="F1394">
        <v>14</v>
      </c>
      <c r="G1394">
        <v>20</v>
      </c>
      <c r="H1394">
        <v>0.2</v>
      </c>
      <c r="I1394">
        <f t="shared" si="84"/>
        <v>2018</v>
      </c>
      <c r="J1394">
        <f t="shared" si="85"/>
        <v>56</v>
      </c>
      <c r="K1394">
        <f t="shared" si="86"/>
        <v>6</v>
      </c>
      <c r="L1394" t="str">
        <f t="shared" si="87"/>
        <v>Q2</v>
      </c>
    </row>
    <row r="1395" spans="1:12">
      <c r="A1395">
        <v>10778</v>
      </c>
      <c r="B1395">
        <v>41</v>
      </c>
      <c r="C1395" t="str">
        <f>_xlfn.IFNA(VLOOKUP(B1395,Products!$A$1:$J$93,2,FALSE),"")</f>
        <v>Jack's New England Clam Chowder</v>
      </c>
      <c r="D1395" t="str">
        <f>_xlfn.IFNA(VLOOKUP(VLOOKUP(A1395,Orders!$A$1:$L$832,3,FALSE),Employees!$A$1:$J$10,3,FALSE)&amp;" "&amp;VLOOKUP(VLOOKUP(A1395,Orders!$A$1:$L$832,3,FALSE),Employees!$A$1:$J$10,2,FALSE),"")</f>
        <v>Janet Leverling</v>
      </c>
      <c r="E1395" s="3">
        <f>_xlfn.IFNA(VLOOKUP(A1395,Orders!$A$1:$L$832,4,FALSE),"")</f>
        <v>43280</v>
      </c>
      <c r="F1395">
        <v>9.65</v>
      </c>
      <c r="G1395">
        <v>10</v>
      </c>
      <c r="H1395">
        <v>0</v>
      </c>
      <c r="I1395">
        <f t="shared" si="84"/>
        <v>2018</v>
      </c>
      <c r="J1395">
        <f t="shared" si="85"/>
        <v>96.5</v>
      </c>
      <c r="K1395">
        <f t="shared" si="86"/>
        <v>6</v>
      </c>
      <c r="L1395" t="str">
        <f t="shared" si="87"/>
        <v>Q2</v>
      </c>
    </row>
    <row r="1396" spans="1:12">
      <c r="A1396">
        <v>10779</v>
      </c>
      <c r="B1396">
        <v>16</v>
      </c>
      <c r="C1396" t="str">
        <f>_xlfn.IFNA(VLOOKUP(B1396,Products!$A$1:$J$93,2,FALSE),"")</f>
        <v>Pavlova</v>
      </c>
      <c r="D1396" t="str">
        <f>_xlfn.IFNA(VLOOKUP(VLOOKUP(A1396,Orders!$A$1:$L$832,3,FALSE),Employees!$A$1:$J$10,3,FALSE)&amp;" "&amp;VLOOKUP(VLOOKUP(A1396,Orders!$A$1:$L$832,3,FALSE),Employees!$A$1:$J$10,2,FALSE),"")</f>
        <v>Janet Leverling</v>
      </c>
      <c r="E1396" s="3">
        <f>_xlfn.IFNA(VLOOKUP(A1396,Orders!$A$1:$L$832,4,FALSE),"")</f>
        <v>43280</v>
      </c>
      <c r="F1396">
        <v>17.45</v>
      </c>
      <c r="G1396">
        <v>20</v>
      </c>
      <c r="H1396">
        <v>0</v>
      </c>
      <c r="I1396">
        <f t="shared" si="84"/>
        <v>2018</v>
      </c>
      <c r="J1396">
        <f t="shared" si="85"/>
        <v>349</v>
      </c>
      <c r="K1396">
        <f t="shared" si="86"/>
        <v>6</v>
      </c>
      <c r="L1396" t="str">
        <f t="shared" si="87"/>
        <v>Q2</v>
      </c>
    </row>
    <row r="1397" spans="1:12">
      <c r="A1397">
        <v>10779</v>
      </c>
      <c r="B1397">
        <v>62</v>
      </c>
      <c r="C1397" t="str">
        <f>_xlfn.IFNA(VLOOKUP(B1397,Products!$A$1:$J$93,2,FALSE),"")</f>
        <v>Tarte au sucre</v>
      </c>
      <c r="D1397" t="str">
        <f>_xlfn.IFNA(VLOOKUP(VLOOKUP(A1397,Orders!$A$1:$L$832,3,FALSE),Employees!$A$1:$J$10,3,FALSE)&amp;" "&amp;VLOOKUP(VLOOKUP(A1397,Orders!$A$1:$L$832,3,FALSE),Employees!$A$1:$J$10,2,FALSE),"")</f>
        <v>Janet Leverling</v>
      </c>
      <c r="E1397" s="3">
        <f>_xlfn.IFNA(VLOOKUP(A1397,Orders!$A$1:$L$832,4,FALSE),"")</f>
        <v>43280</v>
      </c>
      <c r="F1397">
        <v>49.3</v>
      </c>
      <c r="G1397">
        <v>20</v>
      </c>
      <c r="H1397">
        <v>0</v>
      </c>
      <c r="I1397">
        <f t="shared" si="84"/>
        <v>2018</v>
      </c>
      <c r="J1397">
        <f t="shared" si="85"/>
        <v>986</v>
      </c>
      <c r="K1397">
        <f t="shared" si="86"/>
        <v>6</v>
      </c>
      <c r="L1397" t="str">
        <f t="shared" si="87"/>
        <v>Q2</v>
      </c>
    </row>
    <row r="1398" spans="1:12">
      <c r="A1398">
        <v>10780</v>
      </c>
      <c r="B1398">
        <v>70</v>
      </c>
      <c r="C1398" t="str">
        <f>_xlfn.IFNA(VLOOKUP(B1398,Products!$A$1:$J$93,2,FALSE),"")</f>
        <v>Outback Lager</v>
      </c>
      <c r="D1398" t="str">
        <f>_xlfn.IFNA(VLOOKUP(VLOOKUP(A1398,Orders!$A$1:$L$832,3,FALSE),Employees!$A$1:$J$10,3,FALSE)&amp;" "&amp;VLOOKUP(VLOOKUP(A1398,Orders!$A$1:$L$832,3,FALSE),Employees!$A$1:$J$10,2,FALSE),"")</f>
        <v>Andrew Fuller</v>
      </c>
      <c r="E1398" s="3">
        <f>_xlfn.IFNA(VLOOKUP(A1398,Orders!$A$1:$L$832,4,FALSE),"")</f>
        <v>43280</v>
      </c>
      <c r="F1398">
        <v>15</v>
      </c>
      <c r="G1398">
        <v>35</v>
      </c>
      <c r="H1398">
        <v>0</v>
      </c>
      <c r="I1398">
        <f t="shared" si="84"/>
        <v>2018</v>
      </c>
      <c r="J1398">
        <f t="shared" si="85"/>
        <v>525</v>
      </c>
      <c r="K1398">
        <f t="shared" si="86"/>
        <v>6</v>
      </c>
      <c r="L1398" t="str">
        <f t="shared" si="87"/>
        <v>Q2</v>
      </c>
    </row>
    <row r="1399" spans="1:12">
      <c r="A1399">
        <v>10780</v>
      </c>
      <c r="B1399">
        <v>77</v>
      </c>
      <c r="C1399" t="str">
        <f>_xlfn.IFNA(VLOOKUP(B1399,Products!$A$1:$J$93,2,FALSE),"")</f>
        <v>Original Frankfurter grüne Soße</v>
      </c>
      <c r="D1399" t="str">
        <f>_xlfn.IFNA(VLOOKUP(VLOOKUP(A1399,Orders!$A$1:$L$832,3,FALSE),Employees!$A$1:$J$10,3,FALSE)&amp;" "&amp;VLOOKUP(VLOOKUP(A1399,Orders!$A$1:$L$832,3,FALSE),Employees!$A$1:$J$10,2,FALSE),"")</f>
        <v>Andrew Fuller</v>
      </c>
      <c r="E1399" s="3">
        <f>_xlfn.IFNA(VLOOKUP(A1399,Orders!$A$1:$L$832,4,FALSE),"")</f>
        <v>43280</v>
      </c>
      <c r="F1399">
        <v>13</v>
      </c>
      <c r="G1399">
        <v>15</v>
      </c>
      <c r="H1399">
        <v>0</v>
      </c>
      <c r="I1399">
        <f t="shared" si="84"/>
        <v>2018</v>
      </c>
      <c r="J1399">
        <f t="shared" si="85"/>
        <v>195</v>
      </c>
      <c r="K1399">
        <f t="shared" si="86"/>
        <v>6</v>
      </c>
      <c r="L1399" t="str">
        <f t="shared" si="87"/>
        <v>Q2</v>
      </c>
    </row>
    <row r="1400" spans="1:12">
      <c r="A1400">
        <v>10781</v>
      </c>
      <c r="B1400">
        <v>54</v>
      </c>
      <c r="C1400" t="str">
        <f>_xlfn.IFNA(VLOOKUP(B1400,Products!$A$1:$J$93,2,FALSE),"")</f>
        <v>Tourtière</v>
      </c>
      <c r="D1400" t="str">
        <f>_xlfn.IFNA(VLOOKUP(VLOOKUP(A1400,Orders!$A$1:$L$832,3,FALSE),Employees!$A$1:$J$10,3,FALSE)&amp;" "&amp;VLOOKUP(VLOOKUP(A1400,Orders!$A$1:$L$832,3,FALSE),Employees!$A$1:$J$10,2,FALSE),"")</f>
        <v>Andrew Fuller</v>
      </c>
      <c r="E1400" s="3">
        <f>_xlfn.IFNA(VLOOKUP(A1400,Orders!$A$1:$L$832,4,FALSE),"")</f>
        <v>43281</v>
      </c>
      <c r="F1400">
        <v>7.45</v>
      </c>
      <c r="G1400">
        <v>3</v>
      </c>
      <c r="H1400">
        <v>0.2</v>
      </c>
      <c r="I1400">
        <f t="shared" si="84"/>
        <v>2018</v>
      </c>
      <c r="J1400">
        <f t="shared" si="85"/>
        <v>4.4700000000000006</v>
      </c>
      <c r="K1400">
        <f t="shared" si="86"/>
        <v>6</v>
      </c>
      <c r="L1400" t="str">
        <f t="shared" si="87"/>
        <v>Q2</v>
      </c>
    </row>
    <row r="1401" spans="1:12">
      <c r="A1401">
        <v>10781</v>
      </c>
      <c r="B1401">
        <v>56</v>
      </c>
      <c r="C1401" t="str">
        <f>_xlfn.IFNA(VLOOKUP(B1401,Products!$A$1:$J$93,2,FALSE),"")</f>
        <v>Gnocchi di nonna Alice</v>
      </c>
      <c r="D1401" t="str">
        <f>_xlfn.IFNA(VLOOKUP(VLOOKUP(A1401,Orders!$A$1:$L$832,3,FALSE),Employees!$A$1:$J$10,3,FALSE)&amp;" "&amp;VLOOKUP(VLOOKUP(A1401,Orders!$A$1:$L$832,3,FALSE),Employees!$A$1:$J$10,2,FALSE),"")</f>
        <v>Andrew Fuller</v>
      </c>
      <c r="E1401" s="3">
        <f>_xlfn.IFNA(VLOOKUP(A1401,Orders!$A$1:$L$832,4,FALSE),"")</f>
        <v>43281</v>
      </c>
      <c r="F1401">
        <v>38</v>
      </c>
      <c r="G1401">
        <v>20</v>
      </c>
      <c r="H1401">
        <v>0.2</v>
      </c>
      <c r="I1401">
        <f t="shared" si="84"/>
        <v>2018</v>
      </c>
      <c r="J1401">
        <f t="shared" si="85"/>
        <v>152</v>
      </c>
      <c r="K1401">
        <f t="shared" si="86"/>
        <v>6</v>
      </c>
      <c r="L1401" t="str">
        <f t="shared" si="87"/>
        <v>Q2</v>
      </c>
    </row>
    <row r="1402" spans="1:12">
      <c r="A1402">
        <v>10781</v>
      </c>
      <c r="B1402">
        <v>74</v>
      </c>
      <c r="C1402" t="str">
        <f>_xlfn.IFNA(VLOOKUP(B1402,Products!$A$1:$J$93,2,FALSE),"")</f>
        <v>Longlife Tofu</v>
      </c>
      <c r="D1402" t="str">
        <f>_xlfn.IFNA(VLOOKUP(VLOOKUP(A1402,Orders!$A$1:$L$832,3,FALSE),Employees!$A$1:$J$10,3,FALSE)&amp;" "&amp;VLOOKUP(VLOOKUP(A1402,Orders!$A$1:$L$832,3,FALSE),Employees!$A$1:$J$10,2,FALSE),"")</f>
        <v>Andrew Fuller</v>
      </c>
      <c r="E1402" s="3">
        <f>_xlfn.IFNA(VLOOKUP(A1402,Orders!$A$1:$L$832,4,FALSE),"")</f>
        <v>43281</v>
      </c>
      <c r="F1402">
        <v>10</v>
      </c>
      <c r="G1402">
        <v>35</v>
      </c>
      <c r="H1402">
        <v>0</v>
      </c>
      <c r="I1402">
        <f t="shared" si="84"/>
        <v>2018</v>
      </c>
      <c r="J1402">
        <f t="shared" si="85"/>
        <v>350</v>
      </c>
      <c r="K1402">
        <f t="shared" si="86"/>
        <v>6</v>
      </c>
      <c r="L1402" t="str">
        <f t="shared" si="87"/>
        <v>Q2</v>
      </c>
    </row>
    <row r="1403" spans="1:12">
      <c r="A1403">
        <v>10782</v>
      </c>
      <c r="B1403">
        <v>31</v>
      </c>
      <c r="C1403" t="str">
        <f>_xlfn.IFNA(VLOOKUP(B1403,Products!$A$1:$J$93,2,FALSE),"")</f>
        <v>Gorgonzola Telino</v>
      </c>
      <c r="D1403" t="str">
        <f>_xlfn.IFNA(VLOOKUP(VLOOKUP(A1403,Orders!$A$1:$L$832,3,FALSE),Employees!$A$1:$J$10,3,FALSE)&amp;" "&amp;VLOOKUP(VLOOKUP(A1403,Orders!$A$1:$L$832,3,FALSE),Employees!$A$1:$J$10,2,FALSE),"")</f>
        <v>Anne Dodsworth</v>
      </c>
      <c r="E1403" s="3">
        <f>_xlfn.IFNA(VLOOKUP(A1403,Orders!$A$1:$L$832,4,FALSE),"")</f>
        <v>43281</v>
      </c>
      <c r="F1403">
        <v>12.5</v>
      </c>
      <c r="G1403">
        <v>1</v>
      </c>
      <c r="H1403">
        <v>0</v>
      </c>
      <c r="I1403">
        <f t="shared" si="84"/>
        <v>2018</v>
      </c>
      <c r="J1403">
        <f t="shared" si="85"/>
        <v>12.5</v>
      </c>
      <c r="K1403">
        <f t="shared" si="86"/>
        <v>6</v>
      </c>
      <c r="L1403" t="str">
        <f t="shared" si="87"/>
        <v>Q2</v>
      </c>
    </row>
    <row r="1404" spans="1:12">
      <c r="A1404">
        <v>10783</v>
      </c>
      <c r="B1404">
        <v>31</v>
      </c>
      <c r="C1404" t="str">
        <f>_xlfn.IFNA(VLOOKUP(B1404,Products!$A$1:$J$93,2,FALSE),"")</f>
        <v>Gorgonzola Telino</v>
      </c>
      <c r="D1404" t="str">
        <f>_xlfn.IFNA(VLOOKUP(VLOOKUP(A1404,Orders!$A$1:$L$832,3,FALSE),Employees!$A$1:$J$10,3,FALSE)&amp;" "&amp;VLOOKUP(VLOOKUP(A1404,Orders!$A$1:$L$832,3,FALSE),Employees!$A$1:$J$10,2,FALSE),"")</f>
        <v>Margaret Peacock</v>
      </c>
      <c r="E1404" s="3">
        <f>_xlfn.IFNA(VLOOKUP(A1404,Orders!$A$1:$L$832,4,FALSE),"")</f>
        <v>43282</v>
      </c>
      <c r="F1404">
        <v>12.5</v>
      </c>
      <c r="G1404">
        <v>10</v>
      </c>
      <c r="H1404">
        <v>0</v>
      </c>
      <c r="I1404">
        <f t="shared" si="84"/>
        <v>2018</v>
      </c>
      <c r="J1404">
        <f t="shared" si="85"/>
        <v>125</v>
      </c>
      <c r="K1404">
        <f t="shared" si="86"/>
        <v>7</v>
      </c>
      <c r="L1404" t="str">
        <f t="shared" si="87"/>
        <v>Q3</v>
      </c>
    </row>
    <row r="1405" spans="1:12">
      <c r="A1405">
        <v>10783</v>
      </c>
      <c r="B1405">
        <v>38</v>
      </c>
      <c r="C1405" t="str">
        <f>_xlfn.IFNA(VLOOKUP(B1405,Products!$A$1:$J$93,2,FALSE),"")</f>
        <v>Côte de Blaye</v>
      </c>
      <c r="D1405" t="str">
        <f>_xlfn.IFNA(VLOOKUP(VLOOKUP(A1405,Orders!$A$1:$L$832,3,FALSE),Employees!$A$1:$J$10,3,FALSE)&amp;" "&amp;VLOOKUP(VLOOKUP(A1405,Orders!$A$1:$L$832,3,FALSE),Employees!$A$1:$J$10,2,FALSE),"")</f>
        <v>Margaret Peacock</v>
      </c>
      <c r="E1405" s="3">
        <f>_xlfn.IFNA(VLOOKUP(A1405,Orders!$A$1:$L$832,4,FALSE),"")</f>
        <v>43282</v>
      </c>
      <c r="F1405">
        <v>263.5</v>
      </c>
      <c r="G1405">
        <v>5</v>
      </c>
      <c r="H1405">
        <v>0</v>
      </c>
      <c r="I1405">
        <f t="shared" si="84"/>
        <v>2018</v>
      </c>
      <c r="J1405">
        <f t="shared" si="85"/>
        <v>1317.5</v>
      </c>
      <c r="K1405">
        <f t="shared" si="86"/>
        <v>7</v>
      </c>
      <c r="L1405" t="str">
        <f t="shared" si="87"/>
        <v>Q3</v>
      </c>
    </row>
    <row r="1406" spans="1:12">
      <c r="A1406">
        <v>10784</v>
      </c>
      <c r="B1406">
        <v>36</v>
      </c>
      <c r="C1406" t="str">
        <f>_xlfn.IFNA(VLOOKUP(B1406,Products!$A$1:$J$93,2,FALSE),"")</f>
        <v>Inlagd Sill</v>
      </c>
      <c r="D1406" t="str">
        <f>_xlfn.IFNA(VLOOKUP(VLOOKUP(A1406,Orders!$A$1:$L$832,3,FALSE),Employees!$A$1:$J$10,3,FALSE)&amp;" "&amp;VLOOKUP(VLOOKUP(A1406,Orders!$A$1:$L$832,3,FALSE),Employees!$A$1:$J$10,2,FALSE),"")</f>
        <v>Margaret Peacock</v>
      </c>
      <c r="E1406" s="3">
        <f>_xlfn.IFNA(VLOOKUP(A1406,Orders!$A$1:$L$832,4,FALSE),"")</f>
        <v>43282</v>
      </c>
      <c r="F1406">
        <v>19</v>
      </c>
      <c r="G1406">
        <v>30</v>
      </c>
      <c r="H1406">
        <v>0</v>
      </c>
      <c r="I1406">
        <f t="shared" si="84"/>
        <v>2018</v>
      </c>
      <c r="J1406">
        <f t="shared" si="85"/>
        <v>570</v>
      </c>
      <c r="K1406">
        <f t="shared" si="86"/>
        <v>7</v>
      </c>
      <c r="L1406" t="str">
        <f t="shared" si="87"/>
        <v>Q3</v>
      </c>
    </row>
    <row r="1407" spans="1:12">
      <c r="A1407">
        <v>10784</v>
      </c>
      <c r="B1407">
        <v>39</v>
      </c>
      <c r="C1407" t="str">
        <f>_xlfn.IFNA(VLOOKUP(B1407,Products!$A$1:$J$93,2,FALSE),"")</f>
        <v>Chartreuse verte</v>
      </c>
      <c r="D1407" t="str">
        <f>_xlfn.IFNA(VLOOKUP(VLOOKUP(A1407,Orders!$A$1:$L$832,3,FALSE),Employees!$A$1:$J$10,3,FALSE)&amp;" "&amp;VLOOKUP(VLOOKUP(A1407,Orders!$A$1:$L$832,3,FALSE),Employees!$A$1:$J$10,2,FALSE),"")</f>
        <v>Margaret Peacock</v>
      </c>
      <c r="E1407" s="3">
        <f>_xlfn.IFNA(VLOOKUP(A1407,Orders!$A$1:$L$832,4,FALSE),"")</f>
        <v>43282</v>
      </c>
      <c r="F1407">
        <v>18</v>
      </c>
      <c r="G1407">
        <v>2</v>
      </c>
      <c r="H1407">
        <v>0.15</v>
      </c>
      <c r="I1407">
        <f t="shared" si="84"/>
        <v>2018</v>
      </c>
      <c r="J1407">
        <f t="shared" si="85"/>
        <v>5.3999999999999995</v>
      </c>
      <c r="K1407">
        <f t="shared" si="86"/>
        <v>7</v>
      </c>
      <c r="L1407" t="str">
        <f t="shared" si="87"/>
        <v>Q3</v>
      </c>
    </row>
    <row r="1408" spans="1:12">
      <c r="A1408">
        <v>10784</v>
      </c>
      <c r="B1408">
        <v>72</v>
      </c>
      <c r="C1408" t="str">
        <f>_xlfn.IFNA(VLOOKUP(B1408,Products!$A$1:$J$93,2,FALSE),"")</f>
        <v>Mozzarella di Giovanni</v>
      </c>
      <c r="D1408" t="str">
        <f>_xlfn.IFNA(VLOOKUP(VLOOKUP(A1408,Orders!$A$1:$L$832,3,FALSE),Employees!$A$1:$J$10,3,FALSE)&amp;" "&amp;VLOOKUP(VLOOKUP(A1408,Orders!$A$1:$L$832,3,FALSE),Employees!$A$1:$J$10,2,FALSE),"")</f>
        <v>Margaret Peacock</v>
      </c>
      <c r="E1408" s="3">
        <f>_xlfn.IFNA(VLOOKUP(A1408,Orders!$A$1:$L$832,4,FALSE),"")</f>
        <v>43282</v>
      </c>
      <c r="F1408">
        <v>34.799999999999997</v>
      </c>
      <c r="G1408">
        <v>30</v>
      </c>
      <c r="H1408">
        <v>0.15</v>
      </c>
      <c r="I1408">
        <f t="shared" si="84"/>
        <v>2018</v>
      </c>
      <c r="J1408">
        <f t="shared" si="85"/>
        <v>156.6</v>
      </c>
      <c r="K1408">
        <f t="shared" si="86"/>
        <v>7</v>
      </c>
      <c r="L1408" t="str">
        <f t="shared" si="87"/>
        <v>Q3</v>
      </c>
    </row>
    <row r="1409" spans="1:12">
      <c r="A1409">
        <v>10785</v>
      </c>
      <c r="B1409">
        <v>10</v>
      </c>
      <c r="C1409" t="str">
        <f>_xlfn.IFNA(VLOOKUP(B1409,Products!$A$1:$J$93,2,FALSE),"")</f>
        <v>sugar</v>
      </c>
      <c r="D1409" t="str">
        <f>_xlfn.IFNA(VLOOKUP(VLOOKUP(A1409,Orders!$A$1:$L$832,3,FALSE),Employees!$A$1:$J$10,3,FALSE)&amp;" "&amp;VLOOKUP(VLOOKUP(A1409,Orders!$A$1:$L$832,3,FALSE),Employees!$A$1:$J$10,2,FALSE),"")</f>
        <v>Nancy Davolio</v>
      </c>
      <c r="E1409" s="3">
        <f>_xlfn.IFNA(VLOOKUP(A1409,Orders!$A$1:$L$832,4,FALSE),"")</f>
        <v>43282</v>
      </c>
      <c r="F1409">
        <v>31</v>
      </c>
      <c r="G1409">
        <v>10</v>
      </c>
      <c r="H1409">
        <v>0</v>
      </c>
      <c r="I1409">
        <f t="shared" si="84"/>
        <v>2018</v>
      </c>
      <c r="J1409">
        <f t="shared" si="85"/>
        <v>310</v>
      </c>
      <c r="K1409">
        <f t="shared" si="86"/>
        <v>7</v>
      </c>
      <c r="L1409" t="str">
        <f t="shared" si="87"/>
        <v>Q3</v>
      </c>
    </row>
    <row r="1410" spans="1:12">
      <c r="A1410">
        <v>10785</v>
      </c>
      <c r="B1410">
        <v>75</v>
      </c>
      <c r="C1410" t="str">
        <f>_xlfn.IFNA(VLOOKUP(B1410,Products!$A$1:$J$93,2,FALSE),"")</f>
        <v>Rhönbräu Klosterbier</v>
      </c>
      <c r="D1410" t="str">
        <f>_xlfn.IFNA(VLOOKUP(VLOOKUP(A1410,Orders!$A$1:$L$832,3,FALSE),Employees!$A$1:$J$10,3,FALSE)&amp;" "&amp;VLOOKUP(VLOOKUP(A1410,Orders!$A$1:$L$832,3,FALSE),Employees!$A$1:$J$10,2,FALSE),"")</f>
        <v>Nancy Davolio</v>
      </c>
      <c r="E1410" s="3">
        <f>_xlfn.IFNA(VLOOKUP(A1410,Orders!$A$1:$L$832,4,FALSE),"")</f>
        <v>43282</v>
      </c>
      <c r="F1410">
        <v>7.75</v>
      </c>
      <c r="G1410">
        <v>10</v>
      </c>
      <c r="H1410">
        <v>0</v>
      </c>
      <c r="I1410">
        <f t="shared" si="84"/>
        <v>2018</v>
      </c>
      <c r="J1410">
        <f t="shared" si="85"/>
        <v>77.5</v>
      </c>
      <c r="K1410">
        <f t="shared" si="86"/>
        <v>7</v>
      </c>
      <c r="L1410" t="str">
        <f t="shared" si="87"/>
        <v>Q3</v>
      </c>
    </row>
    <row r="1411" spans="1:12">
      <c r="A1411">
        <v>10786</v>
      </c>
      <c r="B1411">
        <v>8</v>
      </c>
      <c r="C1411" t="str">
        <f>_xlfn.IFNA(VLOOKUP(B1411,Products!$A$1:$J$93,2,FALSE),"")</f>
        <v>Northwoods Cranberry Sauce</v>
      </c>
      <c r="D1411" t="str">
        <f>_xlfn.IFNA(VLOOKUP(VLOOKUP(A1411,Orders!$A$1:$L$832,3,FALSE),Employees!$A$1:$J$10,3,FALSE)&amp;" "&amp;VLOOKUP(VLOOKUP(A1411,Orders!$A$1:$L$832,3,FALSE),Employees!$A$1:$J$10,2,FALSE),"")</f>
        <v>Laura Callahan</v>
      </c>
      <c r="E1411" s="3">
        <f>_xlfn.IFNA(VLOOKUP(A1411,Orders!$A$1:$L$832,4,FALSE),"")</f>
        <v>43283</v>
      </c>
      <c r="F1411">
        <v>40</v>
      </c>
      <c r="G1411">
        <v>30</v>
      </c>
      <c r="H1411">
        <v>0.2</v>
      </c>
      <c r="I1411">
        <f t="shared" ref="I1411:I1474" si="88">IFERROR(IF(E1411="","",YEAR(E1411)),"")</f>
        <v>2018</v>
      </c>
      <c r="J1411">
        <f t="shared" ref="J1411:J1474" si="89">IF(H1411=0,F1411*G1411,F1411*G1411*H1411)</f>
        <v>240</v>
      </c>
      <c r="K1411">
        <f t="shared" ref="K1411:K1474" si="90">IFERROR(MONTH(E1411),"")</f>
        <v>7</v>
      </c>
      <c r="L1411" t="str">
        <f t="shared" ref="L1411:L1474" si="91">IFERROR("Q"&amp;ROUNDUP(MONTH(E1411)/3,0),"")</f>
        <v>Q3</v>
      </c>
    </row>
    <row r="1412" spans="1:12">
      <c r="A1412">
        <v>10786</v>
      </c>
      <c r="B1412">
        <v>30</v>
      </c>
      <c r="C1412" t="str">
        <f>_xlfn.IFNA(VLOOKUP(B1412,Products!$A$1:$J$93,2,FALSE),"")</f>
        <v>Nord-Ost Matjeshering</v>
      </c>
      <c r="D1412" t="str">
        <f>_xlfn.IFNA(VLOOKUP(VLOOKUP(A1412,Orders!$A$1:$L$832,3,FALSE),Employees!$A$1:$J$10,3,FALSE)&amp;" "&amp;VLOOKUP(VLOOKUP(A1412,Orders!$A$1:$L$832,3,FALSE),Employees!$A$1:$J$10,2,FALSE),"")</f>
        <v>Laura Callahan</v>
      </c>
      <c r="E1412" s="3">
        <f>_xlfn.IFNA(VLOOKUP(A1412,Orders!$A$1:$L$832,4,FALSE),"")</f>
        <v>43283</v>
      </c>
      <c r="F1412">
        <v>25.89</v>
      </c>
      <c r="G1412">
        <v>15</v>
      </c>
      <c r="H1412">
        <v>0.2</v>
      </c>
      <c r="I1412">
        <f t="shared" si="88"/>
        <v>2018</v>
      </c>
      <c r="J1412">
        <f t="shared" si="89"/>
        <v>77.670000000000016</v>
      </c>
      <c r="K1412">
        <f t="shared" si="90"/>
        <v>7</v>
      </c>
      <c r="L1412" t="str">
        <f t="shared" si="91"/>
        <v>Q3</v>
      </c>
    </row>
    <row r="1413" spans="1:12">
      <c r="A1413">
        <v>10786</v>
      </c>
      <c r="B1413">
        <v>75</v>
      </c>
      <c r="C1413" t="str">
        <f>_xlfn.IFNA(VLOOKUP(B1413,Products!$A$1:$J$93,2,FALSE),"")</f>
        <v>Rhönbräu Klosterbier</v>
      </c>
      <c r="D1413" t="str">
        <f>_xlfn.IFNA(VLOOKUP(VLOOKUP(A1413,Orders!$A$1:$L$832,3,FALSE),Employees!$A$1:$J$10,3,FALSE)&amp;" "&amp;VLOOKUP(VLOOKUP(A1413,Orders!$A$1:$L$832,3,FALSE),Employees!$A$1:$J$10,2,FALSE),"")</f>
        <v>Laura Callahan</v>
      </c>
      <c r="E1413" s="3">
        <f>_xlfn.IFNA(VLOOKUP(A1413,Orders!$A$1:$L$832,4,FALSE),"")</f>
        <v>43283</v>
      </c>
      <c r="F1413">
        <v>7.75</v>
      </c>
      <c r="G1413">
        <v>42</v>
      </c>
      <c r="H1413">
        <v>0.2</v>
      </c>
      <c r="I1413">
        <f t="shared" si="88"/>
        <v>2018</v>
      </c>
      <c r="J1413">
        <f t="shared" si="89"/>
        <v>65.100000000000009</v>
      </c>
      <c r="K1413">
        <f t="shared" si="90"/>
        <v>7</v>
      </c>
      <c r="L1413" t="str">
        <f t="shared" si="91"/>
        <v>Q3</v>
      </c>
    </row>
    <row r="1414" spans="1:12">
      <c r="A1414">
        <v>10787</v>
      </c>
      <c r="B1414">
        <v>2</v>
      </c>
      <c r="C1414" t="str">
        <f>_xlfn.IFNA(VLOOKUP(B1414,Products!$A$1:$J$93,2,FALSE),"")</f>
        <v>Chang5</v>
      </c>
      <c r="D1414" t="str">
        <f>_xlfn.IFNA(VLOOKUP(VLOOKUP(A1414,Orders!$A$1:$L$832,3,FALSE),Employees!$A$1:$J$10,3,FALSE)&amp;" "&amp;VLOOKUP(VLOOKUP(A1414,Orders!$A$1:$L$832,3,FALSE),Employees!$A$1:$J$10,2,FALSE),"")</f>
        <v>Andrew Fuller</v>
      </c>
      <c r="E1414" s="3">
        <f>_xlfn.IFNA(VLOOKUP(A1414,Orders!$A$1:$L$832,4,FALSE),"")</f>
        <v>43283</v>
      </c>
      <c r="F1414">
        <v>19</v>
      </c>
      <c r="G1414">
        <v>15</v>
      </c>
      <c r="H1414">
        <v>0.05</v>
      </c>
      <c r="I1414">
        <f t="shared" si="88"/>
        <v>2018</v>
      </c>
      <c r="J1414">
        <f t="shared" si="89"/>
        <v>14.25</v>
      </c>
      <c r="K1414">
        <f t="shared" si="90"/>
        <v>7</v>
      </c>
      <c r="L1414" t="str">
        <f t="shared" si="91"/>
        <v>Q3</v>
      </c>
    </row>
    <row r="1415" spans="1:12">
      <c r="A1415">
        <v>10787</v>
      </c>
      <c r="B1415">
        <v>29</v>
      </c>
      <c r="C1415" t="str">
        <f>_xlfn.IFNA(VLOOKUP(B1415,Products!$A$1:$J$93,2,FALSE),"")</f>
        <v>Thüringer Rostbratwurst</v>
      </c>
      <c r="D1415" t="str">
        <f>_xlfn.IFNA(VLOOKUP(VLOOKUP(A1415,Orders!$A$1:$L$832,3,FALSE),Employees!$A$1:$J$10,3,FALSE)&amp;" "&amp;VLOOKUP(VLOOKUP(A1415,Orders!$A$1:$L$832,3,FALSE),Employees!$A$1:$J$10,2,FALSE),"")</f>
        <v>Andrew Fuller</v>
      </c>
      <c r="E1415" s="3">
        <f>_xlfn.IFNA(VLOOKUP(A1415,Orders!$A$1:$L$832,4,FALSE),"")</f>
        <v>43283</v>
      </c>
      <c r="F1415">
        <v>123.79</v>
      </c>
      <c r="G1415">
        <v>20</v>
      </c>
      <c r="H1415">
        <v>0.05</v>
      </c>
      <c r="I1415">
        <f t="shared" si="88"/>
        <v>2018</v>
      </c>
      <c r="J1415">
        <f t="shared" si="89"/>
        <v>123.79000000000002</v>
      </c>
      <c r="K1415">
        <f t="shared" si="90"/>
        <v>7</v>
      </c>
      <c r="L1415" t="str">
        <f t="shared" si="91"/>
        <v>Q3</v>
      </c>
    </row>
    <row r="1416" spans="1:12">
      <c r="A1416">
        <v>10788</v>
      </c>
      <c r="B1416">
        <v>19</v>
      </c>
      <c r="C1416" t="str">
        <f>_xlfn.IFNA(VLOOKUP(B1416,Products!$A$1:$J$93,2,FALSE),"")</f>
        <v>Teatime Chocolate Biscuits</v>
      </c>
      <c r="D1416" t="str">
        <f>_xlfn.IFNA(VLOOKUP(VLOOKUP(A1416,Orders!$A$1:$L$832,3,FALSE),Employees!$A$1:$J$10,3,FALSE)&amp;" "&amp;VLOOKUP(VLOOKUP(A1416,Orders!$A$1:$L$832,3,FALSE),Employees!$A$1:$J$10,2,FALSE),"")</f>
        <v>Nancy Davolio</v>
      </c>
      <c r="E1416" s="3">
        <f>_xlfn.IFNA(VLOOKUP(A1416,Orders!$A$1:$L$832,4,FALSE),"")</f>
        <v>43286</v>
      </c>
      <c r="F1416">
        <v>9.1999999999999993</v>
      </c>
      <c r="G1416">
        <v>50</v>
      </c>
      <c r="H1416">
        <v>0.05</v>
      </c>
      <c r="I1416">
        <f t="shared" si="88"/>
        <v>2018</v>
      </c>
      <c r="J1416">
        <f t="shared" si="89"/>
        <v>23</v>
      </c>
      <c r="K1416">
        <f t="shared" si="90"/>
        <v>7</v>
      </c>
      <c r="L1416" t="str">
        <f t="shared" si="91"/>
        <v>Q3</v>
      </c>
    </row>
    <row r="1417" spans="1:12">
      <c r="A1417">
        <v>10788</v>
      </c>
      <c r="B1417">
        <v>75</v>
      </c>
      <c r="C1417" t="str">
        <f>_xlfn.IFNA(VLOOKUP(B1417,Products!$A$1:$J$93,2,FALSE),"")</f>
        <v>Rhönbräu Klosterbier</v>
      </c>
      <c r="D1417" t="str">
        <f>_xlfn.IFNA(VLOOKUP(VLOOKUP(A1417,Orders!$A$1:$L$832,3,FALSE),Employees!$A$1:$J$10,3,FALSE)&amp;" "&amp;VLOOKUP(VLOOKUP(A1417,Orders!$A$1:$L$832,3,FALSE),Employees!$A$1:$J$10,2,FALSE),"")</f>
        <v>Nancy Davolio</v>
      </c>
      <c r="E1417" s="3">
        <f>_xlfn.IFNA(VLOOKUP(A1417,Orders!$A$1:$L$832,4,FALSE),"")</f>
        <v>43286</v>
      </c>
      <c r="F1417">
        <v>7.75</v>
      </c>
      <c r="G1417">
        <v>40</v>
      </c>
      <c r="H1417">
        <v>0.05</v>
      </c>
      <c r="I1417">
        <f t="shared" si="88"/>
        <v>2018</v>
      </c>
      <c r="J1417">
        <f t="shared" si="89"/>
        <v>15.5</v>
      </c>
      <c r="K1417">
        <f t="shared" si="90"/>
        <v>7</v>
      </c>
      <c r="L1417" t="str">
        <f t="shared" si="91"/>
        <v>Q3</v>
      </c>
    </row>
    <row r="1418" spans="1:12">
      <c r="A1418">
        <v>10789</v>
      </c>
      <c r="B1418">
        <v>18</v>
      </c>
      <c r="C1418" t="str">
        <f>_xlfn.IFNA(VLOOKUP(B1418,Products!$A$1:$J$93,2,FALSE),"")</f>
        <v>Carnarvon Tigers</v>
      </c>
      <c r="D1418" t="str">
        <f>_xlfn.IFNA(VLOOKUP(VLOOKUP(A1418,Orders!$A$1:$L$832,3,FALSE),Employees!$A$1:$J$10,3,FALSE)&amp;" "&amp;VLOOKUP(VLOOKUP(A1418,Orders!$A$1:$L$832,3,FALSE),Employees!$A$1:$J$10,2,FALSE),"")</f>
        <v>Nancy Davolio</v>
      </c>
      <c r="E1418" s="3">
        <f>_xlfn.IFNA(VLOOKUP(A1418,Orders!$A$1:$L$832,4,FALSE),"")</f>
        <v>43286</v>
      </c>
      <c r="F1418">
        <v>62.5</v>
      </c>
      <c r="G1418">
        <v>30</v>
      </c>
      <c r="H1418">
        <v>0</v>
      </c>
      <c r="I1418">
        <f t="shared" si="88"/>
        <v>2018</v>
      </c>
      <c r="J1418">
        <f t="shared" si="89"/>
        <v>1875</v>
      </c>
      <c r="K1418">
        <f t="shared" si="90"/>
        <v>7</v>
      </c>
      <c r="L1418" t="str">
        <f t="shared" si="91"/>
        <v>Q3</v>
      </c>
    </row>
    <row r="1419" spans="1:12">
      <c r="A1419">
        <v>10789</v>
      </c>
      <c r="B1419">
        <v>35</v>
      </c>
      <c r="C1419" t="str">
        <f>_xlfn.IFNA(VLOOKUP(B1419,Products!$A$1:$J$93,2,FALSE),"")</f>
        <v>Steeleye Stout</v>
      </c>
      <c r="D1419" t="str">
        <f>_xlfn.IFNA(VLOOKUP(VLOOKUP(A1419,Orders!$A$1:$L$832,3,FALSE),Employees!$A$1:$J$10,3,FALSE)&amp;" "&amp;VLOOKUP(VLOOKUP(A1419,Orders!$A$1:$L$832,3,FALSE),Employees!$A$1:$J$10,2,FALSE),"")</f>
        <v>Nancy Davolio</v>
      </c>
      <c r="E1419" s="3">
        <f>_xlfn.IFNA(VLOOKUP(A1419,Orders!$A$1:$L$832,4,FALSE),"")</f>
        <v>43286</v>
      </c>
      <c r="F1419">
        <v>18</v>
      </c>
      <c r="G1419">
        <v>15</v>
      </c>
      <c r="H1419">
        <v>0</v>
      </c>
      <c r="I1419">
        <f t="shared" si="88"/>
        <v>2018</v>
      </c>
      <c r="J1419">
        <f t="shared" si="89"/>
        <v>270</v>
      </c>
      <c r="K1419">
        <f t="shared" si="90"/>
        <v>7</v>
      </c>
      <c r="L1419" t="str">
        <f t="shared" si="91"/>
        <v>Q3</v>
      </c>
    </row>
    <row r="1420" spans="1:12">
      <c r="A1420">
        <v>10789</v>
      </c>
      <c r="B1420">
        <v>63</v>
      </c>
      <c r="C1420" t="str">
        <f>_xlfn.IFNA(VLOOKUP(B1420,Products!$A$1:$J$93,2,FALSE),"")</f>
        <v>Vegie-spread</v>
      </c>
      <c r="D1420" t="str">
        <f>_xlfn.IFNA(VLOOKUP(VLOOKUP(A1420,Orders!$A$1:$L$832,3,FALSE),Employees!$A$1:$J$10,3,FALSE)&amp;" "&amp;VLOOKUP(VLOOKUP(A1420,Orders!$A$1:$L$832,3,FALSE),Employees!$A$1:$J$10,2,FALSE),"")</f>
        <v>Nancy Davolio</v>
      </c>
      <c r="E1420" s="3">
        <f>_xlfn.IFNA(VLOOKUP(A1420,Orders!$A$1:$L$832,4,FALSE),"")</f>
        <v>43286</v>
      </c>
      <c r="F1420">
        <v>43.9</v>
      </c>
      <c r="G1420">
        <v>30</v>
      </c>
      <c r="H1420">
        <v>0</v>
      </c>
      <c r="I1420">
        <f t="shared" si="88"/>
        <v>2018</v>
      </c>
      <c r="J1420">
        <f t="shared" si="89"/>
        <v>1317</v>
      </c>
      <c r="K1420">
        <f t="shared" si="90"/>
        <v>7</v>
      </c>
      <c r="L1420" t="str">
        <f t="shared" si="91"/>
        <v>Q3</v>
      </c>
    </row>
    <row r="1421" spans="1:12">
      <c r="A1421">
        <v>10789</v>
      </c>
      <c r="B1421">
        <v>68</v>
      </c>
      <c r="C1421" t="str">
        <f>_xlfn.IFNA(VLOOKUP(B1421,Products!$A$1:$J$93,2,FALSE),"")</f>
        <v>Scottish Longbreads</v>
      </c>
      <c r="D1421" t="str">
        <f>_xlfn.IFNA(VLOOKUP(VLOOKUP(A1421,Orders!$A$1:$L$832,3,FALSE),Employees!$A$1:$J$10,3,FALSE)&amp;" "&amp;VLOOKUP(VLOOKUP(A1421,Orders!$A$1:$L$832,3,FALSE),Employees!$A$1:$J$10,2,FALSE),"")</f>
        <v>Nancy Davolio</v>
      </c>
      <c r="E1421" s="3">
        <f>_xlfn.IFNA(VLOOKUP(A1421,Orders!$A$1:$L$832,4,FALSE),"")</f>
        <v>43286</v>
      </c>
      <c r="F1421">
        <v>12.5</v>
      </c>
      <c r="G1421">
        <v>18</v>
      </c>
      <c r="H1421">
        <v>0</v>
      </c>
      <c r="I1421">
        <f t="shared" si="88"/>
        <v>2018</v>
      </c>
      <c r="J1421">
        <f t="shared" si="89"/>
        <v>225</v>
      </c>
      <c r="K1421">
        <f t="shared" si="90"/>
        <v>7</v>
      </c>
      <c r="L1421" t="str">
        <f t="shared" si="91"/>
        <v>Q3</v>
      </c>
    </row>
    <row r="1422" spans="1:12">
      <c r="A1422">
        <v>10790</v>
      </c>
      <c r="B1422">
        <v>7</v>
      </c>
      <c r="C1422" t="str">
        <f>_xlfn.IFNA(VLOOKUP(B1422,Products!$A$1:$J$93,2,FALSE),"")</f>
        <v>Uncle Bob's Organic Dried Pears</v>
      </c>
      <c r="D1422" t="str">
        <f>_xlfn.IFNA(VLOOKUP(VLOOKUP(A1422,Orders!$A$1:$L$832,3,FALSE),Employees!$A$1:$J$10,3,FALSE)&amp;" "&amp;VLOOKUP(VLOOKUP(A1422,Orders!$A$1:$L$832,3,FALSE),Employees!$A$1:$J$10,2,FALSE),"")</f>
        <v>Michael Suyama</v>
      </c>
      <c r="E1422" s="3">
        <f>_xlfn.IFNA(VLOOKUP(A1422,Orders!$A$1:$L$832,4,FALSE),"")</f>
        <v>43286</v>
      </c>
      <c r="F1422">
        <v>30</v>
      </c>
      <c r="G1422">
        <v>3</v>
      </c>
      <c r="H1422">
        <v>0.15</v>
      </c>
      <c r="I1422">
        <f t="shared" si="88"/>
        <v>2018</v>
      </c>
      <c r="J1422">
        <f t="shared" si="89"/>
        <v>13.5</v>
      </c>
      <c r="K1422">
        <f t="shared" si="90"/>
        <v>7</v>
      </c>
      <c r="L1422" t="str">
        <f t="shared" si="91"/>
        <v>Q3</v>
      </c>
    </row>
    <row r="1423" spans="1:12">
      <c r="A1423">
        <v>10790</v>
      </c>
      <c r="B1423">
        <v>56</v>
      </c>
      <c r="C1423" t="str">
        <f>_xlfn.IFNA(VLOOKUP(B1423,Products!$A$1:$J$93,2,FALSE),"")</f>
        <v>Gnocchi di nonna Alice</v>
      </c>
      <c r="D1423" t="str">
        <f>_xlfn.IFNA(VLOOKUP(VLOOKUP(A1423,Orders!$A$1:$L$832,3,FALSE),Employees!$A$1:$J$10,3,FALSE)&amp;" "&amp;VLOOKUP(VLOOKUP(A1423,Orders!$A$1:$L$832,3,FALSE),Employees!$A$1:$J$10,2,FALSE),"")</f>
        <v>Michael Suyama</v>
      </c>
      <c r="E1423" s="3">
        <f>_xlfn.IFNA(VLOOKUP(A1423,Orders!$A$1:$L$832,4,FALSE),"")</f>
        <v>43286</v>
      </c>
      <c r="F1423">
        <v>38</v>
      </c>
      <c r="G1423">
        <v>20</v>
      </c>
      <c r="H1423">
        <v>0.15</v>
      </c>
      <c r="I1423">
        <f t="shared" si="88"/>
        <v>2018</v>
      </c>
      <c r="J1423">
        <f t="shared" si="89"/>
        <v>114</v>
      </c>
      <c r="K1423">
        <f t="shared" si="90"/>
        <v>7</v>
      </c>
      <c r="L1423" t="str">
        <f t="shared" si="91"/>
        <v>Q3</v>
      </c>
    </row>
    <row r="1424" spans="1:12">
      <c r="A1424">
        <v>10791</v>
      </c>
      <c r="B1424">
        <v>29</v>
      </c>
      <c r="C1424" t="str">
        <f>_xlfn.IFNA(VLOOKUP(B1424,Products!$A$1:$J$93,2,FALSE),"")</f>
        <v>Thüringer Rostbratwurst</v>
      </c>
      <c r="D1424" t="str">
        <f>_xlfn.IFNA(VLOOKUP(VLOOKUP(A1424,Orders!$A$1:$L$832,3,FALSE),Employees!$A$1:$J$10,3,FALSE)&amp;" "&amp;VLOOKUP(VLOOKUP(A1424,Orders!$A$1:$L$832,3,FALSE),Employees!$A$1:$J$10,2,FALSE),"")</f>
        <v>Michael Suyama</v>
      </c>
      <c r="E1424" s="3">
        <f>_xlfn.IFNA(VLOOKUP(A1424,Orders!$A$1:$L$832,4,FALSE),"")</f>
        <v>43287</v>
      </c>
      <c r="F1424">
        <v>123.79</v>
      </c>
      <c r="G1424">
        <v>14</v>
      </c>
      <c r="H1424">
        <v>0.05</v>
      </c>
      <c r="I1424">
        <f t="shared" si="88"/>
        <v>2018</v>
      </c>
      <c r="J1424">
        <f t="shared" si="89"/>
        <v>86.65300000000002</v>
      </c>
      <c r="K1424">
        <f t="shared" si="90"/>
        <v>7</v>
      </c>
      <c r="L1424" t="str">
        <f t="shared" si="91"/>
        <v>Q3</v>
      </c>
    </row>
    <row r="1425" spans="1:12">
      <c r="A1425">
        <v>10791</v>
      </c>
      <c r="B1425">
        <v>41</v>
      </c>
      <c r="C1425" t="str">
        <f>_xlfn.IFNA(VLOOKUP(B1425,Products!$A$1:$J$93,2,FALSE),"")</f>
        <v>Jack's New England Clam Chowder</v>
      </c>
      <c r="D1425" t="str">
        <f>_xlfn.IFNA(VLOOKUP(VLOOKUP(A1425,Orders!$A$1:$L$832,3,FALSE),Employees!$A$1:$J$10,3,FALSE)&amp;" "&amp;VLOOKUP(VLOOKUP(A1425,Orders!$A$1:$L$832,3,FALSE),Employees!$A$1:$J$10,2,FALSE),"")</f>
        <v>Michael Suyama</v>
      </c>
      <c r="E1425" s="3">
        <f>_xlfn.IFNA(VLOOKUP(A1425,Orders!$A$1:$L$832,4,FALSE),"")</f>
        <v>43287</v>
      </c>
      <c r="F1425">
        <v>9.65</v>
      </c>
      <c r="G1425">
        <v>20</v>
      </c>
      <c r="H1425">
        <v>0.05</v>
      </c>
      <c r="I1425">
        <f t="shared" si="88"/>
        <v>2018</v>
      </c>
      <c r="J1425">
        <f t="shared" si="89"/>
        <v>9.65</v>
      </c>
      <c r="K1425">
        <f t="shared" si="90"/>
        <v>7</v>
      </c>
      <c r="L1425" t="str">
        <f t="shared" si="91"/>
        <v>Q3</v>
      </c>
    </row>
    <row r="1426" spans="1:12">
      <c r="A1426">
        <v>10792</v>
      </c>
      <c r="B1426">
        <v>2</v>
      </c>
      <c r="C1426" t="str">
        <f>_xlfn.IFNA(VLOOKUP(B1426,Products!$A$1:$J$93,2,FALSE),"")</f>
        <v>Chang5</v>
      </c>
      <c r="D1426" t="str">
        <f>_xlfn.IFNA(VLOOKUP(VLOOKUP(A1426,Orders!$A$1:$L$832,3,FALSE),Employees!$A$1:$J$10,3,FALSE)&amp;" "&amp;VLOOKUP(VLOOKUP(A1426,Orders!$A$1:$L$832,3,FALSE),Employees!$A$1:$J$10,2,FALSE),"")</f>
        <v>Nancy Davolio</v>
      </c>
      <c r="E1426" s="3">
        <f>_xlfn.IFNA(VLOOKUP(A1426,Orders!$A$1:$L$832,4,FALSE),"")</f>
        <v>43287</v>
      </c>
      <c r="F1426">
        <v>19</v>
      </c>
      <c r="G1426">
        <v>10</v>
      </c>
      <c r="H1426">
        <v>0</v>
      </c>
      <c r="I1426">
        <f t="shared" si="88"/>
        <v>2018</v>
      </c>
      <c r="J1426">
        <f t="shared" si="89"/>
        <v>190</v>
      </c>
      <c r="K1426">
        <f t="shared" si="90"/>
        <v>7</v>
      </c>
      <c r="L1426" t="str">
        <f t="shared" si="91"/>
        <v>Q3</v>
      </c>
    </row>
    <row r="1427" spans="1:12">
      <c r="A1427">
        <v>10792</v>
      </c>
      <c r="B1427">
        <v>54</v>
      </c>
      <c r="C1427" t="str">
        <f>_xlfn.IFNA(VLOOKUP(B1427,Products!$A$1:$J$93,2,FALSE),"")</f>
        <v>Tourtière</v>
      </c>
      <c r="D1427" t="str">
        <f>_xlfn.IFNA(VLOOKUP(VLOOKUP(A1427,Orders!$A$1:$L$832,3,FALSE),Employees!$A$1:$J$10,3,FALSE)&amp;" "&amp;VLOOKUP(VLOOKUP(A1427,Orders!$A$1:$L$832,3,FALSE),Employees!$A$1:$J$10,2,FALSE),"")</f>
        <v>Nancy Davolio</v>
      </c>
      <c r="E1427" s="3">
        <f>_xlfn.IFNA(VLOOKUP(A1427,Orders!$A$1:$L$832,4,FALSE),"")</f>
        <v>43287</v>
      </c>
      <c r="F1427">
        <v>7.45</v>
      </c>
      <c r="G1427">
        <v>3</v>
      </c>
      <c r="H1427">
        <v>0</v>
      </c>
      <c r="I1427">
        <f t="shared" si="88"/>
        <v>2018</v>
      </c>
      <c r="J1427">
        <f t="shared" si="89"/>
        <v>22.35</v>
      </c>
      <c r="K1427">
        <f t="shared" si="90"/>
        <v>7</v>
      </c>
      <c r="L1427" t="str">
        <f t="shared" si="91"/>
        <v>Q3</v>
      </c>
    </row>
    <row r="1428" spans="1:12">
      <c r="A1428">
        <v>10792</v>
      </c>
      <c r="B1428">
        <v>68</v>
      </c>
      <c r="C1428" t="str">
        <f>_xlfn.IFNA(VLOOKUP(B1428,Products!$A$1:$J$93,2,FALSE),"")</f>
        <v>Scottish Longbreads</v>
      </c>
      <c r="D1428" t="str">
        <f>_xlfn.IFNA(VLOOKUP(VLOOKUP(A1428,Orders!$A$1:$L$832,3,FALSE),Employees!$A$1:$J$10,3,FALSE)&amp;" "&amp;VLOOKUP(VLOOKUP(A1428,Orders!$A$1:$L$832,3,FALSE),Employees!$A$1:$J$10,2,FALSE),"")</f>
        <v>Nancy Davolio</v>
      </c>
      <c r="E1428" s="3">
        <f>_xlfn.IFNA(VLOOKUP(A1428,Orders!$A$1:$L$832,4,FALSE),"")</f>
        <v>43287</v>
      </c>
      <c r="F1428">
        <v>12.5</v>
      </c>
      <c r="G1428">
        <v>15</v>
      </c>
      <c r="H1428">
        <v>0</v>
      </c>
      <c r="I1428">
        <f t="shared" si="88"/>
        <v>2018</v>
      </c>
      <c r="J1428">
        <f t="shared" si="89"/>
        <v>187.5</v>
      </c>
      <c r="K1428">
        <f t="shared" si="90"/>
        <v>7</v>
      </c>
      <c r="L1428" t="str">
        <f t="shared" si="91"/>
        <v>Q3</v>
      </c>
    </row>
    <row r="1429" spans="1:12">
      <c r="A1429">
        <v>10793</v>
      </c>
      <c r="B1429">
        <v>41</v>
      </c>
      <c r="C1429" t="str">
        <f>_xlfn.IFNA(VLOOKUP(B1429,Products!$A$1:$J$93,2,FALSE),"")</f>
        <v>Jack's New England Clam Chowder</v>
      </c>
      <c r="D1429" t="str">
        <f>_xlfn.IFNA(VLOOKUP(VLOOKUP(A1429,Orders!$A$1:$L$832,3,FALSE),Employees!$A$1:$J$10,3,FALSE)&amp;" "&amp;VLOOKUP(VLOOKUP(A1429,Orders!$A$1:$L$832,3,FALSE),Employees!$A$1:$J$10,2,FALSE),"")</f>
        <v>Janet Leverling</v>
      </c>
      <c r="E1429" s="3">
        <f>_xlfn.IFNA(VLOOKUP(A1429,Orders!$A$1:$L$832,4,FALSE),"")</f>
        <v>43288</v>
      </c>
      <c r="F1429">
        <v>9.65</v>
      </c>
      <c r="G1429">
        <v>14</v>
      </c>
      <c r="H1429">
        <v>0</v>
      </c>
      <c r="I1429">
        <f t="shared" si="88"/>
        <v>2018</v>
      </c>
      <c r="J1429">
        <f t="shared" si="89"/>
        <v>135.1</v>
      </c>
      <c r="K1429">
        <f t="shared" si="90"/>
        <v>7</v>
      </c>
      <c r="L1429" t="str">
        <f t="shared" si="91"/>
        <v>Q3</v>
      </c>
    </row>
    <row r="1430" spans="1:12">
      <c r="A1430">
        <v>10793</v>
      </c>
      <c r="B1430">
        <v>52</v>
      </c>
      <c r="C1430" t="str">
        <f>_xlfn.IFNA(VLOOKUP(B1430,Products!$A$1:$J$93,2,FALSE),"")</f>
        <v>Filo Mix</v>
      </c>
      <c r="D1430" t="str">
        <f>_xlfn.IFNA(VLOOKUP(VLOOKUP(A1430,Orders!$A$1:$L$832,3,FALSE),Employees!$A$1:$J$10,3,FALSE)&amp;" "&amp;VLOOKUP(VLOOKUP(A1430,Orders!$A$1:$L$832,3,FALSE),Employees!$A$1:$J$10,2,FALSE),"")</f>
        <v>Janet Leverling</v>
      </c>
      <c r="E1430" s="3">
        <f>_xlfn.IFNA(VLOOKUP(A1430,Orders!$A$1:$L$832,4,FALSE),"")</f>
        <v>43288</v>
      </c>
      <c r="F1430">
        <v>7</v>
      </c>
      <c r="G1430">
        <v>8</v>
      </c>
      <c r="H1430">
        <v>0</v>
      </c>
      <c r="I1430">
        <f t="shared" si="88"/>
        <v>2018</v>
      </c>
      <c r="J1430">
        <f t="shared" si="89"/>
        <v>56</v>
      </c>
      <c r="K1430">
        <f t="shared" si="90"/>
        <v>7</v>
      </c>
      <c r="L1430" t="str">
        <f t="shared" si="91"/>
        <v>Q3</v>
      </c>
    </row>
    <row r="1431" spans="1:12">
      <c r="A1431">
        <v>10794</v>
      </c>
      <c r="B1431">
        <v>14</v>
      </c>
      <c r="C1431" t="str">
        <f>_xlfn.IFNA(VLOOKUP(B1431,Products!$A$1:$J$93,2,FALSE),"")</f>
        <v>Tofu</v>
      </c>
      <c r="D1431" t="str">
        <f>_xlfn.IFNA(VLOOKUP(VLOOKUP(A1431,Orders!$A$1:$L$832,3,FALSE),Employees!$A$1:$J$10,3,FALSE)&amp;" "&amp;VLOOKUP(VLOOKUP(A1431,Orders!$A$1:$L$832,3,FALSE),Employees!$A$1:$J$10,2,FALSE),"")</f>
        <v>Michael Suyama</v>
      </c>
      <c r="E1431" s="3">
        <f>_xlfn.IFNA(VLOOKUP(A1431,Orders!$A$1:$L$832,4,FALSE),"")</f>
        <v>43288</v>
      </c>
      <c r="F1431">
        <v>23.25</v>
      </c>
      <c r="G1431">
        <v>15</v>
      </c>
      <c r="H1431">
        <v>0.2</v>
      </c>
      <c r="I1431">
        <f t="shared" si="88"/>
        <v>2018</v>
      </c>
      <c r="J1431">
        <f t="shared" si="89"/>
        <v>69.75</v>
      </c>
      <c r="K1431">
        <f t="shared" si="90"/>
        <v>7</v>
      </c>
      <c r="L1431" t="str">
        <f t="shared" si="91"/>
        <v>Q3</v>
      </c>
    </row>
    <row r="1432" spans="1:12">
      <c r="A1432">
        <v>10794</v>
      </c>
      <c r="B1432">
        <v>54</v>
      </c>
      <c r="C1432" t="str">
        <f>_xlfn.IFNA(VLOOKUP(B1432,Products!$A$1:$J$93,2,FALSE),"")</f>
        <v>Tourtière</v>
      </c>
      <c r="D1432" t="str">
        <f>_xlfn.IFNA(VLOOKUP(VLOOKUP(A1432,Orders!$A$1:$L$832,3,FALSE),Employees!$A$1:$J$10,3,FALSE)&amp;" "&amp;VLOOKUP(VLOOKUP(A1432,Orders!$A$1:$L$832,3,FALSE),Employees!$A$1:$J$10,2,FALSE),"")</f>
        <v>Michael Suyama</v>
      </c>
      <c r="E1432" s="3">
        <f>_xlfn.IFNA(VLOOKUP(A1432,Orders!$A$1:$L$832,4,FALSE),"")</f>
        <v>43288</v>
      </c>
      <c r="F1432">
        <v>7.45</v>
      </c>
      <c r="G1432">
        <v>6</v>
      </c>
      <c r="H1432">
        <v>0.2</v>
      </c>
      <c r="I1432">
        <f t="shared" si="88"/>
        <v>2018</v>
      </c>
      <c r="J1432">
        <f t="shared" si="89"/>
        <v>8.9400000000000013</v>
      </c>
      <c r="K1432">
        <f t="shared" si="90"/>
        <v>7</v>
      </c>
      <c r="L1432" t="str">
        <f t="shared" si="91"/>
        <v>Q3</v>
      </c>
    </row>
    <row r="1433" spans="1:12">
      <c r="A1433">
        <v>10795</v>
      </c>
      <c r="B1433">
        <v>16</v>
      </c>
      <c r="C1433" t="str">
        <f>_xlfn.IFNA(VLOOKUP(B1433,Products!$A$1:$J$93,2,FALSE),"")</f>
        <v>Pavlova</v>
      </c>
      <c r="D1433" t="str">
        <f>_xlfn.IFNA(VLOOKUP(VLOOKUP(A1433,Orders!$A$1:$L$832,3,FALSE),Employees!$A$1:$J$10,3,FALSE)&amp;" "&amp;VLOOKUP(VLOOKUP(A1433,Orders!$A$1:$L$832,3,FALSE),Employees!$A$1:$J$10,2,FALSE),"")</f>
        <v>Laura Callahan</v>
      </c>
      <c r="E1433" s="3">
        <f>_xlfn.IFNA(VLOOKUP(A1433,Orders!$A$1:$L$832,4,FALSE),"")</f>
        <v>43288</v>
      </c>
      <c r="F1433">
        <v>17.45</v>
      </c>
      <c r="G1433">
        <v>65</v>
      </c>
      <c r="H1433">
        <v>0</v>
      </c>
      <c r="I1433">
        <f t="shared" si="88"/>
        <v>2018</v>
      </c>
      <c r="J1433">
        <f t="shared" si="89"/>
        <v>1134.25</v>
      </c>
      <c r="K1433">
        <f t="shared" si="90"/>
        <v>7</v>
      </c>
      <c r="L1433" t="str">
        <f t="shared" si="91"/>
        <v>Q3</v>
      </c>
    </row>
    <row r="1434" spans="1:12">
      <c r="A1434">
        <v>10795</v>
      </c>
      <c r="B1434">
        <v>17</v>
      </c>
      <c r="C1434" t="str">
        <f>_xlfn.IFNA(VLOOKUP(B1434,Products!$A$1:$J$93,2,FALSE),"")</f>
        <v>Alice Mutton</v>
      </c>
      <c r="D1434" t="str">
        <f>_xlfn.IFNA(VLOOKUP(VLOOKUP(A1434,Orders!$A$1:$L$832,3,FALSE),Employees!$A$1:$J$10,3,FALSE)&amp;" "&amp;VLOOKUP(VLOOKUP(A1434,Orders!$A$1:$L$832,3,FALSE),Employees!$A$1:$J$10,2,FALSE),"")</f>
        <v>Laura Callahan</v>
      </c>
      <c r="E1434" s="3">
        <f>_xlfn.IFNA(VLOOKUP(A1434,Orders!$A$1:$L$832,4,FALSE),"")</f>
        <v>43288</v>
      </c>
      <c r="F1434">
        <v>39</v>
      </c>
      <c r="G1434">
        <v>35</v>
      </c>
      <c r="H1434">
        <v>0.25</v>
      </c>
      <c r="I1434">
        <f t="shared" si="88"/>
        <v>2018</v>
      </c>
      <c r="J1434">
        <f t="shared" si="89"/>
        <v>341.25</v>
      </c>
      <c r="K1434">
        <f t="shared" si="90"/>
        <v>7</v>
      </c>
      <c r="L1434" t="str">
        <f t="shared" si="91"/>
        <v>Q3</v>
      </c>
    </row>
    <row r="1435" spans="1:12">
      <c r="A1435">
        <v>10796</v>
      </c>
      <c r="B1435">
        <v>26</v>
      </c>
      <c r="C1435" t="str">
        <f>_xlfn.IFNA(VLOOKUP(B1435,Products!$A$1:$J$93,2,FALSE),"")</f>
        <v>Gumbär Gummibärchen</v>
      </c>
      <c r="D1435" t="str">
        <f>_xlfn.IFNA(VLOOKUP(VLOOKUP(A1435,Orders!$A$1:$L$832,3,FALSE),Employees!$A$1:$J$10,3,FALSE)&amp;" "&amp;VLOOKUP(VLOOKUP(A1435,Orders!$A$1:$L$832,3,FALSE),Employees!$A$1:$J$10,2,FALSE),"")</f>
        <v>Janet Leverling</v>
      </c>
      <c r="E1435" s="3">
        <f>_xlfn.IFNA(VLOOKUP(A1435,Orders!$A$1:$L$832,4,FALSE),"")</f>
        <v>43289</v>
      </c>
      <c r="F1435">
        <v>31.23</v>
      </c>
      <c r="G1435">
        <v>21</v>
      </c>
      <c r="H1435">
        <v>0.2</v>
      </c>
      <c r="I1435">
        <f t="shared" si="88"/>
        <v>2018</v>
      </c>
      <c r="J1435">
        <f t="shared" si="89"/>
        <v>131.16600000000003</v>
      </c>
      <c r="K1435">
        <f t="shared" si="90"/>
        <v>7</v>
      </c>
      <c r="L1435" t="str">
        <f t="shared" si="91"/>
        <v>Q3</v>
      </c>
    </row>
    <row r="1436" spans="1:12">
      <c r="A1436">
        <v>10796</v>
      </c>
      <c r="B1436">
        <v>44</v>
      </c>
      <c r="C1436" t="str">
        <f>_xlfn.IFNA(VLOOKUP(B1436,Products!$A$1:$J$93,2,FALSE),"")</f>
        <v>Gula Malacca</v>
      </c>
      <c r="D1436" t="str">
        <f>_xlfn.IFNA(VLOOKUP(VLOOKUP(A1436,Orders!$A$1:$L$832,3,FALSE),Employees!$A$1:$J$10,3,FALSE)&amp;" "&amp;VLOOKUP(VLOOKUP(A1436,Orders!$A$1:$L$832,3,FALSE),Employees!$A$1:$J$10,2,FALSE),"")</f>
        <v>Janet Leverling</v>
      </c>
      <c r="E1436" s="3">
        <f>_xlfn.IFNA(VLOOKUP(A1436,Orders!$A$1:$L$832,4,FALSE),"")</f>
        <v>43289</v>
      </c>
      <c r="F1436">
        <v>19.45</v>
      </c>
      <c r="G1436">
        <v>10</v>
      </c>
      <c r="H1436">
        <v>0</v>
      </c>
      <c r="I1436">
        <f t="shared" si="88"/>
        <v>2018</v>
      </c>
      <c r="J1436">
        <f t="shared" si="89"/>
        <v>194.5</v>
      </c>
      <c r="K1436">
        <f t="shared" si="90"/>
        <v>7</v>
      </c>
      <c r="L1436" t="str">
        <f t="shared" si="91"/>
        <v>Q3</v>
      </c>
    </row>
    <row r="1437" spans="1:12">
      <c r="A1437">
        <v>10796</v>
      </c>
      <c r="B1437">
        <v>64</v>
      </c>
      <c r="C1437" t="str">
        <f>_xlfn.IFNA(VLOOKUP(B1437,Products!$A$1:$J$93,2,FALSE),"")</f>
        <v>Wimmers gute Semmelknödel</v>
      </c>
      <c r="D1437" t="str">
        <f>_xlfn.IFNA(VLOOKUP(VLOOKUP(A1437,Orders!$A$1:$L$832,3,FALSE),Employees!$A$1:$J$10,3,FALSE)&amp;" "&amp;VLOOKUP(VLOOKUP(A1437,Orders!$A$1:$L$832,3,FALSE),Employees!$A$1:$J$10,2,FALSE),"")</f>
        <v>Janet Leverling</v>
      </c>
      <c r="E1437" s="3">
        <f>_xlfn.IFNA(VLOOKUP(A1437,Orders!$A$1:$L$832,4,FALSE),"")</f>
        <v>43289</v>
      </c>
      <c r="F1437">
        <v>33.25</v>
      </c>
      <c r="G1437">
        <v>35</v>
      </c>
      <c r="H1437">
        <v>0.2</v>
      </c>
      <c r="I1437">
        <f t="shared" si="88"/>
        <v>2018</v>
      </c>
      <c r="J1437">
        <f t="shared" si="89"/>
        <v>232.75</v>
      </c>
      <c r="K1437">
        <f t="shared" si="90"/>
        <v>7</v>
      </c>
      <c r="L1437" t="str">
        <f t="shared" si="91"/>
        <v>Q3</v>
      </c>
    </row>
    <row r="1438" spans="1:12">
      <c r="A1438">
        <v>10796</v>
      </c>
      <c r="B1438">
        <v>69</v>
      </c>
      <c r="C1438" t="str">
        <f>_xlfn.IFNA(VLOOKUP(B1438,Products!$A$1:$J$93,2,FALSE),"")</f>
        <v>Gudbrandsdalsost</v>
      </c>
      <c r="D1438" t="str">
        <f>_xlfn.IFNA(VLOOKUP(VLOOKUP(A1438,Orders!$A$1:$L$832,3,FALSE),Employees!$A$1:$J$10,3,FALSE)&amp;" "&amp;VLOOKUP(VLOOKUP(A1438,Orders!$A$1:$L$832,3,FALSE),Employees!$A$1:$J$10,2,FALSE),"")</f>
        <v>Janet Leverling</v>
      </c>
      <c r="E1438" s="3">
        <f>_xlfn.IFNA(VLOOKUP(A1438,Orders!$A$1:$L$832,4,FALSE),"")</f>
        <v>43289</v>
      </c>
      <c r="F1438">
        <v>36</v>
      </c>
      <c r="G1438">
        <v>24</v>
      </c>
      <c r="H1438">
        <v>0.2</v>
      </c>
      <c r="I1438">
        <f t="shared" si="88"/>
        <v>2018</v>
      </c>
      <c r="J1438">
        <f t="shared" si="89"/>
        <v>172.8</v>
      </c>
      <c r="K1438">
        <f t="shared" si="90"/>
        <v>7</v>
      </c>
      <c r="L1438" t="str">
        <f t="shared" si="91"/>
        <v>Q3</v>
      </c>
    </row>
    <row r="1439" spans="1:12">
      <c r="A1439">
        <v>10797</v>
      </c>
      <c r="B1439">
        <v>11</v>
      </c>
      <c r="C1439" t="str">
        <f>_xlfn.IFNA(VLOOKUP(B1439,Products!$A$1:$J$93,2,FALSE),"")</f>
        <v>Queso Cabrales</v>
      </c>
      <c r="D1439" t="str">
        <f>_xlfn.IFNA(VLOOKUP(VLOOKUP(A1439,Orders!$A$1:$L$832,3,FALSE),Employees!$A$1:$J$10,3,FALSE)&amp;" "&amp;VLOOKUP(VLOOKUP(A1439,Orders!$A$1:$L$832,3,FALSE),Employees!$A$1:$J$10,2,FALSE),"")</f>
        <v>Robert King</v>
      </c>
      <c r="E1439" s="3">
        <f>_xlfn.IFNA(VLOOKUP(A1439,Orders!$A$1:$L$832,4,FALSE),"")</f>
        <v>43289</v>
      </c>
      <c r="F1439">
        <v>21</v>
      </c>
      <c r="G1439">
        <v>20</v>
      </c>
      <c r="H1439">
        <v>0</v>
      </c>
      <c r="I1439">
        <f t="shared" si="88"/>
        <v>2018</v>
      </c>
      <c r="J1439">
        <f t="shared" si="89"/>
        <v>420</v>
      </c>
      <c r="K1439">
        <f t="shared" si="90"/>
        <v>7</v>
      </c>
      <c r="L1439" t="str">
        <f t="shared" si="91"/>
        <v>Q3</v>
      </c>
    </row>
    <row r="1440" spans="1:12">
      <c r="A1440">
        <v>10798</v>
      </c>
      <c r="B1440">
        <v>62</v>
      </c>
      <c r="C1440" t="str">
        <f>_xlfn.IFNA(VLOOKUP(B1440,Products!$A$1:$J$93,2,FALSE),"")</f>
        <v>Tarte au sucre</v>
      </c>
      <c r="D1440" t="str">
        <f>_xlfn.IFNA(VLOOKUP(VLOOKUP(A1440,Orders!$A$1:$L$832,3,FALSE),Employees!$A$1:$J$10,3,FALSE)&amp;" "&amp;VLOOKUP(VLOOKUP(A1440,Orders!$A$1:$L$832,3,FALSE),Employees!$A$1:$J$10,2,FALSE),"")</f>
        <v>Andrew Fuller</v>
      </c>
      <c r="E1440" s="3">
        <f>_xlfn.IFNA(VLOOKUP(A1440,Orders!$A$1:$L$832,4,FALSE),"")</f>
        <v>43290</v>
      </c>
      <c r="F1440">
        <v>49.3</v>
      </c>
      <c r="G1440">
        <v>2</v>
      </c>
      <c r="H1440">
        <v>0</v>
      </c>
      <c r="I1440">
        <f t="shared" si="88"/>
        <v>2018</v>
      </c>
      <c r="J1440">
        <f t="shared" si="89"/>
        <v>98.6</v>
      </c>
      <c r="K1440">
        <f t="shared" si="90"/>
        <v>7</v>
      </c>
      <c r="L1440" t="str">
        <f t="shared" si="91"/>
        <v>Q3</v>
      </c>
    </row>
    <row r="1441" spans="1:12">
      <c r="A1441">
        <v>10798</v>
      </c>
      <c r="B1441">
        <v>72</v>
      </c>
      <c r="C1441" t="str">
        <f>_xlfn.IFNA(VLOOKUP(B1441,Products!$A$1:$J$93,2,FALSE),"")</f>
        <v>Mozzarella di Giovanni</v>
      </c>
      <c r="D1441" t="str">
        <f>_xlfn.IFNA(VLOOKUP(VLOOKUP(A1441,Orders!$A$1:$L$832,3,FALSE),Employees!$A$1:$J$10,3,FALSE)&amp;" "&amp;VLOOKUP(VLOOKUP(A1441,Orders!$A$1:$L$832,3,FALSE),Employees!$A$1:$J$10,2,FALSE),"")</f>
        <v>Andrew Fuller</v>
      </c>
      <c r="E1441" s="3">
        <f>_xlfn.IFNA(VLOOKUP(A1441,Orders!$A$1:$L$832,4,FALSE),"")</f>
        <v>43290</v>
      </c>
      <c r="F1441">
        <v>34.799999999999997</v>
      </c>
      <c r="G1441">
        <v>10</v>
      </c>
      <c r="H1441">
        <v>0</v>
      </c>
      <c r="I1441">
        <f t="shared" si="88"/>
        <v>2018</v>
      </c>
      <c r="J1441">
        <f t="shared" si="89"/>
        <v>348</v>
      </c>
      <c r="K1441">
        <f t="shared" si="90"/>
        <v>7</v>
      </c>
      <c r="L1441" t="str">
        <f t="shared" si="91"/>
        <v>Q3</v>
      </c>
    </row>
    <row r="1442" spans="1:12">
      <c r="A1442">
        <v>10799</v>
      </c>
      <c r="B1442">
        <v>13</v>
      </c>
      <c r="C1442" t="str">
        <f>_xlfn.IFNA(VLOOKUP(B1442,Products!$A$1:$J$93,2,FALSE),"")</f>
        <v>Konbu</v>
      </c>
      <c r="D1442" t="str">
        <f>_xlfn.IFNA(VLOOKUP(VLOOKUP(A1442,Orders!$A$1:$L$832,3,FALSE),Employees!$A$1:$J$10,3,FALSE)&amp;" "&amp;VLOOKUP(VLOOKUP(A1442,Orders!$A$1:$L$832,3,FALSE),Employees!$A$1:$J$10,2,FALSE),"")</f>
        <v>Anne Dodsworth</v>
      </c>
      <c r="E1442" s="3">
        <f>_xlfn.IFNA(VLOOKUP(A1442,Orders!$A$1:$L$832,4,FALSE),"")</f>
        <v>43290</v>
      </c>
      <c r="F1442">
        <v>6</v>
      </c>
      <c r="G1442">
        <v>20</v>
      </c>
      <c r="H1442">
        <v>0.15</v>
      </c>
      <c r="I1442">
        <f t="shared" si="88"/>
        <v>2018</v>
      </c>
      <c r="J1442">
        <f t="shared" si="89"/>
        <v>18</v>
      </c>
      <c r="K1442">
        <f t="shared" si="90"/>
        <v>7</v>
      </c>
      <c r="L1442" t="str">
        <f t="shared" si="91"/>
        <v>Q3</v>
      </c>
    </row>
    <row r="1443" spans="1:12">
      <c r="A1443">
        <v>10799</v>
      </c>
      <c r="B1443">
        <v>24</v>
      </c>
      <c r="C1443" t="str">
        <f>_xlfn.IFNA(VLOOKUP(B1443,Products!$A$1:$J$93,2,FALSE),"")</f>
        <v>Guaraná Fantástica</v>
      </c>
      <c r="D1443" t="str">
        <f>_xlfn.IFNA(VLOOKUP(VLOOKUP(A1443,Orders!$A$1:$L$832,3,FALSE),Employees!$A$1:$J$10,3,FALSE)&amp;" "&amp;VLOOKUP(VLOOKUP(A1443,Orders!$A$1:$L$832,3,FALSE),Employees!$A$1:$J$10,2,FALSE),"")</f>
        <v>Anne Dodsworth</v>
      </c>
      <c r="E1443" s="3">
        <f>_xlfn.IFNA(VLOOKUP(A1443,Orders!$A$1:$L$832,4,FALSE),"")</f>
        <v>43290</v>
      </c>
      <c r="F1443">
        <v>4.5</v>
      </c>
      <c r="G1443">
        <v>20</v>
      </c>
      <c r="H1443">
        <v>0.15</v>
      </c>
      <c r="I1443">
        <f t="shared" si="88"/>
        <v>2018</v>
      </c>
      <c r="J1443">
        <f t="shared" si="89"/>
        <v>13.5</v>
      </c>
      <c r="K1443">
        <f t="shared" si="90"/>
        <v>7</v>
      </c>
      <c r="L1443" t="str">
        <f t="shared" si="91"/>
        <v>Q3</v>
      </c>
    </row>
    <row r="1444" spans="1:12">
      <c r="A1444">
        <v>10799</v>
      </c>
      <c r="B1444">
        <v>59</v>
      </c>
      <c r="C1444" t="str">
        <f>_xlfn.IFNA(VLOOKUP(B1444,Products!$A$1:$J$93,2,FALSE),"")</f>
        <v>Raclette Courdavault</v>
      </c>
      <c r="D1444" t="str">
        <f>_xlfn.IFNA(VLOOKUP(VLOOKUP(A1444,Orders!$A$1:$L$832,3,FALSE),Employees!$A$1:$J$10,3,FALSE)&amp;" "&amp;VLOOKUP(VLOOKUP(A1444,Orders!$A$1:$L$832,3,FALSE),Employees!$A$1:$J$10,2,FALSE),"")</f>
        <v>Anne Dodsworth</v>
      </c>
      <c r="E1444" s="3">
        <f>_xlfn.IFNA(VLOOKUP(A1444,Orders!$A$1:$L$832,4,FALSE),"")</f>
        <v>43290</v>
      </c>
      <c r="F1444">
        <v>55</v>
      </c>
      <c r="G1444">
        <v>25</v>
      </c>
      <c r="H1444">
        <v>0</v>
      </c>
      <c r="I1444">
        <f t="shared" si="88"/>
        <v>2018</v>
      </c>
      <c r="J1444">
        <f t="shared" si="89"/>
        <v>1375</v>
      </c>
      <c r="K1444">
        <f t="shared" si="90"/>
        <v>7</v>
      </c>
      <c r="L1444" t="str">
        <f t="shared" si="91"/>
        <v>Q3</v>
      </c>
    </row>
    <row r="1445" spans="1:12">
      <c r="A1445">
        <v>10800</v>
      </c>
      <c r="B1445">
        <v>11</v>
      </c>
      <c r="C1445" t="str">
        <f>_xlfn.IFNA(VLOOKUP(B1445,Products!$A$1:$J$93,2,FALSE),"")</f>
        <v>Queso Cabrales</v>
      </c>
      <c r="D1445" t="str">
        <f>_xlfn.IFNA(VLOOKUP(VLOOKUP(A1445,Orders!$A$1:$L$832,3,FALSE),Employees!$A$1:$J$10,3,FALSE)&amp;" "&amp;VLOOKUP(VLOOKUP(A1445,Orders!$A$1:$L$832,3,FALSE),Employees!$A$1:$J$10,2,FALSE),"")</f>
        <v>Nancy Davolio</v>
      </c>
      <c r="E1445" s="3">
        <f>_xlfn.IFNA(VLOOKUP(A1445,Orders!$A$1:$L$832,4,FALSE),"")</f>
        <v>43290</v>
      </c>
      <c r="F1445">
        <v>21</v>
      </c>
      <c r="G1445">
        <v>50</v>
      </c>
      <c r="H1445">
        <v>0.1</v>
      </c>
      <c r="I1445">
        <f t="shared" si="88"/>
        <v>2018</v>
      </c>
      <c r="J1445">
        <f t="shared" si="89"/>
        <v>105</v>
      </c>
      <c r="K1445">
        <f t="shared" si="90"/>
        <v>7</v>
      </c>
      <c r="L1445" t="str">
        <f t="shared" si="91"/>
        <v>Q3</v>
      </c>
    </row>
    <row r="1446" spans="1:12">
      <c r="A1446">
        <v>10800</v>
      </c>
      <c r="B1446">
        <v>51</v>
      </c>
      <c r="C1446" t="str">
        <f>_xlfn.IFNA(VLOOKUP(B1446,Products!$A$1:$J$93,2,FALSE),"")</f>
        <v>Manjimup Dried Apples</v>
      </c>
      <c r="D1446" t="str">
        <f>_xlfn.IFNA(VLOOKUP(VLOOKUP(A1446,Orders!$A$1:$L$832,3,FALSE),Employees!$A$1:$J$10,3,FALSE)&amp;" "&amp;VLOOKUP(VLOOKUP(A1446,Orders!$A$1:$L$832,3,FALSE),Employees!$A$1:$J$10,2,FALSE),"")</f>
        <v>Nancy Davolio</v>
      </c>
      <c r="E1446" s="3">
        <f>_xlfn.IFNA(VLOOKUP(A1446,Orders!$A$1:$L$832,4,FALSE),"")</f>
        <v>43290</v>
      </c>
      <c r="F1446">
        <v>53</v>
      </c>
      <c r="G1446">
        <v>10</v>
      </c>
      <c r="H1446">
        <v>0.1</v>
      </c>
      <c r="I1446">
        <f t="shared" si="88"/>
        <v>2018</v>
      </c>
      <c r="J1446">
        <f t="shared" si="89"/>
        <v>53</v>
      </c>
      <c r="K1446">
        <f t="shared" si="90"/>
        <v>7</v>
      </c>
      <c r="L1446" t="str">
        <f t="shared" si="91"/>
        <v>Q3</v>
      </c>
    </row>
    <row r="1447" spans="1:12">
      <c r="A1447">
        <v>10800</v>
      </c>
      <c r="B1447">
        <v>54</v>
      </c>
      <c r="C1447" t="str">
        <f>_xlfn.IFNA(VLOOKUP(B1447,Products!$A$1:$J$93,2,FALSE),"")</f>
        <v>Tourtière</v>
      </c>
      <c r="D1447" t="str">
        <f>_xlfn.IFNA(VLOOKUP(VLOOKUP(A1447,Orders!$A$1:$L$832,3,FALSE),Employees!$A$1:$J$10,3,FALSE)&amp;" "&amp;VLOOKUP(VLOOKUP(A1447,Orders!$A$1:$L$832,3,FALSE),Employees!$A$1:$J$10,2,FALSE),"")</f>
        <v>Nancy Davolio</v>
      </c>
      <c r="E1447" s="3">
        <f>_xlfn.IFNA(VLOOKUP(A1447,Orders!$A$1:$L$832,4,FALSE),"")</f>
        <v>43290</v>
      </c>
      <c r="F1447">
        <v>7.45</v>
      </c>
      <c r="G1447">
        <v>7</v>
      </c>
      <c r="H1447">
        <v>0.1</v>
      </c>
      <c r="I1447">
        <f t="shared" si="88"/>
        <v>2018</v>
      </c>
      <c r="J1447">
        <f t="shared" si="89"/>
        <v>5.2149999999999999</v>
      </c>
      <c r="K1447">
        <f t="shared" si="90"/>
        <v>7</v>
      </c>
      <c r="L1447" t="str">
        <f t="shared" si="91"/>
        <v>Q3</v>
      </c>
    </row>
    <row r="1448" spans="1:12">
      <c r="A1448">
        <v>10801</v>
      </c>
      <c r="B1448">
        <v>17</v>
      </c>
      <c r="C1448" t="str">
        <f>_xlfn.IFNA(VLOOKUP(B1448,Products!$A$1:$J$93,2,FALSE),"")</f>
        <v>Alice Mutton</v>
      </c>
      <c r="D1448" t="str">
        <f>_xlfn.IFNA(VLOOKUP(VLOOKUP(A1448,Orders!$A$1:$L$832,3,FALSE),Employees!$A$1:$J$10,3,FALSE)&amp;" "&amp;VLOOKUP(VLOOKUP(A1448,Orders!$A$1:$L$832,3,FALSE),Employees!$A$1:$J$10,2,FALSE),"")</f>
        <v>Margaret Peacock</v>
      </c>
      <c r="E1448" s="3">
        <f>_xlfn.IFNA(VLOOKUP(A1448,Orders!$A$1:$L$832,4,FALSE),"")</f>
        <v>43293</v>
      </c>
      <c r="F1448">
        <v>39</v>
      </c>
      <c r="G1448">
        <v>40</v>
      </c>
      <c r="H1448">
        <v>0.25</v>
      </c>
      <c r="I1448">
        <f t="shared" si="88"/>
        <v>2018</v>
      </c>
      <c r="J1448">
        <f t="shared" si="89"/>
        <v>390</v>
      </c>
      <c r="K1448">
        <f t="shared" si="90"/>
        <v>7</v>
      </c>
      <c r="L1448" t="str">
        <f t="shared" si="91"/>
        <v>Q3</v>
      </c>
    </row>
    <row r="1449" spans="1:12">
      <c r="A1449">
        <v>10801</v>
      </c>
      <c r="B1449">
        <v>29</v>
      </c>
      <c r="C1449" t="str">
        <f>_xlfn.IFNA(VLOOKUP(B1449,Products!$A$1:$J$93,2,FALSE),"")</f>
        <v>Thüringer Rostbratwurst</v>
      </c>
      <c r="D1449" t="str">
        <f>_xlfn.IFNA(VLOOKUP(VLOOKUP(A1449,Orders!$A$1:$L$832,3,FALSE),Employees!$A$1:$J$10,3,FALSE)&amp;" "&amp;VLOOKUP(VLOOKUP(A1449,Orders!$A$1:$L$832,3,FALSE),Employees!$A$1:$J$10,2,FALSE),"")</f>
        <v>Margaret Peacock</v>
      </c>
      <c r="E1449" s="3">
        <f>_xlfn.IFNA(VLOOKUP(A1449,Orders!$A$1:$L$832,4,FALSE),"")</f>
        <v>43293</v>
      </c>
      <c r="F1449">
        <v>123.79</v>
      </c>
      <c r="G1449">
        <v>20</v>
      </c>
      <c r="H1449">
        <v>0.25</v>
      </c>
      <c r="I1449">
        <f t="shared" si="88"/>
        <v>2018</v>
      </c>
      <c r="J1449">
        <f t="shared" si="89"/>
        <v>618.95000000000005</v>
      </c>
      <c r="K1449">
        <f t="shared" si="90"/>
        <v>7</v>
      </c>
      <c r="L1449" t="str">
        <f t="shared" si="91"/>
        <v>Q3</v>
      </c>
    </row>
    <row r="1450" spans="1:12">
      <c r="A1450">
        <v>10802</v>
      </c>
      <c r="B1450">
        <v>30</v>
      </c>
      <c r="C1450" t="str">
        <f>_xlfn.IFNA(VLOOKUP(B1450,Products!$A$1:$J$93,2,FALSE),"")</f>
        <v>Nord-Ost Matjeshering</v>
      </c>
      <c r="D1450" t="str">
        <f>_xlfn.IFNA(VLOOKUP(VLOOKUP(A1450,Orders!$A$1:$L$832,3,FALSE),Employees!$A$1:$J$10,3,FALSE)&amp;" "&amp;VLOOKUP(VLOOKUP(A1450,Orders!$A$1:$L$832,3,FALSE),Employees!$A$1:$J$10,2,FALSE),"")</f>
        <v>Margaret Peacock</v>
      </c>
      <c r="E1450" s="3">
        <f>_xlfn.IFNA(VLOOKUP(A1450,Orders!$A$1:$L$832,4,FALSE),"")</f>
        <v>43293</v>
      </c>
      <c r="F1450">
        <v>25.89</v>
      </c>
      <c r="G1450">
        <v>25</v>
      </c>
      <c r="H1450">
        <v>0.25</v>
      </c>
      <c r="I1450">
        <f t="shared" si="88"/>
        <v>2018</v>
      </c>
      <c r="J1450">
        <f t="shared" si="89"/>
        <v>161.8125</v>
      </c>
      <c r="K1450">
        <f t="shared" si="90"/>
        <v>7</v>
      </c>
      <c r="L1450" t="str">
        <f t="shared" si="91"/>
        <v>Q3</v>
      </c>
    </row>
    <row r="1451" spans="1:12">
      <c r="A1451">
        <v>10802</v>
      </c>
      <c r="B1451">
        <v>51</v>
      </c>
      <c r="C1451" t="str">
        <f>_xlfn.IFNA(VLOOKUP(B1451,Products!$A$1:$J$93,2,FALSE),"")</f>
        <v>Manjimup Dried Apples</v>
      </c>
      <c r="D1451" t="str">
        <f>_xlfn.IFNA(VLOOKUP(VLOOKUP(A1451,Orders!$A$1:$L$832,3,FALSE),Employees!$A$1:$J$10,3,FALSE)&amp;" "&amp;VLOOKUP(VLOOKUP(A1451,Orders!$A$1:$L$832,3,FALSE),Employees!$A$1:$J$10,2,FALSE),"")</f>
        <v>Margaret Peacock</v>
      </c>
      <c r="E1451" s="3">
        <f>_xlfn.IFNA(VLOOKUP(A1451,Orders!$A$1:$L$832,4,FALSE),"")</f>
        <v>43293</v>
      </c>
      <c r="F1451">
        <v>53</v>
      </c>
      <c r="G1451">
        <v>30</v>
      </c>
      <c r="H1451">
        <v>0.25</v>
      </c>
      <c r="I1451">
        <f t="shared" si="88"/>
        <v>2018</v>
      </c>
      <c r="J1451">
        <f t="shared" si="89"/>
        <v>397.5</v>
      </c>
      <c r="K1451">
        <f t="shared" si="90"/>
        <v>7</v>
      </c>
      <c r="L1451" t="str">
        <f t="shared" si="91"/>
        <v>Q3</v>
      </c>
    </row>
    <row r="1452" spans="1:12">
      <c r="A1452">
        <v>10802</v>
      </c>
      <c r="B1452">
        <v>55</v>
      </c>
      <c r="C1452" t="str">
        <f>_xlfn.IFNA(VLOOKUP(B1452,Products!$A$1:$J$93,2,FALSE),"")</f>
        <v>Pâté chinois</v>
      </c>
      <c r="D1452" t="str">
        <f>_xlfn.IFNA(VLOOKUP(VLOOKUP(A1452,Orders!$A$1:$L$832,3,FALSE),Employees!$A$1:$J$10,3,FALSE)&amp;" "&amp;VLOOKUP(VLOOKUP(A1452,Orders!$A$1:$L$832,3,FALSE),Employees!$A$1:$J$10,2,FALSE),"")</f>
        <v>Margaret Peacock</v>
      </c>
      <c r="E1452" s="3">
        <f>_xlfn.IFNA(VLOOKUP(A1452,Orders!$A$1:$L$832,4,FALSE),"")</f>
        <v>43293</v>
      </c>
      <c r="F1452">
        <v>24</v>
      </c>
      <c r="G1452">
        <v>60</v>
      </c>
      <c r="H1452">
        <v>0.25</v>
      </c>
      <c r="I1452">
        <f t="shared" si="88"/>
        <v>2018</v>
      </c>
      <c r="J1452">
        <f t="shared" si="89"/>
        <v>360</v>
      </c>
      <c r="K1452">
        <f t="shared" si="90"/>
        <v>7</v>
      </c>
      <c r="L1452" t="str">
        <f t="shared" si="91"/>
        <v>Q3</v>
      </c>
    </row>
    <row r="1453" spans="1:12">
      <c r="A1453">
        <v>10802</v>
      </c>
      <c r="B1453">
        <v>62</v>
      </c>
      <c r="C1453" t="str">
        <f>_xlfn.IFNA(VLOOKUP(B1453,Products!$A$1:$J$93,2,FALSE),"")</f>
        <v>Tarte au sucre</v>
      </c>
      <c r="D1453" t="str">
        <f>_xlfn.IFNA(VLOOKUP(VLOOKUP(A1453,Orders!$A$1:$L$832,3,FALSE),Employees!$A$1:$J$10,3,FALSE)&amp;" "&amp;VLOOKUP(VLOOKUP(A1453,Orders!$A$1:$L$832,3,FALSE),Employees!$A$1:$J$10,2,FALSE),"")</f>
        <v>Margaret Peacock</v>
      </c>
      <c r="E1453" s="3">
        <f>_xlfn.IFNA(VLOOKUP(A1453,Orders!$A$1:$L$832,4,FALSE),"")</f>
        <v>43293</v>
      </c>
      <c r="F1453">
        <v>49.3</v>
      </c>
      <c r="G1453">
        <v>5</v>
      </c>
      <c r="H1453">
        <v>0.25</v>
      </c>
      <c r="I1453">
        <f t="shared" si="88"/>
        <v>2018</v>
      </c>
      <c r="J1453">
        <f t="shared" si="89"/>
        <v>61.625</v>
      </c>
      <c r="K1453">
        <f t="shared" si="90"/>
        <v>7</v>
      </c>
      <c r="L1453" t="str">
        <f t="shared" si="91"/>
        <v>Q3</v>
      </c>
    </row>
    <row r="1454" spans="1:12">
      <c r="A1454">
        <v>10803</v>
      </c>
      <c r="B1454">
        <v>19</v>
      </c>
      <c r="C1454" t="str">
        <f>_xlfn.IFNA(VLOOKUP(B1454,Products!$A$1:$J$93,2,FALSE),"")</f>
        <v>Teatime Chocolate Biscuits</v>
      </c>
      <c r="D1454" t="str">
        <f>_xlfn.IFNA(VLOOKUP(VLOOKUP(A1454,Orders!$A$1:$L$832,3,FALSE),Employees!$A$1:$J$10,3,FALSE)&amp;" "&amp;VLOOKUP(VLOOKUP(A1454,Orders!$A$1:$L$832,3,FALSE),Employees!$A$1:$J$10,2,FALSE),"")</f>
        <v>Margaret Peacock</v>
      </c>
      <c r="E1454" s="3">
        <f>_xlfn.IFNA(VLOOKUP(A1454,Orders!$A$1:$L$832,4,FALSE),"")</f>
        <v>43294</v>
      </c>
      <c r="F1454">
        <v>9.1999999999999993</v>
      </c>
      <c r="G1454">
        <v>24</v>
      </c>
      <c r="H1454">
        <v>0.05</v>
      </c>
      <c r="I1454">
        <f t="shared" si="88"/>
        <v>2018</v>
      </c>
      <c r="J1454">
        <f t="shared" si="89"/>
        <v>11.04</v>
      </c>
      <c r="K1454">
        <f t="shared" si="90"/>
        <v>7</v>
      </c>
      <c r="L1454" t="str">
        <f t="shared" si="91"/>
        <v>Q3</v>
      </c>
    </row>
    <row r="1455" spans="1:12">
      <c r="A1455">
        <v>10803</v>
      </c>
      <c r="B1455">
        <v>25</v>
      </c>
      <c r="C1455" t="str">
        <f>_xlfn.IFNA(VLOOKUP(B1455,Products!$A$1:$J$93,2,FALSE),"")</f>
        <v>NuNuCa Nuß-Nougat-Creme</v>
      </c>
      <c r="D1455" t="str">
        <f>_xlfn.IFNA(VLOOKUP(VLOOKUP(A1455,Orders!$A$1:$L$832,3,FALSE),Employees!$A$1:$J$10,3,FALSE)&amp;" "&amp;VLOOKUP(VLOOKUP(A1455,Orders!$A$1:$L$832,3,FALSE),Employees!$A$1:$J$10,2,FALSE),"")</f>
        <v>Margaret Peacock</v>
      </c>
      <c r="E1455" s="3">
        <f>_xlfn.IFNA(VLOOKUP(A1455,Orders!$A$1:$L$832,4,FALSE),"")</f>
        <v>43294</v>
      </c>
      <c r="F1455">
        <v>14</v>
      </c>
      <c r="G1455">
        <v>15</v>
      </c>
      <c r="H1455">
        <v>0.05</v>
      </c>
      <c r="I1455">
        <f t="shared" si="88"/>
        <v>2018</v>
      </c>
      <c r="J1455">
        <f t="shared" si="89"/>
        <v>10.5</v>
      </c>
      <c r="K1455">
        <f t="shared" si="90"/>
        <v>7</v>
      </c>
      <c r="L1455" t="str">
        <f t="shared" si="91"/>
        <v>Q3</v>
      </c>
    </row>
    <row r="1456" spans="1:12">
      <c r="A1456">
        <v>10803</v>
      </c>
      <c r="B1456">
        <v>59</v>
      </c>
      <c r="C1456" t="str">
        <f>_xlfn.IFNA(VLOOKUP(B1456,Products!$A$1:$J$93,2,FALSE),"")</f>
        <v>Raclette Courdavault</v>
      </c>
      <c r="D1456" t="str">
        <f>_xlfn.IFNA(VLOOKUP(VLOOKUP(A1456,Orders!$A$1:$L$832,3,FALSE),Employees!$A$1:$J$10,3,FALSE)&amp;" "&amp;VLOOKUP(VLOOKUP(A1456,Orders!$A$1:$L$832,3,FALSE),Employees!$A$1:$J$10,2,FALSE),"")</f>
        <v>Margaret Peacock</v>
      </c>
      <c r="E1456" s="3">
        <f>_xlfn.IFNA(VLOOKUP(A1456,Orders!$A$1:$L$832,4,FALSE),"")</f>
        <v>43294</v>
      </c>
      <c r="F1456">
        <v>55</v>
      </c>
      <c r="G1456">
        <v>15</v>
      </c>
      <c r="H1456">
        <v>0.05</v>
      </c>
      <c r="I1456">
        <f t="shared" si="88"/>
        <v>2018</v>
      </c>
      <c r="J1456">
        <f t="shared" si="89"/>
        <v>41.25</v>
      </c>
      <c r="K1456">
        <f t="shared" si="90"/>
        <v>7</v>
      </c>
      <c r="L1456" t="str">
        <f t="shared" si="91"/>
        <v>Q3</v>
      </c>
    </row>
    <row r="1457" spans="1:12">
      <c r="A1457">
        <v>10804</v>
      </c>
      <c r="B1457">
        <v>10</v>
      </c>
      <c r="C1457" t="str">
        <f>_xlfn.IFNA(VLOOKUP(B1457,Products!$A$1:$J$93,2,FALSE),"")</f>
        <v>sugar</v>
      </c>
      <c r="D1457" t="str">
        <f>_xlfn.IFNA(VLOOKUP(VLOOKUP(A1457,Orders!$A$1:$L$832,3,FALSE),Employees!$A$1:$J$10,3,FALSE)&amp;" "&amp;VLOOKUP(VLOOKUP(A1457,Orders!$A$1:$L$832,3,FALSE),Employees!$A$1:$J$10,2,FALSE),"")</f>
        <v>Michael Suyama</v>
      </c>
      <c r="E1457" s="3">
        <f>_xlfn.IFNA(VLOOKUP(A1457,Orders!$A$1:$L$832,4,FALSE),"")</f>
        <v>43294</v>
      </c>
      <c r="F1457">
        <v>31</v>
      </c>
      <c r="G1457">
        <v>36</v>
      </c>
      <c r="H1457">
        <v>0</v>
      </c>
      <c r="I1457">
        <f t="shared" si="88"/>
        <v>2018</v>
      </c>
      <c r="J1457">
        <f t="shared" si="89"/>
        <v>1116</v>
      </c>
      <c r="K1457">
        <f t="shared" si="90"/>
        <v>7</v>
      </c>
      <c r="L1457" t="str">
        <f t="shared" si="91"/>
        <v>Q3</v>
      </c>
    </row>
    <row r="1458" spans="1:12">
      <c r="A1458">
        <v>10804</v>
      </c>
      <c r="B1458">
        <v>28</v>
      </c>
      <c r="C1458" t="str">
        <f>_xlfn.IFNA(VLOOKUP(B1458,Products!$A$1:$J$93,2,FALSE),"")</f>
        <v>Rössle Sauerkraut</v>
      </c>
      <c r="D1458" t="str">
        <f>_xlfn.IFNA(VLOOKUP(VLOOKUP(A1458,Orders!$A$1:$L$832,3,FALSE),Employees!$A$1:$J$10,3,FALSE)&amp;" "&amp;VLOOKUP(VLOOKUP(A1458,Orders!$A$1:$L$832,3,FALSE),Employees!$A$1:$J$10,2,FALSE),"")</f>
        <v>Michael Suyama</v>
      </c>
      <c r="E1458" s="3">
        <f>_xlfn.IFNA(VLOOKUP(A1458,Orders!$A$1:$L$832,4,FALSE),"")</f>
        <v>43294</v>
      </c>
      <c r="F1458">
        <v>45.6</v>
      </c>
      <c r="G1458">
        <v>24</v>
      </c>
      <c r="H1458">
        <v>0</v>
      </c>
      <c r="I1458">
        <f t="shared" si="88"/>
        <v>2018</v>
      </c>
      <c r="J1458">
        <f t="shared" si="89"/>
        <v>1094.4000000000001</v>
      </c>
      <c r="K1458">
        <f t="shared" si="90"/>
        <v>7</v>
      </c>
      <c r="L1458" t="str">
        <f t="shared" si="91"/>
        <v>Q3</v>
      </c>
    </row>
    <row r="1459" spans="1:12">
      <c r="A1459">
        <v>10804</v>
      </c>
      <c r="B1459">
        <v>49</v>
      </c>
      <c r="C1459" t="str">
        <f>_xlfn.IFNA(VLOOKUP(B1459,Products!$A$1:$J$93,2,FALSE),"")</f>
        <v>Maxilaku</v>
      </c>
      <c r="D1459" t="str">
        <f>_xlfn.IFNA(VLOOKUP(VLOOKUP(A1459,Orders!$A$1:$L$832,3,FALSE),Employees!$A$1:$J$10,3,FALSE)&amp;" "&amp;VLOOKUP(VLOOKUP(A1459,Orders!$A$1:$L$832,3,FALSE),Employees!$A$1:$J$10,2,FALSE),"")</f>
        <v>Michael Suyama</v>
      </c>
      <c r="E1459" s="3">
        <f>_xlfn.IFNA(VLOOKUP(A1459,Orders!$A$1:$L$832,4,FALSE),"")</f>
        <v>43294</v>
      </c>
      <c r="F1459">
        <v>20</v>
      </c>
      <c r="G1459">
        <v>4</v>
      </c>
      <c r="H1459">
        <v>0.15</v>
      </c>
      <c r="I1459">
        <f t="shared" si="88"/>
        <v>2018</v>
      </c>
      <c r="J1459">
        <f t="shared" si="89"/>
        <v>12</v>
      </c>
      <c r="K1459">
        <f t="shared" si="90"/>
        <v>7</v>
      </c>
      <c r="L1459" t="str">
        <f t="shared" si="91"/>
        <v>Q3</v>
      </c>
    </row>
    <row r="1460" spans="1:12">
      <c r="A1460">
        <v>10805</v>
      </c>
      <c r="B1460">
        <v>34</v>
      </c>
      <c r="C1460" t="str">
        <f>_xlfn.IFNA(VLOOKUP(B1460,Products!$A$1:$J$93,2,FALSE),"")</f>
        <v>Sasquatch Ale</v>
      </c>
      <c r="D1460" t="str">
        <f>_xlfn.IFNA(VLOOKUP(VLOOKUP(A1460,Orders!$A$1:$L$832,3,FALSE),Employees!$A$1:$J$10,3,FALSE)&amp;" "&amp;VLOOKUP(VLOOKUP(A1460,Orders!$A$1:$L$832,3,FALSE),Employees!$A$1:$J$10,2,FALSE),"")</f>
        <v>Andrew Fuller</v>
      </c>
      <c r="E1460" s="3">
        <f>_xlfn.IFNA(VLOOKUP(A1460,Orders!$A$1:$L$832,4,FALSE),"")</f>
        <v>43294</v>
      </c>
      <c r="F1460">
        <v>14</v>
      </c>
      <c r="G1460">
        <v>10</v>
      </c>
      <c r="H1460">
        <v>0</v>
      </c>
      <c r="I1460">
        <f t="shared" si="88"/>
        <v>2018</v>
      </c>
      <c r="J1460">
        <f t="shared" si="89"/>
        <v>140</v>
      </c>
      <c r="K1460">
        <f t="shared" si="90"/>
        <v>7</v>
      </c>
      <c r="L1460" t="str">
        <f t="shared" si="91"/>
        <v>Q3</v>
      </c>
    </row>
    <row r="1461" spans="1:12">
      <c r="A1461">
        <v>10805</v>
      </c>
      <c r="B1461">
        <v>38</v>
      </c>
      <c r="C1461" t="str">
        <f>_xlfn.IFNA(VLOOKUP(B1461,Products!$A$1:$J$93,2,FALSE),"")</f>
        <v>Côte de Blaye</v>
      </c>
      <c r="D1461" t="str">
        <f>_xlfn.IFNA(VLOOKUP(VLOOKUP(A1461,Orders!$A$1:$L$832,3,FALSE),Employees!$A$1:$J$10,3,FALSE)&amp;" "&amp;VLOOKUP(VLOOKUP(A1461,Orders!$A$1:$L$832,3,FALSE),Employees!$A$1:$J$10,2,FALSE),"")</f>
        <v>Andrew Fuller</v>
      </c>
      <c r="E1461" s="3">
        <f>_xlfn.IFNA(VLOOKUP(A1461,Orders!$A$1:$L$832,4,FALSE),"")</f>
        <v>43294</v>
      </c>
      <c r="F1461">
        <v>263.5</v>
      </c>
      <c r="G1461">
        <v>10</v>
      </c>
      <c r="H1461">
        <v>0</v>
      </c>
      <c r="I1461">
        <f t="shared" si="88"/>
        <v>2018</v>
      </c>
      <c r="J1461">
        <f t="shared" si="89"/>
        <v>2635</v>
      </c>
      <c r="K1461">
        <f t="shared" si="90"/>
        <v>7</v>
      </c>
      <c r="L1461" t="str">
        <f t="shared" si="91"/>
        <v>Q3</v>
      </c>
    </row>
    <row r="1462" spans="1:12">
      <c r="A1462">
        <v>10806</v>
      </c>
      <c r="B1462">
        <v>2</v>
      </c>
      <c r="C1462" t="str">
        <f>_xlfn.IFNA(VLOOKUP(B1462,Products!$A$1:$J$93,2,FALSE),"")</f>
        <v>Chang5</v>
      </c>
      <c r="D1462" t="str">
        <f>_xlfn.IFNA(VLOOKUP(VLOOKUP(A1462,Orders!$A$1:$L$832,3,FALSE),Employees!$A$1:$J$10,3,FALSE)&amp;" "&amp;VLOOKUP(VLOOKUP(A1462,Orders!$A$1:$L$832,3,FALSE),Employees!$A$1:$J$10,2,FALSE),"")</f>
        <v>Janet Leverling</v>
      </c>
      <c r="E1462" s="3">
        <f>_xlfn.IFNA(VLOOKUP(A1462,Orders!$A$1:$L$832,4,FALSE),"")</f>
        <v>43295</v>
      </c>
      <c r="F1462">
        <v>19</v>
      </c>
      <c r="G1462">
        <v>20</v>
      </c>
      <c r="H1462">
        <v>0.25</v>
      </c>
      <c r="I1462">
        <f t="shared" si="88"/>
        <v>2018</v>
      </c>
      <c r="J1462">
        <f t="shared" si="89"/>
        <v>95</v>
      </c>
      <c r="K1462">
        <f t="shared" si="90"/>
        <v>7</v>
      </c>
      <c r="L1462" t="str">
        <f t="shared" si="91"/>
        <v>Q3</v>
      </c>
    </row>
    <row r="1463" spans="1:12">
      <c r="A1463">
        <v>10806</v>
      </c>
      <c r="B1463">
        <v>65</v>
      </c>
      <c r="C1463" t="str">
        <f>_xlfn.IFNA(VLOOKUP(B1463,Products!$A$1:$J$93,2,FALSE),"")</f>
        <v>Louisiana Fiery Hot Pepper Sauce</v>
      </c>
      <c r="D1463" t="str">
        <f>_xlfn.IFNA(VLOOKUP(VLOOKUP(A1463,Orders!$A$1:$L$832,3,FALSE),Employees!$A$1:$J$10,3,FALSE)&amp;" "&amp;VLOOKUP(VLOOKUP(A1463,Orders!$A$1:$L$832,3,FALSE),Employees!$A$1:$J$10,2,FALSE),"")</f>
        <v>Janet Leverling</v>
      </c>
      <c r="E1463" s="3">
        <f>_xlfn.IFNA(VLOOKUP(A1463,Orders!$A$1:$L$832,4,FALSE),"")</f>
        <v>43295</v>
      </c>
      <c r="F1463">
        <v>21.05</v>
      </c>
      <c r="G1463">
        <v>2</v>
      </c>
      <c r="H1463">
        <v>0</v>
      </c>
      <c r="I1463">
        <f t="shared" si="88"/>
        <v>2018</v>
      </c>
      <c r="J1463">
        <f t="shared" si="89"/>
        <v>42.1</v>
      </c>
      <c r="K1463">
        <f t="shared" si="90"/>
        <v>7</v>
      </c>
      <c r="L1463" t="str">
        <f t="shared" si="91"/>
        <v>Q3</v>
      </c>
    </row>
    <row r="1464" spans="1:12">
      <c r="A1464">
        <v>10806</v>
      </c>
      <c r="B1464">
        <v>74</v>
      </c>
      <c r="C1464" t="str">
        <f>_xlfn.IFNA(VLOOKUP(B1464,Products!$A$1:$J$93,2,FALSE),"")</f>
        <v>Longlife Tofu</v>
      </c>
      <c r="D1464" t="str">
        <f>_xlfn.IFNA(VLOOKUP(VLOOKUP(A1464,Orders!$A$1:$L$832,3,FALSE),Employees!$A$1:$J$10,3,FALSE)&amp;" "&amp;VLOOKUP(VLOOKUP(A1464,Orders!$A$1:$L$832,3,FALSE),Employees!$A$1:$J$10,2,FALSE),"")</f>
        <v>Janet Leverling</v>
      </c>
      <c r="E1464" s="3">
        <f>_xlfn.IFNA(VLOOKUP(A1464,Orders!$A$1:$L$832,4,FALSE),"")</f>
        <v>43295</v>
      </c>
      <c r="F1464">
        <v>10</v>
      </c>
      <c r="G1464">
        <v>15</v>
      </c>
      <c r="H1464">
        <v>0.25</v>
      </c>
      <c r="I1464">
        <f t="shared" si="88"/>
        <v>2018</v>
      </c>
      <c r="J1464">
        <f t="shared" si="89"/>
        <v>37.5</v>
      </c>
      <c r="K1464">
        <f t="shared" si="90"/>
        <v>7</v>
      </c>
      <c r="L1464" t="str">
        <f t="shared" si="91"/>
        <v>Q3</v>
      </c>
    </row>
    <row r="1465" spans="1:12">
      <c r="A1465">
        <v>10807</v>
      </c>
      <c r="B1465">
        <v>40</v>
      </c>
      <c r="C1465" t="str">
        <f>_xlfn.IFNA(VLOOKUP(B1465,Products!$A$1:$J$93,2,FALSE),"")</f>
        <v>Boston Crab Meat</v>
      </c>
      <c r="D1465" t="str">
        <f>_xlfn.IFNA(VLOOKUP(VLOOKUP(A1465,Orders!$A$1:$L$832,3,FALSE),Employees!$A$1:$J$10,3,FALSE)&amp;" "&amp;VLOOKUP(VLOOKUP(A1465,Orders!$A$1:$L$832,3,FALSE),Employees!$A$1:$J$10,2,FALSE),"")</f>
        <v>Margaret Peacock</v>
      </c>
      <c r="E1465" s="3">
        <f>_xlfn.IFNA(VLOOKUP(A1465,Orders!$A$1:$L$832,4,FALSE),"")</f>
        <v>43295</v>
      </c>
      <c r="F1465">
        <v>18.399999999999999</v>
      </c>
      <c r="G1465">
        <v>1</v>
      </c>
      <c r="H1465">
        <v>0</v>
      </c>
      <c r="I1465">
        <f t="shared" si="88"/>
        <v>2018</v>
      </c>
      <c r="J1465">
        <f t="shared" si="89"/>
        <v>18.399999999999999</v>
      </c>
      <c r="K1465">
        <f t="shared" si="90"/>
        <v>7</v>
      </c>
      <c r="L1465" t="str">
        <f t="shared" si="91"/>
        <v>Q3</v>
      </c>
    </row>
    <row r="1466" spans="1:12">
      <c r="A1466">
        <v>10808</v>
      </c>
      <c r="B1466">
        <v>56</v>
      </c>
      <c r="C1466" t="str">
        <f>_xlfn.IFNA(VLOOKUP(B1466,Products!$A$1:$J$93,2,FALSE),"")</f>
        <v>Gnocchi di nonna Alice</v>
      </c>
      <c r="D1466" t="str">
        <f>_xlfn.IFNA(VLOOKUP(VLOOKUP(A1466,Orders!$A$1:$L$832,3,FALSE),Employees!$A$1:$J$10,3,FALSE)&amp;" "&amp;VLOOKUP(VLOOKUP(A1466,Orders!$A$1:$L$832,3,FALSE),Employees!$A$1:$J$10,2,FALSE),"")</f>
        <v>Andrew Fuller</v>
      </c>
      <c r="E1466" s="3">
        <f>_xlfn.IFNA(VLOOKUP(A1466,Orders!$A$1:$L$832,4,FALSE),"")</f>
        <v>43296</v>
      </c>
      <c r="F1466">
        <v>38</v>
      </c>
      <c r="G1466">
        <v>20</v>
      </c>
      <c r="H1466">
        <v>0.15</v>
      </c>
      <c r="I1466">
        <f t="shared" si="88"/>
        <v>2018</v>
      </c>
      <c r="J1466">
        <f t="shared" si="89"/>
        <v>114</v>
      </c>
      <c r="K1466">
        <f t="shared" si="90"/>
        <v>7</v>
      </c>
      <c r="L1466" t="str">
        <f t="shared" si="91"/>
        <v>Q3</v>
      </c>
    </row>
    <row r="1467" spans="1:12">
      <c r="A1467">
        <v>10808</v>
      </c>
      <c r="B1467">
        <v>76</v>
      </c>
      <c r="C1467" t="str">
        <f>_xlfn.IFNA(VLOOKUP(B1467,Products!$A$1:$J$93,2,FALSE),"")</f>
        <v>Lakkalikööri</v>
      </c>
      <c r="D1467" t="str">
        <f>_xlfn.IFNA(VLOOKUP(VLOOKUP(A1467,Orders!$A$1:$L$832,3,FALSE),Employees!$A$1:$J$10,3,FALSE)&amp;" "&amp;VLOOKUP(VLOOKUP(A1467,Orders!$A$1:$L$832,3,FALSE),Employees!$A$1:$J$10,2,FALSE),"")</f>
        <v>Andrew Fuller</v>
      </c>
      <c r="E1467" s="3">
        <f>_xlfn.IFNA(VLOOKUP(A1467,Orders!$A$1:$L$832,4,FALSE),"")</f>
        <v>43296</v>
      </c>
      <c r="F1467">
        <v>18</v>
      </c>
      <c r="G1467">
        <v>50</v>
      </c>
      <c r="H1467">
        <v>0.15</v>
      </c>
      <c r="I1467">
        <f t="shared" si="88"/>
        <v>2018</v>
      </c>
      <c r="J1467">
        <f t="shared" si="89"/>
        <v>135</v>
      </c>
      <c r="K1467">
        <f t="shared" si="90"/>
        <v>7</v>
      </c>
      <c r="L1467" t="str">
        <f t="shared" si="91"/>
        <v>Q3</v>
      </c>
    </row>
    <row r="1468" spans="1:12">
      <c r="A1468">
        <v>10809</v>
      </c>
      <c r="B1468">
        <v>52</v>
      </c>
      <c r="C1468" t="str">
        <f>_xlfn.IFNA(VLOOKUP(B1468,Products!$A$1:$J$93,2,FALSE),"")</f>
        <v>Filo Mix</v>
      </c>
      <c r="D1468" t="str">
        <f>_xlfn.IFNA(VLOOKUP(VLOOKUP(A1468,Orders!$A$1:$L$832,3,FALSE),Employees!$A$1:$J$10,3,FALSE)&amp;" "&amp;VLOOKUP(VLOOKUP(A1468,Orders!$A$1:$L$832,3,FALSE),Employees!$A$1:$J$10,2,FALSE),"")</f>
        <v>Robert King</v>
      </c>
      <c r="E1468" s="3">
        <f>_xlfn.IFNA(VLOOKUP(A1468,Orders!$A$1:$L$832,4,FALSE),"")</f>
        <v>43296</v>
      </c>
      <c r="F1468">
        <v>7</v>
      </c>
      <c r="G1468">
        <v>20</v>
      </c>
      <c r="H1468">
        <v>0</v>
      </c>
      <c r="I1468">
        <f t="shared" si="88"/>
        <v>2018</v>
      </c>
      <c r="J1468">
        <f t="shared" si="89"/>
        <v>140</v>
      </c>
      <c r="K1468">
        <f t="shared" si="90"/>
        <v>7</v>
      </c>
      <c r="L1468" t="str">
        <f t="shared" si="91"/>
        <v>Q3</v>
      </c>
    </row>
    <row r="1469" spans="1:12">
      <c r="A1469">
        <v>10810</v>
      </c>
      <c r="B1469">
        <v>13</v>
      </c>
      <c r="C1469" t="str">
        <f>_xlfn.IFNA(VLOOKUP(B1469,Products!$A$1:$J$93,2,FALSE),"")</f>
        <v>Konbu</v>
      </c>
      <c r="D1469" t="str">
        <f>_xlfn.IFNA(VLOOKUP(VLOOKUP(A1469,Orders!$A$1:$L$832,3,FALSE),Employees!$A$1:$J$10,3,FALSE)&amp;" "&amp;VLOOKUP(VLOOKUP(A1469,Orders!$A$1:$L$832,3,FALSE),Employees!$A$1:$J$10,2,FALSE),"")</f>
        <v>Andrew Fuller</v>
      </c>
      <c r="E1469" s="3">
        <f>_xlfn.IFNA(VLOOKUP(A1469,Orders!$A$1:$L$832,4,FALSE),"")</f>
        <v>43296</v>
      </c>
      <c r="F1469">
        <v>6</v>
      </c>
      <c r="G1469">
        <v>7</v>
      </c>
      <c r="H1469">
        <v>0</v>
      </c>
      <c r="I1469">
        <f t="shared" si="88"/>
        <v>2018</v>
      </c>
      <c r="J1469">
        <f t="shared" si="89"/>
        <v>42</v>
      </c>
      <c r="K1469">
        <f t="shared" si="90"/>
        <v>7</v>
      </c>
      <c r="L1469" t="str">
        <f t="shared" si="91"/>
        <v>Q3</v>
      </c>
    </row>
    <row r="1470" spans="1:12">
      <c r="A1470">
        <v>10810</v>
      </c>
      <c r="B1470">
        <v>25</v>
      </c>
      <c r="C1470" t="str">
        <f>_xlfn.IFNA(VLOOKUP(B1470,Products!$A$1:$J$93,2,FALSE),"")</f>
        <v>NuNuCa Nuß-Nougat-Creme</v>
      </c>
      <c r="D1470" t="str">
        <f>_xlfn.IFNA(VLOOKUP(VLOOKUP(A1470,Orders!$A$1:$L$832,3,FALSE),Employees!$A$1:$J$10,3,FALSE)&amp;" "&amp;VLOOKUP(VLOOKUP(A1470,Orders!$A$1:$L$832,3,FALSE),Employees!$A$1:$J$10,2,FALSE),"")</f>
        <v>Andrew Fuller</v>
      </c>
      <c r="E1470" s="3">
        <f>_xlfn.IFNA(VLOOKUP(A1470,Orders!$A$1:$L$832,4,FALSE),"")</f>
        <v>43296</v>
      </c>
      <c r="F1470">
        <v>14</v>
      </c>
      <c r="G1470">
        <v>5</v>
      </c>
      <c r="H1470">
        <v>0</v>
      </c>
      <c r="I1470">
        <f t="shared" si="88"/>
        <v>2018</v>
      </c>
      <c r="J1470">
        <f t="shared" si="89"/>
        <v>70</v>
      </c>
      <c r="K1470">
        <f t="shared" si="90"/>
        <v>7</v>
      </c>
      <c r="L1470" t="str">
        <f t="shared" si="91"/>
        <v>Q3</v>
      </c>
    </row>
    <row r="1471" spans="1:12">
      <c r="A1471">
        <v>10810</v>
      </c>
      <c r="B1471">
        <v>70</v>
      </c>
      <c r="C1471" t="str">
        <f>_xlfn.IFNA(VLOOKUP(B1471,Products!$A$1:$J$93,2,FALSE),"")</f>
        <v>Outback Lager</v>
      </c>
      <c r="D1471" t="str">
        <f>_xlfn.IFNA(VLOOKUP(VLOOKUP(A1471,Orders!$A$1:$L$832,3,FALSE),Employees!$A$1:$J$10,3,FALSE)&amp;" "&amp;VLOOKUP(VLOOKUP(A1471,Orders!$A$1:$L$832,3,FALSE),Employees!$A$1:$J$10,2,FALSE),"")</f>
        <v>Andrew Fuller</v>
      </c>
      <c r="E1471" s="3">
        <f>_xlfn.IFNA(VLOOKUP(A1471,Orders!$A$1:$L$832,4,FALSE),"")</f>
        <v>43296</v>
      </c>
      <c r="F1471">
        <v>15</v>
      </c>
      <c r="G1471">
        <v>5</v>
      </c>
      <c r="H1471">
        <v>0</v>
      </c>
      <c r="I1471">
        <f t="shared" si="88"/>
        <v>2018</v>
      </c>
      <c r="J1471">
        <f t="shared" si="89"/>
        <v>75</v>
      </c>
      <c r="K1471">
        <f t="shared" si="90"/>
        <v>7</v>
      </c>
      <c r="L1471" t="str">
        <f t="shared" si="91"/>
        <v>Q3</v>
      </c>
    </row>
    <row r="1472" spans="1:12">
      <c r="A1472">
        <v>10811</v>
      </c>
      <c r="B1472">
        <v>19</v>
      </c>
      <c r="C1472" t="str">
        <f>_xlfn.IFNA(VLOOKUP(B1472,Products!$A$1:$J$93,2,FALSE),"")</f>
        <v>Teatime Chocolate Biscuits</v>
      </c>
      <c r="D1472" t="str">
        <f>_xlfn.IFNA(VLOOKUP(VLOOKUP(A1472,Orders!$A$1:$L$832,3,FALSE),Employees!$A$1:$J$10,3,FALSE)&amp;" "&amp;VLOOKUP(VLOOKUP(A1472,Orders!$A$1:$L$832,3,FALSE),Employees!$A$1:$J$10,2,FALSE),"")</f>
        <v>Laura Callahan</v>
      </c>
      <c r="E1472" s="3">
        <f>_xlfn.IFNA(VLOOKUP(A1472,Orders!$A$1:$L$832,4,FALSE),"")</f>
        <v>43297</v>
      </c>
      <c r="F1472">
        <v>9.1999999999999993</v>
      </c>
      <c r="G1472">
        <v>15</v>
      </c>
      <c r="H1472">
        <v>0</v>
      </c>
      <c r="I1472">
        <f t="shared" si="88"/>
        <v>2018</v>
      </c>
      <c r="J1472">
        <f t="shared" si="89"/>
        <v>138</v>
      </c>
      <c r="K1472">
        <f t="shared" si="90"/>
        <v>7</v>
      </c>
      <c r="L1472" t="str">
        <f t="shared" si="91"/>
        <v>Q3</v>
      </c>
    </row>
    <row r="1473" spans="1:12">
      <c r="A1473">
        <v>10811</v>
      </c>
      <c r="B1473">
        <v>23</v>
      </c>
      <c r="C1473" t="str">
        <f>_xlfn.IFNA(VLOOKUP(B1473,Products!$A$1:$J$93,2,FALSE),"")</f>
        <v>Tunnbröd</v>
      </c>
      <c r="D1473" t="str">
        <f>_xlfn.IFNA(VLOOKUP(VLOOKUP(A1473,Orders!$A$1:$L$832,3,FALSE),Employees!$A$1:$J$10,3,FALSE)&amp;" "&amp;VLOOKUP(VLOOKUP(A1473,Orders!$A$1:$L$832,3,FALSE),Employees!$A$1:$J$10,2,FALSE),"")</f>
        <v>Laura Callahan</v>
      </c>
      <c r="E1473" s="3">
        <f>_xlfn.IFNA(VLOOKUP(A1473,Orders!$A$1:$L$832,4,FALSE),"")</f>
        <v>43297</v>
      </c>
      <c r="F1473">
        <v>9</v>
      </c>
      <c r="G1473">
        <v>18</v>
      </c>
      <c r="H1473">
        <v>0</v>
      </c>
      <c r="I1473">
        <f t="shared" si="88"/>
        <v>2018</v>
      </c>
      <c r="J1473">
        <f t="shared" si="89"/>
        <v>162</v>
      </c>
      <c r="K1473">
        <f t="shared" si="90"/>
        <v>7</v>
      </c>
      <c r="L1473" t="str">
        <f t="shared" si="91"/>
        <v>Q3</v>
      </c>
    </row>
    <row r="1474" spans="1:12">
      <c r="A1474">
        <v>10811</v>
      </c>
      <c r="B1474">
        <v>40</v>
      </c>
      <c r="C1474" t="str">
        <f>_xlfn.IFNA(VLOOKUP(B1474,Products!$A$1:$J$93,2,FALSE),"")</f>
        <v>Boston Crab Meat</v>
      </c>
      <c r="D1474" t="str">
        <f>_xlfn.IFNA(VLOOKUP(VLOOKUP(A1474,Orders!$A$1:$L$832,3,FALSE),Employees!$A$1:$J$10,3,FALSE)&amp;" "&amp;VLOOKUP(VLOOKUP(A1474,Orders!$A$1:$L$832,3,FALSE),Employees!$A$1:$J$10,2,FALSE),"")</f>
        <v>Laura Callahan</v>
      </c>
      <c r="E1474" s="3">
        <f>_xlfn.IFNA(VLOOKUP(A1474,Orders!$A$1:$L$832,4,FALSE),"")</f>
        <v>43297</v>
      </c>
      <c r="F1474">
        <v>18.399999999999999</v>
      </c>
      <c r="G1474">
        <v>30</v>
      </c>
      <c r="H1474">
        <v>0</v>
      </c>
      <c r="I1474">
        <f t="shared" si="88"/>
        <v>2018</v>
      </c>
      <c r="J1474">
        <f t="shared" si="89"/>
        <v>552</v>
      </c>
      <c r="K1474">
        <f t="shared" si="90"/>
        <v>7</v>
      </c>
      <c r="L1474" t="str">
        <f t="shared" si="91"/>
        <v>Q3</v>
      </c>
    </row>
    <row r="1475" spans="1:12">
      <c r="A1475">
        <v>10812</v>
      </c>
      <c r="B1475">
        <v>31</v>
      </c>
      <c r="C1475" t="str">
        <f>_xlfn.IFNA(VLOOKUP(B1475,Products!$A$1:$J$93,2,FALSE),"")</f>
        <v>Gorgonzola Telino</v>
      </c>
      <c r="D1475" t="str">
        <f>_xlfn.IFNA(VLOOKUP(VLOOKUP(A1475,Orders!$A$1:$L$832,3,FALSE),Employees!$A$1:$J$10,3,FALSE)&amp;" "&amp;VLOOKUP(VLOOKUP(A1475,Orders!$A$1:$L$832,3,FALSE),Employees!$A$1:$J$10,2,FALSE),"")</f>
        <v>Steven Buchanan</v>
      </c>
      <c r="E1475" s="3">
        <f>_xlfn.IFNA(VLOOKUP(A1475,Orders!$A$1:$L$832,4,FALSE),"")</f>
        <v>43297</v>
      </c>
      <c r="F1475">
        <v>12.5</v>
      </c>
      <c r="G1475">
        <v>16</v>
      </c>
      <c r="H1475">
        <v>0.1</v>
      </c>
      <c r="I1475">
        <f t="shared" ref="I1475:I1538" si="92">IFERROR(IF(E1475="","",YEAR(E1475)),"")</f>
        <v>2018</v>
      </c>
      <c r="J1475">
        <f t="shared" ref="J1475:J1538" si="93">IF(H1475=0,F1475*G1475,F1475*G1475*H1475)</f>
        <v>20</v>
      </c>
      <c r="K1475">
        <f t="shared" ref="K1475:K1538" si="94">IFERROR(MONTH(E1475),"")</f>
        <v>7</v>
      </c>
      <c r="L1475" t="str">
        <f t="shared" ref="L1475:L1538" si="95">IFERROR("Q"&amp;ROUNDUP(MONTH(E1475)/3,0),"")</f>
        <v>Q3</v>
      </c>
    </row>
    <row r="1476" spans="1:12">
      <c r="A1476">
        <v>10812</v>
      </c>
      <c r="B1476">
        <v>72</v>
      </c>
      <c r="C1476" t="str">
        <f>_xlfn.IFNA(VLOOKUP(B1476,Products!$A$1:$J$93,2,FALSE),"")</f>
        <v>Mozzarella di Giovanni</v>
      </c>
      <c r="D1476" t="str">
        <f>_xlfn.IFNA(VLOOKUP(VLOOKUP(A1476,Orders!$A$1:$L$832,3,FALSE),Employees!$A$1:$J$10,3,FALSE)&amp;" "&amp;VLOOKUP(VLOOKUP(A1476,Orders!$A$1:$L$832,3,FALSE),Employees!$A$1:$J$10,2,FALSE),"")</f>
        <v>Steven Buchanan</v>
      </c>
      <c r="E1476" s="3">
        <f>_xlfn.IFNA(VLOOKUP(A1476,Orders!$A$1:$L$832,4,FALSE),"")</f>
        <v>43297</v>
      </c>
      <c r="F1476">
        <v>34.799999999999997</v>
      </c>
      <c r="G1476">
        <v>40</v>
      </c>
      <c r="H1476">
        <v>0.1</v>
      </c>
      <c r="I1476">
        <f t="shared" si="92"/>
        <v>2018</v>
      </c>
      <c r="J1476">
        <f t="shared" si="93"/>
        <v>139.20000000000002</v>
      </c>
      <c r="K1476">
        <f t="shared" si="94"/>
        <v>7</v>
      </c>
      <c r="L1476" t="str">
        <f t="shared" si="95"/>
        <v>Q3</v>
      </c>
    </row>
    <row r="1477" spans="1:12">
      <c r="A1477">
        <v>10812</v>
      </c>
      <c r="B1477">
        <v>77</v>
      </c>
      <c r="C1477" t="str">
        <f>_xlfn.IFNA(VLOOKUP(B1477,Products!$A$1:$J$93,2,FALSE),"")</f>
        <v>Original Frankfurter grüne Soße</v>
      </c>
      <c r="D1477" t="str">
        <f>_xlfn.IFNA(VLOOKUP(VLOOKUP(A1477,Orders!$A$1:$L$832,3,FALSE),Employees!$A$1:$J$10,3,FALSE)&amp;" "&amp;VLOOKUP(VLOOKUP(A1477,Orders!$A$1:$L$832,3,FALSE),Employees!$A$1:$J$10,2,FALSE),"")</f>
        <v>Steven Buchanan</v>
      </c>
      <c r="E1477" s="3">
        <f>_xlfn.IFNA(VLOOKUP(A1477,Orders!$A$1:$L$832,4,FALSE),"")</f>
        <v>43297</v>
      </c>
      <c r="F1477">
        <v>13</v>
      </c>
      <c r="G1477">
        <v>20</v>
      </c>
      <c r="H1477">
        <v>0</v>
      </c>
      <c r="I1477">
        <f t="shared" si="92"/>
        <v>2018</v>
      </c>
      <c r="J1477">
        <f t="shared" si="93"/>
        <v>260</v>
      </c>
      <c r="K1477">
        <f t="shared" si="94"/>
        <v>7</v>
      </c>
      <c r="L1477" t="str">
        <f t="shared" si="95"/>
        <v>Q3</v>
      </c>
    </row>
    <row r="1478" spans="1:12">
      <c r="A1478">
        <v>10813</v>
      </c>
      <c r="B1478">
        <v>2</v>
      </c>
      <c r="C1478" t="str">
        <f>_xlfn.IFNA(VLOOKUP(B1478,Products!$A$1:$J$93,2,FALSE),"")</f>
        <v>Chang5</v>
      </c>
      <c r="D1478" t="str">
        <f>_xlfn.IFNA(VLOOKUP(VLOOKUP(A1478,Orders!$A$1:$L$832,3,FALSE),Employees!$A$1:$J$10,3,FALSE)&amp;" "&amp;VLOOKUP(VLOOKUP(A1478,Orders!$A$1:$L$832,3,FALSE),Employees!$A$1:$J$10,2,FALSE),"")</f>
        <v>Nancy Davolio</v>
      </c>
      <c r="E1478" s="3">
        <f>_xlfn.IFNA(VLOOKUP(A1478,Orders!$A$1:$L$832,4,FALSE),"")</f>
        <v>43300</v>
      </c>
      <c r="F1478">
        <v>19</v>
      </c>
      <c r="G1478">
        <v>12</v>
      </c>
      <c r="H1478">
        <v>0.2</v>
      </c>
      <c r="I1478">
        <f t="shared" si="92"/>
        <v>2018</v>
      </c>
      <c r="J1478">
        <f t="shared" si="93"/>
        <v>45.6</v>
      </c>
      <c r="K1478">
        <f t="shared" si="94"/>
        <v>7</v>
      </c>
      <c r="L1478" t="str">
        <f t="shared" si="95"/>
        <v>Q3</v>
      </c>
    </row>
    <row r="1479" spans="1:12">
      <c r="A1479">
        <v>10813</v>
      </c>
      <c r="B1479">
        <v>46</v>
      </c>
      <c r="C1479" t="str">
        <f>_xlfn.IFNA(VLOOKUP(B1479,Products!$A$1:$J$93,2,FALSE),"")</f>
        <v>Spegesild</v>
      </c>
      <c r="D1479" t="str">
        <f>_xlfn.IFNA(VLOOKUP(VLOOKUP(A1479,Orders!$A$1:$L$832,3,FALSE),Employees!$A$1:$J$10,3,FALSE)&amp;" "&amp;VLOOKUP(VLOOKUP(A1479,Orders!$A$1:$L$832,3,FALSE),Employees!$A$1:$J$10,2,FALSE),"")</f>
        <v>Nancy Davolio</v>
      </c>
      <c r="E1479" s="3">
        <f>_xlfn.IFNA(VLOOKUP(A1479,Orders!$A$1:$L$832,4,FALSE),"")</f>
        <v>43300</v>
      </c>
      <c r="F1479">
        <v>12</v>
      </c>
      <c r="G1479">
        <v>35</v>
      </c>
      <c r="H1479">
        <v>0</v>
      </c>
      <c r="I1479">
        <f t="shared" si="92"/>
        <v>2018</v>
      </c>
      <c r="J1479">
        <f t="shared" si="93"/>
        <v>420</v>
      </c>
      <c r="K1479">
        <f t="shared" si="94"/>
        <v>7</v>
      </c>
      <c r="L1479" t="str">
        <f t="shared" si="95"/>
        <v>Q3</v>
      </c>
    </row>
    <row r="1480" spans="1:12">
      <c r="A1480">
        <v>10814</v>
      </c>
      <c r="B1480">
        <v>41</v>
      </c>
      <c r="C1480" t="str">
        <f>_xlfn.IFNA(VLOOKUP(B1480,Products!$A$1:$J$93,2,FALSE),"")</f>
        <v>Jack's New England Clam Chowder</v>
      </c>
      <c r="D1480" t="str">
        <f>_xlfn.IFNA(VLOOKUP(VLOOKUP(A1480,Orders!$A$1:$L$832,3,FALSE),Employees!$A$1:$J$10,3,FALSE)&amp;" "&amp;VLOOKUP(VLOOKUP(A1480,Orders!$A$1:$L$832,3,FALSE),Employees!$A$1:$J$10,2,FALSE),"")</f>
        <v>Janet Leverling</v>
      </c>
      <c r="E1480" s="3">
        <f>_xlfn.IFNA(VLOOKUP(A1480,Orders!$A$1:$L$832,4,FALSE),"")</f>
        <v>43300</v>
      </c>
      <c r="F1480">
        <v>9.65</v>
      </c>
      <c r="G1480">
        <v>20</v>
      </c>
      <c r="H1480">
        <v>0</v>
      </c>
      <c r="I1480">
        <f t="shared" si="92"/>
        <v>2018</v>
      </c>
      <c r="J1480">
        <f t="shared" si="93"/>
        <v>193</v>
      </c>
      <c r="K1480">
        <f t="shared" si="94"/>
        <v>7</v>
      </c>
      <c r="L1480" t="str">
        <f t="shared" si="95"/>
        <v>Q3</v>
      </c>
    </row>
    <row r="1481" spans="1:12">
      <c r="A1481">
        <v>10814</v>
      </c>
      <c r="B1481">
        <v>43</v>
      </c>
      <c r="C1481" t="str">
        <f>_xlfn.IFNA(VLOOKUP(B1481,Products!$A$1:$J$93,2,FALSE),"")</f>
        <v>Ipoh Coffee</v>
      </c>
      <c r="D1481" t="str">
        <f>_xlfn.IFNA(VLOOKUP(VLOOKUP(A1481,Orders!$A$1:$L$832,3,FALSE),Employees!$A$1:$J$10,3,FALSE)&amp;" "&amp;VLOOKUP(VLOOKUP(A1481,Orders!$A$1:$L$832,3,FALSE),Employees!$A$1:$J$10,2,FALSE),"")</f>
        <v>Janet Leverling</v>
      </c>
      <c r="E1481" s="3">
        <f>_xlfn.IFNA(VLOOKUP(A1481,Orders!$A$1:$L$832,4,FALSE),"")</f>
        <v>43300</v>
      </c>
      <c r="F1481">
        <v>46</v>
      </c>
      <c r="G1481">
        <v>20</v>
      </c>
      <c r="H1481">
        <v>0.15</v>
      </c>
      <c r="I1481">
        <f t="shared" si="92"/>
        <v>2018</v>
      </c>
      <c r="J1481">
        <f t="shared" si="93"/>
        <v>138</v>
      </c>
      <c r="K1481">
        <f t="shared" si="94"/>
        <v>7</v>
      </c>
      <c r="L1481" t="str">
        <f t="shared" si="95"/>
        <v>Q3</v>
      </c>
    </row>
    <row r="1482" spans="1:12">
      <c r="A1482">
        <v>10814</v>
      </c>
      <c r="B1482">
        <v>48</v>
      </c>
      <c r="C1482" t="str">
        <f>_xlfn.IFNA(VLOOKUP(B1482,Products!$A$1:$J$93,2,FALSE),"")</f>
        <v>Chocolade</v>
      </c>
      <c r="D1482" t="str">
        <f>_xlfn.IFNA(VLOOKUP(VLOOKUP(A1482,Orders!$A$1:$L$832,3,FALSE),Employees!$A$1:$J$10,3,FALSE)&amp;" "&amp;VLOOKUP(VLOOKUP(A1482,Orders!$A$1:$L$832,3,FALSE),Employees!$A$1:$J$10,2,FALSE),"")</f>
        <v>Janet Leverling</v>
      </c>
      <c r="E1482" s="3">
        <f>_xlfn.IFNA(VLOOKUP(A1482,Orders!$A$1:$L$832,4,FALSE),"")</f>
        <v>43300</v>
      </c>
      <c r="F1482">
        <v>12.75</v>
      </c>
      <c r="G1482">
        <v>8</v>
      </c>
      <c r="H1482">
        <v>0.15</v>
      </c>
      <c r="I1482">
        <f t="shared" si="92"/>
        <v>2018</v>
      </c>
      <c r="J1482">
        <f t="shared" si="93"/>
        <v>15.299999999999999</v>
      </c>
      <c r="K1482">
        <f t="shared" si="94"/>
        <v>7</v>
      </c>
      <c r="L1482" t="str">
        <f t="shared" si="95"/>
        <v>Q3</v>
      </c>
    </row>
    <row r="1483" spans="1:12">
      <c r="A1483">
        <v>10814</v>
      </c>
      <c r="B1483">
        <v>61</v>
      </c>
      <c r="C1483" t="str">
        <f>_xlfn.IFNA(VLOOKUP(B1483,Products!$A$1:$J$93,2,FALSE),"")</f>
        <v>Sirop d'érable</v>
      </c>
      <c r="D1483" t="str">
        <f>_xlfn.IFNA(VLOOKUP(VLOOKUP(A1483,Orders!$A$1:$L$832,3,FALSE),Employees!$A$1:$J$10,3,FALSE)&amp;" "&amp;VLOOKUP(VLOOKUP(A1483,Orders!$A$1:$L$832,3,FALSE),Employees!$A$1:$J$10,2,FALSE),"")</f>
        <v>Janet Leverling</v>
      </c>
      <c r="E1483" s="3">
        <f>_xlfn.IFNA(VLOOKUP(A1483,Orders!$A$1:$L$832,4,FALSE),"")</f>
        <v>43300</v>
      </c>
      <c r="F1483">
        <v>28.5</v>
      </c>
      <c r="G1483">
        <v>30</v>
      </c>
      <c r="H1483">
        <v>0.15</v>
      </c>
      <c r="I1483">
        <f t="shared" si="92"/>
        <v>2018</v>
      </c>
      <c r="J1483">
        <f t="shared" si="93"/>
        <v>128.25</v>
      </c>
      <c r="K1483">
        <f t="shared" si="94"/>
        <v>7</v>
      </c>
      <c r="L1483" t="str">
        <f t="shared" si="95"/>
        <v>Q3</v>
      </c>
    </row>
    <row r="1484" spans="1:12">
      <c r="A1484">
        <v>10815</v>
      </c>
      <c r="B1484">
        <v>33</v>
      </c>
      <c r="C1484" t="str">
        <f>_xlfn.IFNA(VLOOKUP(B1484,Products!$A$1:$J$93,2,FALSE),"")</f>
        <v>Geitost</v>
      </c>
      <c r="D1484" t="str">
        <f>_xlfn.IFNA(VLOOKUP(VLOOKUP(A1484,Orders!$A$1:$L$832,3,FALSE),Employees!$A$1:$J$10,3,FALSE)&amp;" "&amp;VLOOKUP(VLOOKUP(A1484,Orders!$A$1:$L$832,3,FALSE),Employees!$A$1:$J$10,2,FALSE),"")</f>
        <v>Andrew Fuller</v>
      </c>
      <c r="E1484" s="3">
        <f>_xlfn.IFNA(VLOOKUP(A1484,Orders!$A$1:$L$832,4,FALSE),"")</f>
        <v>43300</v>
      </c>
      <c r="F1484">
        <v>2.5</v>
      </c>
      <c r="G1484">
        <v>16</v>
      </c>
      <c r="H1484">
        <v>0</v>
      </c>
      <c r="I1484">
        <f t="shared" si="92"/>
        <v>2018</v>
      </c>
      <c r="J1484">
        <f t="shared" si="93"/>
        <v>40</v>
      </c>
      <c r="K1484">
        <f t="shared" si="94"/>
        <v>7</v>
      </c>
      <c r="L1484" t="str">
        <f t="shared" si="95"/>
        <v>Q3</v>
      </c>
    </row>
    <row r="1485" spans="1:12">
      <c r="A1485">
        <v>10816</v>
      </c>
      <c r="B1485">
        <v>38</v>
      </c>
      <c r="C1485" t="str">
        <f>_xlfn.IFNA(VLOOKUP(B1485,Products!$A$1:$J$93,2,FALSE),"")</f>
        <v>Côte de Blaye</v>
      </c>
      <c r="D1485" t="str">
        <f>_xlfn.IFNA(VLOOKUP(VLOOKUP(A1485,Orders!$A$1:$L$832,3,FALSE),Employees!$A$1:$J$10,3,FALSE)&amp;" "&amp;VLOOKUP(VLOOKUP(A1485,Orders!$A$1:$L$832,3,FALSE),Employees!$A$1:$J$10,2,FALSE),"")</f>
        <v>Margaret Peacock</v>
      </c>
      <c r="E1485" s="3">
        <f>_xlfn.IFNA(VLOOKUP(A1485,Orders!$A$1:$L$832,4,FALSE),"")</f>
        <v>43301</v>
      </c>
      <c r="F1485">
        <v>263.5</v>
      </c>
      <c r="G1485">
        <v>30</v>
      </c>
      <c r="H1485">
        <v>0.05</v>
      </c>
      <c r="I1485">
        <f t="shared" si="92"/>
        <v>2018</v>
      </c>
      <c r="J1485">
        <f t="shared" si="93"/>
        <v>395.25</v>
      </c>
      <c r="K1485">
        <f t="shared" si="94"/>
        <v>7</v>
      </c>
      <c r="L1485" t="str">
        <f t="shared" si="95"/>
        <v>Q3</v>
      </c>
    </row>
    <row r="1486" spans="1:12">
      <c r="A1486">
        <v>10816</v>
      </c>
      <c r="B1486">
        <v>62</v>
      </c>
      <c r="C1486" t="str">
        <f>_xlfn.IFNA(VLOOKUP(B1486,Products!$A$1:$J$93,2,FALSE),"")</f>
        <v>Tarte au sucre</v>
      </c>
      <c r="D1486" t="str">
        <f>_xlfn.IFNA(VLOOKUP(VLOOKUP(A1486,Orders!$A$1:$L$832,3,FALSE),Employees!$A$1:$J$10,3,FALSE)&amp;" "&amp;VLOOKUP(VLOOKUP(A1486,Orders!$A$1:$L$832,3,FALSE),Employees!$A$1:$J$10,2,FALSE),"")</f>
        <v>Margaret Peacock</v>
      </c>
      <c r="E1486" s="3">
        <f>_xlfn.IFNA(VLOOKUP(A1486,Orders!$A$1:$L$832,4,FALSE),"")</f>
        <v>43301</v>
      </c>
      <c r="F1486">
        <v>49.3</v>
      </c>
      <c r="G1486">
        <v>20</v>
      </c>
      <c r="H1486">
        <v>0.05</v>
      </c>
      <c r="I1486">
        <f t="shared" si="92"/>
        <v>2018</v>
      </c>
      <c r="J1486">
        <f t="shared" si="93"/>
        <v>49.300000000000004</v>
      </c>
      <c r="K1486">
        <f t="shared" si="94"/>
        <v>7</v>
      </c>
      <c r="L1486" t="str">
        <f t="shared" si="95"/>
        <v>Q3</v>
      </c>
    </row>
    <row r="1487" spans="1:12">
      <c r="A1487">
        <v>10817</v>
      </c>
      <c r="B1487">
        <v>26</v>
      </c>
      <c r="C1487" t="str">
        <f>_xlfn.IFNA(VLOOKUP(B1487,Products!$A$1:$J$93,2,FALSE),"")</f>
        <v>Gumbär Gummibärchen</v>
      </c>
      <c r="D1487" t="str">
        <f>_xlfn.IFNA(VLOOKUP(VLOOKUP(A1487,Orders!$A$1:$L$832,3,FALSE),Employees!$A$1:$J$10,3,FALSE)&amp;" "&amp;VLOOKUP(VLOOKUP(A1487,Orders!$A$1:$L$832,3,FALSE),Employees!$A$1:$J$10,2,FALSE),"")</f>
        <v>Janet Leverling</v>
      </c>
      <c r="E1487" s="3">
        <f>_xlfn.IFNA(VLOOKUP(A1487,Orders!$A$1:$L$832,4,FALSE),"")</f>
        <v>43301</v>
      </c>
      <c r="F1487">
        <v>31.23</v>
      </c>
      <c r="G1487">
        <v>40</v>
      </c>
      <c r="H1487">
        <v>0.15</v>
      </c>
      <c r="I1487">
        <f t="shared" si="92"/>
        <v>2018</v>
      </c>
      <c r="J1487">
        <f t="shared" si="93"/>
        <v>187.38</v>
      </c>
      <c r="K1487">
        <f t="shared" si="94"/>
        <v>7</v>
      </c>
      <c r="L1487" t="str">
        <f t="shared" si="95"/>
        <v>Q3</v>
      </c>
    </row>
    <row r="1488" spans="1:12">
      <c r="A1488">
        <v>10817</v>
      </c>
      <c r="B1488">
        <v>38</v>
      </c>
      <c r="C1488" t="str">
        <f>_xlfn.IFNA(VLOOKUP(B1488,Products!$A$1:$J$93,2,FALSE),"")</f>
        <v>Côte de Blaye</v>
      </c>
      <c r="D1488" t="str">
        <f>_xlfn.IFNA(VLOOKUP(VLOOKUP(A1488,Orders!$A$1:$L$832,3,FALSE),Employees!$A$1:$J$10,3,FALSE)&amp;" "&amp;VLOOKUP(VLOOKUP(A1488,Orders!$A$1:$L$832,3,FALSE),Employees!$A$1:$J$10,2,FALSE),"")</f>
        <v>Janet Leverling</v>
      </c>
      <c r="E1488" s="3">
        <f>_xlfn.IFNA(VLOOKUP(A1488,Orders!$A$1:$L$832,4,FALSE),"")</f>
        <v>43301</v>
      </c>
      <c r="F1488">
        <v>263.5</v>
      </c>
      <c r="G1488">
        <v>30</v>
      </c>
      <c r="H1488">
        <v>0</v>
      </c>
      <c r="I1488">
        <f t="shared" si="92"/>
        <v>2018</v>
      </c>
      <c r="J1488">
        <f t="shared" si="93"/>
        <v>7905</v>
      </c>
      <c r="K1488">
        <f t="shared" si="94"/>
        <v>7</v>
      </c>
      <c r="L1488" t="str">
        <f t="shared" si="95"/>
        <v>Q3</v>
      </c>
    </row>
    <row r="1489" spans="1:12">
      <c r="A1489">
        <v>10817</v>
      </c>
      <c r="B1489">
        <v>40</v>
      </c>
      <c r="C1489" t="str">
        <f>_xlfn.IFNA(VLOOKUP(B1489,Products!$A$1:$J$93,2,FALSE),"")</f>
        <v>Boston Crab Meat</v>
      </c>
      <c r="D1489" t="str">
        <f>_xlfn.IFNA(VLOOKUP(VLOOKUP(A1489,Orders!$A$1:$L$832,3,FALSE),Employees!$A$1:$J$10,3,FALSE)&amp;" "&amp;VLOOKUP(VLOOKUP(A1489,Orders!$A$1:$L$832,3,FALSE),Employees!$A$1:$J$10,2,FALSE),"")</f>
        <v>Janet Leverling</v>
      </c>
      <c r="E1489" s="3">
        <f>_xlfn.IFNA(VLOOKUP(A1489,Orders!$A$1:$L$832,4,FALSE),"")</f>
        <v>43301</v>
      </c>
      <c r="F1489">
        <v>18.399999999999999</v>
      </c>
      <c r="G1489">
        <v>60</v>
      </c>
      <c r="H1489">
        <v>0.15</v>
      </c>
      <c r="I1489">
        <f t="shared" si="92"/>
        <v>2018</v>
      </c>
      <c r="J1489">
        <f t="shared" si="93"/>
        <v>165.6</v>
      </c>
      <c r="K1489">
        <f t="shared" si="94"/>
        <v>7</v>
      </c>
      <c r="L1489" t="str">
        <f t="shared" si="95"/>
        <v>Q3</v>
      </c>
    </row>
    <row r="1490" spans="1:12">
      <c r="A1490">
        <v>10817</v>
      </c>
      <c r="B1490">
        <v>62</v>
      </c>
      <c r="C1490" t="str">
        <f>_xlfn.IFNA(VLOOKUP(B1490,Products!$A$1:$J$93,2,FALSE),"")</f>
        <v>Tarte au sucre</v>
      </c>
      <c r="D1490" t="str">
        <f>_xlfn.IFNA(VLOOKUP(VLOOKUP(A1490,Orders!$A$1:$L$832,3,FALSE),Employees!$A$1:$J$10,3,FALSE)&amp;" "&amp;VLOOKUP(VLOOKUP(A1490,Orders!$A$1:$L$832,3,FALSE),Employees!$A$1:$J$10,2,FALSE),"")</f>
        <v>Janet Leverling</v>
      </c>
      <c r="E1490" s="3">
        <f>_xlfn.IFNA(VLOOKUP(A1490,Orders!$A$1:$L$832,4,FALSE),"")</f>
        <v>43301</v>
      </c>
      <c r="F1490">
        <v>49.3</v>
      </c>
      <c r="G1490">
        <v>25</v>
      </c>
      <c r="H1490">
        <v>0.15</v>
      </c>
      <c r="I1490">
        <f t="shared" si="92"/>
        <v>2018</v>
      </c>
      <c r="J1490">
        <f t="shared" si="93"/>
        <v>184.875</v>
      </c>
      <c r="K1490">
        <f t="shared" si="94"/>
        <v>7</v>
      </c>
      <c r="L1490" t="str">
        <f t="shared" si="95"/>
        <v>Q3</v>
      </c>
    </row>
    <row r="1491" spans="1:12">
      <c r="A1491">
        <v>10818</v>
      </c>
      <c r="B1491">
        <v>32</v>
      </c>
      <c r="C1491" t="str">
        <f>_xlfn.IFNA(VLOOKUP(B1491,Products!$A$1:$J$93,2,FALSE),"")</f>
        <v>Mascarpone Fabioli</v>
      </c>
      <c r="D1491" t="str">
        <f>_xlfn.IFNA(VLOOKUP(VLOOKUP(A1491,Orders!$A$1:$L$832,3,FALSE),Employees!$A$1:$J$10,3,FALSE)&amp;" "&amp;VLOOKUP(VLOOKUP(A1491,Orders!$A$1:$L$832,3,FALSE),Employees!$A$1:$J$10,2,FALSE),"")</f>
        <v>Robert King</v>
      </c>
      <c r="E1491" s="3">
        <f>_xlfn.IFNA(VLOOKUP(A1491,Orders!$A$1:$L$832,4,FALSE),"")</f>
        <v>43302</v>
      </c>
      <c r="F1491">
        <v>32</v>
      </c>
      <c r="G1491">
        <v>20</v>
      </c>
      <c r="H1491">
        <v>0</v>
      </c>
      <c r="I1491">
        <f t="shared" si="92"/>
        <v>2018</v>
      </c>
      <c r="J1491">
        <f t="shared" si="93"/>
        <v>640</v>
      </c>
      <c r="K1491">
        <f t="shared" si="94"/>
        <v>7</v>
      </c>
      <c r="L1491" t="str">
        <f t="shared" si="95"/>
        <v>Q3</v>
      </c>
    </row>
    <row r="1492" spans="1:12">
      <c r="A1492">
        <v>10818</v>
      </c>
      <c r="B1492">
        <v>41</v>
      </c>
      <c r="C1492" t="str">
        <f>_xlfn.IFNA(VLOOKUP(B1492,Products!$A$1:$J$93,2,FALSE),"")</f>
        <v>Jack's New England Clam Chowder</v>
      </c>
      <c r="D1492" t="str">
        <f>_xlfn.IFNA(VLOOKUP(VLOOKUP(A1492,Orders!$A$1:$L$832,3,FALSE),Employees!$A$1:$J$10,3,FALSE)&amp;" "&amp;VLOOKUP(VLOOKUP(A1492,Orders!$A$1:$L$832,3,FALSE),Employees!$A$1:$J$10,2,FALSE),"")</f>
        <v>Robert King</v>
      </c>
      <c r="E1492" s="3">
        <f>_xlfn.IFNA(VLOOKUP(A1492,Orders!$A$1:$L$832,4,FALSE),"")</f>
        <v>43302</v>
      </c>
      <c r="F1492">
        <v>9.65</v>
      </c>
      <c r="G1492">
        <v>20</v>
      </c>
      <c r="H1492">
        <v>0</v>
      </c>
      <c r="I1492">
        <f t="shared" si="92"/>
        <v>2018</v>
      </c>
      <c r="J1492">
        <f t="shared" si="93"/>
        <v>193</v>
      </c>
      <c r="K1492">
        <f t="shared" si="94"/>
        <v>7</v>
      </c>
      <c r="L1492" t="str">
        <f t="shared" si="95"/>
        <v>Q3</v>
      </c>
    </row>
    <row r="1493" spans="1:12">
      <c r="A1493">
        <v>10819</v>
      </c>
      <c r="B1493">
        <v>43</v>
      </c>
      <c r="C1493" t="str">
        <f>_xlfn.IFNA(VLOOKUP(B1493,Products!$A$1:$J$93,2,FALSE),"")</f>
        <v>Ipoh Coffee</v>
      </c>
      <c r="D1493" t="str">
        <f>_xlfn.IFNA(VLOOKUP(VLOOKUP(A1493,Orders!$A$1:$L$832,3,FALSE),Employees!$A$1:$J$10,3,FALSE)&amp;" "&amp;VLOOKUP(VLOOKUP(A1493,Orders!$A$1:$L$832,3,FALSE),Employees!$A$1:$J$10,2,FALSE),"")</f>
        <v>Andrew Fuller</v>
      </c>
      <c r="E1493" s="3">
        <f>_xlfn.IFNA(VLOOKUP(A1493,Orders!$A$1:$L$832,4,FALSE),"")</f>
        <v>43302</v>
      </c>
      <c r="F1493">
        <v>46</v>
      </c>
      <c r="G1493">
        <v>7</v>
      </c>
      <c r="H1493">
        <v>0</v>
      </c>
      <c r="I1493">
        <f t="shared" si="92"/>
        <v>2018</v>
      </c>
      <c r="J1493">
        <f t="shared" si="93"/>
        <v>322</v>
      </c>
      <c r="K1493">
        <f t="shared" si="94"/>
        <v>7</v>
      </c>
      <c r="L1493" t="str">
        <f t="shared" si="95"/>
        <v>Q3</v>
      </c>
    </row>
    <row r="1494" spans="1:12">
      <c r="A1494">
        <v>10819</v>
      </c>
      <c r="B1494">
        <v>75</v>
      </c>
      <c r="C1494" t="str">
        <f>_xlfn.IFNA(VLOOKUP(B1494,Products!$A$1:$J$93,2,FALSE),"")</f>
        <v>Rhönbräu Klosterbier</v>
      </c>
      <c r="D1494" t="str">
        <f>_xlfn.IFNA(VLOOKUP(VLOOKUP(A1494,Orders!$A$1:$L$832,3,FALSE),Employees!$A$1:$J$10,3,FALSE)&amp;" "&amp;VLOOKUP(VLOOKUP(A1494,Orders!$A$1:$L$832,3,FALSE),Employees!$A$1:$J$10,2,FALSE),"")</f>
        <v>Andrew Fuller</v>
      </c>
      <c r="E1494" s="3">
        <f>_xlfn.IFNA(VLOOKUP(A1494,Orders!$A$1:$L$832,4,FALSE),"")</f>
        <v>43302</v>
      </c>
      <c r="F1494">
        <v>7.75</v>
      </c>
      <c r="G1494">
        <v>20</v>
      </c>
      <c r="H1494">
        <v>0</v>
      </c>
      <c r="I1494">
        <f t="shared" si="92"/>
        <v>2018</v>
      </c>
      <c r="J1494">
        <f t="shared" si="93"/>
        <v>155</v>
      </c>
      <c r="K1494">
        <f t="shared" si="94"/>
        <v>7</v>
      </c>
      <c r="L1494" t="str">
        <f t="shared" si="95"/>
        <v>Q3</v>
      </c>
    </row>
    <row r="1495" spans="1:12">
      <c r="A1495">
        <v>10820</v>
      </c>
      <c r="B1495">
        <v>56</v>
      </c>
      <c r="C1495" t="str">
        <f>_xlfn.IFNA(VLOOKUP(B1495,Products!$A$1:$J$93,2,FALSE),"")</f>
        <v>Gnocchi di nonna Alice</v>
      </c>
      <c r="D1495" t="str">
        <f>_xlfn.IFNA(VLOOKUP(VLOOKUP(A1495,Orders!$A$1:$L$832,3,FALSE),Employees!$A$1:$J$10,3,FALSE)&amp;" "&amp;VLOOKUP(VLOOKUP(A1495,Orders!$A$1:$L$832,3,FALSE),Employees!$A$1:$J$10,2,FALSE),"")</f>
        <v>Janet Leverling</v>
      </c>
      <c r="E1495" s="3">
        <f>_xlfn.IFNA(VLOOKUP(A1495,Orders!$A$1:$L$832,4,FALSE),"")</f>
        <v>43302</v>
      </c>
      <c r="F1495">
        <v>38</v>
      </c>
      <c r="G1495">
        <v>30</v>
      </c>
      <c r="H1495">
        <v>0</v>
      </c>
      <c r="I1495">
        <f t="shared" si="92"/>
        <v>2018</v>
      </c>
      <c r="J1495">
        <f t="shared" si="93"/>
        <v>1140</v>
      </c>
      <c r="K1495">
        <f t="shared" si="94"/>
        <v>7</v>
      </c>
      <c r="L1495" t="str">
        <f t="shared" si="95"/>
        <v>Q3</v>
      </c>
    </row>
    <row r="1496" spans="1:12">
      <c r="A1496">
        <v>10821</v>
      </c>
      <c r="B1496">
        <v>35</v>
      </c>
      <c r="C1496" t="str">
        <f>_xlfn.IFNA(VLOOKUP(B1496,Products!$A$1:$J$93,2,FALSE),"")</f>
        <v>Steeleye Stout</v>
      </c>
      <c r="D1496" t="str">
        <f>_xlfn.IFNA(VLOOKUP(VLOOKUP(A1496,Orders!$A$1:$L$832,3,FALSE),Employees!$A$1:$J$10,3,FALSE)&amp;" "&amp;VLOOKUP(VLOOKUP(A1496,Orders!$A$1:$L$832,3,FALSE),Employees!$A$1:$J$10,2,FALSE),"")</f>
        <v>Nancy Davolio</v>
      </c>
      <c r="E1496" s="3">
        <f>_xlfn.IFNA(VLOOKUP(A1496,Orders!$A$1:$L$832,4,FALSE),"")</f>
        <v>43303</v>
      </c>
      <c r="F1496">
        <v>18</v>
      </c>
      <c r="G1496">
        <v>20</v>
      </c>
      <c r="H1496">
        <v>0</v>
      </c>
      <c r="I1496">
        <f t="shared" si="92"/>
        <v>2018</v>
      </c>
      <c r="J1496">
        <f t="shared" si="93"/>
        <v>360</v>
      </c>
      <c r="K1496">
        <f t="shared" si="94"/>
        <v>7</v>
      </c>
      <c r="L1496" t="str">
        <f t="shared" si="95"/>
        <v>Q3</v>
      </c>
    </row>
    <row r="1497" spans="1:12">
      <c r="A1497">
        <v>10821</v>
      </c>
      <c r="B1497">
        <v>51</v>
      </c>
      <c r="C1497" t="str">
        <f>_xlfn.IFNA(VLOOKUP(B1497,Products!$A$1:$J$93,2,FALSE),"")</f>
        <v>Manjimup Dried Apples</v>
      </c>
      <c r="D1497" t="str">
        <f>_xlfn.IFNA(VLOOKUP(VLOOKUP(A1497,Orders!$A$1:$L$832,3,FALSE),Employees!$A$1:$J$10,3,FALSE)&amp;" "&amp;VLOOKUP(VLOOKUP(A1497,Orders!$A$1:$L$832,3,FALSE),Employees!$A$1:$J$10,2,FALSE),"")</f>
        <v>Nancy Davolio</v>
      </c>
      <c r="E1497" s="3">
        <f>_xlfn.IFNA(VLOOKUP(A1497,Orders!$A$1:$L$832,4,FALSE),"")</f>
        <v>43303</v>
      </c>
      <c r="F1497">
        <v>53</v>
      </c>
      <c r="G1497">
        <v>6</v>
      </c>
      <c r="H1497">
        <v>0</v>
      </c>
      <c r="I1497">
        <f t="shared" si="92"/>
        <v>2018</v>
      </c>
      <c r="J1497">
        <f t="shared" si="93"/>
        <v>318</v>
      </c>
      <c r="K1497">
        <f t="shared" si="94"/>
        <v>7</v>
      </c>
      <c r="L1497" t="str">
        <f t="shared" si="95"/>
        <v>Q3</v>
      </c>
    </row>
    <row r="1498" spans="1:12">
      <c r="A1498">
        <v>10822</v>
      </c>
      <c r="B1498">
        <v>62</v>
      </c>
      <c r="C1498" t="str">
        <f>_xlfn.IFNA(VLOOKUP(B1498,Products!$A$1:$J$93,2,FALSE),"")</f>
        <v>Tarte au sucre</v>
      </c>
      <c r="D1498" t="str">
        <f>_xlfn.IFNA(VLOOKUP(VLOOKUP(A1498,Orders!$A$1:$L$832,3,FALSE),Employees!$A$1:$J$10,3,FALSE)&amp;" "&amp;VLOOKUP(VLOOKUP(A1498,Orders!$A$1:$L$832,3,FALSE),Employees!$A$1:$J$10,2,FALSE),"")</f>
        <v>Michael Suyama</v>
      </c>
      <c r="E1498" s="3">
        <f>_xlfn.IFNA(VLOOKUP(A1498,Orders!$A$1:$L$832,4,FALSE),"")</f>
        <v>43303</v>
      </c>
      <c r="F1498">
        <v>49.3</v>
      </c>
      <c r="G1498">
        <v>3</v>
      </c>
      <c r="H1498">
        <v>0</v>
      </c>
      <c r="I1498">
        <f t="shared" si="92"/>
        <v>2018</v>
      </c>
      <c r="J1498">
        <f t="shared" si="93"/>
        <v>147.89999999999998</v>
      </c>
      <c r="K1498">
        <f t="shared" si="94"/>
        <v>7</v>
      </c>
      <c r="L1498" t="str">
        <f t="shared" si="95"/>
        <v>Q3</v>
      </c>
    </row>
    <row r="1499" spans="1:12">
      <c r="A1499">
        <v>10822</v>
      </c>
      <c r="B1499">
        <v>70</v>
      </c>
      <c r="C1499" t="str">
        <f>_xlfn.IFNA(VLOOKUP(B1499,Products!$A$1:$J$93,2,FALSE),"")</f>
        <v>Outback Lager</v>
      </c>
      <c r="D1499" t="str">
        <f>_xlfn.IFNA(VLOOKUP(VLOOKUP(A1499,Orders!$A$1:$L$832,3,FALSE),Employees!$A$1:$J$10,3,FALSE)&amp;" "&amp;VLOOKUP(VLOOKUP(A1499,Orders!$A$1:$L$832,3,FALSE),Employees!$A$1:$J$10,2,FALSE),"")</f>
        <v>Michael Suyama</v>
      </c>
      <c r="E1499" s="3">
        <f>_xlfn.IFNA(VLOOKUP(A1499,Orders!$A$1:$L$832,4,FALSE),"")</f>
        <v>43303</v>
      </c>
      <c r="F1499">
        <v>15</v>
      </c>
      <c r="G1499">
        <v>6</v>
      </c>
      <c r="H1499">
        <v>0</v>
      </c>
      <c r="I1499">
        <f t="shared" si="92"/>
        <v>2018</v>
      </c>
      <c r="J1499">
        <f t="shared" si="93"/>
        <v>90</v>
      </c>
      <c r="K1499">
        <f t="shared" si="94"/>
        <v>7</v>
      </c>
      <c r="L1499" t="str">
        <f t="shared" si="95"/>
        <v>Q3</v>
      </c>
    </row>
    <row r="1500" spans="1:12">
      <c r="A1500">
        <v>10823</v>
      </c>
      <c r="B1500">
        <v>11</v>
      </c>
      <c r="C1500" t="str">
        <f>_xlfn.IFNA(VLOOKUP(B1500,Products!$A$1:$J$93,2,FALSE),"")</f>
        <v>Queso Cabrales</v>
      </c>
      <c r="D1500" t="str">
        <f>_xlfn.IFNA(VLOOKUP(VLOOKUP(A1500,Orders!$A$1:$L$832,3,FALSE),Employees!$A$1:$J$10,3,FALSE)&amp;" "&amp;VLOOKUP(VLOOKUP(A1500,Orders!$A$1:$L$832,3,FALSE),Employees!$A$1:$J$10,2,FALSE),"")</f>
        <v>Steven Buchanan</v>
      </c>
      <c r="E1500" s="3">
        <f>_xlfn.IFNA(VLOOKUP(A1500,Orders!$A$1:$L$832,4,FALSE),"")</f>
        <v>43304</v>
      </c>
      <c r="F1500">
        <v>21</v>
      </c>
      <c r="G1500">
        <v>20</v>
      </c>
      <c r="H1500">
        <v>0.1</v>
      </c>
      <c r="I1500">
        <f t="shared" si="92"/>
        <v>2018</v>
      </c>
      <c r="J1500">
        <f t="shared" si="93"/>
        <v>42</v>
      </c>
      <c r="K1500">
        <f t="shared" si="94"/>
        <v>7</v>
      </c>
      <c r="L1500" t="str">
        <f t="shared" si="95"/>
        <v>Q3</v>
      </c>
    </row>
    <row r="1501" spans="1:12">
      <c r="A1501">
        <v>10823</v>
      </c>
      <c r="B1501">
        <v>57</v>
      </c>
      <c r="C1501" t="str">
        <f>_xlfn.IFNA(VLOOKUP(B1501,Products!$A$1:$J$93,2,FALSE),"")</f>
        <v>Ravioli Angelo</v>
      </c>
      <c r="D1501" t="str">
        <f>_xlfn.IFNA(VLOOKUP(VLOOKUP(A1501,Orders!$A$1:$L$832,3,FALSE),Employees!$A$1:$J$10,3,FALSE)&amp;" "&amp;VLOOKUP(VLOOKUP(A1501,Orders!$A$1:$L$832,3,FALSE),Employees!$A$1:$J$10,2,FALSE),"")</f>
        <v>Steven Buchanan</v>
      </c>
      <c r="E1501" s="3">
        <f>_xlfn.IFNA(VLOOKUP(A1501,Orders!$A$1:$L$832,4,FALSE),"")</f>
        <v>43304</v>
      </c>
      <c r="F1501">
        <v>19.5</v>
      </c>
      <c r="G1501">
        <v>15</v>
      </c>
      <c r="H1501">
        <v>0</v>
      </c>
      <c r="I1501">
        <f t="shared" si="92"/>
        <v>2018</v>
      </c>
      <c r="J1501">
        <f t="shared" si="93"/>
        <v>292.5</v>
      </c>
      <c r="K1501">
        <f t="shared" si="94"/>
        <v>7</v>
      </c>
      <c r="L1501" t="str">
        <f t="shared" si="95"/>
        <v>Q3</v>
      </c>
    </row>
    <row r="1502" spans="1:12">
      <c r="A1502">
        <v>10823</v>
      </c>
      <c r="B1502">
        <v>59</v>
      </c>
      <c r="C1502" t="str">
        <f>_xlfn.IFNA(VLOOKUP(B1502,Products!$A$1:$J$93,2,FALSE),"")</f>
        <v>Raclette Courdavault</v>
      </c>
      <c r="D1502" t="str">
        <f>_xlfn.IFNA(VLOOKUP(VLOOKUP(A1502,Orders!$A$1:$L$832,3,FALSE),Employees!$A$1:$J$10,3,FALSE)&amp;" "&amp;VLOOKUP(VLOOKUP(A1502,Orders!$A$1:$L$832,3,FALSE),Employees!$A$1:$J$10,2,FALSE),"")</f>
        <v>Steven Buchanan</v>
      </c>
      <c r="E1502" s="3">
        <f>_xlfn.IFNA(VLOOKUP(A1502,Orders!$A$1:$L$832,4,FALSE),"")</f>
        <v>43304</v>
      </c>
      <c r="F1502">
        <v>55</v>
      </c>
      <c r="G1502">
        <v>40</v>
      </c>
      <c r="H1502">
        <v>0.1</v>
      </c>
      <c r="I1502">
        <f t="shared" si="92"/>
        <v>2018</v>
      </c>
      <c r="J1502">
        <f t="shared" si="93"/>
        <v>220</v>
      </c>
      <c r="K1502">
        <f t="shared" si="94"/>
        <v>7</v>
      </c>
      <c r="L1502" t="str">
        <f t="shared" si="95"/>
        <v>Q3</v>
      </c>
    </row>
    <row r="1503" spans="1:12">
      <c r="A1503">
        <v>10823</v>
      </c>
      <c r="B1503">
        <v>77</v>
      </c>
      <c r="C1503" t="str">
        <f>_xlfn.IFNA(VLOOKUP(B1503,Products!$A$1:$J$93,2,FALSE),"")</f>
        <v>Original Frankfurter grüne Soße</v>
      </c>
      <c r="D1503" t="str">
        <f>_xlfn.IFNA(VLOOKUP(VLOOKUP(A1503,Orders!$A$1:$L$832,3,FALSE),Employees!$A$1:$J$10,3,FALSE)&amp;" "&amp;VLOOKUP(VLOOKUP(A1503,Orders!$A$1:$L$832,3,FALSE),Employees!$A$1:$J$10,2,FALSE),"")</f>
        <v>Steven Buchanan</v>
      </c>
      <c r="E1503" s="3">
        <f>_xlfn.IFNA(VLOOKUP(A1503,Orders!$A$1:$L$832,4,FALSE),"")</f>
        <v>43304</v>
      </c>
      <c r="F1503">
        <v>13</v>
      </c>
      <c r="G1503">
        <v>15</v>
      </c>
      <c r="H1503">
        <v>0.1</v>
      </c>
      <c r="I1503">
        <f t="shared" si="92"/>
        <v>2018</v>
      </c>
      <c r="J1503">
        <f t="shared" si="93"/>
        <v>19.5</v>
      </c>
      <c r="K1503">
        <f t="shared" si="94"/>
        <v>7</v>
      </c>
      <c r="L1503" t="str">
        <f t="shared" si="95"/>
        <v>Q3</v>
      </c>
    </row>
    <row r="1504" spans="1:12">
      <c r="A1504">
        <v>10824</v>
      </c>
      <c r="B1504">
        <v>41</v>
      </c>
      <c r="C1504" t="str">
        <f>_xlfn.IFNA(VLOOKUP(B1504,Products!$A$1:$J$93,2,FALSE),"")</f>
        <v>Jack's New England Clam Chowder</v>
      </c>
      <c r="D1504" t="str">
        <f>_xlfn.IFNA(VLOOKUP(VLOOKUP(A1504,Orders!$A$1:$L$832,3,FALSE),Employees!$A$1:$J$10,3,FALSE)&amp;" "&amp;VLOOKUP(VLOOKUP(A1504,Orders!$A$1:$L$832,3,FALSE),Employees!$A$1:$J$10,2,FALSE),"")</f>
        <v>Laura Callahan</v>
      </c>
      <c r="E1504" s="3">
        <f>_xlfn.IFNA(VLOOKUP(A1504,Orders!$A$1:$L$832,4,FALSE),"")</f>
        <v>43304</v>
      </c>
      <c r="F1504">
        <v>9.65</v>
      </c>
      <c r="G1504">
        <v>12</v>
      </c>
      <c r="H1504">
        <v>0</v>
      </c>
      <c r="I1504">
        <f t="shared" si="92"/>
        <v>2018</v>
      </c>
      <c r="J1504">
        <f t="shared" si="93"/>
        <v>115.80000000000001</v>
      </c>
      <c r="K1504">
        <f t="shared" si="94"/>
        <v>7</v>
      </c>
      <c r="L1504" t="str">
        <f t="shared" si="95"/>
        <v>Q3</v>
      </c>
    </row>
    <row r="1505" spans="1:12">
      <c r="A1505">
        <v>10824</v>
      </c>
      <c r="B1505">
        <v>70</v>
      </c>
      <c r="C1505" t="str">
        <f>_xlfn.IFNA(VLOOKUP(B1505,Products!$A$1:$J$93,2,FALSE),"")</f>
        <v>Outback Lager</v>
      </c>
      <c r="D1505" t="str">
        <f>_xlfn.IFNA(VLOOKUP(VLOOKUP(A1505,Orders!$A$1:$L$832,3,FALSE),Employees!$A$1:$J$10,3,FALSE)&amp;" "&amp;VLOOKUP(VLOOKUP(A1505,Orders!$A$1:$L$832,3,FALSE),Employees!$A$1:$J$10,2,FALSE),"")</f>
        <v>Laura Callahan</v>
      </c>
      <c r="E1505" s="3">
        <f>_xlfn.IFNA(VLOOKUP(A1505,Orders!$A$1:$L$832,4,FALSE),"")</f>
        <v>43304</v>
      </c>
      <c r="F1505">
        <v>15</v>
      </c>
      <c r="G1505">
        <v>9</v>
      </c>
      <c r="H1505">
        <v>0</v>
      </c>
      <c r="I1505">
        <f t="shared" si="92"/>
        <v>2018</v>
      </c>
      <c r="J1505">
        <f t="shared" si="93"/>
        <v>135</v>
      </c>
      <c r="K1505">
        <f t="shared" si="94"/>
        <v>7</v>
      </c>
      <c r="L1505" t="str">
        <f t="shared" si="95"/>
        <v>Q3</v>
      </c>
    </row>
    <row r="1506" spans="1:12">
      <c r="A1506">
        <v>10825</v>
      </c>
      <c r="B1506">
        <v>26</v>
      </c>
      <c r="C1506" t="str">
        <f>_xlfn.IFNA(VLOOKUP(B1506,Products!$A$1:$J$93,2,FALSE),"")</f>
        <v>Gumbär Gummibärchen</v>
      </c>
      <c r="D1506" t="str">
        <f>_xlfn.IFNA(VLOOKUP(VLOOKUP(A1506,Orders!$A$1:$L$832,3,FALSE),Employees!$A$1:$J$10,3,FALSE)&amp;" "&amp;VLOOKUP(VLOOKUP(A1506,Orders!$A$1:$L$832,3,FALSE),Employees!$A$1:$J$10,2,FALSE),"")</f>
        <v>Nancy Davolio</v>
      </c>
      <c r="E1506" s="3">
        <f>_xlfn.IFNA(VLOOKUP(A1506,Orders!$A$1:$L$832,4,FALSE),"")</f>
        <v>43304</v>
      </c>
      <c r="F1506">
        <v>31.23</v>
      </c>
      <c r="G1506">
        <v>12</v>
      </c>
      <c r="H1506">
        <v>0</v>
      </c>
      <c r="I1506">
        <f t="shared" si="92"/>
        <v>2018</v>
      </c>
      <c r="J1506">
        <f t="shared" si="93"/>
        <v>374.76</v>
      </c>
      <c r="K1506">
        <f t="shared" si="94"/>
        <v>7</v>
      </c>
      <c r="L1506" t="str">
        <f t="shared" si="95"/>
        <v>Q3</v>
      </c>
    </row>
    <row r="1507" spans="1:12">
      <c r="A1507">
        <v>10825</v>
      </c>
      <c r="B1507">
        <v>53</v>
      </c>
      <c r="C1507" t="str">
        <f>_xlfn.IFNA(VLOOKUP(B1507,Products!$A$1:$J$93,2,FALSE),"")</f>
        <v>Perth Pasties</v>
      </c>
      <c r="D1507" t="str">
        <f>_xlfn.IFNA(VLOOKUP(VLOOKUP(A1507,Orders!$A$1:$L$832,3,FALSE),Employees!$A$1:$J$10,3,FALSE)&amp;" "&amp;VLOOKUP(VLOOKUP(A1507,Orders!$A$1:$L$832,3,FALSE),Employees!$A$1:$J$10,2,FALSE),"")</f>
        <v>Nancy Davolio</v>
      </c>
      <c r="E1507" s="3">
        <f>_xlfn.IFNA(VLOOKUP(A1507,Orders!$A$1:$L$832,4,FALSE),"")</f>
        <v>43304</v>
      </c>
      <c r="F1507">
        <v>32.799999999999997</v>
      </c>
      <c r="G1507">
        <v>20</v>
      </c>
      <c r="H1507">
        <v>0</v>
      </c>
      <c r="I1507">
        <f t="shared" si="92"/>
        <v>2018</v>
      </c>
      <c r="J1507">
        <f t="shared" si="93"/>
        <v>656</v>
      </c>
      <c r="K1507">
        <f t="shared" si="94"/>
        <v>7</v>
      </c>
      <c r="L1507" t="str">
        <f t="shared" si="95"/>
        <v>Q3</v>
      </c>
    </row>
    <row r="1508" spans="1:12">
      <c r="A1508">
        <v>10826</v>
      </c>
      <c r="B1508">
        <v>31</v>
      </c>
      <c r="C1508" t="str">
        <f>_xlfn.IFNA(VLOOKUP(B1508,Products!$A$1:$J$93,2,FALSE),"")</f>
        <v>Gorgonzola Telino</v>
      </c>
      <c r="D1508" t="str">
        <f>_xlfn.IFNA(VLOOKUP(VLOOKUP(A1508,Orders!$A$1:$L$832,3,FALSE),Employees!$A$1:$J$10,3,FALSE)&amp;" "&amp;VLOOKUP(VLOOKUP(A1508,Orders!$A$1:$L$832,3,FALSE),Employees!$A$1:$J$10,2,FALSE),"")</f>
        <v>Michael Suyama</v>
      </c>
      <c r="E1508" s="3">
        <f>_xlfn.IFNA(VLOOKUP(A1508,Orders!$A$1:$L$832,4,FALSE),"")</f>
        <v>43307</v>
      </c>
      <c r="F1508">
        <v>12.5</v>
      </c>
      <c r="G1508">
        <v>35</v>
      </c>
      <c r="H1508">
        <v>0</v>
      </c>
      <c r="I1508">
        <f t="shared" si="92"/>
        <v>2018</v>
      </c>
      <c r="J1508">
        <f t="shared" si="93"/>
        <v>437.5</v>
      </c>
      <c r="K1508">
        <f t="shared" si="94"/>
        <v>7</v>
      </c>
      <c r="L1508" t="str">
        <f t="shared" si="95"/>
        <v>Q3</v>
      </c>
    </row>
    <row r="1509" spans="1:12">
      <c r="A1509">
        <v>10826</v>
      </c>
      <c r="B1509">
        <v>57</v>
      </c>
      <c r="C1509" t="str">
        <f>_xlfn.IFNA(VLOOKUP(B1509,Products!$A$1:$J$93,2,FALSE),"")</f>
        <v>Ravioli Angelo</v>
      </c>
      <c r="D1509" t="str">
        <f>_xlfn.IFNA(VLOOKUP(VLOOKUP(A1509,Orders!$A$1:$L$832,3,FALSE),Employees!$A$1:$J$10,3,FALSE)&amp;" "&amp;VLOOKUP(VLOOKUP(A1509,Orders!$A$1:$L$832,3,FALSE),Employees!$A$1:$J$10,2,FALSE),"")</f>
        <v>Michael Suyama</v>
      </c>
      <c r="E1509" s="3">
        <f>_xlfn.IFNA(VLOOKUP(A1509,Orders!$A$1:$L$832,4,FALSE),"")</f>
        <v>43307</v>
      </c>
      <c r="F1509">
        <v>19.5</v>
      </c>
      <c r="G1509">
        <v>15</v>
      </c>
      <c r="H1509">
        <v>0</v>
      </c>
      <c r="I1509">
        <f t="shared" si="92"/>
        <v>2018</v>
      </c>
      <c r="J1509">
        <f t="shared" si="93"/>
        <v>292.5</v>
      </c>
      <c r="K1509">
        <f t="shared" si="94"/>
        <v>7</v>
      </c>
      <c r="L1509" t="str">
        <f t="shared" si="95"/>
        <v>Q3</v>
      </c>
    </row>
    <row r="1510" spans="1:12">
      <c r="A1510">
        <v>10827</v>
      </c>
      <c r="B1510">
        <v>10</v>
      </c>
      <c r="C1510" t="str">
        <f>_xlfn.IFNA(VLOOKUP(B1510,Products!$A$1:$J$93,2,FALSE),"")</f>
        <v>sugar</v>
      </c>
      <c r="D1510" t="str">
        <f>_xlfn.IFNA(VLOOKUP(VLOOKUP(A1510,Orders!$A$1:$L$832,3,FALSE),Employees!$A$1:$J$10,3,FALSE)&amp;" "&amp;VLOOKUP(VLOOKUP(A1510,Orders!$A$1:$L$832,3,FALSE),Employees!$A$1:$J$10,2,FALSE),"")</f>
        <v>Nancy Davolio</v>
      </c>
      <c r="E1510" s="3">
        <f>_xlfn.IFNA(VLOOKUP(A1510,Orders!$A$1:$L$832,4,FALSE),"")</f>
        <v>43307</v>
      </c>
      <c r="F1510">
        <v>31</v>
      </c>
      <c r="G1510">
        <v>15</v>
      </c>
      <c r="H1510">
        <v>0</v>
      </c>
      <c r="I1510">
        <f t="shared" si="92"/>
        <v>2018</v>
      </c>
      <c r="J1510">
        <f t="shared" si="93"/>
        <v>465</v>
      </c>
      <c r="K1510">
        <f t="shared" si="94"/>
        <v>7</v>
      </c>
      <c r="L1510" t="str">
        <f t="shared" si="95"/>
        <v>Q3</v>
      </c>
    </row>
    <row r="1511" spans="1:12">
      <c r="A1511">
        <v>10827</v>
      </c>
      <c r="B1511">
        <v>39</v>
      </c>
      <c r="C1511" t="str">
        <f>_xlfn.IFNA(VLOOKUP(B1511,Products!$A$1:$J$93,2,FALSE),"")</f>
        <v>Chartreuse verte</v>
      </c>
      <c r="D1511" t="str">
        <f>_xlfn.IFNA(VLOOKUP(VLOOKUP(A1511,Orders!$A$1:$L$832,3,FALSE),Employees!$A$1:$J$10,3,FALSE)&amp;" "&amp;VLOOKUP(VLOOKUP(A1511,Orders!$A$1:$L$832,3,FALSE),Employees!$A$1:$J$10,2,FALSE),"")</f>
        <v>Nancy Davolio</v>
      </c>
      <c r="E1511" s="3">
        <f>_xlfn.IFNA(VLOOKUP(A1511,Orders!$A$1:$L$832,4,FALSE),"")</f>
        <v>43307</v>
      </c>
      <c r="F1511">
        <v>18</v>
      </c>
      <c r="G1511">
        <v>21</v>
      </c>
      <c r="H1511">
        <v>0</v>
      </c>
      <c r="I1511">
        <f t="shared" si="92"/>
        <v>2018</v>
      </c>
      <c r="J1511">
        <f t="shared" si="93"/>
        <v>378</v>
      </c>
      <c r="K1511">
        <f t="shared" si="94"/>
        <v>7</v>
      </c>
      <c r="L1511" t="str">
        <f t="shared" si="95"/>
        <v>Q3</v>
      </c>
    </row>
    <row r="1512" spans="1:12">
      <c r="A1512">
        <v>10828</v>
      </c>
      <c r="B1512">
        <v>20</v>
      </c>
      <c r="C1512" t="str">
        <f>_xlfn.IFNA(VLOOKUP(B1512,Products!$A$1:$J$93,2,FALSE),"")</f>
        <v>Sir Rodney's Marmalade</v>
      </c>
      <c r="D1512" t="str">
        <f>_xlfn.IFNA(VLOOKUP(VLOOKUP(A1512,Orders!$A$1:$L$832,3,FALSE),Employees!$A$1:$J$10,3,FALSE)&amp;" "&amp;VLOOKUP(VLOOKUP(A1512,Orders!$A$1:$L$832,3,FALSE),Employees!$A$1:$J$10,2,FALSE),"")</f>
        <v>Anne Dodsworth</v>
      </c>
      <c r="E1512" s="3">
        <f>_xlfn.IFNA(VLOOKUP(A1512,Orders!$A$1:$L$832,4,FALSE),"")</f>
        <v>43308</v>
      </c>
      <c r="F1512">
        <v>81</v>
      </c>
      <c r="G1512">
        <v>5</v>
      </c>
      <c r="H1512">
        <v>0</v>
      </c>
      <c r="I1512">
        <f t="shared" si="92"/>
        <v>2018</v>
      </c>
      <c r="J1512">
        <f t="shared" si="93"/>
        <v>405</v>
      </c>
      <c r="K1512">
        <f t="shared" si="94"/>
        <v>7</v>
      </c>
      <c r="L1512" t="str">
        <f t="shared" si="95"/>
        <v>Q3</v>
      </c>
    </row>
    <row r="1513" spans="1:12">
      <c r="A1513">
        <v>10828</v>
      </c>
      <c r="B1513">
        <v>38</v>
      </c>
      <c r="C1513" t="str">
        <f>_xlfn.IFNA(VLOOKUP(B1513,Products!$A$1:$J$93,2,FALSE),"")</f>
        <v>Côte de Blaye</v>
      </c>
      <c r="D1513" t="str">
        <f>_xlfn.IFNA(VLOOKUP(VLOOKUP(A1513,Orders!$A$1:$L$832,3,FALSE),Employees!$A$1:$J$10,3,FALSE)&amp;" "&amp;VLOOKUP(VLOOKUP(A1513,Orders!$A$1:$L$832,3,FALSE),Employees!$A$1:$J$10,2,FALSE),"")</f>
        <v>Anne Dodsworth</v>
      </c>
      <c r="E1513" s="3">
        <f>_xlfn.IFNA(VLOOKUP(A1513,Orders!$A$1:$L$832,4,FALSE),"")</f>
        <v>43308</v>
      </c>
      <c r="F1513">
        <v>263.5</v>
      </c>
      <c r="G1513">
        <v>2</v>
      </c>
      <c r="H1513">
        <v>0</v>
      </c>
      <c r="I1513">
        <f t="shared" si="92"/>
        <v>2018</v>
      </c>
      <c r="J1513">
        <f t="shared" si="93"/>
        <v>527</v>
      </c>
      <c r="K1513">
        <f t="shared" si="94"/>
        <v>7</v>
      </c>
      <c r="L1513" t="str">
        <f t="shared" si="95"/>
        <v>Q3</v>
      </c>
    </row>
    <row r="1514" spans="1:12">
      <c r="A1514">
        <v>10829</v>
      </c>
      <c r="B1514">
        <v>2</v>
      </c>
      <c r="C1514" t="str">
        <f>_xlfn.IFNA(VLOOKUP(B1514,Products!$A$1:$J$93,2,FALSE),"")</f>
        <v>Chang5</v>
      </c>
      <c r="D1514" t="str">
        <f>_xlfn.IFNA(VLOOKUP(VLOOKUP(A1514,Orders!$A$1:$L$832,3,FALSE),Employees!$A$1:$J$10,3,FALSE)&amp;" "&amp;VLOOKUP(VLOOKUP(A1514,Orders!$A$1:$L$832,3,FALSE),Employees!$A$1:$J$10,2,FALSE),"")</f>
        <v>Anne Dodsworth</v>
      </c>
      <c r="E1514" s="3">
        <f>_xlfn.IFNA(VLOOKUP(A1514,Orders!$A$1:$L$832,4,FALSE),"")</f>
        <v>43308</v>
      </c>
      <c r="F1514">
        <v>19</v>
      </c>
      <c r="G1514">
        <v>10</v>
      </c>
      <c r="H1514">
        <v>0</v>
      </c>
      <c r="I1514">
        <f t="shared" si="92"/>
        <v>2018</v>
      </c>
      <c r="J1514">
        <f t="shared" si="93"/>
        <v>190</v>
      </c>
      <c r="K1514">
        <f t="shared" si="94"/>
        <v>7</v>
      </c>
      <c r="L1514" t="str">
        <f t="shared" si="95"/>
        <v>Q3</v>
      </c>
    </row>
    <row r="1515" spans="1:12">
      <c r="A1515">
        <v>10829</v>
      </c>
      <c r="B1515">
        <v>8</v>
      </c>
      <c r="C1515" t="str">
        <f>_xlfn.IFNA(VLOOKUP(B1515,Products!$A$1:$J$93,2,FALSE),"")</f>
        <v>Northwoods Cranberry Sauce</v>
      </c>
      <c r="D1515" t="str">
        <f>_xlfn.IFNA(VLOOKUP(VLOOKUP(A1515,Orders!$A$1:$L$832,3,FALSE),Employees!$A$1:$J$10,3,FALSE)&amp;" "&amp;VLOOKUP(VLOOKUP(A1515,Orders!$A$1:$L$832,3,FALSE),Employees!$A$1:$J$10,2,FALSE),"")</f>
        <v>Anne Dodsworth</v>
      </c>
      <c r="E1515" s="3">
        <f>_xlfn.IFNA(VLOOKUP(A1515,Orders!$A$1:$L$832,4,FALSE),"")</f>
        <v>43308</v>
      </c>
      <c r="F1515">
        <v>40</v>
      </c>
      <c r="G1515">
        <v>20</v>
      </c>
      <c r="H1515">
        <v>0</v>
      </c>
      <c r="I1515">
        <f t="shared" si="92"/>
        <v>2018</v>
      </c>
      <c r="J1515">
        <f t="shared" si="93"/>
        <v>800</v>
      </c>
      <c r="K1515">
        <f t="shared" si="94"/>
        <v>7</v>
      </c>
      <c r="L1515" t="str">
        <f t="shared" si="95"/>
        <v>Q3</v>
      </c>
    </row>
    <row r="1516" spans="1:12">
      <c r="A1516">
        <v>10829</v>
      </c>
      <c r="B1516">
        <v>13</v>
      </c>
      <c r="C1516" t="str">
        <f>_xlfn.IFNA(VLOOKUP(B1516,Products!$A$1:$J$93,2,FALSE),"")</f>
        <v>Konbu</v>
      </c>
      <c r="D1516" t="str">
        <f>_xlfn.IFNA(VLOOKUP(VLOOKUP(A1516,Orders!$A$1:$L$832,3,FALSE),Employees!$A$1:$J$10,3,FALSE)&amp;" "&amp;VLOOKUP(VLOOKUP(A1516,Orders!$A$1:$L$832,3,FALSE),Employees!$A$1:$J$10,2,FALSE),"")</f>
        <v>Anne Dodsworth</v>
      </c>
      <c r="E1516" s="3">
        <f>_xlfn.IFNA(VLOOKUP(A1516,Orders!$A$1:$L$832,4,FALSE),"")</f>
        <v>43308</v>
      </c>
      <c r="F1516">
        <v>6</v>
      </c>
      <c r="G1516">
        <v>10</v>
      </c>
      <c r="H1516">
        <v>0</v>
      </c>
      <c r="I1516">
        <f t="shared" si="92"/>
        <v>2018</v>
      </c>
      <c r="J1516">
        <f t="shared" si="93"/>
        <v>60</v>
      </c>
      <c r="K1516">
        <f t="shared" si="94"/>
        <v>7</v>
      </c>
      <c r="L1516" t="str">
        <f t="shared" si="95"/>
        <v>Q3</v>
      </c>
    </row>
    <row r="1517" spans="1:12">
      <c r="A1517">
        <v>10829</v>
      </c>
      <c r="B1517">
        <v>60</v>
      </c>
      <c r="C1517" t="str">
        <f>_xlfn.IFNA(VLOOKUP(B1517,Products!$A$1:$J$93,2,FALSE),"")</f>
        <v>Camembert Pierrot</v>
      </c>
      <c r="D1517" t="str">
        <f>_xlfn.IFNA(VLOOKUP(VLOOKUP(A1517,Orders!$A$1:$L$832,3,FALSE),Employees!$A$1:$J$10,3,FALSE)&amp;" "&amp;VLOOKUP(VLOOKUP(A1517,Orders!$A$1:$L$832,3,FALSE),Employees!$A$1:$J$10,2,FALSE),"")</f>
        <v>Anne Dodsworth</v>
      </c>
      <c r="E1517" s="3">
        <f>_xlfn.IFNA(VLOOKUP(A1517,Orders!$A$1:$L$832,4,FALSE),"")</f>
        <v>43308</v>
      </c>
      <c r="F1517">
        <v>34</v>
      </c>
      <c r="G1517">
        <v>21</v>
      </c>
      <c r="H1517">
        <v>0</v>
      </c>
      <c r="I1517">
        <f t="shared" si="92"/>
        <v>2018</v>
      </c>
      <c r="J1517">
        <f t="shared" si="93"/>
        <v>714</v>
      </c>
      <c r="K1517">
        <f t="shared" si="94"/>
        <v>7</v>
      </c>
      <c r="L1517" t="str">
        <f t="shared" si="95"/>
        <v>Q3</v>
      </c>
    </row>
    <row r="1518" spans="1:12">
      <c r="A1518">
        <v>10830</v>
      </c>
      <c r="B1518">
        <v>6</v>
      </c>
      <c r="C1518" t="str">
        <f>_xlfn.IFNA(VLOOKUP(B1518,Products!$A$1:$J$93,2,FALSE),"")</f>
        <v>Grandma's Boysenberry Spread</v>
      </c>
      <c r="D1518" t="str">
        <f>_xlfn.IFNA(VLOOKUP(VLOOKUP(A1518,Orders!$A$1:$L$832,3,FALSE),Employees!$A$1:$J$10,3,FALSE)&amp;" "&amp;VLOOKUP(VLOOKUP(A1518,Orders!$A$1:$L$832,3,FALSE),Employees!$A$1:$J$10,2,FALSE),"")</f>
        <v>Margaret Peacock</v>
      </c>
      <c r="E1518" s="3">
        <f>_xlfn.IFNA(VLOOKUP(A1518,Orders!$A$1:$L$832,4,FALSE),"")</f>
        <v>43308</v>
      </c>
      <c r="F1518">
        <v>25</v>
      </c>
      <c r="G1518">
        <v>6</v>
      </c>
      <c r="H1518">
        <v>0</v>
      </c>
      <c r="I1518">
        <f t="shared" si="92"/>
        <v>2018</v>
      </c>
      <c r="J1518">
        <f t="shared" si="93"/>
        <v>150</v>
      </c>
      <c r="K1518">
        <f t="shared" si="94"/>
        <v>7</v>
      </c>
      <c r="L1518" t="str">
        <f t="shared" si="95"/>
        <v>Q3</v>
      </c>
    </row>
    <row r="1519" spans="1:12">
      <c r="A1519">
        <v>10830</v>
      </c>
      <c r="B1519">
        <v>39</v>
      </c>
      <c r="C1519" t="str">
        <f>_xlfn.IFNA(VLOOKUP(B1519,Products!$A$1:$J$93,2,FALSE),"")</f>
        <v>Chartreuse verte</v>
      </c>
      <c r="D1519" t="str">
        <f>_xlfn.IFNA(VLOOKUP(VLOOKUP(A1519,Orders!$A$1:$L$832,3,FALSE),Employees!$A$1:$J$10,3,FALSE)&amp;" "&amp;VLOOKUP(VLOOKUP(A1519,Orders!$A$1:$L$832,3,FALSE),Employees!$A$1:$J$10,2,FALSE),"")</f>
        <v>Margaret Peacock</v>
      </c>
      <c r="E1519" s="3">
        <f>_xlfn.IFNA(VLOOKUP(A1519,Orders!$A$1:$L$832,4,FALSE),"")</f>
        <v>43308</v>
      </c>
      <c r="F1519">
        <v>18</v>
      </c>
      <c r="G1519">
        <v>28</v>
      </c>
      <c r="H1519">
        <v>0</v>
      </c>
      <c r="I1519">
        <f t="shared" si="92"/>
        <v>2018</v>
      </c>
      <c r="J1519">
        <f t="shared" si="93"/>
        <v>504</v>
      </c>
      <c r="K1519">
        <f t="shared" si="94"/>
        <v>7</v>
      </c>
      <c r="L1519" t="str">
        <f t="shared" si="95"/>
        <v>Q3</v>
      </c>
    </row>
    <row r="1520" spans="1:12">
      <c r="A1520">
        <v>10830</v>
      </c>
      <c r="B1520">
        <v>60</v>
      </c>
      <c r="C1520" t="str">
        <f>_xlfn.IFNA(VLOOKUP(B1520,Products!$A$1:$J$93,2,FALSE),"")</f>
        <v>Camembert Pierrot</v>
      </c>
      <c r="D1520" t="str">
        <f>_xlfn.IFNA(VLOOKUP(VLOOKUP(A1520,Orders!$A$1:$L$832,3,FALSE),Employees!$A$1:$J$10,3,FALSE)&amp;" "&amp;VLOOKUP(VLOOKUP(A1520,Orders!$A$1:$L$832,3,FALSE),Employees!$A$1:$J$10,2,FALSE),"")</f>
        <v>Margaret Peacock</v>
      </c>
      <c r="E1520" s="3">
        <f>_xlfn.IFNA(VLOOKUP(A1520,Orders!$A$1:$L$832,4,FALSE),"")</f>
        <v>43308</v>
      </c>
      <c r="F1520">
        <v>34</v>
      </c>
      <c r="G1520">
        <v>30</v>
      </c>
      <c r="H1520">
        <v>0</v>
      </c>
      <c r="I1520">
        <f t="shared" si="92"/>
        <v>2018</v>
      </c>
      <c r="J1520">
        <f t="shared" si="93"/>
        <v>1020</v>
      </c>
      <c r="K1520">
        <f t="shared" si="94"/>
        <v>7</v>
      </c>
      <c r="L1520" t="str">
        <f t="shared" si="95"/>
        <v>Q3</v>
      </c>
    </row>
    <row r="1521" spans="1:12">
      <c r="A1521">
        <v>10830</v>
      </c>
      <c r="B1521">
        <v>68</v>
      </c>
      <c r="C1521" t="str">
        <f>_xlfn.IFNA(VLOOKUP(B1521,Products!$A$1:$J$93,2,FALSE),"")</f>
        <v>Scottish Longbreads</v>
      </c>
      <c r="D1521" t="str">
        <f>_xlfn.IFNA(VLOOKUP(VLOOKUP(A1521,Orders!$A$1:$L$832,3,FALSE),Employees!$A$1:$J$10,3,FALSE)&amp;" "&amp;VLOOKUP(VLOOKUP(A1521,Orders!$A$1:$L$832,3,FALSE),Employees!$A$1:$J$10,2,FALSE),"")</f>
        <v>Margaret Peacock</v>
      </c>
      <c r="E1521" s="3">
        <f>_xlfn.IFNA(VLOOKUP(A1521,Orders!$A$1:$L$832,4,FALSE),"")</f>
        <v>43308</v>
      </c>
      <c r="F1521">
        <v>12.5</v>
      </c>
      <c r="G1521">
        <v>24</v>
      </c>
      <c r="H1521">
        <v>0</v>
      </c>
      <c r="I1521">
        <f t="shared" si="92"/>
        <v>2018</v>
      </c>
      <c r="J1521">
        <f t="shared" si="93"/>
        <v>300</v>
      </c>
      <c r="K1521">
        <f t="shared" si="94"/>
        <v>7</v>
      </c>
      <c r="L1521" t="str">
        <f t="shared" si="95"/>
        <v>Q3</v>
      </c>
    </row>
    <row r="1522" spans="1:12">
      <c r="A1522">
        <v>10831</v>
      </c>
      <c r="B1522">
        <v>19</v>
      </c>
      <c r="C1522" t="str">
        <f>_xlfn.IFNA(VLOOKUP(B1522,Products!$A$1:$J$93,2,FALSE),"")</f>
        <v>Teatime Chocolate Biscuits</v>
      </c>
      <c r="D1522" t="str">
        <f>_xlfn.IFNA(VLOOKUP(VLOOKUP(A1522,Orders!$A$1:$L$832,3,FALSE),Employees!$A$1:$J$10,3,FALSE)&amp;" "&amp;VLOOKUP(VLOOKUP(A1522,Orders!$A$1:$L$832,3,FALSE),Employees!$A$1:$J$10,2,FALSE),"")</f>
        <v>Janet Leverling</v>
      </c>
      <c r="E1522" s="3">
        <f>_xlfn.IFNA(VLOOKUP(A1522,Orders!$A$1:$L$832,4,FALSE),"")</f>
        <v>43309</v>
      </c>
      <c r="F1522">
        <v>9.1999999999999993</v>
      </c>
      <c r="G1522">
        <v>2</v>
      </c>
      <c r="H1522">
        <v>0</v>
      </c>
      <c r="I1522">
        <f t="shared" si="92"/>
        <v>2018</v>
      </c>
      <c r="J1522">
        <f t="shared" si="93"/>
        <v>18.399999999999999</v>
      </c>
      <c r="K1522">
        <f t="shared" si="94"/>
        <v>7</v>
      </c>
      <c r="L1522" t="str">
        <f t="shared" si="95"/>
        <v>Q3</v>
      </c>
    </row>
    <row r="1523" spans="1:12">
      <c r="A1523">
        <v>10831</v>
      </c>
      <c r="B1523">
        <v>35</v>
      </c>
      <c r="C1523" t="str">
        <f>_xlfn.IFNA(VLOOKUP(B1523,Products!$A$1:$J$93,2,FALSE),"")</f>
        <v>Steeleye Stout</v>
      </c>
      <c r="D1523" t="str">
        <f>_xlfn.IFNA(VLOOKUP(VLOOKUP(A1523,Orders!$A$1:$L$832,3,FALSE),Employees!$A$1:$J$10,3,FALSE)&amp;" "&amp;VLOOKUP(VLOOKUP(A1523,Orders!$A$1:$L$832,3,FALSE),Employees!$A$1:$J$10,2,FALSE),"")</f>
        <v>Janet Leverling</v>
      </c>
      <c r="E1523" s="3">
        <f>_xlfn.IFNA(VLOOKUP(A1523,Orders!$A$1:$L$832,4,FALSE),"")</f>
        <v>43309</v>
      </c>
      <c r="F1523">
        <v>18</v>
      </c>
      <c r="G1523">
        <v>8</v>
      </c>
      <c r="H1523">
        <v>0</v>
      </c>
      <c r="I1523">
        <f t="shared" si="92"/>
        <v>2018</v>
      </c>
      <c r="J1523">
        <f t="shared" si="93"/>
        <v>144</v>
      </c>
      <c r="K1523">
        <f t="shared" si="94"/>
        <v>7</v>
      </c>
      <c r="L1523" t="str">
        <f t="shared" si="95"/>
        <v>Q3</v>
      </c>
    </row>
    <row r="1524" spans="1:12">
      <c r="A1524">
        <v>10831</v>
      </c>
      <c r="B1524">
        <v>38</v>
      </c>
      <c r="C1524" t="str">
        <f>_xlfn.IFNA(VLOOKUP(B1524,Products!$A$1:$J$93,2,FALSE),"")</f>
        <v>Côte de Blaye</v>
      </c>
      <c r="D1524" t="str">
        <f>_xlfn.IFNA(VLOOKUP(VLOOKUP(A1524,Orders!$A$1:$L$832,3,FALSE),Employees!$A$1:$J$10,3,FALSE)&amp;" "&amp;VLOOKUP(VLOOKUP(A1524,Orders!$A$1:$L$832,3,FALSE),Employees!$A$1:$J$10,2,FALSE),"")</f>
        <v>Janet Leverling</v>
      </c>
      <c r="E1524" s="3">
        <f>_xlfn.IFNA(VLOOKUP(A1524,Orders!$A$1:$L$832,4,FALSE),"")</f>
        <v>43309</v>
      </c>
      <c r="F1524">
        <v>263.5</v>
      </c>
      <c r="G1524">
        <v>8</v>
      </c>
      <c r="H1524">
        <v>0</v>
      </c>
      <c r="I1524">
        <f t="shared" si="92"/>
        <v>2018</v>
      </c>
      <c r="J1524">
        <f t="shared" si="93"/>
        <v>2108</v>
      </c>
      <c r="K1524">
        <f t="shared" si="94"/>
        <v>7</v>
      </c>
      <c r="L1524" t="str">
        <f t="shared" si="95"/>
        <v>Q3</v>
      </c>
    </row>
    <row r="1525" spans="1:12">
      <c r="A1525">
        <v>10831</v>
      </c>
      <c r="B1525">
        <v>43</v>
      </c>
      <c r="C1525" t="str">
        <f>_xlfn.IFNA(VLOOKUP(B1525,Products!$A$1:$J$93,2,FALSE),"")</f>
        <v>Ipoh Coffee</v>
      </c>
      <c r="D1525" t="str">
        <f>_xlfn.IFNA(VLOOKUP(VLOOKUP(A1525,Orders!$A$1:$L$832,3,FALSE),Employees!$A$1:$J$10,3,FALSE)&amp;" "&amp;VLOOKUP(VLOOKUP(A1525,Orders!$A$1:$L$832,3,FALSE),Employees!$A$1:$J$10,2,FALSE),"")</f>
        <v>Janet Leverling</v>
      </c>
      <c r="E1525" s="3">
        <f>_xlfn.IFNA(VLOOKUP(A1525,Orders!$A$1:$L$832,4,FALSE),"")</f>
        <v>43309</v>
      </c>
      <c r="F1525">
        <v>46</v>
      </c>
      <c r="G1525">
        <v>9</v>
      </c>
      <c r="H1525">
        <v>0</v>
      </c>
      <c r="I1525">
        <f t="shared" si="92"/>
        <v>2018</v>
      </c>
      <c r="J1525">
        <f t="shared" si="93"/>
        <v>414</v>
      </c>
      <c r="K1525">
        <f t="shared" si="94"/>
        <v>7</v>
      </c>
      <c r="L1525" t="str">
        <f t="shared" si="95"/>
        <v>Q3</v>
      </c>
    </row>
    <row r="1526" spans="1:12">
      <c r="A1526">
        <v>10832</v>
      </c>
      <c r="B1526">
        <v>13</v>
      </c>
      <c r="C1526" t="str">
        <f>_xlfn.IFNA(VLOOKUP(B1526,Products!$A$1:$J$93,2,FALSE),"")</f>
        <v>Konbu</v>
      </c>
      <c r="D1526" t="str">
        <f>_xlfn.IFNA(VLOOKUP(VLOOKUP(A1526,Orders!$A$1:$L$832,3,FALSE),Employees!$A$1:$J$10,3,FALSE)&amp;" "&amp;VLOOKUP(VLOOKUP(A1526,Orders!$A$1:$L$832,3,FALSE),Employees!$A$1:$J$10,2,FALSE),"")</f>
        <v>Andrew Fuller</v>
      </c>
      <c r="E1526" s="3">
        <f>_xlfn.IFNA(VLOOKUP(A1526,Orders!$A$1:$L$832,4,FALSE),"")</f>
        <v>43309</v>
      </c>
      <c r="F1526">
        <v>6</v>
      </c>
      <c r="G1526">
        <v>3</v>
      </c>
      <c r="H1526">
        <v>0.2</v>
      </c>
      <c r="I1526">
        <f t="shared" si="92"/>
        <v>2018</v>
      </c>
      <c r="J1526">
        <f t="shared" si="93"/>
        <v>3.6</v>
      </c>
      <c r="K1526">
        <f t="shared" si="94"/>
        <v>7</v>
      </c>
      <c r="L1526" t="str">
        <f t="shared" si="95"/>
        <v>Q3</v>
      </c>
    </row>
    <row r="1527" spans="1:12">
      <c r="A1527">
        <v>10832</v>
      </c>
      <c r="B1527">
        <v>25</v>
      </c>
      <c r="C1527" t="str">
        <f>_xlfn.IFNA(VLOOKUP(B1527,Products!$A$1:$J$93,2,FALSE),"")</f>
        <v>NuNuCa Nuß-Nougat-Creme</v>
      </c>
      <c r="D1527" t="str">
        <f>_xlfn.IFNA(VLOOKUP(VLOOKUP(A1527,Orders!$A$1:$L$832,3,FALSE),Employees!$A$1:$J$10,3,FALSE)&amp;" "&amp;VLOOKUP(VLOOKUP(A1527,Orders!$A$1:$L$832,3,FALSE),Employees!$A$1:$J$10,2,FALSE),"")</f>
        <v>Andrew Fuller</v>
      </c>
      <c r="E1527" s="3">
        <f>_xlfn.IFNA(VLOOKUP(A1527,Orders!$A$1:$L$832,4,FALSE),"")</f>
        <v>43309</v>
      </c>
      <c r="F1527">
        <v>14</v>
      </c>
      <c r="G1527">
        <v>10</v>
      </c>
      <c r="H1527">
        <v>0.2</v>
      </c>
      <c r="I1527">
        <f t="shared" si="92"/>
        <v>2018</v>
      </c>
      <c r="J1527">
        <f t="shared" si="93"/>
        <v>28</v>
      </c>
      <c r="K1527">
        <f t="shared" si="94"/>
        <v>7</v>
      </c>
      <c r="L1527" t="str">
        <f t="shared" si="95"/>
        <v>Q3</v>
      </c>
    </row>
    <row r="1528" spans="1:12">
      <c r="A1528">
        <v>10832</v>
      </c>
      <c r="B1528">
        <v>44</v>
      </c>
      <c r="C1528" t="str">
        <f>_xlfn.IFNA(VLOOKUP(B1528,Products!$A$1:$J$93,2,FALSE),"")</f>
        <v>Gula Malacca</v>
      </c>
      <c r="D1528" t="str">
        <f>_xlfn.IFNA(VLOOKUP(VLOOKUP(A1528,Orders!$A$1:$L$832,3,FALSE),Employees!$A$1:$J$10,3,FALSE)&amp;" "&amp;VLOOKUP(VLOOKUP(A1528,Orders!$A$1:$L$832,3,FALSE),Employees!$A$1:$J$10,2,FALSE),"")</f>
        <v>Andrew Fuller</v>
      </c>
      <c r="E1528" s="3">
        <f>_xlfn.IFNA(VLOOKUP(A1528,Orders!$A$1:$L$832,4,FALSE),"")</f>
        <v>43309</v>
      </c>
      <c r="F1528">
        <v>19.45</v>
      </c>
      <c r="G1528">
        <v>16</v>
      </c>
      <c r="H1528">
        <v>0.2</v>
      </c>
      <c r="I1528">
        <f t="shared" si="92"/>
        <v>2018</v>
      </c>
      <c r="J1528">
        <f t="shared" si="93"/>
        <v>62.24</v>
      </c>
      <c r="K1528">
        <f t="shared" si="94"/>
        <v>7</v>
      </c>
      <c r="L1528" t="str">
        <f t="shared" si="95"/>
        <v>Q3</v>
      </c>
    </row>
    <row r="1529" spans="1:12">
      <c r="A1529">
        <v>10832</v>
      </c>
      <c r="B1529">
        <v>64</v>
      </c>
      <c r="C1529" t="str">
        <f>_xlfn.IFNA(VLOOKUP(B1529,Products!$A$1:$J$93,2,FALSE),"")</f>
        <v>Wimmers gute Semmelknödel</v>
      </c>
      <c r="D1529" t="str">
        <f>_xlfn.IFNA(VLOOKUP(VLOOKUP(A1529,Orders!$A$1:$L$832,3,FALSE),Employees!$A$1:$J$10,3,FALSE)&amp;" "&amp;VLOOKUP(VLOOKUP(A1529,Orders!$A$1:$L$832,3,FALSE),Employees!$A$1:$J$10,2,FALSE),"")</f>
        <v>Andrew Fuller</v>
      </c>
      <c r="E1529" s="3">
        <f>_xlfn.IFNA(VLOOKUP(A1529,Orders!$A$1:$L$832,4,FALSE),"")</f>
        <v>43309</v>
      </c>
      <c r="F1529">
        <v>33.25</v>
      </c>
      <c r="G1529">
        <v>3</v>
      </c>
      <c r="H1529">
        <v>0</v>
      </c>
      <c r="I1529">
        <f t="shared" si="92"/>
        <v>2018</v>
      </c>
      <c r="J1529">
        <f t="shared" si="93"/>
        <v>99.75</v>
      </c>
      <c r="K1529">
        <f t="shared" si="94"/>
        <v>7</v>
      </c>
      <c r="L1529" t="str">
        <f t="shared" si="95"/>
        <v>Q3</v>
      </c>
    </row>
    <row r="1530" spans="1:12">
      <c r="A1530">
        <v>10833</v>
      </c>
      <c r="B1530">
        <v>7</v>
      </c>
      <c r="C1530" t="str">
        <f>_xlfn.IFNA(VLOOKUP(B1530,Products!$A$1:$J$93,2,FALSE),"")</f>
        <v>Uncle Bob's Organic Dried Pears</v>
      </c>
      <c r="D1530" t="str">
        <f>_xlfn.IFNA(VLOOKUP(VLOOKUP(A1530,Orders!$A$1:$L$832,3,FALSE),Employees!$A$1:$J$10,3,FALSE)&amp;" "&amp;VLOOKUP(VLOOKUP(A1530,Orders!$A$1:$L$832,3,FALSE),Employees!$A$1:$J$10,2,FALSE),"")</f>
        <v>Michael Suyama</v>
      </c>
      <c r="E1530" s="3">
        <f>_xlfn.IFNA(VLOOKUP(A1530,Orders!$A$1:$L$832,4,FALSE),"")</f>
        <v>43310</v>
      </c>
      <c r="F1530">
        <v>30</v>
      </c>
      <c r="G1530">
        <v>20</v>
      </c>
      <c r="H1530">
        <v>0.1</v>
      </c>
      <c r="I1530">
        <f t="shared" si="92"/>
        <v>2018</v>
      </c>
      <c r="J1530">
        <f t="shared" si="93"/>
        <v>60</v>
      </c>
      <c r="K1530">
        <f t="shared" si="94"/>
        <v>7</v>
      </c>
      <c r="L1530" t="str">
        <f t="shared" si="95"/>
        <v>Q3</v>
      </c>
    </row>
    <row r="1531" spans="1:12">
      <c r="A1531">
        <v>10833</v>
      </c>
      <c r="B1531">
        <v>31</v>
      </c>
      <c r="C1531" t="str">
        <f>_xlfn.IFNA(VLOOKUP(B1531,Products!$A$1:$J$93,2,FALSE),"")</f>
        <v>Gorgonzola Telino</v>
      </c>
      <c r="D1531" t="str">
        <f>_xlfn.IFNA(VLOOKUP(VLOOKUP(A1531,Orders!$A$1:$L$832,3,FALSE),Employees!$A$1:$J$10,3,FALSE)&amp;" "&amp;VLOOKUP(VLOOKUP(A1531,Orders!$A$1:$L$832,3,FALSE),Employees!$A$1:$J$10,2,FALSE),"")</f>
        <v>Michael Suyama</v>
      </c>
      <c r="E1531" s="3">
        <f>_xlfn.IFNA(VLOOKUP(A1531,Orders!$A$1:$L$832,4,FALSE),"")</f>
        <v>43310</v>
      </c>
      <c r="F1531">
        <v>12.5</v>
      </c>
      <c r="G1531">
        <v>9</v>
      </c>
      <c r="H1531">
        <v>0.1</v>
      </c>
      <c r="I1531">
        <f t="shared" si="92"/>
        <v>2018</v>
      </c>
      <c r="J1531">
        <f t="shared" si="93"/>
        <v>11.25</v>
      </c>
      <c r="K1531">
        <f t="shared" si="94"/>
        <v>7</v>
      </c>
      <c r="L1531" t="str">
        <f t="shared" si="95"/>
        <v>Q3</v>
      </c>
    </row>
    <row r="1532" spans="1:12">
      <c r="A1532">
        <v>10833</v>
      </c>
      <c r="B1532">
        <v>53</v>
      </c>
      <c r="C1532" t="str">
        <f>_xlfn.IFNA(VLOOKUP(B1532,Products!$A$1:$J$93,2,FALSE),"")</f>
        <v>Perth Pasties</v>
      </c>
      <c r="D1532" t="str">
        <f>_xlfn.IFNA(VLOOKUP(VLOOKUP(A1532,Orders!$A$1:$L$832,3,FALSE),Employees!$A$1:$J$10,3,FALSE)&amp;" "&amp;VLOOKUP(VLOOKUP(A1532,Orders!$A$1:$L$832,3,FALSE),Employees!$A$1:$J$10,2,FALSE),"")</f>
        <v>Michael Suyama</v>
      </c>
      <c r="E1532" s="3">
        <f>_xlfn.IFNA(VLOOKUP(A1532,Orders!$A$1:$L$832,4,FALSE),"")</f>
        <v>43310</v>
      </c>
      <c r="F1532">
        <v>32.799999999999997</v>
      </c>
      <c r="G1532">
        <v>9</v>
      </c>
      <c r="H1532">
        <v>0.1</v>
      </c>
      <c r="I1532">
        <f t="shared" si="92"/>
        <v>2018</v>
      </c>
      <c r="J1532">
        <f t="shared" si="93"/>
        <v>29.52</v>
      </c>
      <c r="K1532">
        <f t="shared" si="94"/>
        <v>7</v>
      </c>
      <c r="L1532" t="str">
        <f t="shared" si="95"/>
        <v>Q3</v>
      </c>
    </row>
    <row r="1533" spans="1:12">
      <c r="A1533">
        <v>10834</v>
      </c>
      <c r="B1533">
        <v>29</v>
      </c>
      <c r="C1533" t="str">
        <f>_xlfn.IFNA(VLOOKUP(B1533,Products!$A$1:$J$93,2,FALSE),"")</f>
        <v>Thüringer Rostbratwurst</v>
      </c>
      <c r="D1533" t="str">
        <f>_xlfn.IFNA(VLOOKUP(VLOOKUP(A1533,Orders!$A$1:$L$832,3,FALSE),Employees!$A$1:$J$10,3,FALSE)&amp;" "&amp;VLOOKUP(VLOOKUP(A1533,Orders!$A$1:$L$832,3,FALSE),Employees!$A$1:$J$10,2,FALSE),"")</f>
        <v>Nancy Davolio</v>
      </c>
      <c r="E1533" s="3">
        <f>_xlfn.IFNA(VLOOKUP(A1533,Orders!$A$1:$L$832,4,FALSE),"")</f>
        <v>43310</v>
      </c>
      <c r="F1533">
        <v>123.79</v>
      </c>
      <c r="G1533">
        <v>8</v>
      </c>
      <c r="H1533">
        <v>0.05</v>
      </c>
      <c r="I1533">
        <f t="shared" si="92"/>
        <v>2018</v>
      </c>
      <c r="J1533">
        <f t="shared" si="93"/>
        <v>49.516000000000005</v>
      </c>
      <c r="K1533">
        <f t="shared" si="94"/>
        <v>7</v>
      </c>
      <c r="L1533" t="str">
        <f t="shared" si="95"/>
        <v>Q3</v>
      </c>
    </row>
    <row r="1534" spans="1:12">
      <c r="A1534">
        <v>10834</v>
      </c>
      <c r="B1534">
        <v>30</v>
      </c>
      <c r="C1534" t="str">
        <f>_xlfn.IFNA(VLOOKUP(B1534,Products!$A$1:$J$93,2,FALSE),"")</f>
        <v>Nord-Ost Matjeshering</v>
      </c>
      <c r="D1534" t="str">
        <f>_xlfn.IFNA(VLOOKUP(VLOOKUP(A1534,Orders!$A$1:$L$832,3,FALSE),Employees!$A$1:$J$10,3,FALSE)&amp;" "&amp;VLOOKUP(VLOOKUP(A1534,Orders!$A$1:$L$832,3,FALSE),Employees!$A$1:$J$10,2,FALSE),"")</f>
        <v>Nancy Davolio</v>
      </c>
      <c r="E1534" s="3">
        <f>_xlfn.IFNA(VLOOKUP(A1534,Orders!$A$1:$L$832,4,FALSE),"")</f>
        <v>43310</v>
      </c>
      <c r="F1534">
        <v>25.89</v>
      </c>
      <c r="G1534">
        <v>20</v>
      </c>
      <c r="H1534">
        <v>0.05</v>
      </c>
      <c r="I1534">
        <f t="shared" si="92"/>
        <v>2018</v>
      </c>
      <c r="J1534">
        <f t="shared" si="93"/>
        <v>25.89</v>
      </c>
      <c r="K1534">
        <f t="shared" si="94"/>
        <v>7</v>
      </c>
      <c r="L1534" t="str">
        <f t="shared" si="95"/>
        <v>Q3</v>
      </c>
    </row>
    <row r="1535" spans="1:12">
      <c r="A1535">
        <v>10835</v>
      </c>
      <c r="B1535">
        <v>59</v>
      </c>
      <c r="C1535" t="str">
        <f>_xlfn.IFNA(VLOOKUP(B1535,Products!$A$1:$J$93,2,FALSE),"")</f>
        <v>Raclette Courdavault</v>
      </c>
      <c r="D1535" t="str">
        <f>_xlfn.IFNA(VLOOKUP(VLOOKUP(A1535,Orders!$A$1:$L$832,3,FALSE),Employees!$A$1:$J$10,3,FALSE)&amp;" "&amp;VLOOKUP(VLOOKUP(A1535,Orders!$A$1:$L$832,3,FALSE),Employees!$A$1:$J$10,2,FALSE),"")</f>
        <v>Nancy Davolio</v>
      </c>
      <c r="E1535" s="3">
        <f>_xlfn.IFNA(VLOOKUP(A1535,Orders!$A$1:$L$832,4,FALSE),"")</f>
        <v>43310</v>
      </c>
      <c r="F1535">
        <v>55</v>
      </c>
      <c r="G1535">
        <v>15</v>
      </c>
      <c r="H1535">
        <v>0</v>
      </c>
      <c r="I1535">
        <f t="shared" si="92"/>
        <v>2018</v>
      </c>
      <c r="J1535">
        <f t="shared" si="93"/>
        <v>825</v>
      </c>
      <c r="K1535">
        <f t="shared" si="94"/>
        <v>7</v>
      </c>
      <c r="L1535" t="str">
        <f t="shared" si="95"/>
        <v>Q3</v>
      </c>
    </row>
    <row r="1536" spans="1:12">
      <c r="A1536">
        <v>10835</v>
      </c>
      <c r="B1536">
        <v>77</v>
      </c>
      <c r="C1536" t="str">
        <f>_xlfn.IFNA(VLOOKUP(B1536,Products!$A$1:$J$93,2,FALSE),"")</f>
        <v>Original Frankfurter grüne Soße</v>
      </c>
      <c r="D1536" t="str">
        <f>_xlfn.IFNA(VLOOKUP(VLOOKUP(A1536,Orders!$A$1:$L$832,3,FALSE),Employees!$A$1:$J$10,3,FALSE)&amp;" "&amp;VLOOKUP(VLOOKUP(A1536,Orders!$A$1:$L$832,3,FALSE),Employees!$A$1:$J$10,2,FALSE),"")</f>
        <v>Nancy Davolio</v>
      </c>
      <c r="E1536" s="3">
        <f>_xlfn.IFNA(VLOOKUP(A1536,Orders!$A$1:$L$832,4,FALSE),"")</f>
        <v>43310</v>
      </c>
      <c r="F1536">
        <v>13</v>
      </c>
      <c r="G1536">
        <v>2</v>
      </c>
      <c r="H1536">
        <v>0.2</v>
      </c>
      <c r="I1536">
        <f t="shared" si="92"/>
        <v>2018</v>
      </c>
      <c r="J1536">
        <f t="shared" si="93"/>
        <v>5.2</v>
      </c>
      <c r="K1536">
        <f t="shared" si="94"/>
        <v>7</v>
      </c>
      <c r="L1536" t="str">
        <f t="shared" si="95"/>
        <v>Q3</v>
      </c>
    </row>
    <row r="1537" spans="1:12">
      <c r="A1537">
        <v>10836</v>
      </c>
      <c r="B1537">
        <v>22</v>
      </c>
      <c r="C1537" t="str">
        <f>_xlfn.IFNA(VLOOKUP(B1537,Products!$A$1:$J$93,2,FALSE),"")</f>
        <v>Gustaf's Knäckebröd</v>
      </c>
      <c r="D1537" t="str">
        <f>_xlfn.IFNA(VLOOKUP(VLOOKUP(A1537,Orders!$A$1:$L$832,3,FALSE),Employees!$A$1:$J$10,3,FALSE)&amp;" "&amp;VLOOKUP(VLOOKUP(A1537,Orders!$A$1:$L$832,3,FALSE),Employees!$A$1:$J$10,2,FALSE),"")</f>
        <v>Robert King</v>
      </c>
      <c r="E1537" s="3">
        <f>_xlfn.IFNA(VLOOKUP(A1537,Orders!$A$1:$L$832,4,FALSE),"")</f>
        <v>43311</v>
      </c>
      <c r="F1537">
        <v>21</v>
      </c>
      <c r="G1537">
        <v>52</v>
      </c>
      <c r="H1537">
        <v>0</v>
      </c>
      <c r="I1537">
        <f t="shared" si="92"/>
        <v>2018</v>
      </c>
      <c r="J1537">
        <f t="shared" si="93"/>
        <v>1092</v>
      </c>
      <c r="K1537">
        <f t="shared" si="94"/>
        <v>7</v>
      </c>
      <c r="L1537" t="str">
        <f t="shared" si="95"/>
        <v>Q3</v>
      </c>
    </row>
    <row r="1538" spans="1:12">
      <c r="A1538">
        <v>10836</v>
      </c>
      <c r="B1538">
        <v>35</v>
      </c>
      <c r="C1538" t="str">
        <f>_xlfn.IFNA(VLOOKUP(B1538,Products!$A$1:$J$93,2,FALSE),"")</f>
        <v>Steeleye Stout</v>
      </c>
      <c r="D1538" t="str">
        <f>_xlfn.IFNA(VLOOKUP(VLOOKUP(A1538,Orders!$A$1:$L$832,3,FALSE),Employees!$A$1:$J$10,3,FALSE)&amp;" "&amp;VLOOKUP(VLOOKUP(A1538,Orders!$A$1:$L$832,3,FALSE),Employees!$A$1:$J$10,2,FALSE),"")</f>
        <v>Robert King</v>
      </c>
      <c r="E1538" s="3">
        <f>_xlfn.IFNA(VLOOKUP(A1538,Orders!$A$1:$L$832,4,FALSE),"")</f>
        <v>43311</v>
      </c>
      <c r="F1538">
        <v>18</v>
      </c>
      <c r="G1538">
        <v>6</v>
      </c>
      <c r="H1538">
        <v>0</v>
      </c>
      <c r="I1538">
        <f t="shared" si="92"/>
        <v>2018</v>
      </c>
      <c r="J1538">
        <f t="shared" si="93"/>
        <v>108</v>
      </c>
      <c r="K1538">
        <f t="shared" si="94"/>
        <v>7</v>
      </c>
      <c r="L1538" t="str">
        <f t="shared" si="95"/>
        <v>Q3</v>
      </c>
    </row>
    <row r="1539" spans="1:12">
      <c r="A1539">
        <v>10836</v>
      </c>
      <c r="B1539">
        <v>57</v>
      </c>
      <c r="C1539" t="str">
        <f>_xlfn.IFNA(VLOOKUP(B1539,Products!$A$1:$J$93,2,FALSE),"")</f>
        <v>Ravioli Angelo</v>
      </c>
      <c r="D1539" t="str">
        <f>_xlfn.IFNA(VLOOKUP(VLOOKUP(A1539,Orders!$A$1:$L$832,3,FALSE),Employees!$A$1:$J$10,3,FALSE)&amp;" "&amp;VLOOKUP(VLOOKUP(A1539,Orders!$A$1:$L$832,3,FALSE),Employees!$A$1:$J$10,2,FALSE),"")</f>
        <v>Robert King</v>
      </c>
      <c r="E1539" s="3">
        <f>_xlfn.IFNA(VLOOKUP(A1539,Orders!$A$1:$L$832,4,FALSE),"")</f>
        <v>43311</v>
      </c>
      <c r="F1539">
        <v>19.5</v>
      </c>
      <c r="G1539">
        <v>24</v>
      </c>
      <c r="H1539">
        <v>0</v>
      </c>
      <c r="I1539">
        <f t="shared" ref="I1539:I1602" si="96">IFERROR(IF(E1539="","",YEAR(E1539)),"")</f>
        <v>2018</v>
      </c>
      <c r="J1539">
        <f t="shared" ref="J1539:J1602" si="97">IF(H1539=0,F1539*G1539,F1539*G1539*H1539)</f>
        <v>468</v>
      </c>
      <c r="K1539">
        <f t="shared" ref="K1539:K1602" si="98">IFERROR(MONTH(E1539),"")</f>
        <v>7</v>
      </c>
      <c r="L1539" t="str">
        <f t="shared" ref="L1539:L1602" si="99">IFERROR("Q"&amp;ROUNDUP(MONTH(E1539)/3,0),"")</f>
        <v>Q3</v>
      </c>
    </row>
    <row r="1540" spans="1:12">
      <c r="A1540">
        <v>10836</v>
      </c>
      <c r="B1540">
        <v>60</v>
      </c>
      <c r="C1540" t="str">
        <f>_xlfn.IFNA(VLOOKUP(B1540,Products!$A$1:$J$93,2,FALSE),"")</f>
        <v>Camembert Pierrot</v>
      </c>
      <c r="D1540" t="str">
        <f>_xlfn.IFNA(VLOOKUP(VLOOKUP(A1540,Orders!$A$1:$L$832,3,FALSE),Employees!$A$1:$J$10,3,FALSE)&amp;" "&amp;VLOOKUP(VLOOKUP(A1540,Orders!$A$1:$L$832,3,FALSE),Employees!$A$1:$J$10,2,FALSE),"")</f>
        <v>Robert King</v>
      </c>
      <c r="E1540" s="3">
        <f>_xlfn.IFNA(VLOOKUP(A1540,Orders!$A$1:$L$832,4,FALSE),"")</f>
        <v>43311</v>
      </c>
      <c r="F1540">
        <v>34</v>
      </c>
      <c r="G1540">
        <v>60</v>
      </c>
      <c r="H1540">
        <v>0</v>
      </c>
      <c r="I1540">
        <f t="shared" si="96"/>
        <v>2018</v>
      </c>
      <c r="J1540">
        <f t="shared" si="97"/>
        <v>2040</v>
      </c>
      <c r="K1540">
        <f t="shared" si="98"/>
        <v>7</v>
      </c>
      <c r="L1540" t="str">
        <f t="shared" si="99"/>
        <v>Q3</v>
      </c>
    </row>
    <row r="1541" spans="1:12">
      <c r="A1541">
        <v>10836</v>
      </c>
      <c r="B1541">
        <v>64</v>
      </c>
      <c r="C1541" t="str">
        <f>_xlfn.IFNA(VLOOKUP(B1541,Products!$A$1:$J$93,2,FALSE),"")</f>
        <v>Wimmers gute Semmelknödel</v>
      </c>
      <c r="D1541" t="str">
        <f>_xlfn.IFNA(VLOOKUP(VLOOKUP(A1541,Orders!$A$1:$L$832,3,FALSE),Employees!$A$1:$J$10,3,FALSE)&amp;" "&amp;VLOOKUP(VLOOKUP(A1541,Orders!$A$1:$L$832,3,FALSE),Employees!$A$1:$J$10,2,FALSE),"")</f>
        <v>Robert King</v>
      </c>
      <c r="E1541" s="3">
        <f>_xlfn.IFNA(VLOOKUP(A1541,Orders!$A$1:$L$832,4,FALSE),"")</f>
        <v>43311</v>
      </c>
      <c r="F1541">
        <v>33.25</v>
      </c>
      <c r="G1541">
        <v>30</v>
      </c>
      <c r="H1541">
        <v>0</v>
      </c>
      <c r="I1541">
        <f t="shared" si="96"/>
        <v>2018</v>
      </c>
      <c r="J1541">
        <f t="shared" si="97"/>
        <v>997.5</v>
      </c>
      <c r="K1541">
        <f t="shared" si="98"/>
        <v>7</v>
      </c>
      <c r="L1541" t="str">
        <f t="shared" si="99"/>
        <v>Q3</v>
      </c>
    </row>
    <row r="1542" spans="1:12">
      <c r="A1542">
        <v>10837</v>
      </c>
      <c r="B1542">
        <v>13</v>
      </c>
      <c r="C1542" t="str">
        <f>_xlfn.IFNA(VLOOKUP(B1542,Products!$A$1:$J$93,2,FALSE),"")</f>
        <v>Konbu</v>
      </c>
      <c r="D1542" t="str">
        <f>_xlfn.IFNA(VLOOKUP(VLOOKUP(A1542,Orders!$A$1:$L$832,3,FALSE),Employees!$A$1:$J$10,3,FALSE)&amp;" "&amp;VLOOKUP(VLOOKUP(A1542,Orders!$A$1:$L$832,3,FALSE),Employees!$A$1:$J$10,2,FALSE),"")</f>
        <v>Anne Dodsworth</v>
      </c>
      <c r="E1542" s="3">
        <f>_xlfn.IFNA(VLOOKUP(A1542,Orders!$A$1:$L$832,4,FALSE),"")</f>
        <v>43311</v>
      </c>
      <c r="F1542">
        <v>6</v>
      </c>
      <c r="G1542">
        <v>6</v>
      </c>
      <c r="H1542">
        <v>0</v>
      </c>
      <c r="I1542">
        <f t="shared" si="96"/>
        <v>2018</v>
      </c>
      <c r="J1542">
        <f t="shared" si="97"/>
        <v>36</v>
      </c>
      <c r="K1542">
        <f t="shared" si="98"/>
        <v>7</v>
      </c>
      <c r="L1542" t="str">
        <f t="shared" si="99"/>
        <v>Q3</v>
      </c>
    </row>
    <row r="1543" spans="1:12">
      <c r="A1543">
        <v>10837</v>
      </c>
      <c r="B1543">
        <v>40</v>
      </c>
      <c r="C1543" t="str">
        <f>_xlfn.IFNA(VLOOKUP(B1543,Products!$A$1:$J$93,2,FALSE),"")</f>
        <v>Boston Crab Meat</v>
      </c>
      <c r="D1543" t="str">
        <f>_xlfn.IFNA(VLOOKUP(VLOOKUP(A1543,Orders!$A$1:$L$832,3,FALSE),Employees!$A$1:$J$10,3,FALSE)&amp;" "&amp;VLOOKUP(VLOOKUP(A1543,Orders!$A$1:$L$832,3,FALSE),Employees!$A$1:$J$10,2,FALSE),"")</f>
        <v>Anne Dodsworth</v>
      </c>
      <c r="E1543" s="3">
        <f>_xlfn.IFNA(VLOOKUP(A1543,Orders!$A$1:$L$832,4,FALSE),"")</f>
        <v>43311</v>
      </c>
      <c r="F1543">
        <v>18.399999999999999</v>
      </c>
      <c r="G1543">
        <v>25</v>
      </c>
      <c r="H1543">
        <v>0</v>
      </c>
      <c r="I1543">
        <f t="shared" si="96"/>
        <v>2018</v>
      </c>
      <c r="J1543">
        <f t="shared" si="97"/>
        <v>459.99999999999994</v>
      </c>
      <c r="K1543">
        <f t="shared" si="98"/>
        <v>7</v>
      </c>
      <c r="L1543" t="str">
        <f t="shared" si="99"/>
        <v>Q3</v>
      </c>
    </row>
    <row r="1544" spans="1:12">
      <c r="A1544">
        <v>10837</v>
      </c>
      <c r="B1544">
        <v>47</v>
      </c>
      <c r="C1544" t="str">
        <f>_xlfn.IFNA(VLOOKUP(B1544,Products!$A$1:$J$93,2,FALSE),"")</f>
        <v>Zaanse koeken</v>
      </c>
      <c r="D1544" t="str">
        <f>_xlfn.IFNA(VLOOKUP(VLOOKUP(A1544,Orders!$A$1:$L$832,3,FALSE),Employees!$A$1:$J$10,3,FALSE)&amp;" "&amp;VLOOKUP(VLOOKUP(A1544,Orders!$A$1:$L$832,3,FALSE),Employees!$A$1:$J$10,2,FALSE),"")</f>
        <v>Anne Dodsworth</v>
      </c>
      <c r="E1544" s="3">
        <f>_xlfn.IFNA(VLOOKUP(A1544,Orders!$A$1:$L$832,4,FALSE),"")</f>
        <v>43311</v>
      </c>
      <c r="F1544">
        <v>9.5</v>
      </c>
      <c r="G1544">
        <v>40</v>
      </c>
      <c r="H1544">
        <v>0.25</v>
      </c>
      <c r="I1544">
        <f t="shared" si="96"/>
        <v>2018</v>
      </c>
      <c r="J1544">
        <f t="shared" si="97"/>
        <v>95</v>
      </c>
      <c r="K1544">
        <f t="shared" si="98"/>
        <v>7</v>
      </c>
      <c r="L1544" t="str">
        <f t="shared" si="99"/>
        <v>Q3</v>
      </c>
    </row>
    <row r="1545" spans="1:12">
      <c r="A1545">
        <v>10837</v>
      </c>
      <c r="B1545">
        <v>76</v>
      </c>
      <c r="C1545" t="str">
        <f>_xlfn.IFNA(VLOOKUP(B1545,Products!$A$1:$J$93,2,FALSE),"")</f>
        <v>Lakkalikööri</v>
      </c>
      <c r="D1545" t="str">
        <f>_xlfn.IFNA(VLOOKUP(VLOOKUP(A1545,Orders!$A$1:$L$832,3,FALSE),Employees!$A$1:$J$10,3,FALSE)&amp;" "&amp;VLOOKUP(VLOOKUP(A1545,Orders!$A$1:$L$832,3,FALSE),Employees!$A$1:$J$10,2,FALSE),"")</f>
        <v>Anne Dodsworth</v>
      </c>
      <c r="E1545" s="3">
        <f>_xlfn.IFNA(VLOOKUP(A1545,Orders!$A$1:$L$832,4,FALSE),"")</f>
        <v>43311</v>
      </c>
      <c r="F1545">
        <v>18</v>
      </c>
      <c r="G1545">
        <v>21</v>
      </c>
      <c r="H1545">
        <v>0.25</v>
      </c>
      <c r="I1545">
        <f t="shared" si="96"/>
        <v>2018</v>
      </c>
      <c r="J1545">
        <f t="shared" si="97"/>
        <v>94.5</v>
      </c>
      <c r="K1545">
        <f t="shared" si="98"/>
        <v>7</v>
      </c>
      <c r="L1545" t="str">
        <f t="shared" si="99"/>
        <v>Q3</v>
      </c>
    </row>
    <row r="1546" spans="1:12">
      <c r="A1546">
        <v>10838</v>
      </c>
      <c r="B1546">
        <v>1</v>
      </c>
      <c r="C1546" t="str">
        <f>_xlfn.IFNA(VLOOKUP(B1546,Products!$A$1:$J$93,2,FALSE),"")</f>
        <v>Tea</v>
      </c>
      <c r="D1546" t="str">
        <f>_xlfn.IFNA(VLOOKUP(VLOOKUP(A1546,Orders!$A$1:$L$832,3,FALSE),Employees!$A$1:$J$10,3,FALSE)&amp;" "&amp;VLOOKUP(VLOOKUP(A1546,Orders!$A$1:$L$832,3,FALSE),Employees!$A$1:$J$10,2,FALSE),"")</f>
        <v>Janet Leverling</v>
      </c>
      <c r="E1546" s="3">
        <f>_xlfn.IFNA(VLOOKUP(A1546,Orders!$A$1:$L$832,4,FALSE),"")</f>
        <v>43314</v>
      </c>
      <c r="F1546">
        <v>18</v>
      </c>
      <c r="G1546">
        <v>4</v>
      </c>
      <c r="H1546">
        <v>0.25</v>
      </c>
      <c r="I1546">
        <f t="shared" si="96"/>
        <v>2018</v>
      </c>
      <c r="J1546">
        <f t="shared" si="97"/>
        <v>18</v>
      </c>
      <c r="K1546">
        <f t="shared" si="98"/>
        <v>8</v>
      </c>
      <c r="L1546" t="str">
        <f t="shared" si="99"/>
        <v>Q3</v>
      </c>
    </row>
    <row r="1547" spans="1:12">
      <c r="A1547">
        <v>10838</v>
      </c>
      <c r="B1547">
        <v>18</v>
      </c>
      <c r="C1547" t="str">
        <f>_xlfn.IFNA(VLOOKUP(B1547,Products!$A$1:$J$93,2,FALSE),"")</f>
        <v>Carnarvon Tigers</v>
      </c>
      <c r="D1547" t="str">
        <f>_xlfn.IFNA(VLOOKUP(VLOOKUP(A1547,Orders!$A$1:$L$832,3,FALSE),Employees!$A$1:$J$10,3,FALSE)&amp;" "&amp;VLOOKUP(VLOOKUP(A1547,Orders!$A$1:$L$832,3,FALSE),Employees!$A$1:$J$10,2,FALSE),"")</f>
        <v>Janet Leverling</v>
      </c>
      <c r="E1547" s="3">
        <f>_xlfn.IFNA(VLOOKUP(A1547,Orders!$A$1:$L$832,4,FALSE),"")</f>
        <v>43314</v>
      </c>
      <c r="F1547">
        <v>62.5</v>
      </c>
      <c r="G1547">
        <v>25</v>
      </c>
      <c r="H1547">
        <v>0.25</v>
      </c>
      <c r="I1547">
        <f t="shared" si="96"/>
        <v>2018</v>
      </c>
      <c r="J1547">
        <f t="shared" si="97"/>
        <v>390.625</v>
      </c>
      <c r="K1547">
        <f t="shared" si="98"/>
        <v>8</v>
      </c>
      <c r="L1547" t="str">
        <f t="shared" si="99"/>
        <v>Q3</v>
      </c>
    </row>
    <row r="1548" spans="1:12">
      <c r="A1548">
        <v>10838</v>
      </c>
      <c r="B1548">
        <v>36</v>
      </c>
      <c r="C1548" t="str">
        <f>_xlfn.IFNA(VLOOKUP(B1548,Products!$A$1:$J$93,2,FALSE),"")</f>
        <v>Inlagd Sill</v>
      </c>
      <c r="D1548" t="str">
        <f>_xlfn.IFNA(VLOOKUP(VLOOKUP(A1548,Orders!$A$1:$L$832,3,FALSE),Employees!$A$1:$J$10,3,FALSE)&amp;" "&amp;VLOOKUP(VLOOKUP(A1548,Orders!$A$1:$L$832,3,FALSE),Employees!$A$1:$J$10,2,FALSE),"")</f>
        <v>Janet Leverling</v>
      </c>
      <c r="E1548" s="3">
        <f>_xlfn.IFNA(VLOOKUP(A1548,Orders!$A$1:$L$832,4,FALSE),"")</f>
        <v>43314</v>
      </c>
      <c r="F1548">
        <v>19</v>
      </c>
      <c r="G1548">
        <v>50</v>
      </c>
      <c r="H1548">
        <v>0.25</v>
      </c>
      <c r="I1548">
        <f t="shared" si="96"/>
        <v>2018</v>
      </c>
      <c r="J1548">
        <f t="shared" si="97"/>
        <v>237.5</v>
      </c>
      <c r="K1548">
        <f t="shared" si="98"/>
        <v>8</v>
      </c>
      <c r="L1548" t="str">
        <f t="shared" si="99"/>
        <v>Q3</v>
      </c>
    </row>
    <row r="1549" spans="1:12">
      <c r="A1549">
        <v>10839</v>
      </c>
      <c r="B1549">
        <v>58</v>
      </c>
      <c r="C1549" t="str">
        <f>_xlfn.IFNA(VLOOKUP(B1549,Products!$A$1:$J$93,2,FALSE),"")</f>
        <v>Escargots de Bourgogne</v>
      </c>
      <c r="D1549" t="str">
        <f>_xlfn.IFNA(VLOOKUP(VLOOKUP(A1549,Orders!$A$1:$L$832,3,FALSE),Employees!$A$1:$J$10,3,FALSE)&amp;" "&amp;VLOOKUP(VLOOKUP(A1549,Orders!$A$1:$L$832,3,FALSE),Employees!$A$1:$J$10,2,FALSE),"")</f>
        <v>Janet Leverling</v>
      </c>
      <c r="E1549" s="3">
        <f>_xlfn.IFNA(VLOOKUP(A1549,Orders!$A$1:$L$832,4,FALSE),"")</f>
        <v>43314</v>
      </c>
      <c r="F1549">
        <v>13.25</v>
      </c>
      <c r="G1549">
        <v>30</v>
      </c>
      <c r="H1549">
        <v>0.1</v>
      </c>
      <c r="I1549">
        <f t="shared" si="96"/>
        <v>2018</v>
      </c>
      <c r="J1549">
        <f t="shared" si="97"/>
        <v>39.75</v>
      </c>
      <c r="K1549">
        <f t="shared" si="98"/>
        <v>8</v>
      </c>
      <c r="L1549" t="str">
        <f t="shared" si="99"/>
        <v>Q3</v>
      </c>
    </row>
    <row r="1550" spans="1:12">
      <c r="A1550">
        <v>10839</v>
      </c>
      <c r="B1550">
        <v>72</v>
      </c>
      <c r="C1550" t="str">
        <f>_xlfn.IFNA(VLOOKUP(B1550,Products!$A$1:$J$93,2,FALSE),"")</f>
        <v>Mozzarella di Giovanni</v>
      </c>
      <c r="D1550" t="str">
        <f>_xlfn.IFNA(VLOOKUP(VLOOKUP(A1550,Orders!$A$1:$L$832,3,FALSE),Employees!$A$1:$J$10,3,FALSE)&amp;" "&amp;VLOOKUP(VLOOKUP(A1550,Orders!$A$1:$L$832,3,FALSE),Employees!$A$1:$J$10,2,FALSE),"")</f>
        <v>Janet Leverling</v>
      </c>
      <c r="E1550" s="3">
        <f>_xlfn.IFNA(VLOOKUP(A1550,Orders!$A$1:$L$832,4,FALSE),"")</f>
        <v>43314</v>
      </c>
      <c r="F1550">
        <v>34.799999999999997</v>
      </c>
      <c r="G1550">
        <v>15</v>
      </c>
      <c r="H1550">
        <v>0.1</v>
      </c>
      <c r="I1550">
        <f t="shared" si="96"/>
        <v>2018</v>
      </c>
      <c r="J1550">
        <f t="shared" si="97"/>
        <v>52.2</v>
      </c>
      <c r="K1550">
        <f t="shared" si="98"/>
        <v>8</v>
      </c>
      <c r="L1550" t="str">
        <f t="shared" si="99"/>
        <v>Q3</v>
      </c>
    </row>
    <row r="1551" spans="1:12">
      <c r="A1551">
        <v>10840</v>
      </c>
      <c r="B1551">
        <v>25</v>
      </c>
      <c r="C1551" t="str">
        <f>_xlfn.IFNA(VLOOKUP(B1551,Products!$A$1:$J$93,2,FALSE),"")</f>
        <v>NuNuCa Nuß-Nougat-Creme</v>
      </c>
      <c r="D1551" t="str">
        <f>_xlfn.IFNA(VLOOKUP(VLOOKUP(A1551,Orders!$A$1:$L$832,3,FALSE),Employees!$A$1:$J$10,3,FALSE)&amp;" "&amp;VLOOKUP(VLOOKUP(A1551,Orders!$A$1:$L$832,3,FALSE),Employees!$A$1:$J$10,2,FALSE),"")</f>
        <v>Margaret Peacock</v>
      </c>
      <c r="E1551" s="3">
        <f>_xlfn.IFNA(VLOOKUP(A1551,Orders!$A$1:$L$832,4,FALSE),"")</f>
        <v>43314</v>
      </c>
      <c r="F1551">
        <v>14</v>
      </c>
      <c r="G1551">
        <v>6</v>
      </c>
      <c r="H1551">
        <v>0.2</v>
      </c>
      <c r="I1551">
        <f t="shared" si="96"/>
        <v>2018</v>
      </c>
      <c r="J1551">
        <f t="shared" si="97"/>
        <v>16.8</v>
      </c>
      <c r="K1551">
        <f t="shared" si="98"/>
        <v>8</v>
      </c>
      <c r="L1551" t="str">
        <f t="shared" si="99"/>
        <v>Q3</v>
      </c>
    </row>
    <row r="1552" spans="1:12">
      <c r="A1552">
        <v>10840</v>
      </c>
      <c r="B1552">
        <v>39</v>
      </c>
      <c r="C1552" t="str">
        <f>_xlfn.IFNA(VLOOKUP(B1552,Products!$A$1:$J$93,2,FALSE),"")</f>
        <v>Chartreuse verte</v>
      </c>
      <c r="D1552" t="str">
        <f>_xlfn.IFNA(VLOOKUP(VLOOKUP(A1552,Orders!$A$1:$L$832,3,FALSE),Employees!$A$1:$J$10,3,FALSE)&amp;" "&amp;VLOOKUP(VLOOKUP(A1552,Orders!$A$1:$L$832,3,FALSE),Employees!$A$1:$J$10,2,FALSE),"")</f>
        <v>Margaret Peacock</v>
      </c>
      <c r="E1552" s="3">
        <f>_xlfn.IFNA(VLOOKUP(A1552,Orders!$A$1:$L$832,4,FALSE),"")</f>
        <v>43314</v>
      </c>
      <c r="F1552">
        <v>18</v>
      </c>
      <c r="G1552">
        <v>10</v>
      </c>
      <c r="H1552">
        <v>0.2</v>
      </c>
      <c r="I1552">
        <f t="shared" si="96"/>
        <v>2018</v>
      </c>
      <c r="J1552">
        <f t="shared" si="97"/>
        <v>36</v>
      </c>
      <c r="K1552">
        <f t="shared" si="98"/>
        <v>8</v>
      </c>
      <c r="L1552" t="str">
        <f t="shared" si="99"/>
        <v>Q3</v>
      </c>
    </row>
    <row r="1553" spans="1:12">
      <c r="A1553">
        <v>10841</v>
      </c>
      <c r="B1553">
        <v>10</v>
      </c>
      <c r="C1553" t="str">
        <f>_xlfn.IFNA(VLOOKUP(B1553,Products!$A$1:$J$93,2,FALSE),"")</f>
        <v>sugar</v>
      </c>
      <c r="D1553" t="str">
        <f>_xlfn.IFNA(VLOOKUP(VLOOKUP(A1553,Orders!$A$1:$L$832,3,FALSE),Employees!$A$1:$J$10,3,FALSE)&amp;" "&amp;VLOOKUP(VLOOKUP(A1553,Orders!$A$1:$L$832,3,FALSE),Employees!$A$1:$J$10,2,FALSE),"")</f>
        <v>Steven Buchanan</v>
      </c>
      <c r="E1553" s="3">
        <f>_xlfn.IFNA(VLOOKUP(A1553,Orders!$A$1:$L$832,4,FALSE),"")</f>
        <v>43315</v>
      </c>
      <c r="F1553">
        <v>31</v>
      </c>
      <c r="G1553">
        <v>16</v>
      </c>
      <c r="H1553">
        <v>0</v>
      </c>
      <c r="I1553">
        <f t="shared" si="96"/>
        <v>2018</v>
      </c>
      <c r="J1553">
        <f t="shared" si="97"/>
        <v>496</v>
      </c>
      <c r="K1553">
        <f t="shared" si="98"/>
        <v>8</v>
      </c>
      <c r="L1553" t="str">
        <f t="shared" si="99"/>
        <v>Q3</v>
      </c>
    </row>
    <row r="1554" spans="1:12">
      <c r="A1554">
        <v>10841</v>
      </c>
      <c r="B1554">
        <v>56</v>
      </c>
      <c r="C1554" t="str">
        <f>_xlfn.IFNA(VLOOKUP(B1554,Products!$A$1:$J$93,2,FALSE),"")</f>
        <v>Gnocchi di nonna Alice</v>
      </c>
      <c r="D1554" t="str">
        <f>_xlfn.IFNA(VLOOKUP(VLOOKUP(A1554,Orders!$A$1:$L$832,3,FALSE),Employees!$A$1:$J$10,3,FALSE)&amp;" "&amp;VLOOKUP(VLOOKUP(A1554,Orders!$A$1:$L$832,3,FALSE),Employees!$A$1:$J$10,2,FALSE),"")</f>
        <v>Steven Buchanan</v>
      </c>
      <c r="E1554" s="3">
        <f>_xlfn.IFNA(VLOOKUP(A1554,Orders!$A$1:$L$832,4,FALSE),"")</f>
        <v>43315</v>
      </c>
      <c r="F1554">
        <v>38</v>
      </c>
      <c r="G1554">
        <v>30</v>
      </c>
      <c r="H1554">
        <v>0</v>
      </c>
      <c r="I1554">
        <f t="shared" si="96"/>
        <v>2018</v>
      </c>
      <c r="J1554">
        <f t="shared" si="97"/>
        <v>1140</v>
      </c>
      <c r="K1554">
        <f t="shared" si="98"/>
        <v>8</v>
      </c>
      <c r="L1554" t="str">
        <f t="shared" si="99"/>
        <v>Q3</v>
      </c>
    </row>
    <row r="1555" spans="1:12">
      <c r="A1555">
        <v>10841</v>
      </c>
      <c r="B1555">
        <v>59</v>
      </c>
      <c r="C1555" t="str">
        <f>_xlfn.IFNA(VLOOKUP(B1555,Products!$A$1:$J$93,2,FALSE),"")</f>
        <v>Raclette Courdavault</v>
      </c>
      <c r="D1555" t="str">
        <f>_xlfn.IFNA(VLOOKUP(VLOOKUP(A1555,Orders!$A$1:$L$832,3,FALSE),Employees!$A$1:$J$10,3,FALSE)&amp;" "&amp;VLOOKUP(VLOOKUP(A1555,Orders!$A$1:$L$832,3,FALSE),Employees!$A$1:$J$10,2,FALSE),"")</f>
        <v>Steven Buchanan</v>
      </c>
      <c r="E1555" s="3">
        <f>_xlfn.IFNA(VLOOKUP(A1555,Orders!$A$1:$L$832,4,FALSE),"")</f>
        <v>43315</v>
      </c>
      <c r="F1555">
        <v>55</v>
      </c>
      <c r="G1555">
        <v>50</v>
      </c>
      <c r="H1555">
        <v>0</v>
      </c>
      <c r="I1555">
        <f t="shared" si="96"/>
        <v>2018</v>
      </c>
      <c r="J1555">
        <f t="shared" si="97"/>
        <v>2750</v>
      </c>
      <c r="K1555">
        <f t="shared" si="98"/>
        <v>8</v>
      </c>
      <c r="L1555" t="str">
        <f t="shared" si="99"/>
        <v>Q3</v>
      </c>
    </row>
    <row r="1556" spans="1:12">
      <c r="A1556">
        <v>10841</v>
      </c>
      <c r="B1556">
        <v>77</v>
      </c>
      <c r="C1556" t="str">
        <f>_xlfn.IFNA(VLOOKUP(B1556,Products!$A$1:$J$93,2,FALSE),"")</f>
        <v>Original Frankfurter grüne Soße</v>
      </c>
      <c r="D1556" t="str">
        <f>_xlfn.IFNA(VLOOKUP(VLOOKUP(A1556,Orders!$A$1:$L$832,3,FALSE),Employees!$A$1:$J$10,3,FALSE)&amp;" "&amp;VLOOKUP(VLOOKUP(A1556,Orders!$A$1:$L$832,3,FALSE),Employees!$A$1:$J$10,2,FALSE),"")</f>
        <v>Steven Buchanan</v>
      </c>
      <c r="E1556" s="3">
        <f>_xlfn.IFNA(VLOOKUP(A1556,Orders!$A$1:$L$832,4,FALSE),"")</f>
        <v>43315</v>
      </c>
      <c r="F1556">
        <v>13</v>
      </c>
      <c r="G1556">
        <v>15</v>
      </c>
      <c r="H1556">
        <v>0</v>
      </c>
      <c r="I1556">
        <f t="shared" si="96"/>
        <v>2018</v>
      </c>
      <c r="J1556">
        <f t="shared" si="97"/>
        <v>195</v>
      </c>
      <c r="K1556">
        <f t="shared" si="98"/>
        <v>8</v>
      </c>
      <c r="L1556" t="str">
        <f t="shared" si="99"/>
        <v>Q3</v>
      </c>
    </row>
    <row r="1557" spans="1:12">
      <c r="A1557">
        <v>10842</v>
      </c>
      <c r="B1557">
        <v>11</v>
      </c>
      <c r="C1557" t="str">
        <f>_xlfn.IFNA(VLOOKUP(B1557,Products!$A$1:$J$93,2,FALSE),"")</f>
        <v>Queso Cabrales</v>
      </c>
      <c r="D1557" t="str">
        <f>_xlfn.IFNA(VLOOKUP(VLOOKUP(A1557,Orders!$A$1:$L$832,3,FALSE),Employees!$A$1:$J$10,3,FALSE)&amp;" "&amp;VLOOKUP(VLOOKUP(A1557,Orders!$A$1:$L$832,3,FALSE),Employees!$A$1:$J$10,2,FALSE),"")</f>
        <v>Nancy Davolio</v>
      </c>
      <c r="E1557" s="3">
        <f>_xlfn.IFNA(VLOOKUP(A1557,Orders!$A$1:$L$832,4,FALSE),"")</f>
        <v>43315</v>
      </c>
      <c r="F1557">
        <v>21</v>
      </c>
      <c r="G1557">
        <v>15</v>
      </c>
      <c r="H1557">
        <v>0</v>
      </c>
      <c r="I1557">
        <f t="shared" si="96"/>
        <v>2018</v>
      </c>
      <c r="J1557">
        <f t="shared" si="97"/>
        <v>315</v>
      </c>
      <c r="K1557">
        <f t="shared" si="98"/>
        <v>8</v>
      </c>
      <c r="L1557" t="str">
        <f t="shared" si="99"/>
        <v>Q3</v>
      </c>
    </row>
    <row r="1558" spans="1:12">
      <c r="A1558">
        <v>10842</v>
      </c>
      <c r="B1558">
        <v>43</v>
      </c>
      <c r="C1558" t="str">
        <f>_xlfn.IFNA(VLOOKUP(B1558,Products!$A$1:$J$93,2,FALSE),"")</f>
        <v>Ipoh Coffee</v>
      </c>
      <c r="D1558" t="str">
        <f>_xlfn.IFNA(VLOOKUP(VLOOKUP(A1558,Orders!$A$1:$L$832,3,FALSE),Employees!$A$1:$J$10,3,FALSE)&amp;" "&amp;VLOOKUP(VLOOKUP(A1558,Orders!$A$1:$L$832,3,FALSE),Employees!$A$1:$J$10,2,FALSE),"")</f>
        <v>Nancy Davolio</v>
      </c>
      <c r="E1558" s="3">
        <f>_xlfn.IFNA(VLOOKUP(A1558,Orders!$A$1:$L$832,4,FALSE),"")</f>
        <v>43315</v>
      </c>
      <c r="F1558">
        <v>46</v>
      </c>
      <c r="G1558">
        <v>5</v>
      </c>
      <c r="H1558">
        <v>0</v>
      </c>
      <c r="I1558">
        <f t="shared" si="96"/>
        <v>2018</v>
      </c>
      <c r="J1558">
        <f t="shared" si="97"/>
        <v>230</v>
      </c>
      <c r="K1558">
        <f t="shared" si="98"/>
        <v>8</v>
      </c>
      <c r="L1558" t="str">
        <f t="shared" si="99"/>
        <v>Q3</v>
      </c>
    </row>
    <row r="1559" spans="1:12">
      <c r="A1559">
        <v>10842</v>
      </c>
      <c r="B1559">
        <v>68</v>
      </c>
      <c r="C1559" t="str">
        <f>_xlfn.IFNA(VLOOKUP(B1559,Products!$A$1:$J$93,2,FALSE),"")</f>
        <v>Scottish Longbreads</v>
      </c>
      <c r="D1559" t="str">
        <f>_xlfn.IFNA(VLOOKUP(VLOOKUP(A1559,Orders!$A$1:$L$832,3,FALSE),Employees!$A$1:$J$10,3,FALSE)&amp;" "&amp;VLOOKUP(VLOOKUP(A1559,Orders!$A$1:$L$832,3,FALSE),Employees!$A$1:$J$10,2,FALSE),"")</f>
        <v>Nancy Davolio</v>
      </c>
      <c r="E1559" s="3">
        <f>_xlfn.IFNA(VLOOKUP(A1559,Orders!$A$1:$L$832,4,FALSE),"")</f>
        <v>43315</v>
      </c>
      <c r="F1559">
        <v>12.5</v>
      </c>
      <c r="G1559">
        <v>20</v>
      </c>
      <c r="H1559">
        <v>0</v>
      </c>
      <c r="I1559">
        <f t="shared" si="96"/>
        <v>2018</v>
      </c>
      <c r="J1559">
        <f t="shared" si="97"/>
        <v>250</v>
      </c>
      <c r="K1559">
        <f t="shared" si="98"/>
        <v>8</v>
      </c>
      <c r="L1559" t="str">
        <f t="shared" si="99"/>
        <v>Q3</v>
      </c>
    </row>
    <row r="1560" spans="1:12">
      <c r="A1560">
        <v>10842</v>
      </c>
      <c r="B1560">
        <v>70</v>
      </c>
      <c r="C1560" t="str">
        <f>_xlfn.IFNA(VLOOKUP(B1560,Products!$A$1:$J$93,2,FALSE),"")</f>
        <v>Outback Lager</v>
      </c>
      <c r="D1560" t="str">
        <f>_xlfn.IFNA(VLOOKUP(VLOOKUP(A1560,Orders!$A$1:$L$832,3,FALSE),Employees!$A$1:$J$10,3,FALSE)&amp;" "&amp;VLOOKUP(VLOOKUP(A1560,Orders!$A$1:$L$832,3,FALSE),Employees!$A$1:$J$10,2,FALSE),"")</f>
        <v>Nancy Davolio</v>
      </c>
      <c r="E1560" s="3">
        <f>_xlfn.IFNA(VLOOKUP(A1560,Orders!$A$1:$L$832,4,FALSE),"")</f>
        <v>43315</v>
      </c>
      <c r="F1560">
        <v>15</v>
      </c>
      <c r="G1560">
        <v>12</v>
      </c>
      <c r="H1560">
        <v>0</v>
      </c>
      <c r="I1560">
        <f t="shared" si="96"/>
        <v>2018</v>
      </c>
      <c r="J1560">
        <f t="shared" si="97"/>
        <v>180</v>
      </c>
      <c r="K1560">
        <f t="shared" si="98"/>
        <v>8</v>
      </c>
      <c r="L1560" t="str">
        <f t="shared" si="99"/>
        <v>Q3</v>
      </c>
    </row>
    <row r="1561" spans="1:12">
      <c r="A1561">
        <v>10843</v>
      </c>
      <c r="B1561">
        <v>51</v>
      </c>
      <c r="C1561" t="str">
        <f>_xlfn.IFNA(VLOOKUP(B1561,Products!$A$1:$J$93,2,FALSE),"")</f>
        <v>Manjimup Dried Apples</v>
      </c>
      <c r="D1561" t="str">
        <f>_xlfn.IFNA(VLOOKUP(VLOOKUP(A1561,Orders!$A$1:$L$832,3,FALSE),Employees!$A$1:$J$10,3,FALSE)&amp;" "&amp;VLOOKUP(VLOOKUP(A1561,Orders!$A$1:$L$832,3,FALSE),Employees!$A$1:$J$10,2,FALSE),"")</f>
        <v>Margaret Peacock</v>
      </c>
      <c r="E1561" s="3">
        <f>_xlfn.IFNA(VLOOKUP(A1561,Orders!$A$1:$L$832,4,FALSE),"")</f>
        <v>43316</v>
      </c>
      <c r="F1561">
        <v>53</v>
      </c>
      <c r="G1561">
        <v>4</v>
      </c>
      <c r="H1561">
        <v>0.25</v>
      </c>
      <c r="I1561">
        <f t="shared" si="96"/>
        <v>2018</v>
      </c>
      <c r="J1561">
        <f t="shared" si="97"/>
        <v>53</v>
      </c>
      <c r="K1561">
        <f t="shared" si="98"/>
        <v>8</v>
      </c>
      <c r="L1561" t="str">
        <f t="shared" si="99"/>
        <v>Q3</v>
      </c>
    </row>
    <row r="1562" spans="1:12">
      <c r="A1562">
        <v>10844</v>
      </c>
      <c r="B1562">
        <v>22</v>
      </c>
      <c r="C1562" t="str">
        <f>_xlfn.IFNA(VLOOKUP(B1562,Products!$A$1:$J$93,2,FALSE),"")</f>
        <v>Gustaf's Knäckebröd</v>
      </c>
      <c r="D1562" t="str">
        <f>_xlfn.IFNA(VLOOKUP(VLOOKUP(A1562,Orders!$A$1:$L$832,3,FALSE),Employees!$A$1:$J$10,3,FALSE)&amp;" "&amp;VLOOKUP(VLOOKUP(A1562,Orders!$A$1:$L$832,3,FALSE),Employees!$A$1:$J$10,2,FALSE),"")</f>
        <v>Laura Callahan</v>
      </c>
      <c r="E1562" s="3">
        <f>_xlfn.IFNA(VLOOKUP(A1562,Orders!$A$1:$L$832,4,FALSE),"")</f>
        <v>43316</v>
      </c>
      <c r="F1562">
        <v>21</v>
      </c>
      <c r="G1562">
        <v>35</v>
      </c>
      <c r="H1562">
        <v>0</v>
      </c>
      <c r="I1562">
        <f t="shared" si="96"/>
        <v>2018</v>
      </c>
      <c r="J1562">
        <f t="shared" si="97"/>
        <v>735</v>
      </c>
      <c r="K1562">
        <f t="shared" si="98"/>
        <v>8</v>
      </c>
      <c r="L1562" t="str">
        <f t="shared" si="99"/>
        <v>Q3</v>
      </c>
    </row>
    <row r="1563" spans="1:12">
      <c r="A1563">
        <v>10845</v>
      </c>
      <c r="B1563">
        <v>23</v>
      </c>
      <c r="C1563" t="str">
        <f>_xlfn.IFNA(VLOOKUP(B1563,Products!$A$1:$J$93,2,FALSE),"")</f>
        <v>Tunnbröd</v>
      </c>
      <c r="D1563" t="str">
        <f>_xlfn.IFNA(VLOOKUP(VLOOKUP(A1563,Orders!$A$1:$L$832,3,FALSE),Employees!$A$1:$J$10,3,FALSE)&amp;" "&amp;VLOOKUP(VLOOKUP(A1563,Orders!$A$1:$L$832,3,FALSE),Employees!$A$1:$J$10,2,FALSE),"")</f>
        <v>Laura Callahan</v>
      </c>
      <c r="E1563" s="3">
        <f>_xlfn.IFNA(VLOOKUP(A1563,Orders!$A$1:$L$832,4,FALSE),"")</f>
        <v>43316</v>
      </c>
      <c r="F1563">
        <v>9</v>
      </c>
      <c r="G1563">
        <v>70</v>
      </c>
      <c r="H1563">
        <v>0.1</v>
      </c>
      <c r="I1563">
        <f t="shared" si="96"/>
        <v>2018</v>
      </c>
      <c r="J1563">
        <f t="shared" si="97"/>
        <v>63</v>
      </c>
      <c r="K1563">
        <f t="shared" si="98"/>
        <v>8</v>
      </c>
      <c r="L1563" t="str">
        <f t="shared" si="99"/>
        <v>Q3</v>
      </c>
    </row>
    <row r="1564" spans="1:12">
      <c r="A1564">
        <v>10845</v>
      </c>
      <c r="B1564">
        <v>35</v>
      </c>
      <c r="C1564" t="str">
        <f>_xlfn.IFNA(VLOOKUP(B1564,Products!$A$1:$J$93,2,FALSE),"")</f>
        <v>Steeleye Stout</v>
      </c>
      <c r="D1564" t="str">
        <f>_xlfn.IFNA(VLOOKUP(VLOOKUP(A1564,Orders!$A$1:$L$832,3,FALSE),Employees!$A$1:$J$10,3,FALSE)&amp;" "&amp;VLOOKUP(VLOOKUP(A1564,Orders!$A$1:$L$832,3,FALSE),Employees!$A$1:$J$10,2,FALSE),"")</f>
        <v>Laura Callahan</v>
      </c>
      <c r="E1564" s="3">
        <f>_xlfn.IFNA(VLOOKUP(A1564,Orders!$A$1:$L$832,4,FALSE),"")</f>
        <v>43316</v>
      </c>
      <c r="F1564">
        <v>18</v>
      </c>
      <c r="G1564">
        <v>25</v>
      </c>
      <c r="H1564">
        <v>0.1</v>
      </c>
      <c r="I1564">
        <f t="shared" si="96"/>
        <v>2018</v>
      </c>
      <c r="J1564">
        <f t="shared" si="97"/>
        <v>45</v>
      </c>
      <c r="K1564">
        <f t="shared" si="98"/>
        <v>8</v>
      </c>
      <c r="L1564" t="str">
        <f t="shared" si="99"/>
        <v>Q3</v>
      </c>
    </row>
    <row r="1565" spans="1:12">
      <c r="A1565">
        <v>10845</v>
      </c>
      <c r="B1565">
        <v>42</v>
      </c>
      <c r="C1565" t="str">
        <f>_xlfn.IFNA(VLOOKUP(B1565,Products!$A$1:$J$93,2,FALSE),"")</f>
        <v>Singaporean Hokkien Fried Mee</v>
      </c>
      <c r="D1565" t="str">
        <f>_xlfn.IFNA(VLOOKUP(VLOOKUP(A1565,Orders!$A$1:$L$832,3,FALSE),Employees!$A$1:$J$10,3,FALSE)&amp;" "&amp;VLOOKUP(VLOOKUP(A1565,Orders!$A$1:$L$832,3,FALSE),Employees!$A$1:$J$10,2,FALSE),"")</f>
        <v>Laura Callahan</v>
      </c>
      <c r="E1565" s="3">
        <f>_xlfn.IFNA(VLOOKUP(A1565,Orders!$A$1:$L$832,4,FALSE),"")</f>
        <v>43316</v>
      </c>
      <c r="F1565">
        <v>14</v>
      </c>
      <c r="G1565">
        <v>42</v>
      </c>
      <c r="H1565">
        <v>0.1</v>
      </c>
      <c r="I1565">
        <f t="shared" si="96"/>
        <v>2018</v>
      </c>
      <c r="J1565">
        <f t="shared" si="97"/>
        <v>58.800000000000004</v>
      </c>
      <c r="K1565">
        <f t="shared" si="98"/>
        <v>8</v>
      </c>
      <c r="L1565" t="str">
        <f t="shared" si="99"/>
        <v>Q3</v>
      </c>
    </row>
    <row r="1566" spans="1:12">
      <c r="A1566">
        <v>10845</v>
      </c>
      <c r="B1566">
        <v>58</v>
      </c>
      <c r="C1566" t="str">
        <f>_xlfn.IFNA(VLOOKUP(B1566,Products!$A$1:$J$93,2,FALSE),"")</f>
        <v>Escargots de Bourgogne</v>
      </c>
      <c r="D1566" t="str">
        <f>_xlfn.IFNA(VLOOKUP(VLOOKUP(A1566,Orders!$A$1:$L$832,3,FALSE),Employees!$A$1:$J$10,3,FALSE)&amp;" "&amp;VLOOKUP(VLOOKUP(A1566,Orders!$A$1:$L$832,3,FALSE),Employees!$A$1:$J$10,2,FALSE),"")</f>
        <v>Laura Callahan</v>
      </c>
      <c r="E1566" s="3">
        <f>_xlfn.IFNA(VLOOKUP(A1566,Orders!$A$1:$L$832,4,FALSE),"")</f>
        <v>43316</v>
      </c>
      <c r="F1566">
        <v>13.25</v>
      </c>
      <c r="G1566">
        <v>60</v>
      </c>
      <c r="H1566">
        <v>0.1</v>
      </c>
      <c r="I1566">
        <f t="shared" si="96"/>
        <v>2018</v>
      </c>
      <c r="J1566">
        <f t="shared" si="97"/>
        <v>79.5</v>
      </c>
      <c r="K1566">
        <f t="shared" si="98"/>
        <v>8</v>
      </c>
      <c r="L1566" t="str">
        <f t="shared" si="99"/>
        <v>Q3</v>
      </c>
    </row>
    <row r="1567" spans="1:12">
      <c r="A1567">
        <v>10845</v>
      </c>
      <c r="B1567">
        <v>64</v>
      </c>
      <c r="C1567" t="str">
        <f>_xlfn.IFNA(VLOOKUP(B1567,Products!$A$1:$J$93,2,FALSE),"")</f>
        <v>Wimmers gute Semmelknödel</v>
      </c>
      <c r="D1567" t="str">
        <f>_xlfn.IFNA(VLOOKUP(VLOOKUP(A1567,Orders!$A$1:$L$832,3,FALSE),Employees!$A$1:$J$10,3,FALSE)&amp;" "&amp;VLOOKUP(VLOOKUP(A1567,Orders!$A$1:$L$832,3,FALSE),Employees!$A$1:$J$10,2,FALSE),"")</f>
        <v>Laura Callahan</v>
      </c>
      <c r="E1567" s="3">
        <f>_xlfn.IFNA(VLOOKUP(A1567,Orders!$A$1:$L$832,4,FALSE),"")</f>
        <v>43316</v>
      </c>
      <c r="F1567">
        <v>33.25</v>
      </c>
      <c r="G1567">
        <v>48</v>
      </c>
      <c r="H1567">
        <v>0</v>
      </c>
      <c r="I1567">
        <f t="shared" si="96"/>
        <v>2018</v>
      </c>
      <c r="J1567">
        <f t="shared" si="97"/>
        <v>1596</v>
      </c>
      <c r="K1567">
        <f t="shared" si="98"/>
        <v>8</v>
      </c>
      <c r="L1567" t="str">
        <f t="shared" si="99"/>
        <v>Q3</v>
      </c>
    </row>
    <row r="1568" spans="1:12">
      <c r="A1568">
        <v>10846</v>
      </c>
      <c r="B1568">
        <v>4</v>
      </c>
      <c r="C1568" t="str">
        <f>_xlfn.IFNA(VLOOKUP(B1568,Products!$A$1:$J$93,2,FALSE),"")</f>
        <v>Chef Anton's Cajun Seasoning</v>
      </c>
      <c r="D1568" t="str">
        <f>_xlfn.IFNA(VLOOKUP(VLOOKUP(A1568,Orders!$A$1:$L$832,3,FALSE),Employees!$A$1:$J$10,3,FALSE)&amp;" "&amp;VLOOKUP(VLOOKUP(A1568,Orders!$A$1:$L$832,3,FALSE),Employees!$A$1:$J$10,2,FALSE),"")</f>
        <v>Andrew Fuller</v>
      </c>
      <c r="E1568" s="3">
        <f>_xlfn.IFNA(VLOOKUP(A1568,Orders!$A$1:$L$832,4,FALSE),"")</f>
        <v>43317</v>
      </c>
      <c r="F1568">
        <v>22</v>
      </c>
      <c r="G1568">
        <v>21</v>
      </c>
      <c r="H1568">
        <v>0</v>
      </c>
      <c r="I1568">
        <f t="shared" si="96"/>
        <v>2018</v>
      </c>
      <c r="J1568">
        <f t="shared" si="97"/>
        <v>462</v>
      </c>
      <c r="K1568">
        <f t="shared" si="98"/>
        <v>8</v>
      </c>
      <c r="L1568" t="str">
        <f t="shared" si="99"/>
        <v>Q3</v>
      </c>
    </row>
    <row r="1569" spans="1:12">
      <c r="A1569">
        <v>10846</v>
      </c>
      <c r="B1569">
        <v>70</v>
      </c>
      <c r="C1569" t="str">
        <f>_xlfn.IFNA(VLOOKUP(B1569,Products!$A$1:$J$93,2,FALSE),"")</f>
        <v>Outback Lager</v>
      </c>
      <c r="D1569" t="str">
        <f>_xlfn.IFNA(VLOOKUP(VLOOKUP(A1569,Orders!$A$1:$L$832,3,FALSE),Employees!$A$1:$J$10,3,FALSE)&amp;" "&amp;VLOOKUP(VLOOKUP(A1569,Orders!$A$1:$L$832,3,FALSE),Employees!$A$1:$J$10,2,FALSE),"")</f>
        <v>Andrew Fuller</v>
      </c>
      <c r="E1569" s="3">
        <f>_xlfn.IFNA(VLOOKUP(A1569,Orders!$A$1:$L$832,4,FALSE),"")</f>
        <v>43317</v>
      </c>
      <c r="F1569">
        <v>15</v>
      </c>
      <c r="G1569">
        <v>30</v>
      </c>
      <c r="H1569">
        <v>0</v>
      </c>
      <c r="I1569">
        <f t="shared" si="96"/>
        <v>2018</v>
      </c>
      <c r="J1569">
        <f t="shared" si="97"/>
        <v>450</v>
      </c>
      <c r="K1569">
        <f t="shared" si="98"/>
        <v>8</v>
      </c>
      <c r="L1569" t="str">
        <f t="shared" si="99"/>
        <v>Q3</v>
      </c>
    </row>
    <row r="1570" spans="1:12">
      <c r="A1570">
        <v>10846</v>
      </c>
      <c r="B1570">
        <v>74</v>
      </c>
      <c r="C1570" t="str">
        <f>_xlfn.IFNA(VLOOKUP(B1570,Products!$A$1:$J$93,2,FALSE),"")</f>
        <v>Longlife Tofu</v>
      </c>
      <c r="D1570" t="str">
        <f>_xlfn.IFNA(VLOOKUP(VLOOKUP(A1570,Orders!$A$1:$L$832,3,FALSE),Employees!$A$1:$J$10,3,FALSE)&amp;" "&amp;VLOOKUP(VLOOKUP(A1570,Orders!$A$1:$L$832,3,FALSE),Employees!$A$1:$J$10,2,FALSE),"")</f>
        <v>Andrew Fuller</v>
      </c>
      <c r="E1570" s="3">
        <f>_xlfn.IFNA(VLOOKUP(A1570,Orders!$A$1:$L$832,4,FALSE),"")</f>
        <v>43317</v>
      </c>
      <c r="F1570">
        <v>10</v>
      </c>
      <c r="G1570">
        <v>20</v>
      </c>
      <c r="H1570">
        <v>0</v>
      </c>
      <c r="I1570">
        <f t="shared" si="96"/>
        <v>2018</v>
      </c>
      <c r="J1570">
        <f t="shared" si="97"/>
        <v>200</v>
      </c>
      <c r="K1570">
        <f t="shared" si="98"/>
        <v>8</v>
      </c>
      <c r="L1570" t="str">
        <f t="shared" si="99"/>
        <v>Q3</v>
      </c>
    </row>
    <row r="1571" spans="1:12">
      <c r="A1571">
        <v>10847</v>
      </c>
      <c r="B1571">
        <v>1</v>
      </c>
      <c r="C1571" t="str">
        <f>_xlfn.IFNA(VLOOKUP(B1571,Products!$A$1:$J$93,2,FALSE),"")</f>
        <v>Tea</v>
      </c>
      <c r="D1571" t="str">
        <f>_xlfn.IFNA(VLOOKUP(VLOOKUP(A1571,Orders!$A$1:$L$832,3,FALSE),Employees!$A$1:$J$10,3,FALSE)&amp;" "&amp;VLOOKUP(VLOOKUP(A1571,Orders!$A$1:$L$832,3,FALSE),Employees!$A$1:$J$10,2,FALSE),"")</f>
        <v>Margaret Peacock</v>
      </c>
      <c r="E1571" s="3">
        <f>_xlfn.IFNA(VLOOKUP(A1571,Orders!$A$1:$L$832,4,FALSE),"")</f>
        <v>43317</v>
      </c>
      <c r="F1571">
        <v>18</v>
      </c>
      <c r="G1571">
        <v>80</v>
      </c>
      <c r="H1571">
        <v>0.2</v>
      </c>
      <c r="I1571">
        <f t="shared" si="96"/>
        <v>2018</v>
      </c>
      <c r="J1571">
        <f t="shared" si="97"/>
        <v>288</v>
      </c>
      <c r="K1571">
        <f t="shared" si="98"/>
        <v>8</v>
      </c>
      <c r="L1571" t="str">
        <f t="shared" si="99"/>
        <v>Q3</v>
      </c>
    </row>
    <row r="1572" spans="1:12">
      <c r="A1572">
        <v>10847</v>
      </c>
      <c r="B1572">
        <v>19</v>
      </c>
      <c r="C1572" t="str">
        <f>_xlfn.IFNA(VLOOKUP(B1572,Products!$A$1:$J$93,2,FALSE),"")</f>
        <v>Teatime Chocolate Biscuits</v>
      </c>
      <c r="D1572" t="str">
        <f>_xlfn.IFNA(VLOOKUP(VLOOKUP(A1572,Orders!$A$1:$L$832,3,FALSE),Employees!$A$1:$J$10,3,FALSE)&amp;" "&amp;VLOOKUP(VLOOKUP(A1572,Orders!$A$1:$L$832,3,FALSE),Employees!$A$1:$J$10,2,FALSE),"")</f>
        <v>Margaret Peacock</v>
      </c>
      <c r="E1572" s="3">
        <f>_xlfn.IFNA(VLOOKUP(A1572,Orders!$A$1:$L$832,4,FALSE),"")</f>
        <v>43317</v>
      </c>
      <c r="F1572">
        <v>9.1999999999999993</v>
      </c>
      <c r="G1572">
        <v>12</v>
      </c>
      <c r="H1572">
        <v>0.2</v>
      </c>
      <c r="I1572">
        <f t="shared" si="96"/>
        <v>2018</v>
      </c>
      <c r="J1572">
        <f t="shared" si="97"/>
        <v>22.08</v>
      </c>
      <c r="K1572">
        <f t="shared" si="98"/>
        <v>8</v>
      </c>
      <c r="L1572" t="str">
        <f t="shared" si="99"/>
        <v>Q3</v>
      </c>
    </row>
    <row r="1573" spans="1:12">
      <c r="A1573">
        <v>10847</v>
      </c>
      <c r="B1573">
        <v>37</v>
      </c>
      <c r="C1573" t="str">
        <f>_xlfn.IFNA(VLOOKUP(B1573,Products!$A$1:$J$93,2,FALSE),"")</f>
        <v>Gravad lax</v>
      </c>
      <c r="D1573" t="str">
        <f>_xlfn.IFNA(VLOOKUP(VLOOKUP(A1573,Orders!$A$1:$L$832,3,FALSE),Employees!$A$1:$J$10,3,FALSE)&amp;" "&amp;VLOOKUP(VLOOKUP(A1573,Orders!$A$1:$L$832,3,FALSE),Employees!$A$1:$J$10,2,FALSE),"")</f>
        <v>Margaret Peacock</v>
      </c>
      <c r="E1573" s="3">
        <f>_xlfn.IFNA(VLOOKUP(A1573,Orders!$A$1:$L$832,4,FALSE),"")</f>
        <v>43317</v>
      </c>
      <c r="F1573">
        <v>26</v>
      </c>
      <c r="G1573">
        <v>60</v>
      </c>
      <c r="H1573">
        <v>0.2</v>
      </c>
      <c r="I1573">
        <f t="shared" si="96"/>
        <v>2018</v>
      </c>
      <c r="J1573">
        <f t="shared" si="97"/>
        <v>312</v>
      </c>
      <c r="K1573">
        <f t="shared" si="98"/>
        <v>8</v>
      </c>
      <c r="L1573" t="str">
        <f t="shared" si="99"/>
        <v>Q3</v>
      </c>
    </row>
    <row r="1574" spans="1:12">
      <c r="A1574">
        <v>10847</v>
      </c>
      <c r="B1574">
        <v>45</v>
      </c>
      <c r="C1574" t="str">
        <f>_xlfn.IFNA(VLOOKUP(B1574,Products!$A$1:$J$93,2,FALSE),"")</f>
        <v>Rogede sild</v>
      </c>
      <c r="D1574" t="str">
        <f>_xlfn.IFNA(VLOOKUP(VLOOKUP(A1574,Orders!$A$1:$L$832,3,FALSE),Employees!$A$1:$J$10,3,FALSE)&amp;" "&amp;VLOOKUP(VLOOKUP(A1574,Orders!$A$1:$L$832,3,FALSE),Employees!$A$1:$J$10,2,FALSE),"")</f>
        <v>Margaret Peacock</v>
      </c>
      <c r="E1574" s="3">
        <f>_xlfn.IFNA(VLOOKUP(A1574,Orders!$A$1:$L$832,4,FALSE),"")</f>
        <v>43317</v>
      </c>
      <c r="F1574">
        <v>9.5</v>
      </c>
      <c r="G1574">
        <v>36</v>
      </c>
      <c r="H1574">
        <v>0.2</v>
      </c>
      <c r="I1574">
        <f t="shared" si="96"/>
        <v>2018</v>
      </c>
      <c r="J1574">
        <f t="shared" si="97"/>
        <v>68.400000000000006</v>
      </c>
      <c r="K1574">
        <f t="shared" si="98"/>
        <v>8</v>
      </c>
      <c r="L1574" t="str">
        <f t="shared" si="99"/>
        <v>Q3</v>
      </c>
    </row>
    <row r="1575" spans="1:12">
      <c r="A1575">
        <v>10847</v>
      </c>
      <c r="B1575">
        <v>60</v>
      </c>
      <c r="C1575" t="str">
        <f>_xlfn.IFNA(VLOOKUP(B1575,Products!$A$1:$J$93,2,FALSE),"")</f>
        <v>Camembert Pierrot</v>
      </c>
      <c r="D1575" t="str">
        <f>_xlfn.IFNA(VLOOKUP(VLOOKUP(A1575,Orders!$A$1:$L$832,3,FALSE),Employees!$A$1:$J$10,3,FALSE)&amp;" "&amp;VLOOKUP(VLOOKUP(A1575,Orders!$A$1:$L$832,3,FALSE),Employees!$A$1:$J$10,2,FALSE),"")</f>
        <v>Margaret Peacock</v>
      </c>
      <c r="E1575" s="3">
        <f>_xlfn.IFNA(VLOOKUP(A1575,Orders!$A$1:$L$832,4,FALSE),"")</f>
        <v>43317</v>
      </c>
      <c r="F1575">
        <v>34</v>
      </c>
      <c r="G1575">
        <v>45</v>
      </c>
      <c r="H1575">
        <v>0.2</v>
      </c>
      <c r="I1575">
        <f t="shared" si="96"/>
        <v>2018</v>
      </c>
      <c r="J1575">
        <f t="shared" si="97"/>
        <v>306</v>
      </c>
      <c r="K1575">
        <f t="shared" si="98"/>
        <v>8</v>
      </c>
      <c r="L1575" t="str">
        <f t="shared" si="99"/>
        <v>Q3</v>
      </c>
    </row>
    <row r="1576" spans="1:12">
      <c r="A1576">
        <v>10847</v>
      </c>
      <c r="B1576">
        <v>71</v>
      </c>
      <c r="C1576" t="str">
        <f>_xlfn.IFNA(VLOOKUP(B1576,Products!$A$1:$J$93,2,FALSE),"")</f>
        <v>Flotemysost</v>
      </c>
      <c r="D1576" t="str">
        <f>_xlfn.IFNA(VLOOKUP(VLOOKUP(A1576,Orders!$A$1:$L$832,3,FALSE),Employees!$A$1:$J$10,3,FALSE)&amp;" "&amp;VLOOKUP(VLOOKUP(A1576,Orders!$A$1:$L$832,3,FALSE),Employees!$A$1:$J$10,2,FALSE),"")</f>
        <v>Margaret Peacock</v>
      </c>
      <c r="E1576" s="3">
        <f>_xlfn.IFNA(VLOOKUP(A1576,Orders!$A$1:$L$832,4,FALSE),"")</f>
        <v>43317</v>
      </c>
      <c r="F1576">
        <v>21.5</v>
      </c>
      <c r="G1576">
        <v>55</v>
      </c>
      <c r="H1576">
        <v>0.2</v>
      </c>
      <c r="I1576">
        <f t="shared" si="96"/>
        <v>2018</v>
      </c>
      <c r="J1576">
        <f t="shared" si="97"/>
        <v>236.5</v>
      </c>
      <c r="K1576">
        <f t="shared" si="98"/>
        <v>8</v>
      </c>
      <c r="L1576" t="str">
        <f t="shared" si="99"/>
        <v>Q3</v>
      </c>
    </row>
    <row r="1577" spans="1:12">
      <c r="A1577">
        <v>10848</v>
      </c>
      <c r="B1577">
        <v>5</v>
      </c>
      <c r="C1577" t="str">
        <f>_xlfn.IFNA(VLOOKUP(B1577,Products!$A$1:$J$93,2,FALSE),"")</f>
        <v>Chef Anton's Gumbo Mix</v>
      </c>
      <c r="D1577" t="str">
        <f>_xlfn.IFNA(VLOOKUP(VLOOKUP(A1577,Orders!$A$1:$L$832,3,FALSE),Employees!$A$1:$J$10,3,FALSE)&amp;" "&amp;VLOOKUP(VLOOKUP(A1577,Orders!$A$1:$L$832,3,FALSE),Employees!$A$1:$J$10,2,FALSE),"")</f>
        <v>Robert King</v>
      </c>
      <c r="E1577" s="3">
        <f>_xlfn.IFNA(VLOOKUP(A1577,Orders!$A$1:$L$832,4,FALSE),"")</f>
        <v>43318</v>
      </c>
      <c r="F1577">
        <v>21.35</v>
      </c>
      <c r="G1577">
        <v>30</v>
      </c>
      <c r="H1577">
        <v>0</v>
      </c>
      <c r="I1577">
        <f t="shared" si="96"/>
        <v>2018</v>
      </c>
      <c r="J1577">
        <f t="shared" si="97"/>
        <v>640.5</v>
      </c>
      <c r="K1577">
        <f t="shared" si="98"/>
        <v>8</v>
      </c>
      <c r="L1577" t="str">
        <f t="shared" si="99"/>
        <v>Q3</v>
      </c>
    </row>
    <row r="1578" spans="1:12">
      <c r="A1578">
        <v>10848</v>
      </c>
      <c r="B1578">
        <v>9</v>
      </c>
      <c r="C1578" t="str">
        <f>_xlfn.IFNA(VLOOKUP(B1578,Products!$A$1:$J$93,2,FALSE),"")</f>
        <v>Mishi Kobe Niku</v>
      </c>
      <c r="D1578" t="str">
        <f>_xlfn.IFNA(VLOOKUP(VLOOKUP(A1578,Orders!$A$1:$L$832,3,FALSE),Employees!$A$1:$J$10,3,FALSE)&amp;" "&amp;VLOOKUP(VLOOKUP(A1578,Orders!$A$1:$L$832,3,FALSE),Employees!$A$1:$J$10,2,FALSE),"")</f>
        <v>Robert King</v>
      </c>
      <c r="E1578" s="3">
        <f>_xlfn.IFNA(VLOOKUP(A1578,Orders!$A$1:$L$832,4,FALSE),"")</f>
        <v>43318</v>
      </c>
      <c r="F1578">
        <v>97</v>
      </c>
      <c r="G1578">
        <v>3</v>
      </c>
      <c r="H1578">
        <v>0</v>
      </c>
      <c r="I1578">
        <f t="shared" si="96"/>
        <v>2018</v>
      </c>
      <c r="J1578">
        <f t="shared" si="97"/>
        <v>291</v>
      </c>
      <c r="K1578">
        <f t="shared" si="98"/>
        <v>8</v>
      </c>
      <c r="L1578" t="str">
        <f t="shared" si="99"/>
        <v>Q3</v>
      </c>
    </row>
    <row r="1579" spans="1:12">
      <c r="A1579">
        <v>10849</v>
      </c>
      <c r="B1579">
        <v>3</v>
      </c>
      <c r="C1579" t="str">
        <f>_xlfn.IFNA(VLOOKUP(B1579,Products!$A$1:$J$93,2,FALSE),"")</f>
        <v>Aniseed Syrup</v>
      </c>
      <c r="D1579" t="str">
        <f>_xlfn.IFNA(VLOOKUP(VLOOKUP(A1579,Orders!$A$1:$L$832,3,FALSE),Employees!$A$1:$J$10,3,FALSE)&amp;" "&amp;VLOOKUP(VLOOKUP(A1579,Orders!$A$1:$L$832,3,FALSE),Employees!$A$1:$J$10,2,FALSE),"")</f>
        <v>Anne Dodsworth</v>
      </c>
      <c r="E1579" s="3">
        <f>_xlfn.IFNA(VLOOKUP(A1579,Orders!$A$1:$L$832,4,FALSE),"")</f>
        <v>43318</v>
      </c>
      <c r="F1579">
        <v>10</v>
      </c>
      <c r="G1579">
        <v>49</v>
      </c>
      <c r="H1579">
        <v>0</v>
      </c>
      <c r="I1579">
        <f t="shared" si="96"/>
        <v>2018</v>
      </c>
      <c r="J1579">
        <f t="shared" si="97"/>
        <v>490</v>
      </c>
      <c r="K1579">
        <f t="shared" si="98"/>
        <v>8</v>
      </c>
      <c r="L1579" t="str">
        <f t="shared" si="99"/>
        <v>Q3</v>
      </c>
    </row>
    <row r="1580" spans="1:12">
      <c r="A1580">
        <v>10849</v>
      </c>
      <c r="B1580">
        <v>26</v>
      </c>
      <c r="C1580" t="str">
        <f>_xlfn.IFNA(VLOOKUP(B1580,Products!$A$1:$J$93,2,FALSE),"")</f>
        <v>Gumbär Gummibärchen</v>
      </c>
      <c r="D1580" t="str">
        <f>_xlfn.IFNA(VLOOKUP(VLOOKUP(A1580,Orders!$A$1:$L$832,3,FALSE),Employees!$A$1:$J$10,3,FALSE)&amp;" "&amp;VLOOKUP(VLOOKUP(A1580,Orders!$A$1:$L$832,3,FALSE),Employees!$A$1:$J$10,2,FALSE),"")</f>
        <v>Anne Dodsworth</v>
      </c>
      <c r="E1580" s="3">
        <f>_xlfn.IFNA(VLOOKUP(A1580,Orders!$A$1:$L$832,4,FALSE),"")</f>
        <v>43318</v>
      </c>
      <c r="F1580">
        <v>31.23</v>
      </c>
      <c r="G1580">
        <v>18</v>
      </c>
      <c r="H1580">
        <v>0.15</v>
      </c>
      <c r="I1580">
        <f t="shared" si="96"/>
        <v>2018</v>
      </c>
      <c r="J1580">
        <f t="shared" si="97"/>
        <v>84.320999999999998</v>
      </c>
      <c r="K1580">
        <f t="shared" si="98"/>
        <v>8</v>
      </c>
      <c r="L1580" t="str">
        <f t="shared" si="99"/>
        <v>Q3</v>
      </c>
    </row>
    <row r="1581" spans="1:12">
      <c r="A1581">
        <v>10850</v>
      </c>
      <c r="B1581">
        <v>25</v>
      </c>
      <c r="C1581" t="str">
        <f>_xlfn.IFNA(VLOOKUP(B1581,Products!$A$1:$J$93,2,FALSE),"")</f>
        <v>NuNuCa Nuß-Nougat-Creme</v>
      </c>
      <c r="D1581" t="str">
        <f>_xlfn.IFNA(VLOOKUP(VLOOKUP(A1581,Orders!$A$1:$L$832,3,FALSE),Employees!$A$1:$J$10,3,FALSE)&amp;" "&amp;VLOOKUP(VLOOKUP(A1581,Orders!$A$1:$L$832,3,FALSE),Employees!$A$1:$J$10,2,FALSE),"")</f>
        <v>Nancy Davolio</v>
      </c>
      <c r="E1581" s="3">
        <f>_xlfn.IFNA(VLOOKUP(A1581,Orders!$A$1:$L$832,4,FALSE),"")</f>
        <v>43318</v>
      </c>
      <c r="F1581">
        <v>14</v>
      </c>
      <c r="G1581">
        <v>20</v>
      </c>
      <c r="H1581">
        <v>0.15</v>
      </c>
      <c r="I1581">
        <f t="shared" si="96"/>
        <v>2018</v>
      </c>
      <c r="J1581">
        <f t="shared" si="97"/>
        <v>42</v>
      </c>
      <c r="K1581">
        <f t="shared" si="98"/>
        <v>8</v>
      </c>
      <c r="L1581" t="str">
        <f t="shared" si="99"/>
        <v>Q3</v>
      </c>
    </row>
    <row r="1582" spans="1:12">
      <c r="A1582">
        <v>10850</v>
      </c>
      <c r="B1582">
        <v>33</v>
      </c>
      <c r="C1582" t="str">
        <f>_xlfn.IFNA(VLOOKUP(B1582,Products!$A$1:$J$93,2,FALSE),"")</f>
        <v>Geitost</v>
      </c>
      <c r="D1582" t="str">
        <f>_xlfn.IFNA(VLOOKUP(VLOOKUP(A1582,Orders!$A$1:$L$832,3,FALSE),Employees!$A$1:$J$10,3,FALSE)&amp;" "&amp;VLOOKUP(VLOOKUP(A1582,Orders!$A$1:$L$832,3,FALSE),Employees!$A$1:$J$10,2,FALSE),"")</f>
        <v>Nancy Davolio</v>
      </c>
      <c r="E1582" s="3">
        <f>_xlfn.IFNA(VLOOKUP(A1582,Orders!$A$1:$L$832,4,FALSE),"")</f>
        <v>43318</v>
      </c>
      <c r="F1582">
        <v>2.5</v>
      </c>
      <c r="G1582">
        <v>4</v>
      </c>
      <c r="H1582">
        <v>0.15</v>
      </c>
      <c r="I1582">
        <f t="shared" si="96"/>
        <v>2018</v>
      </c>
      <c r="J1582">
        <f t="shared" si="97"/>
        <v>1.5</v>
      </c>
      <c r="K1582">
        <f t="shared" si="98"/>
        <v>8</v>
      </c>
      <c r="L1582" t="str">
        <f t="shared" si="99"/>
        <v>Q3</v>
      </c>
    </row>
    <row r="1583" spans="1:12">
      <c r="A1583">
        <v>10850</v>
      </c>
      <c r="B1583">
        <v>70</v>
      </c>
      <c r="C1583" t="str">
        <f>_xlfn.IFNA(VLOOKUP(B1583,Products!$A$1:$J$93,2,FALSE),"")</f>
        <v>Outback Lager</v>
      </c>
      <c r="D1583" t="str">
        <f>_xlfn.IFNA(VLOOKUP(VLOOKUP(A1583,Orders!$A$1:$L$832,3,FALSE),Employees!$A$1:$J$10,3,FALSE)&amp;" "&amp;VLOOKUP(VLOOKUP(A1583,Orders!$A$1:$L$832,3,FALSE),Employees!$A$1:$J$10,2,FALSE),"")</f>
        <v>Nancy Davolio</v>
      </c>
      <c r="E1583" s="3">
        <f>_xlfn.IFNA(VLOOKUP(A1583,Orders!$A$1:$L$832,4,FALSE),"")</f>
        <v>43318</v>
      </c>
      <c r="F1583">
        <v>15</v>
      </c>
      <c r="G1583">
        <v>30</v>
      </c>
      <c r="H1583">
        <v>0.15</v>
      </c>
      <c r="I1583">
        <f t="shared" si="96"/>
        <v>2018</v>
      </c>
      <c r="J1583">
        <f t="shared" si="97"/>
        <v>67.5</v>
      </c>
      <c r="K1583">
        <f t="shared" si="98"/>
        <v>8</v>
      </c>
      <c r="L1583" t="str">
        <f t="shared" si="99"/>
        <v>Q3</v>
      </c>
    </row>
    <row r="1584" spans="1:12">
      <c r="A1584">
        <v>10851</v>
      </c>
      <c r="B1584">
        <v>2</v>
      </c>
      <c r="C1584" t="str">
        <f>_xlfn.IFNA(VLOOKUP(B1584,Products!$A$1:$J$93,2,FALSE),"")</f>
        <v>Chang5</v>
      </c>
      <c r="D1584" t="str">
        <f>_xlfn.IFNA(VLOOKUP(VLOOKUP(A1584,Orders!$A$1:$L$832,3,FALSE),Employees!$A$1:$J$10,3,FALSE)&amp;" "&amp;VLOOKUP(VLOOKUP(A1584,Orders!$A$1:$L$832,3,FALSE),Employees!$A$1:$J$10,2,FALSE),"")</f>
        <v>Steven Buchanan</v>
      </c>
      <c r="E1584" s="3">
        <f>_xlfn.IFNA(VLOOKUP(A1584,Orders!$A$1:$L$832,4,FALSE),"")</f>
        <v>43321</v>
      </c>
      <c r="F1584">
        <v>19</v>
      </c>
      <c r="G1584">
        <v>5</v>
      </c>
      <c r="H1584">
        <v>0.05</v>
      </c>
      <c r="I1584">
        <f t="shared" si="96"/>
        <v>2018</v>
      </c>
      <c r="J1584">
        <f t="shared" si="97"/>
        <v>4.75</v>
      </c>
      <c r="K1584">
        <f t="shared" si="98"/>
        <v>8</v>
      </c>
      <c r="L1584" t="str">
        <f t="shared" si="99"/>
        <v>Q3</v>
      </c>
    </row>
    <row r="1585" spans="1:12">
      <c r="A1585">
        <v>10851</v>
      </c>
      <c r="B1585">
        <v>25</v>
      </c>
      <c r="C1585" t="str">
        <f>_xlfn.IFNA(VLOOKUP(B1585,Products!$A$1:$J$93,2,FALSE),"")</f>
        <v>NuNuCa Nuß-Nougat-Creme</v>
      </c>
      <c r="D1585" t="str">
        <f>_xlfn.IFNA(VLOOKUP(VLOOKUP(A1585,Orders!$A$1:$L$832,3,FALSE),Employees!$A$1:$J$10,3,FALSE)&amp;" "&amp;VLOOKUP(VLOOKUP(A1585,Orders!$A$1:$L$832,3,FALSE),Employees!$A$1:$J$10,2,FALSE),"")</f>
        <v>Steven Buchanan</v>
      </c>
      <c r="E1585" s="3">
        <f>_xlfn.IFNA(VLOOKUP(A1585,Orders!$A$1:$L$832,4,FALSE),"")</f>
        <v>43321</v>
      </c>
      <c r="F1585">
        <v>14</v>
      </c>
      <c r="G1585">
        <v>10</v>
      </c>
      <c r="H1585">
        <v>0.05</v>
      </c>
      <c r="I1585">
        <f t="shared" si="96"/>
        <v>2018</v>
      </c>
      <c r="J1585">
        <f t="shared" si="97"/>
        <v>7</v>
      </c>
      <c r="K1585">
        <f t="shared" si="98"/>
        <v>8</v>
      </c>
      <c r="L1585" t="str">
        <f t="shared" si="99"/>
        <v>Q3</v>
      </c>
    </row>
    <row r="1586" spans="1:12">
      <c r="A1586">
        <v>10851</v>
      </c>
      <c r="B1586">
        <v>57</v>
      </c>
      <c r="C1586" t="str">
        <f>_xlfn.IFNA(VLOOKUP(B1586,Products!$A$1:$J$93,2,FALSE),"")</f>
        <v>Ravioli Angelo</v>
      </c>
      <c r="D1586" t="str">
        <f>_xlfn.IFNA(VLOOKUP(VLOOKUP(A1586,Orders!$A$1:$L$832,3,FALSE),Employees!$A$1:$J$10,3,FALSE)&amp;" "&amp;VLOOKUP(VLOOKUP(A1586,Orders!$A$1:$L$832,3,FALSE),Employees!$A$1:$J$10,2,FALSE),"")</f>
        <v>Steven Buchanan</v>
      </c>
      <c r="E1586" s="3">
        <f>_xlfn.IFNA(VLOOKUP(A1586,Orders!$A$1:$L$832,4,FALSE),"")</f>
        <v>43321</v>
      </c>
      <c r="F1586">
        <v>19.5</v>
      </c>
      <c r="G1586">
        <v>10</v>
      </c>
      <c r="H1586">
        <v>0.05</v>
      </c>
      <c r="I1586">
        <f t="shared" si="96"/>
        <v>2018</v>
      </c>
      <c r="J1586">
        <f t="shared" si="97"/>
        <v>9.75</v>
      </c>
      <c r="K1586">
        <f t="shared" si="98"/>
        <v>8</v>
      </c>
      <c r="L1586" t="str">
        <f t="shared" si="99"/>
        <v>Q3</v>
      </c>
    </row>
    <row r="1587" spans="1:12">
      <c r="A1587">
        <v>10851</v>
      </c>
      <c r="B1587">
        <v>59</v>
      </c>
      <c r="C1587" t="str">
        <f>_xlfn.IFNA(VLOOKUP(B1587,Products!$A$1:$J$93,2,FALSE),"")</f>
        <v>Raclette Courdavault</v>
      </c>
      <c r="D1587" t="str">
        <f>_xlfn.IFNA(VLOOKUP(VLOOKUP(A1587,Orders!$A$1:$L$832,3,FALSE),Employees!$A$1:$J$10,3,FALSE)&amp;" "&amp;VLOOKUP(VLOOKUP(A1587,Orders!$A$1:$L$832,3,FALSE),Employees!$A$1:$J$10,2,FALSE),"")</f>
        <v>Steven Buchanan</v>
      </c>
      <c r="E1587" s="3">
        <f>_xlfn.IFNA(VLOOKUP(A1587,Orders!$A$1:$L$832,4,FALSE),"")</f>
        <v>43321</v>
      </c>
      <c r="F1587">
        <v>55</v>
      </c>
      <c r="G1587">
        <v>42</v>
      </c>
      <c r="H1587">
        <v>0.05</v>
      </c>
      <c r="I1587">
        <f t="shared" si="96"/>
        <v>2018</v>
      </c>
      <c r="J1587">
        <f t="shared" si="97"/>
        <v>115.5</v>
      </c>
      <c r="K1587">
        <f t="shared" si="98"/>
        <v>8</v>
      </c>
      <c r="L1587" t="str">
        <f t="shared" si="99"/>
        <v>Q3</v>
      </c>
    </row>
    <row r="1588" spans="1:12">
      <c r="A1588">
        <v>10852</v>
      </c>
      <c r="B1588">
        <v>2</v>
      </c>
      <c r="C1588" t="str">
        <f>_xlfn.IFNA(VLOOKUP(B1588,Products!$A$1:$J$93,2,FALSE),"")</f>
        <v>Chang5</v>
      </c>
      <c r="D1588" t="str">
        <f>_xlfn.IFNA(VLOOKUP(VLOOKUP(A1588,Orders!$A$1:$L$832,3,FALSE),Employees!$A$1:$J$10,3,FALSE)&amp;" "&amp;VLOOKUP(VLOOKUP(A1588,Orders!$A$1:$L$832,3,FALSE),Employees!$A$1:$J$10,2,FALSE),"")</f>
        <v>Laura Callahan</v>
      </c>
      <c r="E1588" s="3">
        <f>_xlfn.IFNA(VLOOKUP(A1588,Orders!$A$1:$L$832,4,FALSE),"")</f>
        <v>43321</v>
      </c>
      <c r="F1588">
        <v>19</v>
      </c>
      <c r="G1588">
        <v>15</v>
      </c>
      <c r="H1588">
        <v>0</v>
      </c>
      <c r="I1588">
        <f t="shared" si="96"/>
        <v>2018</v>
      </c>
      <c r="J1588">
        <f t="shared" si="97"/>
        <v>285</v>
      </c>
      <c r="K1588">
        <f t="shared" si="98"/>
        <v>8</v>
      </c>
      <c r="L1588" t="str">
        <f t="shared" si="99"/>
        <v>Q3</v>
      </c>
    </row>
    <row r="1589" spans="1:12">
      <c r="A1589">
        <v>10852</v>
      </c>
      <c r="B1589">
        <v>17</v>
      </c>
      <c r="C1589" t="str">
        <f>_xlfn.IFNA(VLOOKUP(B1589,Products!$A$1:$J$93,2,FALSE),"")</f>
        <v>Alice Mutton</v>
      </c>
      <c r="D1589" t="str">
        <f>_xlfn.IFNA(VLOOKUP(VLOOKUP(A1589,Orders!$A$1:$L$832,3,FALSE),Employees!$A$1:$J$10,3,FALSE)&amp;" "&amp;VLOOKUP(VLOOKUP(A1589,Orders!$A$1:$L$832,3,FALSE),Employees!$A$1:$J$10,2,FALSE),"")</f>
        <v>Laura Callahan</v>
      </c>
      <c r="E1589" s="3">
        <f>_xlfn.IFNA(VLOOKUP(A1589,Orders!$A$1:$L$832,4,FALSE),"")</f>
        <v>43321</v>
      </c>
      <c r="F1589">
        <v>39</v>
      </c>
      <c r="G1589">
        <v>6</v>
      </c>
      <c r="H1589">
        <v>0</v>
      </c>
      <c r="I1589">
        <f t="shared" si="96"/>
        <v>2018</v>
      </c>
      <c r="J1589">
        <f t="shared" si="97"/>
        <v>234</v>
      </c>
      <c r="K1589">
        <f t="shared" si="98"/>
        <v>8</v>
      </c>
      <c r="L1589" t="str">
        <f t="shared" si="99"/>
        <v>Q3</v>
      </c>
    </row>
    <row r="1590" spans="1:12">
      <c r="A1590">
        <v>10852</v>
      </c>
      <c r="B1590">
        <v>62</v>
      </c>
      <c r="C1590" t="str">
        <f>_xlfn.IFNA(VLOOKUP(B1590,Products!$A$1:$J$93,2,FALSE),"")</f>
        <v>Tarte au sucre</v>
      </c>
      <c r="D1590" t="str">
        <f>_xlfn.IFNA(VLOOKUP(VLOOKUP(A1590,Orders!$A$1:$L$832,3,FALSE),Employees!$A$1:$J$10,3,FALSE)&amp;" "&amp;VLOOKUP(VLOOKUP(A1590,Orders!$A$1:$L$832,3,FALSE),Employees!$A$1:$J$10,2,FALSE),"")</f>
        <v>Laura Callahan</v>
      </c>
      <c r="E1590" s="3">
        <f>_xlfn.IFNA(VLOOKUP(A1590,Orders!$A$1:$L$832,4,FALSE),"")</f>
        <v>43321</v>
      </c>
      <c r="F1590">
        <v>49.3</v>
      </c>
      <c r="G1590">
        <v>50</v>
      </c>
      <c r="H1590">
        <v>0</v>
      </c>
      <c r="I1590">
        <f t="shared" si="96"/>
        <v>2018</v>
      </c>
      <c r="J1590">
        <f t="shared" si="97"/>
        <v>2465</v>
      </c>
      <c r="K1590">
        <f t="shared" si="98"/>
        <v>8</v>
      </c>
      <c r="L1590" t="str">
        <f t="shared" si="99"/>
        <v>Q3</v>
      </c>
    </row>
    <row r="1591" spans="1:12">
      <c r="A1591">
        <v>10853</v>
      </c>
      <c r="B1591">
        <v>18</v>
      </c>
      <c r="C1591" t="str">
        <f>_xlfn.IFNA(VLOOKUP(B1591,Products!$A$1:$J$93,2,FALSE),"")</f>
        <v>Carnarvon Tigers</v>
      </c>
      <c r="D1591" t="str">
        <f>_xlfn.IFNA(VLOOKUP(VLOOKUP(A1591,Orders!$A$1:$L$832,3,FALSE),Employees!$A$1:$J$10,3,FALSE)&amp;" "&amp;VLOOKUP(VLOOKUP(A1591,Orders!$A$1:$L$832,3,FALSE),Employees!$A$1:$J$10,2,FALSE),"")</f>
        <v>Anne Dodsworth</v>
      </c>
      <c r="E1591" s="3">
        <f>_xlfn.IFNA(VLOOKUP(A1591,Orders!$A$1:$L$832,4,FALSE),"")</f>
        <v>43322</v>
      </c>
      <c r="F1591">
        <v>62.5</v>
      </c>
      <c r="G1591">
        <v>10</v>
      </c>
      <c r="H1591">
        <v>0</v>
      </c>
      <c r="I1591">
        <f t="shared" si="96"/>
        <v>2018</v>
      </c>
      <c r="J1591">
        <f t="shared" si="97"/>
        <v>625</v>
      </c>
      <c r="K1591">
        <f t="shared" si="98"/>
        <v>8</v>
      </c>
      <c r="L1591" t="str">
        <f t="shared" si="99"/>
        <v>Q3</v>
      </c>
    </row>
    <row r="1592" spans="1:12">
      <c r="A1592">
        <v>10854</v>
      </c>
      <c r="B1592">
        <v>10</v>
      </c>
      <c r="C1592" t="str">
        <f>_xlfn.IFNA(VLOOKUP(B1592,Products!$A$1:$J$93,2,FALSE),"")</f>
        <v>sugar</v>
      </c>
      <c r="D1592" t="str">
        <f>_xlfn.IFNA(VLOOKUP(VLOOKUP(A1592,Orders!$A$1:$L$832,3,FALSE),Employees!$A$1:$J$10,3,FALSE)&amp;" "&amp;VLOOKUP(VLOOKUP(A1592,Orders!$A$1:$L$832,3,FALSE),Employees!$A$1:$J$10,2,FALSE),"")</f>
        <v>Janet Leverling</v>
      </c>
      <c r="E1592" s="3">
        <f>_xlfn.IFNA(VLOOKUP(A1592,Orders!$A$1:$L$832,4,FALSE),"")</f>
        <v>43322</v>
      </c>
      <c r="F1592">
        <v>31</v>
      </c>
      <c r="G1592">
        <v>100</v>
      </c>
      <c r="H1592">
        <v>0.15</v>
      </c>
      <c r="I1592">
        <f t="shared" si="96"/>
        <v>2018</v>
      </c>
      <c r="J1592">
        <f t="shared" si="97"/>
        <v>465</v>
      </c>
      <c r="K1592">
        <f t="shared" si="98"/>
        <v>8</v>
      </c>
      <c r="L1592" t="str">
        <f t="shared" si="99"/>
        <v>Q3</v>
      </c>
    </row>
    <row r="1593" spans="1:12">
      <c r="A1593">
        <v>10854</v>
      </c>
      <c r="B1593">
        <v>13</v>
      </c>
      <c r="C1593" t="str">
        <f>_xlfn.IFNA(VLOOKUP(B1593,Products!$A$1:$J$93,2,FALSE),"")</f>
        <v>Konbu</v>
      </c>
      <c r="D1593" t="str">
        <f>_xlfn.IFNA(VLOOKUP(VLOOKUP(A1593,Orders!$A$1:$L$832,3,FALSE),Employees!$A$1:$J$10,3,FALSE)&amp;" "&amp;VLOOKUP(VLOOKUP(A1593,Orders!$A$1:$L$832,3,FALSE),Employees!$A$1:$J$10,2,FALSE),"")</f>
        <v>Janet Leverling</v>
      </c>
      <c r="E1593" s="3">
        <f>_xlfn.IFNA(VLOOKUP(A1593,Orders!$A$1:$L$832,4,FALSE),"")</f>
        <v>43322</v>
      </c>
      <c r="F1593">
        <v>6</v>
      </c>
      <c r="G1593">
        <v>65</v>
      </c>
      <c r="H1593">
        <v>0.15</v>
      </c>
      <c r="I1593">
        <f t="shared" si="96"/>
        <v>2018</v>
      </c>
      <c r="J1593">
        <f t="shared" si="97"/>
        <v>58.5</v>
      </c>
      <c r="K1593">
        <f t="shared" si="98"/>
        <v>8</v>
      </c>
      <c r="L1593" t="str">
        <f t="shared" si="99"/>
        <v>Q3</v>
      </c>
    </row>
    <row r="1594" spans="1:12">
      <c r="A1594">
        <v>10855</v>
      </c>
      <c r="B1594">
        <v>16</v>
      </c>
      <c r="C1594" t="str">
        <f>_xlfn.IFNA(VLOOKUP(B1594,Products!$A$1:$J$93,2,FALSE),"")</f>
        <v>Pavlova</v>
      </c>
      <c r="D1594" t="str">
        <f>_xlfn.IFNA(VLOOKUP(VLOOKUP(A1594,Orders!$A$1:$L$832,3,FALSE),Employees!$A$1:$J$10,3,FALSE)&amp;" "&amp;VLOOKUP(VLOOKUP(A1594,Orders!$A$1:$L$832,3,FALSE),Employees!$A$1:$J$10,2,FALSE),"")</f>
        <v>Janet Leverling</v>
      </c>
      <c r="E1594" s="3">
        <f>_xlfn.IFNA(VLOOKUP(A1594,Orders!$A$1:$L$832,4,FALSE),"")</f>
        <v>43322</v>
      </c>
      <c r="F1594">
        <v>17.45</v>
      </c>
      <c r="G1594">
        <v>50</v>
      </c>
      <c r="H1594">
        <v>0</v>
      </c>
      <c r="I1594">
        <f t="shared" si="96"/>
        <v>2018</v>
      </c>
      <c r="J1594">
        <f t="shared" si="97"/>
        <v>872.5</v>
      </c>
      <c r="K1594">
        <f t="shared" si="98"/>
        <v>8</v>
      </c>
      <c r="L1594" t="str">
        <f t="shared" si="99"/>
        <v>Q3</v>
      </c>
    </row>
    <row r="1595" spans="1:12">
      <c r="A1595">
        <v>10855</v>
      </c>
      <c r="B1595">
        <v>31</v>
      </c>
      <c r="C1595" t="str">
        <f>_xlfn.IFNA(VLOOKUP(B1595,Products!$A$1:$J$93,2,FALSE),"")</f>
        <v>Gorgonzola Telino</v>
      </c>
      <c r="D1595" t="str">
        <f>_xlfn.IFNA(VLOOKUP(VLOOKUP(A1595,Orders!$A$1:$L$832,3,FALSE),Employees!$A$1:$J$10,3,FALSE)&amp;" "&amp;VLOOKUP(VLOOKUP(A1595,Orders!$A$1:$L$832,3,FALSE),Employees!$A$1:$J$10,2,FALSE),"")</f>
        <v>Janet Leverling</v>
      </c>
      <c r="E1595" s="3">
        <f>_xlfn.IFNA(VLOOKUP(A1595,Orders!$A$1:$L$832,4,FALSE),"")</f>
        <v>43322</v>
      </c>
      <c r="F1595">
        <v>12.5</v>
      </c>
      <c r="G1595">
        <v>14</v>
      </c>
      <c r="H1595">
        <v>0</v>
      </c>
      <c r="I1595">
        <f t="shared" si="96"/>
        <v>2018</v>
      </c>
      <c r="J1595">
        <f t="shared" si="97"/>
        <v>175</v>
      </c>
      <c r="K1595">
        <f t="shared" si="98"/>
        <v>8</v>
      </c>
      <c r="L1595" t="str">
        <f t="shared" si="99"/>
        <v>Q3</v>
      </c>
    </row>
    <row r="1596" spans="1:12">
      <c r="A1596">
        <v>10855</v>
      </c>
      <c r="B1596">
        <v>56</v>
      </c>
      <c r="C1596" t="str">
        <f>_xlfn.IFNA(VLOOKUP(B1596,Products!$A$1:$J$93,2,FALSE),"")</f>
        <v>Gnocchi di nonna Alice</v>
      </c>
      <c r="D1596" t="str">
        <f>_xlfn.IFNA(VLOOKUP(VLOOKUP(A1596,Orders!$A$1:$L$832,3,FALSE),Employees!$A$1:$J$10,3,FALSE)&amp;" "&amp;VLOOKUP(VLOOKUP(A1596,Orders!$A$1:$L$832,3,FALSE),Employees!$A$1:$J$10,2,FALSE),"")</f>
        <v>Janet Leverling</v>
      </c>
      <c r="E1596" s="3">
        <f>_xlfn.IFNA(VLOOKUP(A1596,Orders!$A$1:$L$832,4,FALSE),"")</f>
        <v>43322</v>
      </c>
      <c r="F1596">
        <v>38</v>
      </c>
      <c r="G1596">
        <v>24</v>
      </c>
      <c r="H1596">
        <v>0</v>
      </c>
      <c r="I1596">
        <f t="shared" si="96"/>
        <v>2018</v>
      </c>
      <c r="J1596">
        <f t="shared" si="97"/>
        <v>912</v>
      </c>
      <c r="K1596">
        <f t="shared" si="98"/>
        <v>8</v>
      </c>
      <c r="L1596" t="str">
        <f t="shared" si="99"/>
        <v>Q3</v>
      </c>
    </row>
    <row r="1597" spans="1:12">
      <c r="A1597">
        <v>10855</v>
      </c>
      <c r="B1597">
        <v>65</v>
      </c>
      <c r="C1597" t="str">
        <f>_xlfn.IFNA(VLOOKUP(B1597,Products!$A$1:$J$93,2,FALSE),"")</f>
        <v>Louisiana Fiery Hot Pepper Sauce</v>
      </c>
      <c r="D1597" t="str">
        <f>_xlfn.IFNA(VLOOKUP(VLOOKUP(A1597,Orders!$A$1:$L$832,3,FALSE),Employees!$A$1:$J$10,3,FALSE)&amp;" "&amp;VLOOKUP(VLOOKUP(A1597,Orders!$A$1:$L$832,3,FALSE),Employees!$A$1:$J$10,2,FALSE),"")</f>
        <v>Janet Leverling</v>
      </c>
      <c r="E1597" s="3">
        <f>_xlfn.IFNA(VLOOKUP(A1597,Orders!$A$1:$L$832,4,FALSE),"")</f>
        <v>43322</v>
      </c>
      <c r="F1597">
        <v>21.05</v>
      </c>
      <c r="G1597">
        <v>15</v>
      </c>
      <c r="H1597">
        <v>0.15</v>
      </c>
      <c r="I1597">
        <f t="shared" si="96"/>
        <v>2018</v>
      </c>
      <c r="J1597">
        <f t="shared" si="97"/>
        <v>47.362499999999997</v>
      </c>
      <c r="K1597">
        <f t="shared" si="98"/>
        <v>8</v>
      </c>
      <c r="L1597" t="str">
        <f t="shared" si="99"/>
        <v>Q3</v>
      </c>
    </row>
    <row r="1598" spans="1:12">
      <c r="A1598">
        <v>10856</v>
      </c>
      <c r="B1598">
        <v>2</v>
      </c>
      <c r="C1598" t="str">
        <f>_xlfn.IFNA(VLOOKUP(B1598,Products!$A$1:$J$93,2,FALSE),"")</f>
        <v>Chang5</v>
      </c>
      <c r="D1598" t="str">
        <f>_xlfn.IFNA(VLOOKUP(VLOOKUP(A1598,Orders!$A$1:$L$832,3,FALSE),Employees!$A$1:$J$10,3,FALSE)&amp;" "&amp;VLOOKUP(VLOOKUP(A1598,Orders!$A$1:$L$832,3,FALSE),Employees!$A$1:$J$10,2,FALSE),"")</f>
        <v>Janet Leverling</v>
      </c>
      <c r="E1598" s="3">
        <f>_xlfn.IFNA(VLOOKUP(A1598,Orders!$A$1:$L$832,4,FALSE),"")</f>
        <v>43323</v>
      </c>
      <c r="F1598">
        <v>19</v>
      </c>
      <c r="G1598">
        <v>20</v>
      </c>
      <c r="H1598">
        <v>0</v>
      </c>
      <c r="I1598">
        <f t="shared" si="96"/>
        <v>2018</v>
      </c>
      <c r="J1598">
        <f t="shared" si="97"/>
        <v>380</v>
      </c>
      <c r="K1598">
        <f t="shared" si="98"/>
        <v>8</v>
      </c>
      <c r="L1598" t="str">
        <f t="shared" si="99"/>
        <v>Q3</v>
      </c>
    </row>
    <row r="1599" spans="1:12">
      <c r="A1599">
        <v>10856</v>
      </c>
      <c r="B1599">
        <v>42</v>
      </c>
      <c r="C1599" t="str">
        <f>_xlfn.IFNA(VLOOKUP(B1599,Products!$A$1:$J$93,2,FALSE),"")</f>
        <v>Singaporean Hokkien Fried Mee</v>
      </c>
      <c r="D1599" t="str">
        <f>_xlfn.IFNA(VLOOKUP(VLOOKUP(A1599,Orders!$A$1:$L$832,3,FALSE),Employees!$A$1:$J$10,3,FALSE)&amp;" "&amp;VLOOKUP(VLOOKUP(A1599,Orders!$A$1:$L$832,3,FALSE),Employees!$A$1:$J$10,2,FALSE),"")</f>
        <v>Janet Leverling</v>
      </c>
      <c r="E1599" s="3">
        <f>_xlfn.IFNA(VLOOKUP(A1599,Orders!$A$1:$L$832,4,FALSE),"")</f>
        <v>43323</v>
      </c>
      <c r="F1599">
        <v>14</v>
      </c>
      <c r="G1599">
        <v>20</v>
      </c>
      <c r="H1599">
        <v>0</v>
      </c>
      <c r="I1599">
        <f t="shared" si="96"/>
        <v>2018</v>
      </c>
      <c r="J1599">
        <f t="shared" si="97"/>
        <v>280</v>
      </c>
      <c r="K1599">
        <f t="shared" si="98"/>
        <v>8</v>
      </c>
      <c r="L1599" t="str">
        <f t="shared" si="99"/>
        <v>Q3</v>
      </c>
    </row>
    <row r="1600" spans="1:12">
      <c r="A1600">
        <v>10857</v>
      </c>
      <c r="B1600">
        <v>3</v>
      </c>
      <c r="C1600" t="str">
        <f>_xlfn.IFNA(VLOOKUP(B1600,Products!$A$1:$J$93,2,FALSE),"")</f>
        <v>Aniseed Syrup</v>
      </c>
      <c r="D1600" t="str">
        <f>_xlfn.IFNA(VLOOKUP(VLOOKUP(A1600,Orders!$A$1:$L$832,3,FALSE),Employees!$A$1:$J$10,3,FALSE)&amp;" "&amp;VLOOKUP(VLOOKUP(A1600,Orders!$A$1:$L$832,3,FALSE),Employees!$A$1:$J$10,2,FALSE),"")</f>
        <v>Laura Callahan</v>
      </c>
      <c r="E1600" s="3">
        <f>_xlfn.IFNA(VLOOKUP(A1600,Orders!$A$1:$L$832,4,FALSE),"")</f>
        <v>43323</v>
      </c>
      <c r="F1600">
        <v>10</v>
      </c>
      <c r="G1600">
        <v>30</v>
      </c>
      <c r="H1600">
        <v>0</v>
      </c>
      <c r="I1600">
        <f t="shared" si="96"/>
        <v>2018</v>
      </c>
      <c r="J1600">
        <f t="shared" si="97"/>
        <v>300</v>
      </c>
      <c r="K1600">
        <f t="shared" si="98"/>
        <v>8</v>
      </c>
      <c r="L1600" t="str">
        <f t="shared" si="99"/>
        <v>Q3</v>
      </c>
    </row>
    <row r="1601" spans="1:12">
      <c r="A1601">
        <v>10857</v>
      </c>
      <c r="B1601">
        <v>26</v>
      </c>
      <c r="C1601" t="str">
        <f>_xlfn.IFNA(VLOOKUP(B1601,Products!$A$1:$J$93,2,FALSE),"")</f>
        <v>Gumbär Gummibärchen</v>
      </c>
      <c r="D1601" t="str">
        <f>_xlfn.IFNA(VLOOKUP(VLOOKUP(A1601,Orders!$A$1:$L$832,3,FALSE),Employees!$A$1:$J$10,3,FALSE)&amp;" "&amp;VLOOKUP(VLOOKUP(A1601,Orders!$A$1:$L$832,3,FALSE),Employees!$A$1:$J$10,2,FALSE),"")</f>
        <v>Laura Callahan</v>
      </c>
      <c r="E1601" s="3">
        <f>_xlfn.IFNA(VLOOKUP(A1601,Orders!$A$1:$L$832,4,FALSE),"")</f>
        <v>43323</v>
      </c>
      <c r="F1601">
        <v>31.23</v>
      </c>
      <c r="G1601">
        <v>35</v>
      </c>
      <c r="H1601">
        <v>0.25</v>
      </c>
      <c r="I1601">
        <f t="shared" si="96"/>
        <v>2018</v>
      </c>
      <c r="J1601">
        <f t="shared" si="97"/>
        <v>273.26249999999999</v>
      </c>
      <c r="K1601">
        <f t="shared" si="98"/>
        <v>8</v>
      </c>
      <c r="L1601" t="str">
        <f t="shared" si="99"/>
        <v>Q3</v>
      </c>
    </row>
    <row r="1602" spans="1:12">
      <c r="A1602">
        <v>10857</v>
      </c>
      <c r="B1602">
        <v>29</v>
      </c>
      <c r="C1602" t="str">
        <f>_xlfn.IFNA(VLOOKUP(B1602,Products!$A$1:$J$93,2,FALSE),"")</f>
        <v>Thüringer Rostbratwurst</v>
      </c>
      <c r="D1602" t="str">
        <f>_xlfn.IFNA(VLOOKUP(VLOOKUP(A1602,Orders!$A$1:$L$832,3,FALSE),Employees!$A$1:$J$10,3,FALSE)&amp;" "&amp;VLOOKUP(VLOOKUP(A1602,Orders!$A$1:$L$832,3,FALSE),Employees!$A$1:$J$10,2,FALSE),"")</f>
        <v>Laura Callahan</v>
      </c>
      <c r="E1602" s="3">
        <f>_xlfn.IFNA(VLOOKUP(A1602,Orders!$A$1:$L$832,4,FALSE),"")</f>
        <v>43323</v>
      </c>
      <c r="F1602">
        <v>123.79</v>
      </c>
      <c r="G1602">
        <v>10</v>
      </c>
      <c r="H1602">
        <v>0.25</v>
      </c>
      <c r="I1602">
        <f t="shared" si="96"/>
        <v>2018</v>
      </c>
      <c r="J1602">
        <f t="shared" si="97"/>
        <v>309.47500000000002</v>
      </c>
      <c r="K1602">
        <f t="shared" si="98"/>
        <v>8</v>
      </c>
      <c r="L1602" t="str">
        <f t="shared" si="99"/>
        <v>Q3</v>
      </c>
    </row>
    <row r="1603" spans="1:12">
      <c r="A1603">
        <v>10858</v>
      </c>
      <c r="B1603">
        <v>7</v>
      </c>
      <c r="C1603" t="str">
        <f>_xlfn.IFNA(VLOOKUP(B1603,Products!$A$1:$J$93,2,FALSE),"")</f>
        <v>Uncle Bob's Organic Dried Pears</v>
      </c>
      <c r="D1603" t="str">
        <f>_xlfn.IFNA(VLOOKUP(VLOOKUP(A1603,Orders!$A$1:$L$832,3,FALSE),Employees!$A$1:$J$10,3,FALSE)&amp;" "&amp;VLOOKUP(VLOOKUP(A1603,Orders!$A$1:$L$832,3,FALSE),Employees!$A$1:$J$10,2,FALSE),"")</f>
        <v>Andrew Fuller</v>
      </c>
      <c r="E1603" s="3">
        <f>_xlfn.IFNA(VLOOKUP(A1603,Orders!$A$1:$L$832,4,FALSE),"")</f>
        <v>43324</v>
      </c>
      <c r="F1603">
        <v>30</v>
      </c>
      <c r="G1603">
        <v>5</v>
      </c>
      <c r="H1603">
        <v>0</v>
      </c>
      <c r="I1603">
        <f t="shared" ref="I1603:I1666" si="100">IFERROR(IF(E1603="","",YEAR(E1603)),"")</f>
        <v>2018</v>
      </c>
      <c r="J1603">
        <f t="shared" ref="J1603:J1666" si="101">IF(H1603=0,F1603*G1603,F1603*G1603*H1603)</f>
        <v>150</v>
      </c>
      <c r="K1603">
        <f t="shared" ref="K1603:K1666" si="102">IFERROR(MONTH(E1603),"")</f>
        <v>8</v>
      </c>
      <c r="L1603" t="str">
        <f t="shared" ref="L1603:L1666" si="103">IFERROR("Q"&amp;ROUNDUP(MONTH(E1603)/3,0),"")</f>
        <v>Q3</v>
      </c>
    </row>
    <row r="1604" spans="1:12">
      <c r="A1604">
        <v>10858</v>
      </c>
      <c r="B1604">
        <v>27</v>
      </c>
      <c r="C1604" t="str">
        <f>_xlfn.IFNA(VLOOKUP(B1604,Products!$A$1:$J$93,2,FALSE),"")</f>
        <v>Schoggi Schokolade</v>
      </c>
      <c r="D1604" t="str">
        <f>_xlfn.IFNA(VLOOKUP(VLOOKUP(A1604,Orders!$A$1:$L$832,3,FALSE),Employees!$A$1:$J$10,3,FALSE)&amp;" "&amp;VLOOKUP(VLOOKUP(A1604,Orders!$A$1:$L$832,3,FALSE),Employees!$A$1:$J$10,2,FALSE),"")</f>
        <v>Andrew Fuller</v>
      </c>
      <c r="E1604" s="3">
        <f>_xlfn.IFNA(VLOOKUP(A1604,Orders!$A$1:$L$832,4,FALSE),"")</f>
        <v>43324</v>
      </c>
      <c r="F1604">
        <v>43.9</v>
      </c>
      <c r="G1604">
        <v>10</v>
      </c>
      <c r="H1604">
        <v>0</v>
      </c>
      <c r="I1604">
        <f t="shared" si="100"/>
        <v>2018</v>
      </c>
      <c r="J1604">
        <f t="shared" si="101"/>
        <v>439</v>
      </c>
      <c r="K1604">
        <f t="shared" si="102"/>
        <v>8</v>
      </c>
      <c r="L1604" t="str">
        <f t="shared" si="103"/>
        <v>Q3</v>
      </c>
    </row>
    <row r="1605" spans="1:12">
      <c r="A1605">
        <v>10858</v>
      </c>
      <c r="B1605">
        <v>70</v>
      </c>
      <c r="C1605" t="str">
        <f>_xlfn.IFNA(VLOOKUP(B1605,Products!$A$1:$J$93,2,FALSE),"")</f>
        <v>Outback Lager</v>
      </c>
      <c r="D1605" t="str">
        <f>_xlfn.IFNA(VLOOKUP(VLOOKUP(A1605,Orders!$A$1:$L$832,3,FALSE),Employees!$A$1:$J$10,3,FALSE)&amp;" "&amp;VLOOKUP(VLOOKUP(A1605,Orders!$A$1:$L$832,3,FALSE),Employees!$A$1:$J$10,2,FALSE),"")</f>
        <v>Andrew Fuller</v>
      </c>
      <c r="E1605" s="3">
        <f>_xlfn.IFNA(VLOOKUP(A1605,Orders!$A$1:$L$832,4,FALSE),"")</f>
        <v>43324</v>
      </c>
      <c r="F1605">
        <v>15</v>
      </c>
      <c r="G1605">
        <v>4</v>
      </c>
      <c r="H1605">
        <v>0</v>
      </c>
      <c r="I1605">
        <f t="shared" si="100"/>
        <v>2018</v>
      </c>
      <c r="J1605">
        <f t="shared" si="101"/>
        <v>60</v>
      </c>
      <c r="K1605">
        <f t="shared" si="102"/>
        <v>8</v>
      </c>
      <c r="L1605" t="str">
        <f t="shared" si="103"/>
        <v>Q3</v>
      </c>
    </row>
    <row r="1606" spans="1:12">
      <c r="A1606">
        <v>10859</v>
      </c>
      <c r="B1606">
        <v>24</v>
      </c>
      <c r="C1606" t="str">
        <f>_xlfn.IFNA(VLOOKUP(B1606,Products!$A$1:$J$93,2,FALSE),"")</f>
        <v>Guaraná Fantástica</v>
      </c>
      <c r="D1606" t="str">
        <f>_xlfn.IFNA(VLOOKUP(VLOOKUP(A1606,Orders!$A$1:$L$832,3,FALSE),Employees!$A$1:$J$10,3,FALSE)&amp;" "&amp;VLOOKUP(VLOOKUP(A1606,Orders!$A$1:$L$832,3,FALSE),Employees!$A$1:$J$10,2,FALSE),"")</f>
        <v>Nancy Davolio</v>
      </c>
      <c r="E1606" s="3">
        <f>_xlfn.IFNA(VLOOKUP(A1606,Orders!$A$1:$L$832,4,FALSE),"")</f>
        <v>43324</v>
      </c>
      <c r="F1606">
        <v>4.5</v>
      </c>
      <c r="G1606">
        <v>40</v>
      </c>
      <c r="H1606">
        <v>0.25</v>
      </c>
      <c r="I1606">
        <f t="shared" si="100"/>
        <v>2018</v>
      </c>
      <c r="J1606">
        <f t="shared" si="101"/>
        <v>45</v>
      </c>
      <c r="K1606">
        <f t="shared" si="102"/>
        <v>8</v>
      </c>
      <c r="L1606" t="str">
        <f t="shared" si="103"/>
        <v>Q3</v>
      </c>
    </row>
    <row r="1607" spans="1:12">
      <c r="A1607">
        <v>10859</v>
      </c>
      <c r="B1607">
        <v>54</v>
      </c>
      <c r="C1607" t="str">
        <f>_xlfn.IFNA(VLOOKUP(B1607,Products!$A$1:$J$93,2,FALSE),"")</f>
        <v>Tourtière</v>
      </c>
      <c r="D1607" t="str">
        <f>_xlfn.IFNA(VLOOKUP(VLOOKUP(A1607,Orders!$A$1:$L$832,3,FALSE),Employees!$A$1:$J$10,3,FALSE)&amp;" "&amp;VLOOKUP(VLOOKUP(A1607,Orders!$A$1:$L$832,3,FALSE),Employees!$A$1:$J$10,2,FALSE),"")</f>
        <v>Nancy Davolio</v>
      </c>
      <c r="E1607" s="3">
        <f>_xlfn.IFNA(VLOOKUP(A1607,Orders!$A$1:$L$832,4,FALSE),"")</f>
        <v>43324</v>
      </c>
      <c r="F1607">
        <v>7.45</v>
      </c>
      <c r="G1607">
        <v>35</v>
      </c>
      <c r="H1607">
        <v>0.25</v>
      </c>
      <c r="I1607">
        <f t="shared" si="100"/>
        <v>2018</v>
      </c>
      <c r="J1607">
        <f t="shared" si="101"/>
        <v>65.1875</v>
      </c>
      <c r="K1607">
        <f t="shared" si="102"/>
        <v>8</v>
      </c>
      <c r="L1607" t="str">
        <f t="shared" si="103"/>
        <v>Q3</v>
      </c>
    </row>
    <row r="1608" spans="1:12">
      <c r="A1608">
        <v>10859</v>
      </c>
      <c r="B1608">
        <v>64</v>
      </c>
      <c r="C1608" t="str">
        <f>_xlfn.IFNA(VLOOKUP(B1608,Products!$A$1:$J$93,2,FALSE),"")</f>
        <v>Wimmers gute Semmelknödel</v>
      </c>
      <c r="D1608" t="str">
        <f>_xlfn.IFNA(VLOOKUP(VLOOKUP(A1608,Orders!$A$1:$L$832,3,FALSE),Employees!$A$1:$J$10,3,FALSE)&amp;" "&amp;VLOOKUP(VLOOKUP(A1608,Orders!$A$1:$L$832,3,FALSE),Employees!$A$1:$J$10,2,FALSE),"")</f>
        <v>Nancy Davolio</v>
      </c>
      <c r="E1608" s="3">
        <f>_xlfn.IFNA(VLOOKUP(A1608,Orders!$A$1:$L$832,4,FALSE),"")</f>
        <v>43324</v>
      </c>
      <c r="F1608">
        <v>33.25</v>
      </c>
      <c r="G1608">
        <v>30</v>
      </c>
      <c r="H1608">
        <v>0.25</v>
      </c>
      <c r="I1608">
        <f t="shared" si="100"/>
        <v>2018</v>
      </c>
      <c r="J1608">
        <f t="shared" si="101"/>
        <v>249.375</v>
      </c>
      <c r="K1608">
        <f t="shared" si="102"/>
        <v>8</v>
      </c>
      <c r="L1608" t="str">
        <f t="shared" si="103"/>
        <v>Q3</v>
      </c>
    </row>
    <row r="1609" spans="1:12">
      <c r="A1609">
        <v>10860</v>
      </c>
      <c r="B1609">
        <v>51</v>
      </c>
      <c r="C1609" t="str">
        <f>_xlfn.IFNA(VLOOKUP(B1609,Products!$A$1:$J$93,2,FALSE),"")</f>
        <v>Manjimup Dried Apples</v>
      </c>
      <c r="D1609" t="str">
        <f>_xlfn.IFNA(VLOOKUP(VLOOKUP(A1609,Orders!$A$1:$L$832,3,FALSE),Employees!$A$1:$J$10,3,FALSE)&amp;" "&amp;VLOOKUP(VLOOKUP(A1609,Orders!$A$1:$L$832,3,FALSE),Employees!$A$1:$J$10,2,FALSE),"")</f>
        <v>Janet Leverling</v>
      </c>
      <c r="E1609" s="3">
        <f>_xlfn.IFNA(VLOOKUP(A1609,Orders!$A$1:$L$832,4,FALSE),"")</f>
        <v>43324</v>
      </c>
      <c r="F1609">
        <v>53</v>
      </c>
      <c r="G1609">
        <v>3</v>
      </c>
      <c r="H1609">
        <v>0</v>
      </c>
      <c r="I1609">
        <f t="shared" si="100"/>
        <v>2018</v>
      </c>
      <c r="J1609">
        <f t="shared" si="101"/>
        <v>159</v>
      </c>
      <c r="K1609">
        <f t="shared" si="102"/>
        <v>8</v>
      </c>
      <c r="L1609" t="str">
        <f t="shared" si="103"/>
        <v>Q3</v>
      </c>
    </row>
    <row r="1610" spans="1:12">
      <c r="A1610">
        <v>10860</v>
      </c>
      <c r="B1610">
        <v>76</v>
      </c>
      <c r="C1610" t="str">
        <f>_xlfn.IFNA(VLOOKUP(B1610,Products!$A$1:$J$93,2,FALSE),"")</f>
        <v>Lakkalikööri</v>
      </c>
      <c r="D1610" t="str">
        <f>_xlfn.IFNA(VLOOKUP(VLOOKUP(A1610,Orders!$A$1:$L$832,3,FALSE),Employees!$A$1:$J$10,3,FALSE)&amp;" "&amp;VLOOKUP(VLOOKUP(A1610,Orders!$A$1:$L$832,3,FALSE),Employees!$A$1:$J$10,2,FALSE),"")</f>
        <v>Janet Leverling</v>
      </c>
      <c r="E1610" s="3">
        <f>_xlfn.IFNA(VLOOKUP(A1610,Orders!$A$1:$L$832,4,FALSE),"")</f>
        <v>43324</v>
      </c>
      <c r="F1610">
        <v>18</v>
      </c>
      <c r="G1610">
        <v>20</v>
      </c>
      <c r="H1610">
        <v>0</v>
      </c>
      <c r="I1610">
        <f t="shared" si="100"/>
        <v>2018</v>
      </c>
      <c r="J1610">
        <f t="shared" si="101"/>
        <v>360</v>
      </c>
      <c r="K1610">
        <f t="shared" si="102"/>
        <v>8</v>
      </c>
      <c r="L1610" t="str">
        <f t="shared" si="103"/>
        <v>Q3</v>
      </c>
    </row>
    <row r="1611" spans="1:12">
      <c r="A1611">
        <v>10861</v>
      </c>
      <c r="B1611">
        <v>17</v>
      </c>
      <c r="C1611" t="str">
        <f>_xlfn.IFNA(VLOOKUP(B1611,Products!$A$1:$J$93,2,FALSE),"")</f>
        <v>Alice Mutton</v>
      </c>
      <c r="D1611" t="str">
        <f>_xlfn.IFNA(VLOOKUP(VLOOKUP(A1611,Orders!$A$1:$L$832,3,FALSE),Employees!$A$1:$J$10,3,FALSE)&amp;" "&amp;VLOOKUP(VLOOKUP(A1611,Orders!$A$1:$L$832,3,FALSE),Employees!$A$1:$J$10,2,FALSE),"")</f>
        <v>Margaret Peacock</v>
      </c>
      <c r="E1611" s="3">
        <f>_xlfn.IFNA(VLOOKUP(A1611,Orders!$A$1:$L$832,4,FALSE),"")</f>
        <v>43325</v>
      </c>
      <c r="F1611">
        <v>39</v>
      </c>
      <c r="G1611">
        <v>42</v>
      </c>
      <c r="H1611">
        <v>0</v>
      </c>
      <c r="I1611">
        <f t="shared" si="100"/>
        <v>2018</v>
      </c>
      <c r="J1611">
        <f t="shared" si="101"/>
        <v>1638</v>
      </c>
      <c r="K1611">
        <f t="shared" si="102"/>
        <v>8</v>
      </c>
      <c r="L1611" t="str">
        <f t="shared" si="103"/>
        <v>Q3</v>
      </c>
    </row>
    <row r="1612" spans="1:12">
      <c r="A1612">
        <v>10861</v>
      </c>
      <c r="B1612">
        <v>18</v>
      </c>
      <c r="C1612" t="str">
        <f>_xlfn.IFNA(VLOOKUP(B1612,Products!$A$1:$J$93,2,FALSE),"")</f>
        <v>Carnarvon Tigers</v>
      </c>
      <c r="D1612" t="str">
        <f>_xlfn.IFNA(VLOOKUP(VLOOKUP(A1612,Orders!$A$1:$L$832,3,FALSE),Employees!$A$1:$J$10,3,FALSE)&amp;" "&amp;VLOOKUP(VLOOKUP(A1612,Orders!$A$1:$L$832,3,FALSE),Employees!$A$1:$J$10,2,FALSE),"")</f>
        <v>Margaret Peacock</v>
      </c>
      <c r="E1612" s="3">
        <f>_xlfn.IFNA(VLOOKUP(A1612,Orders!$A$1:$L$832,4,FALSE),"")</f>
        <v>43325</v>
      </c>
      <c r="F1612">
        <v>62.5</v>
      </c>
      <c r="G1612">
        <v>20</v>
      </c>
      <c r="H1612">
        <v>0</v>
      </c>
      <c r="I1612">
        <f t="shared" si="100"/>
        <v>2018</v>
      </c>
      <c r="J1612">
        <f t="shared" si="101"/>
        <v>1250</v>
      </c>
      <c r="K1612">
        <f t="shared" si="102"/>
        <v>8</v>
      </c>
      <c r="L1612" t="str">
        <f t="shared" si="103"/>
        <v>Q3</v>
      </c>
    </row>
    <row r="1613" spans="1:12">
      <c r="A1613">
        <v>10861</v>
      </c>
      <c r="B1613">
        <v>21</v>
      </c>
      <c r="C1613" t="str">
        <f>_xlfn.IFNA(VLOOKUP(B1613,Products!$A$1:$J$93,2,FALSE),"")</f>
        <v>Sir Rodney's Scones</v>
      </c>
      <c r="D1613" t="str">
        <f>_xlfn.IFNA(VLOOKUP(VLOOKUP(A1613,Orders!$A$1:$L$832,3,FALSE),Employees!$A$1:$J$10,3,FALSE)&amp;" "&amp;VLOOKUP(VLOOKUP(A1613,Orders!$A$1:$L$832,3,FALSE),Employees!$A$1:$J$10,2,FALSE),"")</f>
        <v>Margaret Peacock</v>
      </c>
      <c r="E1613" s="3">
        <f>_xlfn.IFNA(VLOOKUP(A1613,Orders!$A$1:$L$832,4,FALSE),"")</f>
        <v>43325</v>
      </c>
      <c r="F1613">
        <v>10</v>
      </c>
      <c r="G1613">
        <v>40</v>
      </c>
      <c r="H1613">
        <v>0</v>
      </c>
      <c r="I1613">
        <f t="shared" si="100"/>
        <v>2018</v>
      </c>
      <c r="J1613">
        <f t="shared" si="101"/>
        <v>400</v>
      </c>
      <c r="K1613">
        <f t="shared" si="102"/>
        <v>8</v>
      </c>
      <c r="L1613" t="str">
        <f t="shared" si="103"/>
        <v>Q3</v>
      </c>
    </row>
    <row r="1614" spans="1:12">
      <c r="A1614">
        <v>10861</v>
      </c>
      <c r="B1614">
        <v>33</v>
      </c>
      <c r="C1614" t="str">
        <f>_xlfn.IFNA(VLOOKUP(B1614,Products!$A$1:$J$93,2,FALSE),"")</f>
        <v>Geitost</v>
      </c>
      <c r="D1614" t="str">
        <f>_xlfn.IFNA(VLOOKUP(VLOOKUP(A1614,Orders!$A$1:$L$832,3,FALSE),Employees!$A$1:$J$10,3,FALSE)&amp;" "&amp;VLOOKUP(VLOOKUP(A1614,Orders!$A$1:$L$832,3,FALSE),Employees!$A$1:$J$10,2,FALSE),"")</f>
        <v>Margaret Peacock</v>
      </c>
      <c r="E1614" s="3">
        <f>_xlfn.IFNA(VLOOKUP(A1614,Orders!$A$1:$L$832,4,FALSE),"")</f>
        <v>43325</v>
      </c>
      <c r="F1614">
        <v>2.5</v>
      </c>
      <c r="G1614">
        <v>35</v>
      </c>
      <c r="H1614">
        <v>0</v>
      </c>
      <c r="I1614">
        <f t="shared" si="100"/>
        <v>2018</v>
      </c>
      <c r="J1614">
        <f t="shared" si="101"/>
        <v>87.5</v>
      </c>
      <c r="K1614">
        <f t="shared" si="102"/>
        <v>8</v>
      </c>
      <c r="L1614" t="str">
        <f t="shared" si="103"/>
        <v>Q3</v>
      </c>
    </row>
    <row r="1615" spans="1:12">
      <c r="A1615">
        <v>10861</v>
      </c>
      <c r="B1615">
        <v>62</v>
      </c>
      <c r="C1615" t="str">
        <f>_xlfn.IFNA(VLOOKUP(B1615,Products!$A$1:$J$93,2,FALSE),"")</f>
        <v>Tarte au sucre</v>
      </c>
      <c r="D1615" t="str">
        <f>_xlfn.IFNA(VLOOKUP(VLOOKUP(A1615,Orders!$A$1:$L$832,3,FALSE),Employees!$A$1:$J$10,3,FALSE)&amp;" "&amp;VLOOKUP(VLOOKUP(A1615,Orders!$A$1:$L$832,3,FALSE),Employees!$A$1:$J$10,2,FALSE),"")</f>
        <v>Margaret Peacock</v>
      </c>
      <c r="E1615" s="3">
        <f>_xlfn.IFNA(VLOOKUP(A1615,Orders!$A$1:$L$832,4,FALSE),"")</f>
        <v>43325</v>
      </c>
      <c r="F1615">
        <v>49.3</v>
      </c>
      <c r="G1615">
        <v>3</v>
      </c>
      <c r="H1615">
        <v>0</v>
      </c>
      <c r="I1615">
        <f t="shared" si="100"/>
        <v>2018</v>
      </c>
      <c r="J1615">
        <f t="shared" si="101"/>
        <v>147.89999999999998</v>
      </c>
      <c r="K1615">
        <f t="shared" si="102"/>
        <v>8</v>
      </c>
      <c r="L1615" t="str">
        <f t="shared" si="103"/>
        <v>Q3</v>
      </c>
    </row>
    <row r="1616" spans="1:12">
      <c r="A1616">
        <v>10862</v>
      </c>
      <c r="B1616">
        <v>11</v>
      </c>
      <c r="C1616" t="str">
        <f>_xlfn.IFNA(VLOOKUP(B1616,Products!$A$1:$J$93,2,FALSE),"")</f>
        <v>Queso Cabrales</v>
      </c>
      <c r="D1616" t="str">
        <f>_xlfn.IFNA(VLOOKUP(VLOOKUP(A1616,Orders!$A$1:$L$832,3,FALSE),Employees!$A$1:$J$10,3,FALSE)&amp;" "&amp;VLOOKUP(VLOOKUP(A1616,Orders!$A$1:$L$832,3,FALSE),Employees!$A$1:$J$10,2,FALSE),"")</f>
        <v>Laura Callahan</v>
      </c>
      <c r="E1616" s="3">
        <f>_xlfn.IFNA(VLOOKUP(A1616,Orders!$A$1:$L$832,4,FALSE),"")</f>
        <v>43325</v>
      </c>
      <c r="F1616">
        <v>21</v>
      </c>
      <c r="G1616">
        <v>25</v>
      </c>
      <c r="H1616">
        <v>0</v>
      </c>
      <c r="I1616">
        <f t="shared" si="100"/>
        <v>2018</v>
      </c>
      <c r="J1616">
        <f t="shared" si="101"/>
        <v>525</v>
      </c>
      <c r="K1616">
        <f t="shared" si="102"/>
        <v>8</v>
      </c>
      <c r="L1616" t="str">
        <f t="shared" si="103"/>
        <v>Q3</v>
      </c>
    </row>
    <row r="1617" spans="1:12">
      <c r="A1617">
        <v>10862</v>
      </c>
      <c r="B1617">
        <v>52</v>
      </c>
      <c r="C1617" t="str">
        <f>_xlfn.IFNA(VLOOKUP(B1617,Products!$A$1:$J$93,2,FALSE),"")</f>
        <v>Filo Mix</v>
      </c>
      <c r="D1617" t="str">
        <f>_xlfn.IFNA(VLOOKUP(VLOOKUP(A1617,Orders!$A$1:$L$832,3,FALSE),Employees!$A$1:$J$10,3,FALSE)&amp;" "&amp;VLOOKUP(VLOOKUP(A1617,Orders!$A$1:$L$832,3,FALSE),Employees!$A$1:$J$10,2,FALSE),"")</f>
        <v>Laura Callahan</v>
      </c>
      <c r="E1617" s="3">
        <f>_xlfn.IFNA(VLOOKUP(A1617,Orders!$A$1:$L$832,4,FALSE),"")</f>
        <v>43325</v>
      </c>
      <c r="F1617">
        <v>7</v>
      </c>
      <c r="G1617">
        <v>8</v>
      </c>
      <c r="H1617">
        <v>0</v>
      </c>
      <c r="I1617">
        <f t="shared" si="100"/>
        <v>2018</v>
      </c>
      <c r="J1617">
        <f t="shared" si="101"/>
        <v>56</v>
      </c>
      <c r="K1617">
        <f t="shared" si="102"/>
        <v>8</v>
      </c>
      <c r="L1617" t="str">
        <f t="shared" si="103"/>
        <v>Q3</v>
      </c>
    </row>
    <row r="1618" spans="1:12">
      <c r="A1618">
        <v>10863</v>
      </c>
      <c r="B1618">
        <v>1</v>
      </c>
      <c r="C1618" t="str">
        <f>_xlfn.IFNA(VLOOKUP(B1618,Products!$A$1:$J$93,2,FALSE),"")</f>
        <v>Tea</v>
      </c>
      <c r="D1618" t="str">
        <f>_xlfn.IFNA(VLOOKUP(VLOOKUP(A1618,Orders!$A$1:$L$832,3,FALSE),Employees!$A$1:$J$10,3,FALSE)&amp;" "&amp;VLOOKUP(VLOOKUP(A1618,Orders!$A$1:$L$832,3,FALSE),Employees!$A$1:$J$10,2,FALSE),"")</f>
        <v>Margaret Peacock</v>
      </c>
      <c r="E1618" s="3">
        <f>_xlfn.IFNA(VLOOKUP(A1618,Orders!$A$1:$L$832,4,FALSE),"")</f>
        <v>43328</v>
      </c>
      <c r="F1618">
        <v>18</v>
      </c>
      <c r="G1618">
        <v>20</v>
      </c>
      <c r="H1618">
        <v>0.15</v>
      </c>
      <c r="I1618">
        <f t="shared" si="100"/>
        <v>2018</v>
      </c>
      <c r="J1618">
        <f t="shared" si="101"/>
        <v>54</v>
      </c>
      <c r="K1618">
        <f t="shared" si="102"/>
        <v>8</v>
      </c>
      <c r="L1618" t="str">
        <f t="shared" si="103"/>
        <v>Q3</v>
      </c>
    </row>
    <row r="1619" spans="1:12">
      <c r="A1619">
        <v>10863</v>
      </c>
      <c r="B1619">
        <v>58</v>
      </c>
      <c r="C1619" t="str">
        <f>_xlfn.IFNA(VLOOKUP(B1619,Products!$A$1:$J$93,2,FALSE),"")</f>
        <v>Escargots de Bourgogne</v>
      </c>
      <c r="D1619" t="str">
        <f>_xlfn.IFNA(VLOOKUP(VLOOKUP(A1619,Orders!$A$1:$L$832,3,FALSE),Employees!$A$1:$J$10,3,FALSE)&amp;" "&amp;VLOOKUP(VLOOKUP(A1619,Orders!$A$1:$L$832,3,FALSE),Employees!$A$1:$J$10,2,FALSE),"")</f>
        <v>Margaret Peacock</v>
      </c>
      <c r="E1619" s="3">
        <f>_xlfn.IFNA(VLOOKUP(A1619,Orders!$A$1:$L$832,4,FALSE),"")</f>
        <v>43328</v>
      </c>
      <c r="F1619">
        <v>13.25</v>
      </c>
      <c r="G1619">
        <v>12</v>
      </c>
      <c r="H1619">
        <v>0.15</v>
      </c>
      <c r="I1619">
        <f t="shared" si="100"/>
        <v>2018</v>
      </c>
      <c r="J1619">
        <f t="shared" si="101"/>
        <v>23.849999999999998</v>
      </c>
      <c r="K1619">
        <f t="shared" si="102"/>
        <v>8</v>
      </c>
      <c r="L1619" t="str">
        <f t="shared" si="103"/>
        <v>Q3</v>
      </c>
    </row>
    <row r="1620" spans="1:12">
      <c r="A1620">
        <v>10864</v>
      </c>
      <c r="B1620">
        <v>35</v>
      </c>
      <c r="C1620" t="str">
        <f>_xlfn.IFNA(VLOOKUP(B1620,Products!$A$1:$J$93,2,FALSE),"")</f>
        <v>Steeleye Stout</v>
      </c>
      <c r="D1620" t="str">
        <f>_xlfn.IFNA(VLOOKUP(VLOOKUP(A1620,Orders!$A$1:$L$832,3,FALSE),Employees!$A$1:$J$10,3,FALSE)&amp;" "&amp;VLOOKUP(VLOOKUP(A1620,Orders!$A$1:$L$832,3,FALSE),Employees!$A$1:$J$10,2,FALSE),"")</f>
        <v>Margaret Peacock</v>
      </c>
      <c r="E1620" s="3">
        <f>_xlfn.IFNA(VLOOKUP(A1620,Orders!$A$1:$L$832,4,FALSE),"")</f>
        <v>43328</v>
      </c>
      <c r="F1620">
        <v>18</v>
      </c>
      <c r="G1620">
        <v>4</v>
      </c>
      <c r="H1620">
        <v>0</v>
      </c>
      <c r="I1620">
        <f t="shared" si="100"/>
        <v>2018</v>
      </c>
      <c r="J1620">
        <f t="shared" si="101"/>
        <v>72</v>
      </c>
      <c r="K1620">
        <f t="shared" si="102"/>
        <v>8</v>
      </c>
      <c r="L1620" t="str">
        <f t="shared" si="103"/>
        <v>Q3</v>
      </c>
    </row>
    <row r="1621" spans="1:12">
      <c r="A1621">
        <v>10864</v>
      </c>
      <c r="B1621">
        <v>67</v>
      </c>
      <c r="C1621" t="str">
        <f>_xlfn.IFNA(VLOOKUP(B1621,Products!$A$1:$J$93,2,FALSE),"")</f>
        <v>Laughing Lumberjack Lager</v>
      </c>
      <c r="D1621" t="str">
        <f>_xlfn.IFNA(VLOOKUP(VLOOKUP(A1621,Orders!$A$1:$L$832,3,FALSE),Employees!$A$1:$J$10,3,FALSE)&amp;" "&amp;VLOOKUP(VLOOKUP(A1621,Orders!$A$1:$L$832,3,FALSE),Employees!$A$1:$J$10,2,FALSE),"")</f>
        <v>Margaret Peacock</v>
      </c>
      <c r="E1621" s="3">
        <f>_xlfn.IFNA(VLOOKUP(A1621,Orders!$A$1:$L$832,4,FALSE),"")</f>
        <v>43328</v>
      </c>
      <c r="F1621">
        <v>14</v>
      </c>
      <c r="G1621">
        <v>15</v>
      </c>
      <c r="H1621">
        <v>0</v>
      </c>
      <c r="I1621">
        <f t="shared" si="100"/>
        <v>2018</v>
      </c>
      <c r="J1621">
        <f t="shared" si="101"/>
        <v>210</v>
      </c>
      <c r="K1621">
        <f t="shared" si="102"/>
        <v>8</v>
      </c>
      <c r="L1621" t="str">
        <f t="shared" si="103"/>
        <v>Q3</v>
      </c>
    </row>
    <row r="1622" spans="1:12">
      <c r="A1622">
        <v>10865</v>
      </c>
      <c r="B1622">
        <v>38</v>
      </c>
      <c r="C1622" t="str">
        <f>_xlfn.IFNA(VLOOKUP(B1622,Products!$A$1:$J$93,2,FALSE),"")</f>
        <v>Côte de Blaye</v>
      </c>
      <c r="D1622" t="str">
        <f>_xlfn.IFNA(VLOOKUP(VLOOKUP(A1622,Orders!$A$1:$L$832,3,FALSE),Employees!$A$1:$J$10,3,FALSE)&amp;" "&amp;VLOOKUP(VLOOKUP(A1622,Orders!$A$1:$L$832,3,FALSE),Employees!$A$1:$J$10,2,FALSE),"")</f>
        <v>Andrew Fuller</v>
      </c>
      <c r="E1622" s="3">
        <f>_xlfn.IFNA(VLOOKUP(A1622,Orders!$A$1:$L$832,4,FALSE),"")</f>
        <v>43328</v>
      </c>
      <c r="F1622">
        <v>263.5</v>
      </c>
      <c r="G1622">
        <v>60</v>
      </c>
      <c r="H1622">
        <v>0.05</v>
      </c>
      <c r="I1622">
        <f t="shared" si="100"/>
        <v>2018</v>
      </c>
      <c r="J1622">
        <f t="shared" si="101"/>
        <v>790.5</v>
      </c>
      <c r="K1622">
        <f t="shared" si="102"/>
        <v>8</v>
      </c>
      <c r="L1622" t="str">
        <f t="shared" si="103"/>
        <v>Q3</v>
      </c>
    </row>
    <row r="1623" spans="1:12">
      <c r="A1623">
        <v>10865</v>
      </c>
      <c r="B1623">
        <v>39</v>
      </c>
      <c r="C1623" t="str">
        <f>_xlfn.IFNA(VLOOKUP(B1623,Products!$A$1:$J$93,2,FALSE),"")</f>
        <v>Chartreuse verte</v>
      </c>
      <c r="D1623" t="str">
        <f>_xlfn.IFNA(VLOOKUP(VLOOKUP(A1623,Orders!$A$1:$L$832,3,FALSE),Employees!$A$1:$J$10,3,FALSE)&amp;" "&amp;VLOOKUP(VLOOKUP(A1623,Orders!$A$1:$L$832,3,FALSE),Employees!$A$1:$J$10,2,FALSE),"")</f>
        <v>Andrew Fuller</v>
      </c>
      <c r="E1623" s="3">
        <f>_xlfn.IFNA(VLOOKUP(A1623,Orders!$A$1:$L$832,4,FALSE),"")</f>
        <v>43328</v>
      </c>
      <c r="F1623">
        <v>18</v>
      </c>
      <c r="G1623">
        <v>80</v>
      </c>
      <c r="H1623">
        <v>0.05</v>
      </c>
      <c r="I1623">
        <f t="shared" si="100"/>
        <v>2018</v>
      </c>
      <c r="J1623">
        <f t="shared" si="101"/>
        <v>72</v>
      </c>
      <c r="K1623">
        <f t="shared" si="102"/>
        <v>8</v>
      </c>
      <c r="L1623" t="str">
        <f t="shared" si="103"/>
        <v>Q3</v>
      </c>
    </row>
    <row r="1624" spans="1:12">
      <c r="A1624">
        <v>10866</v>
      </c>
      <c r="B1624">
        <v>2</v>
      </c>
      <c r="C1624" t="str">
        <f>_xlfn.IFNA(VLOOKUP(B1624,Products!$A$1:$J$93,2,FALSE),"")</f>
        <v>Chang5</v>
      </c>
      <c r="D1624" t="str">
        <f>_xlfn.IFNA(VLOOKUP(VLOOKUP(A1624,Orders!$A$1:$L$832,3,FALSE),Employees!$A$1:$J$10,3,FALSE)&amp;" "&amp;VLOOKUP(VLOOKUP(A1624,Orders!$A$1:$L$832,3,FALSE),Employees!$A$1:$J$10,2,FALSE),"")</f>
        <v>Steven Buchanan</v>
      </c>
      <c r="E1624" s="3">
        <f>_xlfn.IFNA(VLOOKUP(A1624,Orders!$A$1:$L$832,4,FALSE),"")</f>
        <v>43329</v>
      </c>
      <c r="F1624">
        <v>19</v>
      </c>
      <c r="G1624">
        <v>21</v>
      </c>
      <c r="H1624">
        <v>0.25</v>
      </c>
      <c r="I1624">
        <f t="shared" si="100"/>
        <v>2018</v>
      </c>
      <c r="J1624">
        <f t="shared" si="101"/>
        <v>99.75</v>
      </c>
      <c r="K1624">
        <f t="shared" si="102"/>
        <v>8</v>
      </c>
      <c r="L1624" t="str">
        <f t="shared" si="103"/>
        <v>Q3</v>
      </c>
    </row>
    <row r="1625" spans="1:12">
      <c r="A1625">
        <v>10866</v>
      </c>
      <c r="B1625">
        <v>24</v>
      </c>
      <c r="C1625" t="str">
        <f>_xlfn.IFNA(VLOOKUP(B1625,Products!$A$1:$J$93,2,FALSE),"")</f>
        <v>Guaraná Fantástica</v>
      </c>
      <c r="D1625" t="str">
        <f>_xlfn.IFNA(VLOOKUP(VLOOKUP(A1625,Orders!$A$1:$L$832,3,FALSE),Employees!$A$1:$J$10,3,FALSE)&amp;" "&amp;VLOOKUP(VLOOKUP(A1625,Orders!$A$1:$L$832,3,FALSE),Employees!$A$1:$J$10,2,FALSE),"")</f>
        <v>Steven Buchanan</v>
      </c>
      <c r="E1625" s="3">
        <f>_xlfn.IFNA(VLOOKUP(A1625,Orders!$A$1:$L$832,4,FALSE),"")</f>
        <v>43329</v>
      </c>
      <c r="F1625">
        <v>4.5</v>
      </c>
      <c r="G1625">
        <v>6</v>
      </c>
      <c r="H1625">
        <v>0.25</v>
      </c>
      <c r="I1625">
        <f t="shared" si="100"/>
        <v>2018</v>
      </c>
      <c r="J1625">
        <f t="shared" si="101"/>
        <v>6.75</v>
      </c>
      <c r="K1625">
        <f t="shared" si="102"/>
        <v>8</v>
      </c>
      <c r="L1625" t="str">
        <f t="shared" si="103"/>
        <v>Q3</v>
      </c>
    </row>
    <row r="1626" spans="1:12">
      <c r="A1626">
        <v>10866</v>
      </c>
      <c r="B1626">
        <v>30</v>
      </c>
      <c r="C1626" t="str">
        <f>_xlfn.IFNA(VLOOKUP(B1626,Products!$A$1:$J$93,2,FALSE),"")</f>
        <v>Nord-Ost Matjeshering</v>
      </c>
      <c r="D1626" t="str">
        <f>_xlfn.IFNA(VLOOKUP(VLOOKUP(A1626,Orders!$A$1:$L$832,3,FALSE),Employees!$A$1:$J$10,3,FALSE)&amp;" "&amp;VLOOKUP(VLOOKUP(A1626,Orders!$A$1:$L$832,3,FALSE),Employees!$A$1:$J$10,2,FALSE),"")</f>
        <v>Steven Buchanan</v>
      </c>
      <c r="E1626" s="3">
        <f>_xlfn.IFNA(VLOOKUP(A1626,Orders!$A$1:$L$832,4,FALSE),"")</f>
        <v>43329</v>
      </c>
      <c r="F1626">
        <v>25.89</v>
      </c>
      <c r="G1626">
        <v>40</v>
      </c>
      <c r="H1626">
        <v>0.25</v>
      </c>
      <c r="I1626">
        <f t="shared" si="100"/>
        <v>2018</v>
      </c>
      <c r="J1626">
        <f t="shared" si="101"/>
        <v>258.89999999999998</v>
      </c>
      <c r="K1626">
        <f t="shared" si="102"/>
        <v>8</v>
      </c>
      <c r="L1626" t="str">
        <f t="shared" si="103"/>
        <v>Q3</v>
      </c>
    </row>
    <row r="1627" spans="1:12">
      <c r="A1627">
        <v>10867</v>
      </c>
      <c r="B1627">
        <v>53</v>
      </c>
      <c r="C1627" t="str">
        <f>_xlfn.IFNA(VLOOKUP(B1627,Products!$A$1:$J$93,2,FALSE),"")</f>
        <v>Perth Pasties</v>
      </c>
      <c r="D1627" t="str">
        <f>_xlfn.IFNA(VLOOKUP(VLOOKUP(A1627,Orders!$A$1:$L$832,3,FALSE),Employees!$A$1:$J$10,3,FALSE)&amp;" "&amp;VLOOKUP(VLOOKUP(A1627,Orders!$A$1:$L$832,3,FALSE),Employees!$A$1:$J$10,2,FALSE),"")</f>
        <v>Michael Suyama</v>
      </c>
      <c r="E1627" s="3">
        <f>_xlfn.IFNA(VLOOKUP(A1627,Orders!$A$1:$L$832,4,FALSE),"")</f>
        <v>43329</v>
      </c>
      <c r="F1627">
        <v>32.799999999999997</v>
      </c>
      <c r="G1627">
        <v>3</v>
      </c>
      <c r="H1627">
        <v>0</v>
      </c>
      <c r="I1627">
        <f t="shared" si="100"/>
        <v>2018</v>
      </c>
      <c r="J1627">
        <f t="shared" si="101"/>
        <v>98.399999999999991</v>
      </c>
      <c r="K1627">
        <f t="shared" si="102"/>
        <v>8</v>
      </c>
      <c r="L1627" t="str">
        <f t="shared" si="103"/>
        <v>Q3</v>
      </c>
    </row>
    <row r="1628" spans="1:12">
      <c r="A1628">
        <v>10868</v>
      </c>
      <c r="B1628">
        <v>26</v>
      </c>
      <c r="C1628" t="str">
        <f>_xlfn.IFNA(VLOOKUP(B1628,Products!$A$1:$J$93,2,FALSE),"")</f>
        <v>Gumbär Gummibärchen</v>
      </c>
      <c r="D1628" t="str">
        <f>_xlfn.IFNA(VLOOKUP(VLOOKUP(A1628,Orders!$A$1:$L$832,3,FALSE),Employees!$A$1:$J$10,3,FALSE)&amp;" "&amp;VLOOKUP(VLOOKUP(A1628,Orders!$A$1:$L$832,3,FALSE),Employees!$A$1:$J$10,2,FALSE),"")</f>
        <v>Robert King</v>
      </c>
      <c r="E1628" s="3">
        <f>_xlfn.IFNA(VLOOKUP(A1628,Orders!$A$1:$L$832,4,FALSE),"")</f>
        <v>43330</v>
      </c>
      <c r="F1628">
        <v>31.23</v>
      </c>
      <c r="G1628">
        <v>20</v>
      </c>
      <c r="H1628">
        <v>0</v>
      </c>
      <c r="I1628">
        <f t="shared" si="100"/>
        <v>2018</v>
      </c>
      <c r="J1628">
        <f t="shared" si="101"/>
        <v>624.6</v>
      </c>
      <c r="K1628">
        <f t="shared" si="102"/>
        <v>8</v>
      </c>
      <c r="L1628" t="str">
        <f t="shared" si="103"/>
        <v>Q3</v>
      </c>
    </row>
    <row r="1629" spans="1:12">
      <c r="A1629">
        <v>10868</v>
      </c>
      <c r="B1629">
        <v>35</v>
      </c>
      <c r="C1629" t="str">
        <f>_xlfn.IFNA(VLOOKUP(B1629,Products!$A$1:$J$93,2,FALSE),"")</f>
        <v>Steeleye Stout</v>
      </c>
      <c r="D1629" t="str">
        <f>_xlfn.IFNA(VLOOKUP(VLOOKUP(A1629,Orders!$A$1:$L$832,3,FALSE),Employees!$A$1:$J$10,3,FALSE)&amp;" "&amp;VLOOKUP(VLOOKUP(A1629,Orders!$A$1:$L$832,3,FALSE),Employees!$A$1:$J$10,2,FALSE),"")</f>
        <v>Robert King</v>
      </c>
      <c r="E1629" s="3">
        <f>_xlfn.IFNA(VLOOKUP(A1629,Orders!$A$1:$L$832,4,FALSE),"")</f>
        <v>43330</v>
      </c>
      <c r="F1629">
        <v>18</v>
      </c>
      <c r="G1629">
        <v>30</v>
      </c>
      <c r="H1629">
        <v>0</v>
      </c>
      <c r="I1629">
        <f t="shared" si="100"/>
        <v>2018</v>
      </c>
      <c r="J1629">
        <f t="shared" si="101"/>
        <v>540</v>
      </c>
      <c r="K1629">
        <f t="shared" si="102"/>
        <v>8</v>
      </c>
      <c r="L1629" t="str">
        <f t="shared" si="103"/>
        <v>Q3</v>
      </c>
    </row>
    <row r="1630" spans="1:12">
      <c r="A1630">
        <v>10868</v>
      </c>
      <c r="B1630">
        <v>49</v>
      </c>
      <c r="C1630" t="str">
        <f>_xlfn.IFNA(VLOOKUP(B1630,Products!$A$1:$J$93,2,FALSE),"")</f>
        <v>Maxilaku</v>
      </c>
      <c r="D1630" t="str">
        <f>_xlfn.IFNA(VLOOKUP(VLOOKUP(A1630,Orders!$A$1:$L$832,3,FALSE),Employees!$A$1:$J$10,3,FALSE)&amp;" "&amp;VLOOKUP(VLOOKUP(A1630,Orders!$A$1:$L$832,3,FALSE),Employees!$A$1:$J$10,2,FALSE),"")</f>
        <v>Robert King</v>
      </c>
      <c r="E1630" s="3">
        <f>_xlfn.IFNA(VLOOKUP(A1630,Orders!$A$1:$L$832,4,FALSE),"")</f>
        <v>43330</v>
      </c>
      <c r="F1630">
        <v>20</v>
      </c>
      <c r="G1630">
        <v>42</v>
      </c>
      <c r="H1630">
        <v>0.1</v>
      </c>
      <c r="I1630">
        <f t="shared" si="100"/>
        <v>2018</v>
      </c>
      <c r="J1630">
        <f t="shared" si="101"/>
        <v>84</v>
      </c>
      <c r="K1630">
        <f t="shared" si="102"/>
        <v>8</v>
      </c>
      <c r="L1630" t="str">
        <f t="shared" si="103"/>
        <v>Q3</v>
      </c>
    </row>
    <row r="1631" spans="1:12">
      <c r="A1631">
        <v>10869</v>
      </c>
      <c r="B1631">
        <v>1</v>
      </c>
      <c r="C1631" t="str">
        <f>_xlfn.IFNA(VLOOKUP(B1631,Products!$A$1:$J$93,2,FALSE),"")</f>
        <v>Tea</v>
      </c>
      <c r="D1631" t="str">
        <f>_xlfn.IFNA(VLOOKUP(VLOOKUP(A1631,Orders!$A$1:$L$832,3,FALSE),Employees!$A$1:$J$10,3,FALSE)&amp;" "&amp;VLOOKUP(VLOOKUP(A1631,Orders!$A$1:$L$832,3,FALSE),Employees!$A$1:$J$10,2,FALSE),"")</f>
        <v>Steven Buchanan</v>
      </c>
      <c r="E1631" s="3">
        <f>_xlfn.IFNA(VLOOKUP(A1631,Orders!$A$1:$L$832,4,FALSE),"")</f>
        <v>43330</v>
      </c>
      <c r="F1631">
        <v>18</v>
      </c>
      <c r="G1631">
        <v>40</v>
      </c>
      <c r="H1631">
        <v>0</v>
      </c>
      <c r="I1631">
        <f t="shared" si="100"/>
        <v>2018</v>
      </c>
      <c r="J1631">
        <f t="shared" si="101"/>
        <v>720</v>
      </c>
      <c r="K1631">
        <f t="shared" si="102"/>
        <v>8</v>
      </c>
      <c r="L1631" t="str">
        <f t="shared" si="103"/>
        <v>Q3</v>
      </c>
    </row>
    <row r="1632" spans="1:12">
      <c r="A1632">
        <v>10869</v>
      </c>
      <c r="B1632">
        <v>11</v>
      </c>
      <c r="C1632" t="str">
        <f>_xlfn.IFNA(VLOOKUP(B1632,Products!$A$1:$J$93,2,FALSE),"")</f>
        <v>Queso Cabrales</v>
      </c>
      <c r="D1632" t="str">
        <f>_xlfn.IFNA(VLOOKUP(VLOOKUP(A1632,Orders!$A$1:$L$832,3,FALSE),Employees!$A$1:$J$10,3,FALSE)&amp;" "&amp;VLOOKUP(VLOOKUP(A1632,Orders!$A$1:$L$832,3,FALSE),Employees!$A$1:$J$10,2,FALSE),"")</f>
        <v>Steven Buchanan</v>
      </c>
      <c r="E1632" s="3">
        <f>_xlfn.IFNA(VLOOKUP(A1632,Orders!$A$1:$L$832,4,FALSE),"")</f>
        <v>43330</v>
      </c>
      <c r="F1632">
        <v>21</v>
      </c>
      <c r="G1632">
        <v>10</v>
      </c>
      <c r="H1632">
        <v>0</v>
      </c>
      <c r="I1632">
        <f t="shared" si="100"/>
        <v>2018</v>
      </c>
      <c r="J1632">
        <f t="shared" si="101"/>
        <v>210</v>
      </c>
      <c r="K1632">
        <f t="shared" si="102"/>
        <v>8</v>
      </c>
      <c r="L1632" t="str">
        <f t="shared" si="103"/>
        <v>Q3</v>
      </c>
    </row>
    <row r="1633" spans="1:12">
      <c r="A1633">
        <v>10869</v>
      </c>
      <c r="B1633">
        <v>23</v>
      </c>
      <c r="C1633" t="str">
        <f>_xlfn.IFNA(VLOOKUP(B1633,Products!$A$1:$J$93,2,FALSE),"")</f>
        <v>Tunnbröd</v>
      </c>
      <c r="D1633" t="str">
        <f>_xlfn.IFNA(VLOOKUP(VLOOKUP(A1633,Orders!$A$1:$L$832,3,FALSE),Employees!$A$1:$J$10,3,FALSE)&amp;" "&amp;VLOOKUP(VLOOKUP(A1633,Orders!$A$1:$L$832,3,FALSE),Employees!$A$1:$J$10,2,FALSE),"")</f>
        <v>Steven Buchanan</v>
      </c>
      <c r="E1633" s="3">
        <f>_xlfn.IFNA(VLOOKUP(A1633,Orders!$A$1:$L$832,4,FALSE),"")</f>
        <v>43330</v>
      </c>
      <c r="F1633">
        <v>9</v>
      </c>
      <c r="G1633">
        <v>50</v>
      </c>
      <c r="H1633">
        <v>0</v>
      </c>
      <c r="I1633">
        <f t="shared" si="100"/>
        <v>2018</v>
      </c>
      <c r="J1633">
        <f t="shared" si="101"/>
        <v>450</v>
      </c>
      <c r="K1633">
        <f t="shared" si="102"/>
        <v>8</v>
      </c>
      <c r="L1633" t="str">
        <f t="shared" si="103"/>
        <v>Q3</v>
      </c>
    </row>
    <row r="1634" spans="1:12">
      <c r="A1634">
        <v>10869</v>
      </c>
      <c r="B1634">
        <v>68</v>
      </c>
      <c r="C1634" t="str">
        <f>_xlfn.IFNA(VLOOKUP(B1634,Products!$A$1:$J$93,2,FALSE),"")</f>
        <v>Scottish Longbreads</v>
      </c>
      <c r="D1634" t="str">
        <f>_xlfn.IFNA(VLOOKUP(VLOOKUP(A1634,Orders!$A$1:$L$832,3,FALSE),Employees!$A$1:$J$10,3,FALSE)&amp;" "&amp;VLOOKUP(VLOOKUP(A1634,Orders!$A$1:$L$832,3,FALSE),Employees!$A$1:$J$10,2,FALSE),"")</f>
        <v>Steven Buchanan</v>
      </c>
      <c r="E1634" s="3">
        <f>_xlfn.IFNA(VLOOKUP(A1634,Orders!$A$1:$L$832,4,FALSE),"")</f>
        <v>43330</v>
      </c>
      <c r="F1634">
        <v>12.5</v>
      </c>
      <c r="G1634">
        <v>20</v>
      </c>
      <c r="H1634">
        <v>0</v>
      </c>
      <c r="I1634">
        <f t="shared" si="100"/>
        <v>2018</v>
      </c>
      <c r="J1634">
        <f t="shared" si="101"/>
        <v>250</v>
      </c>
      <c r="K1634">
        <f t="shared" si="102"/>
        <v>8</v>
      </c>
      <c r="L1634" t="str">
        <f t="shared" si="103"/>
        <v>Q3</v>
      </c>
    </row>
    <row r="1635" spans="1:12">
      <c r="A1635">
        <v>10870</v>
      </c>
      <c r="B1635">
        <v>35</v>
      </c>
      <c r="C1635" t="str">
        <f>_xlfn.IFNA(VLOOKUP(B1635,Products!$A$1:$J$93,2,FALSE),"")</f>
        <v>Steeleye Stout</v>
      </c>
      <c r="D1635" t="str">
        <f>_xlfn.IFNA(VLOOKUP(VLOOKUP(A1635,Orders!$A$1:$L$832,3,FALSE),Employees!$A$1:$J$10,3,FALSE)&amp;" "&amp;VLOOKUP(VLOOKUP(A1635,Orders!$A$1:$L$832,3,FALSE),Employees!$A$1:$J$10,2,FALSE),"")</f>
        <v>Steven Buchanan</v>
      </c>
      <c r="E1635" s="3">
        <f>_xlfn.IFNA(VLOOKUP(A1635,Orders!$A$1:$L$832,4,FALSE),"")</f>
        <v>43330</v>
      </c>
      <c r="F1635">
        <v>18</v>
      </c>
      <c r="G1635">
        <v>3</v>
      </c>
      <c r="H1635">
        <v>0</v>
      </c>
      <c r="I1635">
        <f t="shared" si="100"/>
        <v>2018</v>
      </c>
      <c r="J1635">
        <f t="shared" si="101"/>
        <v>54</v>
      </c>
      <c r="K1635">
        <f t="shared" si="102"/>
        <v>8</v>
      </c>
      <c r="L1635" t="str">
        <f t="shared" si="103"/>
        <v>Q3</v>
      </c>
    </row>
    <row r="1636" spans="1:12">
      <c r="A1636">
        <v>10870</v>
      </c>
      <c r="B1636">
        <v>51</v>
      </c>
      <c r="C1636" t="str">
        <f>_xlfn.IFNA(VLOOKUP(B1636,Products!$A$1:$J$93,2,FALSE),"")</f>
        <v>Manjimup Dried Apples</v>
      </c>
      <c r="D1636" t="str">
        <f>_xlfn.IFNA(VLOOKUP(VLOOKUP(A1636,Orders!$A$1:$L$832,3,FALSE),Employees!$A$1:$J$10,3,FALSE)&amp;" "&amp;VLOOKUP(VLOOKUP(A1636,Orders!$A$1:$L$832,3,FALSE),Employees!$A$1:$J$10,2,FALSE),"")</f>
        <v>Steven Buchanan</v>
      </c>
      <c r="E1636" s="3">
        <f>_xlfn.IFNA(VLOOKUP(A1636,Orders!$A$1:$L$832,4,FALSE),"")</f>
        <v>43330</v>
      </c>
      <c r="F1636">
        <v>53</v>
      </c>
      <c r="G1636">
        <v>2</v>
      </c>
      <c r="H1636">
        <v>0</v>
      </c>
      <c r="I1636">
        <f t="shared" si="100"/>
        <v>2018</v>
      </c>
      <c r="J1636">
        <f t="shared" si="101"/>
        <v>106</v>
      </c>
      <c r="K1636">
        <f t="shared" si="102"/>
        <v>8</v>
      </c>
      <c r="L1636" t="str">
        <f t="shared" si="103"/>
        <v>Q3</v>
      </c>
    </row>
    <row r="1637" spans="1:12">
      <c r="A1637">
        <v>10871</v>
      </c>
      <c r="B1637">
        <v>6</v>
      </c>
      <c r="C1637" t="str">
        <f>_xlfn.IFNA(VLOOKUP(B1637,Products!$A$1:$J$93,2,FALSE),"")</f>
        <v>Grandma's Boysenberry Spread</v>
      </c>
      <c r="D1637" t="str">
        <f>_xlfn.IFNA(VLOOKUP(VLOOKUP(A1637,Orders!$A$1:$L$832,3,FALSE),Employees!$A$1:$J$10,3,FALSE)&amp;" "&amp;VLOOKUP(VLOOKUP(A1637,Orders!$A$1:$L$832,3,FALSE),Employees!$A$1:$J$10,2,FALSE),"")</f>
        <v>Anne Dodsworth</v>
      </c>
      <c r="E1637" s="3">
        <f>_xlfn.IFNA(VLOOKUP(A1637,Orders!$A$1:$L$832,4,FALSE),"")</f>
        <v>43331</v>
      </c>
      <c r="F1637">
        <v>25</v>
      </c>
      <c r="G1637">
        <v>50</v>
      </c>
      <c r="H1637">
        <v>0.05</v>
      </c>
      <c r="I1637">
        <f t="shared" si="100"/>
        <v>2018</v>
      </c>
      <c r="J1637">
        <f t="shared" si="101"/>
        <v>62.5</v>
      </c>
      <c r="K1637">
        <f t="shared" si="102"/>
        <v>8</v>
      </c>
      <c r="L1637" t="str">
        <f t="shared" si="103"/>
        <v>Q3</v>
      </c>
    </row>
    <row r="1638" spans="1:12">
      <c r="A1638">
        <v>10871</v>
      </c>
      <c r="B1638">
        <v>16</v>
      </c>
      <c r="C1638" t="str">
        <f>_xlfn.IFNA(VLOOKUP(B1638,Products!$A$1:$J$93,2,FALSE),"")</f>
        <v>Pavlova</v>
      </c>
      <c r="D1638" t="str">
        <f>_xlfn.IFNA(VLOOKUP(VLOOKUP(A1638,Orders!$A$1:$L$832,3,FALSE),Employees!$A$1:$J$10,3,FALSE)&amp;" "&amp;VLOOKUP(VLOOKUP(A1638,Orders!$A$1:$L$832,3,FALSE),Employees!$A$1:$J$10,2,FALSE),"")</f>
        <v>Anne Dodsworth</v>
      </c>
      <c r="E1638" s="3">
        <f>_xlfn.IFNA(VLOOKUP(A1638,Orders!$A$1:$L$832,4,FALSE),"")</f>
        <v>43331</v>
      </c>
      <c r="F1638">
        <v>17.45</v>
      </c>
      <c r="G1638">
        <v>12</v>
      </c>
      <c r="H1638">
        <v>0.05</v>
      </c>
      <c r="I1638">
        <f t="shared" si="100"/>
        <v>2018</v>
      </c>
      <c r="J1638">
        <f t="shared" si="101"/>
        <v>10.469999999999999</v>
      </c>
      <c r="K1638">
        <f t="shared" si="102"/>
        <v>8</v>
      </c>
      <c r="L1638" t="str">
        <f t="shared" si="103"/>
        <v>Q3</v>
      </c>
    </row>
    <row r="1639" spans="1:12">
      <c r="A1639">
        <v>10871</v>
      </c>
      <c r="B1639">
        <v>17</v>
      </c>
      <c r="C1639" t="str">
        <f>_xlfn.IFNA(VLOOKUP(B1639,Products!$A$1:$J$93,2,FALSE),"")</f>
        <v>Alice Mutton</v>
      </c>
      <c r="D1639" t="str">
        <f>_xlfn.IFNA(VLOOKUP(VLOOKUP(A1639,Orders!$A$1:$L$832,3,FALSE),Employees!$A$1:$J$10,3,FALSE)&amp;" "&amp;VLOOKUP(VLOOKUP(A1639,Orders!$A$1:$L$832,3,FALSE),Employees!$A$1:$J$10,2,FALSE),"")</f>
        <v>Anne Dodsworth</v>
      </c>
      <c r="E1639" s="3">
        <f>_xlfn.IFNA(VLOOKUP(A1639,Orders!$A$1:$L$832,4,FALSE),"")</f>
        <v>43331</v>
      </c>
      <c r="F1639">
        <v>39</v>
      </c>
      <c r="G1639">
        <v>16</v>
      </c>
      <c r="H1639">
        <v>0.05</v>
      </c>
      <c r="I1639">
        <f t="shared" si="100"/>
        <v>2018</v>
      </c>
      <c r="J1639">
        <f t="shared" si="101"/>
        <v>31.200000000000003</v>
      </c>
      <c r="K1639">
        <f t="shared" si="102"/>
        <v>8</v>
      </c>
      <c r="L1639" t="str">
        <f t="shared" si="103"/>
        <v>Q3</v>
      </c>
    </row>
    <row r="1640" spans="1:12">
      <c r="A1640">
        <v>10872</v>
      </c>
      <c r="B1640">
        <v>55</v>
      </c>
      <c r="C1640" t="str">
        <f>_xlfn.IFNA(VLOOKUP(B1640,Products!$A$1:$J$93,2,FALSE),"")</f>
        <v>Pâté chinois</v>
      </c>
      <c r="D1640" t="str">
        <f>_xlfn.IFNA(VLOOKUP(VLOOKUP(A1640,Orders!$A$1:$L$832,3,FALSE),Employees!$A$1:$J$10,3,FALSE)&amp;" "&amp;VLOOKUP(VLOOKUP(A1640,Orders!$A$1:$L$832,3,FALSE),Employees!$A$1:$J$10,2,FALSE),"")</f>
        <v>Steven Buchanan</v>
      </c>
      <c r="E1640" s="3">
        <f>_xlfn.IFNA(VLOOKUP(A1640,Orders!$A$1:$L$832,4,FALSE),"")</f>
        <v>43331</v>
      </c>
      <c r="F1640">
        <v>24</v>
      </c>
      <c r="G1640">
        <v>10</v>
      </c>
      <c r="H1640">
        <v>0.05</v>
      </c>
      <c r="I1640">
        <f t="shared" si="100"/>
        <v>2018</v>
      </c>
      <c r="J1640">
        <f t="shared" si="101"/>
        <v>12</v>
      </c>
      <c r="K1640">
        <f t="shared" si="102"/>
        <v>8</v>
      </c>
      <c r="L1640" t="str">
        <f t="shared" si="103"/>
        <v>Q3</v>
      </c>
    </row>
    <row r="1641" spans="1:12">
      <c r="A1641">
        <v>10872</v>
      </c>
      <c r="B1641">
        <v>62</v>
      </c>
      <c r="C1641" t="str">
        <f>_xlfn.IFNA(VLOOKUP(B1641,Products!$A$1:$J$93,2,FALSE),"")</f>
        <v>Tarte au sucre</v>
      </c>
      <c r="D1641" t="str">
        <f>_xlfn.IFNA(VLOOKUP(VLOOKUP(A1641,Orders!$A$1:$L$832,3,FALSE),Employees!$A$1:$J$10,3,FALSE)&amp;" "&amp;VLOOKUP(VLOOKUP(A1641,Orders!$A$1:$L$832,3,FALSE),Employees!$A$1:$J$10,2,FALSE),"")</f>
        <v>Steven Buchanan</v>
      </c>
      <c r="E1641" s="3">
        <f>_xlfn.IFNA(VLOOKUP(A1641,Orders!$A$1:$L$832,4,FALSE),"")</f>
        <v>43331</v>
      </c>
      <c r="F1641">
        <v>49.3</v>
      </c>
      <c r="G1641">
        <v>20</v>
      </c>
      <c r="H1641">
        <v>0.05</v>
      </c>
      <c r="I1641">
        <f t="shared" si="100"/>
        <v>2018</v>
      </c>
      <c r="J1641">
        <f t="shared" si="101"/>
        <v>49.300000000000004</v>
      </c>
      <c r="K1641">
        <f t="shared" si="102"/>
        <v>8</v>
      </c>
      <c r="L1641" t="str">
        <f t="shared" si="103"/>
        <v>Q3</v>
      </c>
    </row>
    <row r="1642" spans="1:12">
      <c r="A1642">
        <v>10872</v>
      </c>
      <c r="B1642">
        <v>64</v>
      </c>
      <c r="C1642" t="str">
        <f>_xlfn.IFNA(VLOOKUP(B1642,Products!$A$1:$J$93,2,FALSE),"")</f>
        <v>Wimmers gute Semmelknödel</v>
      </c>
      <c r="D1642" t="str">
        <f>_xlfn.IFNA(VLOOKUP(VLOOKUP(A1642,Orders!$A$1:$L$832,3,FALSE),Employees!$A$1:$J$10,3,FALSE)&amp;" "&amp;VLOOKUP(VLOOKUP(A1642,Orders!$A$1:$L$832,3,FALSE),Employees!$A$1:$J$10,2,FALSE),"")</f>
        <v>Steven Buchanan</v>
      </c>
      <c r="E1642" s="3">
        <f>_xlfn.IFNA(VLOOKUP(A1642,Orders!$A$1:$L$832,4,FALSE),"")</f>
        <v>43331</v>
      </c>
      <c r="F1642">
        <v>33.25</v>
      </c>
      <c r="G1642">
        <v>15</v>
      </c>
      <c r="H1642">
        <v>0.05</v>
      </c>
      <c r="I1642">
        <f t="shared" si="100"/>
        <v>2018</v>
      </c>
      <c r="J1642">
        <f t="shared" si="101"/>
        <v>24.9375</v>
      </c>
      <c r="K1642">
        <f t="shared" si="102"/>
        <v>8</v>
      </c>
      <c r="L1642" t="str">
        <f t="shared" si="103"/>
        <v>Q3</v>
      </c>
    </row>
    <row r="1643" spans="1:12">
      <c r="A1643">
        <v>10872</v>
      </c>
      <c r="B1643">
        <v>65</v>
      </c>
      <c r="C1643" t="str">
        <f>_xlfn.IFNA(VLOOKUP(B1643,Products!$A$1:$J$93,2,FALSE),"")</f>
        <v>Louisiana Fiery Hot Pepper Sauce</v>
      </c>
      <c r="D1643" t="str">
        <f>_xlfn.IFNA(VLOOKUP(VLOOKUP(A1643,Orders!$A$1:$L$832,3,FALSE),Employees!$A$1:$J$10,3,FALSE)&amp;" "&amp;VLOOKUP(VLOOKUP(A1643,Orders!$A$1:$L$832,3,FALSE),Employees!$A$1:$J$10,2,FALSE),"")</f>
        <v>Steven Buchanan</v>
      </c>
      <c r="E1643" s="3">
        <f>_xlfn.IFNA(VLOOKUP(A1643,Orders!$A$1:$L$832,4,FALSE),"")</f>
        <v>43331</v>
      </c>
      <c r="F1643">
        <v>21.05</v>
      </c>
      <c r="G1643">
        <v>21</v>
      </c>
      <c r="H1643">
        <v>0.05</v>
      </c>
      <c r="I1643">
        <f t="shared" si="100"/>
        <v>2018</v>
      </c>
      <c r="J1643">
        <f t="shared" si="101"/>
        <v>22.102500000000003</v>
      </c>
      <c r="K1643">
        <f t="shared" si="102"/>
        <v>8</v>
      </c>
      <c r="L1643" t="str">
        <f t="shared" si="103"/>
        <v>Q3</v>
      </c>
    </row>
    <row r="1644" spans="1:12">
      <c r="A1644">
        <v>10873</v>
      </c>
      <c r="B1644">
        <v>21</v>
      </c>
      <c r="C1644" t="str">
        <f>_xlfn.IFNA(VLOOKUP(B1644,Products!$A$1:$J$93,2,FALSE),"")</f>
        <v>Sir Rodney's Scones</v>
      </c>
      <c r="D1644" t="str">
        <f>_xlfn.IFNA(VLOOKUP(VLOOKUP(A1644,Orders!$A$1:$L$832,3,FALSE),Employees!$A$1:$J$10,3,FALSE)&amp;" "&amp;VLOOKUP(VLOOKUP(A1644,Orders!$A$1:$L$832,3,FALSE),Employees!$A$1:$J$10,2,FALSE),"")</f>
        <v>Margaret Peacock</v>
      </c>
      <c r="E1644" s="3">
        <f>_xlfn.IFNA(VLOOKUP(A1644,Orders!$A$1:$L$832,4,FALSE),"")</f>
        <v>43332</v>
      </c>
      <c r="F1644">
        <v>10</v>
      </c>
      <c r="G1644">
        <v>20</v>
      </c>
      <c r="H1644">
        <v>0</v>
      </c>
      <c r="I1644">
        <f t="shared" si="100"/>
        <v>2018</v>
      </c>
      <c r="J1644">
        <f t="shared" si="101"/>
        <v>200</v>
      </c>
      <c r="K1644">
        <f t="shared" si="102"/>
        <v>8</v>
      </c>
      <c r="L1644" t="str">
        <f t="shared" si="103"/>
        <v>Q3</v>
      </c>
    </row>
    <row r="1645" spans="1:12">
      <c r="A1645">
        <v>10873</v>
      </c>
      <c r="B1645">
        <v>28</v>
      </c>
      <c r="C1645" t="str">
        <f>_xlfn.IFNA(VLOOKUP(B1645,Products!$A$1:$J$93,2,FALSE),"")</f>
        <v>Rössle Sauerkraut</v>
      </c>
      <c r="D1645" t="str">
        <f>_xlfn.IFNA(VLOOKUP(VLOOKUP(A1645,Orders!$A$1:$L$832,3,FALSE),Employees!$A$1:$J$10,3,FALSE)&amp;" "&amp;VLOOKUP(VLOOKUP(A1645,Orders!$A$1:$L$832,3,FALSE),Employees!$A$1:$J$10,2,FALSE),"")</f>
        <v>Margaret Peacock</v>
      </c>
      <c r="E1645" s="3">
        <f>_xlfn.IFNA(VLOOKUP(A1645,Orders!$A$1:$L$832,4,FALSE),"")</f>
        <v>43332</v>
      </c>
      <c r="F1645">
        <v>45.6</v>
      </c>
      <c r="G1645">
        <v>3</v>
      </c>
      <c r="H1645">
        <v>0</v>
      </c>
      <c r="I1645">
        <f t="shared" si="100"/>
        <v>2018</v>
      </c>
      <c r="J1645">
        <f t="shared" si="101"/>
        <v>136.80000000000001</v>
      </c>
      <c r="K1645">
        <f t="shared" si="102"/>
        <v>8</v>
      </c>
      <c r="L1645" t="str">
        <f t="shared" si="103"/>
        <v>Q3</v>
      </c>
    </row>
    <row r="1646" spans="1:12">
      <c r="A1646">
        <v>10874</v>
      </c>
      <c r="B1646">
        <v>10</v>
      </c>
      <c r="C1646" t="str">
        <f>_xlfn.IFNA(VLOOKUP(B1646,Products!$A$1:$J$93,2,FALSE),"")</f>
        <v>sugar</v>
      </c>
      <c r="D1646" t="str">
        <f>_xlfn.IFNA(VLOOKUP(VLOOKUP(A1646,Orders!$A$1:$L$832,3,FALSE),Employees!$A$1:$J$10,3,FALSE)&amp;" "&amp;VLOOKUP(VLOOKUP(A1646,Orders!$A$1:$L$832,3,FALSE),Employees!$A$1:$J$10,2,FALSE),"")</f>
        <v>Steven Buchanan</v>
      </c>
      <c r="E1646" s="3">
        <f>_xlfn.IFNA(VLOOKUP(A1646,Orders!$A$1:$L$832,4,FALSE),"")</f>
        <v>43332</v>
      </c>
      <c r="F1646">
        <v>31</v>
      </c>
      <c r="G1646">
        <v>10</v>
      </c>
      <c r="H1646">
        <v>0</v>
      </c>
      <c r="I1646">
        <f t="shared" si="100"/>
        <v>2018</v>
      </c>
      <c r="J1646">
        <f t="shared" si="101"/>
        <v>310</v>
      </c>
      <c r="K1646">
        <f t="shared" si="102"/>
        <v>8</v>
      </c>
      <c r="L1646" t="str">
        <f t="shared" si="103"/>
        <v>Q3</v>
      </c>
    </row>
    <row r="1647" spans="1:12">
      <c r="A1647">
        <v>10875</v>
      </c>
      <c r="B1647">
        <v>19</v>
      </c>
      <c r="C1647" t="str">
        <f>_xlfn.IFNA(VLOOKUP(B1647,Products!$A$1:$J$93,2,FALSE),"")</f>
        <v>Teatime Chocolate Biscuits</v>
      </c>
      <c r="D1647" t="str">
        <f>_xlfn.IFNA(VLOOKUP(VLOOKUP(A1647,Orders!$A$1:$L$832,3,FALSE),Employees!$A$1:$J$10,3,FALSE)&amp;" "&amp;VLOOKUP(VLOOKUP(A1647,Orders!$A$1:$L$832,3,FALSE),Employees!$A$1:$J$10,2,FALSE),"")</f>
        <v>Margaret Peacock</v>
      </c>
      <c r="E1647" s="3">
        <f>_xlfn.IFNA(VLOOKUP(A1647,Orders!$A$1:$L$832,4,FALSE),"")</f>
        <v>43332</v>
      </c>
      <c r="F1647">
        <v>9.1999999999999993</v>
      </c>
      <c r="G1647">
        <v>25</v>
      </c>
      <c r="H1647">
        <v>0</v>
      </c>
      <c r="I1647">
        <f t="shared" si="100"/>
        <v>2018</v>
      </c>
      <c r="J1647">
        <f t="shared" si="101"/>
        <v>229.99999999999997</v>
      </c>
      <c r="K1647">
        <f t="shared" si="102"/>
        <v>8</v>
      </c>
      <c r="L1647" t="str">
        <f t="shared" si="103"/>
        <v>Q3</v>
      </c>
    </row>
    <row r="1648" spans="1:12">
      <c r="A1648">
        <v>10875</v>
      </c>
      <c r="B1648">
        <v>47</v>
      </c>
      <c r="C1648" t="str">
        <f>_xlfn.IFNA(VLOOKUP(B1648,Products!$A$1:$J$93,2,FALSE),"")</f>
        <v>Zaanse koeken</v>
      </c>
      <c r="D1648" t="str">
        <f>_xlfn.IFNA(VLOOKUP(VLOOKUP(A1648,Orders!$A$1:$L$832,3,FALSE),Employees!$A$1:$J$10,3,FALSE)&amp;" "&amp;VLOOKUP(VLOOKUP(A1648,Orders!$A$1:$L$832,3,FALSE),Employees!$A$1:$J$10,2,FALSE),"")</f>
        <v>Margaret Peacock</v>
      </c>
      <c r="E1648" s="3">
        <f>_xlfn.IFNA(VLOOKUP(A1648,Orders!$A$1:$L$832,4,FALSE),"")</f>
        <v>43332</v>
      </c>
      <c r="F1648">
        <v>9.5</v>
      </c>
      <c r="G1648">
        <v>21</v>
      </c>
      <c r="H1648">
        <v>0.1</v>
      </c>
      <c r="I1648">
        <f t="shared" si="100"/>
        <v>2018</v>
      </c>
      <c r="J1648">
        <f t="shared" si="101"/>
        <v>19.950000000000003</v>
      </c>
      <c r="K1648">
        <f t="shared" si="102"/>
        <v>8</v>
      </c>
      <c r="L1648" t="str">
        <f t="shared" si="103"/>
        <v>Q3</v>
      </c>
    </row>
    <row r="1649" spans="1:12">
      <c r="A1649">
        <v>10875</v>
      </c>
      <c r="B1649">
        <v>49</v>
      </c>
      <c r="C1649" t="str">
        <f>_xlfn.IFNA(VLOOKUP(B1649,Products!$A$1:$J$93,2,FALSE),"")</f>
        <v>Maxilaku</v>
      </c>
      <c r="D1649" t="str">
        <f>_xlfn.IFNA(VLOOKUP(VLOOKUP(A1649,Orders!$A$1:$L$832,3,FALSE),Employees!$A$1:$J$10,3,FALSE)&amp;" "&amp;VLOOKUP(VLOOKUP(A1649,Orders!$A$1:$L$832,3,FALSE),Employees!$A$1:$J$10,2,FALSE),"")</f>
        <v>Margaret Peacock</v>
      </c>
      <c r="E1649" s="3">
        <f>_xlfn.IFNA(VLOOKUP(A1649,Orders!$A$1:$L$832,4,FALSE),"")</f>
        <v>43332</v>
      </c>
      <c r="F1649">
        <v>20</v>
      </c>
      <c r="G1649">
        <v>15</v>
      </c>
      <c r="H1649">
        <v>0</v>
      </c>
      <c r="I1649">
        <f t="shared" si="100"/>
        <v>2018</v>
      </c>
      <c r="J1649">
        <f t="shared" si="101"/>
        <v>300</v>
      </c>
      <c r="K1649">
        <f t="shared" si="102"/>
        <v>8</v>
      </c>
      <c r="L1649" t="str">
        <f t="shared" si="103"/>
        <v>Q3</v>
      </c>
    </row>
    <row r="1650" spans="1:12">
      <c r="A1650">
        <v>10876</v>
      </c>
      <c r="B1650">
        <v>46</v>
      </c>
      <c r="C1650" t="str">
        <f>_xlfn.IFNA(VLOOKUP(B1650,Products!$A$1:$J$93,2,FALSE),"")</f>
        <v>Spegesild</v>
      </c>
      <c r="D1650" t="str">
        <f>_xlfn.IFNA(VLOOKUP(VLOOKUP(A1650,Orders!$A$1:$L$832,3,FALSE),Employees!$A$1:$J$10,3,FALSE)&amp;" "&amp;VLOOKUP(VLOOKUP(A1650,Orders!$A$1:$L$832,3,FALSE),Employees!$A$1:$J$10,2,FALSE),"")</f>
        <v>Robert King</v>
      </c>
      <c r="E1650" s="3">
        <f>_xlfn.IFNA(VLOOKUP(A1650,Orders!$A$1:$L$832,4,FALSE),"")</f>
        <v>43335</v>
      </c>
      <c r="F1650">
        <v>12</v>
      </c>
      <c r="G1650">
        <v>21</v>
      </c>
      <c r="H1650">
        <v>0</v>
      </c>
      <c r="I1650">
        <f t="shared" si="100"/>
        <v>2018</v>
      </c>
      <c r="J1650">
        <f t="shared" si="101"/>
        <v>252</v>
      </c>
      <c r="K1650">
        <f t="shared" si="102"/>
        <v>8</v>
      </c>
      <c r="L1650" t="str">
        <f t="shared" si="103"/>
        <v>Q3</v>
      </c>
    </row>
    <row r="1651" spans="1:12">
      <c r="A1651">
        <v>10876</v>
      </c>
      <c r="B1651">
        <v>64</v>
      </c>
      <c r="C1651" t="str">
        <f>_xlfn.IFNA(VLOOKUP(B1651,Products!$A$1:$J$93,2,FALSE),"")</f>
        <v>Wimmers gute Semmelknödel</v>
      </c>
      <c r="D1651" t="str">
        <f>_xlfn.IFNA(VLOOKUP(VLOOKUP(A1651,Orders!$A$1:$L$832,3,FALSE),Employees!$A$1:$J$10,3,FALSE)&amp;" "&amp;VLOOKUP(VLOOKUP(A1651,Orders!$A$1:$L$832,3,FALSE),Employees!$A$1:$J$10,2,FALSE),"")</f>
        <v>Robert King</v>
      </c>
      <c r="E1651" s="3">
        <f>_xlfn.IFNA(VLOOKUP(A1651,Orders!$A$1:$L$832,4,FALSE),"")</f>
        <v>43335</v>
      </c>
      <c r="F1651">
        <v>33.25</v>
      </c>
      <c r="G1651">
        <v>20</v>
      </c>
      <c r="H1651">
        <v>0</v>
      </c>
      <c r="I1651">
        <f t="shared" si="100"/>
        <v>2018</v>
      </c>
      <c r="J1651">
        <f t="shared" si="101"/>
        <v>665</v>
      </c>
      <c r="K1651">
        <f t="shared" si="102"/>
        <v>8</v>
      </c>
      <c r="L1651" t="str">
        <f t="shared" si="103"/>
        <v>Q3</v>
      </c>
    </row>
    <row r="1652" spans="1:12">
      <c r="A1652">
        <v>10877</v>
      </c>
      <c r="B1652">
        <v>16</v>
      </c>
      <c r="C1652" t="str">
        <f>_xlfn.IFNA(VLOOKUP(B1652,Products!$A$1:$J$93,2,FALSE),"")</f>
        <v>Pavlova</v>
      </c>
      <c r="D1652" t="str">
        <f>_xlfn.IFNA(VLOOKUP(VLOOKUP(A1652,Orders!$A$1:$L$832,3,FALSE),Employees!$A$1:$J$10,3,FALSE)&amp;" "&amp;VLOOKUP(VLOOKUP(A1652,Orders!$A$1:$L$832,3,FALSE),Employees!$A$1:$J$10,2,FALSE),"")</f>
        <v>Nancy Davolio</v>
      </c>
      <c r="E1652" s="3">
        <f>_xlfn.IFNA(VLOOKUP(A1652,Orders!$A$1:$L$832,4,FALSE),"")</f>
        <v>43335</v>
      </c>
      <c r="F1652">
        <v>17.45</v>
      </c>
      <c r="G1652">
        <v>30</v>
      </c>
      <c r="H1652">
        <v>0.25</v>
      </c>
      <c r="I1652">
        <f t="shared" si="100"/>
        <v>2018</v>
      </c>
      <c r="J1652">
        <f t="shared" si="101"/>
        <v>130.875</v>
      </c>
      <c r="K1652">
        <f t="shared" si="102"/>
        <v>8</v>
      </c>
      <c r="L1652" t="str">
        <f t="shared" si="103"/>
        <v>Q3</v>
      </c>
    </row>
    <row r="1653" spans="1:12">
      <c r="A1653">
        <v>10877</v>
      </c>
      <c r="B1653">
        <v>18</v>
      </c>
      <c r="C1653" t="str">
        <f>_xlfn.IFNA(VLOOKUP(B1653,Products!$A$1:$J$93,2,FALSE),"")</f>
        <v>Carnarvon Tigers</v>
      </c>
      <c r="D1653" t="str">
        <f>_xlfn.IFNA(VLOOKUP(VLOOKUP(A1653,Orders!$A$1:$L$832,3,FALSE),Employees!$A$1:$J$10,3,FALSE)&amp;" "&amp;VLOOKUP(VLOOKUP(A1653,Orders!$A$1:$L$832,3,FALSE),Employees!$A$1:$J$10,2,FALSE),"")</f>
        <v>Nancy Davolio</v>
      </c>
      <c r="E1653" s="3">
        <f>_xlfn.IFNA(VLOOKUP(A1653,Orders!$A$1:$L$832,4,FALSE),"")</f>
        <v>43335</v>
      </c>
      <c r="F1653">
        <v>62.5</v>
      </c>
      <c r="G1653">
        <v>25</v>
      </c>
      <c r="H1653">
        <v>0</v>
      </c>
      <c r="I1653">
        <f t="shared" si="100"/>
        <v>2018</v>
      </c>
      <c r="J1653">
        <f t="shared" si="101"/>
        <v>1562.5</v>
      </c>
      <c r="K1653">
        <f t="shared" si="102"/>
        <v>8</v>
      </c>
      <c r="L1653" t="str">
        <f t="shared" si="103"/>
        <v>Q3</v>
      </c>
    </row>
    <row r="1654" spans="1:12">
      <c r="A1654">
        <v>10878</v>
      </c>
      <c r="B1654">
        <v>20</v>
      </c>
      <c r="C1654" t="str">
        <f>_xlfn.IFNA(VLOOKUP(B1654,Products!$A$1:$J$93,2,FALSE),"")</f>
        <v>Sir Rodney's Marmalade</v>
      </c>
      <c r="D1654" t="str">
        <f>_xlfn.IFNA(VLOOKUP(VLOOKUP(A1654,Orders!$A$1:$L$832,3,FALSE),Employees!$A$1:$J$10,3,FALSE)&amp;" "&amp;VLOOKUP(VLOOKUP(A1654,Orders!$A$1:$L$832,3,FALSE),Employees!$A$1:$J$10,2,FALSE),"")</f>
        <v>Margaret Peacock</v>
      </c>
      <c r="E1654" s="3">
        <f>_xlfn.IFNA(VLOOKUP(A1654,Orders!$A$1:$L$832,4,FALSE),"")</f>
        <v>43336</v>
      </c>
      <c r="F1654">
        <v>81</v>
      </c>
      <c r="G1654">
        <v>20</v>
      </c>
      <c r="H1654">
        <v>0.05</v>
      </c>
      <c r="I1654">
        <f t="shared" si="100"/>
        <v>2018</v>
      </c>
      <c r="J1654">
        <f t="shared" si="101"/>
        <v>81</v>
      </c>
      <c r="K1654">
        <f t="shared" si="102"/>
        <v>8</v>
      </c>
      <c r="L1654" t="str">
        <f t="shared" si="103"/>
        <v>Q3</v>
      </c>
    </row>
    <row r="1655" spans="1:12">
      <c r="A1655">
        <v>10879</v>
      </c>
      <c r="B1655">
        <v>40</v>
      </c>
      <c r="C1655" t="str">
        <f>_xlfn.IFNA(VLOOKUP(B1655,Products!$A$1:$J$93,2,FALSE),"")</f>
        <v>Boston Crab Meat</v>
      </c>
      <c r="D1655" t="str">
        <f>_xlfn.IFNA(VLOOKUP(VLOOKUP(A1655,Orders!$A$1:$L$832,3,FALSE),Employees!$A$1:$J$10,3,FALSE)&amp;" "&amp;VLOOKUP(VLOOKUP(A1655,Orders!$A$1:$L$832,3,FALSE),Employees!$A$1:$J$10,2,FALSE),"")</f>
        <v>Janet Leverling</v>
      </c>
      <c r="E1655" s="3">
        <f>_xlfn.IFNA(VLOOKUP(A1655,Orders!$A$1:$L$832,4,FALSE),"")</f>
        <v>43336</v>
      </c>
      <c r="F1655">
        <v>18.399999999999999</v>
      </c>
      <c r="G1655">
        <v>12</v>
      </c>
      <c r="H1655">
        <v>0</v>
      </c>
      <c r="I1655">
        <f t="shared" si="100"/>
        <v>2018</v>
      </c>
      <c r="J1655">
        <f t="shared" si="101"/>
        <v>220.79999999999998</v>
      </c>
      <c r="K1655">
        <f t="shared" si="102"/>
        <v>8</v>
      </c>
      <c r="L1655" t="str">
        <f t="shared" si="103"/>
        <v>Q3</v>
      </c>
    </row>
    <row r="1656" spans="1:12">
      <c r="A1656">
        <v>10879</v>
      </c>
      <c r="B1656">
        <v>65</v>
      </c>
      <c r="C1656" t="str">
        <f>_xlfn.IFNA(VLOOKUP(B1656,Products!$A$1:$J$93,2,FALSE),"")</f>
        <v>Louisiana Fiery Hot Pepper Sauce</v>
      </c>
      <c r="D1656" t="str">
        <f>_xlfn.IFNA(VLOOKUP(VLOOKUP(A1656,Orders!$A$1:$L$832,3,FALSE),Employees!$A$1:$J$10,3,FALSE)&amp;" "&amp;VLOOKUP(VLOOKUP(A1656,Orders!$A$1:$L$832,3,FALSE),Employees!$A$1:$J$10,2,FALSE),"")</f>
        <v>Janet Leverling</v>
      </c>
      <c r="E1656" s="3">
        <f>_xlfn.IFNA(VLOOKUP(A1656,Orders!$A$1:$L$832,4,FALSE),"")</f>
        <v>43336</v>
      </c>
      <c r="F1656">
        <v>21.05</v>
      </c>
      <c r="G1656">
        <v>10</v>
      </c>
      <c r="H1656">
        <v>0</v>
      </c>
      <c r="I1656">
        <f t="shared" si="100"/>
        <v>2018</v>
      </c>
      <c r="J1656">
        <f t="shared" si="101"/>
        <v>210.5</v>
      </c>
      <c r="K1656">
        <f t="shared" si="102"/>
        <v>8</v>
      </c>
      <c r="L1656" t="str">
        <f t="shared" si="103"/>
        <v>Q3</v>
      </c>
    </row>
    <row r="1657" spans="1:12">
      <c r="A1657">
        <v>10879</v>
      </c>
      <c r="B1657">
        <v>76</v>
      </c>
      <c r="C1657" t="str">
        <f>_xlfn.IFNA(VLOOKUP(B1657,Products!$A$1:$J$93,2,FALSE),"")</f>
        <v>Lakkalikööri</v>
      </c>
      <c r="D1657" t="str">
        <f>_xlfn.IFNA(VLOOKUP(VLOOKUP(A1657,Orders!$A$1:$L$832,3,FALSE),Employees!$A$1:$J$10,3,FALSE)&amp;" "&amp;VLOOKUP(VLOOKUP(A1657,Orders!$A$1:$L$832,3,FALSE),Employees!$A$1:$J$10,2,FALSE),"")</f>
        <v>Janet Leverling</v>
      </c>
      <c r="E1657" s="3">
        <f>_xlfn.IFNA(VLOOKUP(A1657,Orders!$A$1:$L$832,4,FALSE),"")</f>
        <v>43336</v>
      </c>
      <c r="F1657">
        <v>18</v>
      </c>
      <c r="G1657">
        <v>10</v>
      </c>
      <c r="H1657">
        <v>0</v>
      </c>
      <c r="I1657">
        <f t="shared" si="100"/>
        <v>2018</v>
      </c>
      <c r="J1657">
        <f t="shared" si="101"/>
        <v>180</v>
      </c>
      <c r="K1657">
        <f t="shared" si="102"/>
        <v>8</v>
      </c>
      <c r="L1657" t="str">
        <f t="shared" si="103"/>
        <v>Q3</v>
      </c>
    </row>
    <row r="1658" spans="1:12">
      <c r="A1658">
        <v>10880</v>
      </c>
      <c r="B1658">
        <v>23</v>
      </c>
      <c r="C1658" t="str">
        <f>_xlfn.IFNA(VLOOKUP(B1658,Products!$A$1:$J$93,2,FALSE),"")</f>
        <v>Tunnbröd</v>
      </c>
      <c r="D1658" t="str">
        <f>_xlfn.IFNA(VLOOKUP(VLOOKUP(A1658,Orders!$A$1:$L$832,3,FALSE),Employees!$A$1:$J$10,3,FALSE)&amp;" "&amp;VLOOKUP(VLOOKUP(A1658,Orders!$A$1:$L$832,3,FALSE),Employees!$A$1:$J$10,2,FALSE),"")</f>
        <v>Robert King</v>
      </c>
      <c r="E1658" s="3">
        <f>_xlfn.IFNA(VLOOKUP(A1658,Orders!$A$1:$L$832,4,FALSE),"")</f>
        <v>43336</v>
      </c>
      <c r="F1658">
        <v>9</v>
      </c>
      <c r="G1658">
        <v>30</v>
      </c>
      <c r="H1658">
        <v>0.2</v>
      </c>
      <c r="I1658">
        <f t="shared" si="100"/>
        <v>2018</v>
      </c>
      <c r="J1658">
        <f t="shared" si="101"/>
        <v>54</v>
      </c>
      <c r="K1658">
        <f t="shared" si="102"/>
        <v>8</v>
      </c>
      <c r="L1658" t="str">
        <f t="shared" si="103"/>
        <v>Q3</v>
      </c>
    </row>
    <row r="1659" spans="1:12">
      <c r="A1659">
        <v>10880</v>
      </c>
      <c r="B1659">
        <v>61</v>
      </c>
      <c r="C1659" t="str">
        <f>_xlfn.IFNA(VLOOKUP(B1659,Products!$A$1:$J$93,2,FALSE),"")</f>
        <v>Sirop d'érable</v>
      </c>
      <c r="D1659" t="str">
        <f>_xlfn.IFNA(VLOOKUP(VLOOKUP(A1659,Orders!$A$1:$L$832,3,FALSE),Employees!$A$1:$J$10,3,FALSE)&amp;" "&amp;VLOOKUP(VLOOKUP(A1659,Orders!$A$1:$L$832,3,FALSE),Employees!$A$1:$J$10,2,FALSE),"")</f>
        <v>Robert King</v>
      </c>
      <c r="E1659" s="3">
        <f>_xlfn.IFNA(VLOOKUP(A1659,Orders!$A$1:$L$832,4,FALSE),"")</f>
        <v>43336</v>
      </c>
      <c r="F1659">
        <v>28.5</v>
      </c>
      <c r="G1659">
        <v>30</v>
      </c>
      <c r="H1659">
        <v>0.2</v>
      </c>
      <c r="I1659">
        <f t="shared" si="100"/>
        <v>2018</v>
      </c>
      <c r="J1659">
        <f t="shared" si="101"/>
        <v>171</v>
      </c>
      <c r="K1659">
        <f t="shared" si="102"/>
        <v>8</v>
      </c>
      <c r="L1659" t="str">
        <f t="shared" si="103"/>
        <v>Q3</v>
      </c>
    </row>
    <row r="1660" spans="1:12">
      <c r="A1660">
        <v>10880</v>
      </c>
      <c r="B1660">
        <v>70</v>
      </c>
      <c r="C1660" t="str">
        <f>_xlfn.IFNA(VLOOKUP(B1660,Products!$A$1:$J$93,2,FALSE),"")</f>
        <v>Outback Lager</v>
      </c>
      <c r="D1660" t="str">
        <f>_xlfn.IFNA(VLOOKUP(VLOOKUP(A1660,Orders!$A$1:$L$832,3,FALSE),Employees!$A$1:$J$10,3,FALSE)&amp;" "&amp;VLOOKUP(VLOOKUP(A1660,Orders!$A$1:$L$832,3,FALSE),Employees!$A$1:$J$10,2,FALSE),"")</f>
        <v>Robert King</v>
      </c>
      <c r="E1660" s="3">
        <f>_xlfn.IFNA(VLOOKUP(A1660,Orders!$A$1:$L$832,4,FALSE),"")</f>
        <v>43336</v>
      </c>
      <c r="F1660">
        <v>15</v>
      </c>
      <c r="G1660">
        <v>50</v>
      </c>
      <c r="H1660">
        <v>0.2</v>
      </c>
      <c r="I1660">
        <f t="shared" si="100"/>
        <v>2018</v>
      </c>
      <c r="J1660">
        <f t="shared" si="101"/>
        <v>150</v>
      </c>
      <c r="K1660">
        <f t="shared" si="102"/>
        <v>8</v>
      </c>
      <c r="L1660" t="str">
        <f t="shared" si="103"/>
        <v>Q3</v>
      </c>
    </row>
    <row r="1661" spans="1:12">
      <c r="A1661">
        <v>10881</v>
      </c>
      <c r="B1661">
        <v>73</v>
      </c>
      <c r="C1661" t="str">
        <f>_xlfn.IFNA(VLOOKUP(B1661,Products!$A$1:$J$93,2,FALSE),"")</f>
        <v>Röd Kaviar</v>
      </c>
      <c r="D1661" t="str">
        <f>_xlfn.IFNA(VLOOKUP(VLOOKUP(A1661,Orders!$A$1:$L$832,3,FALSE),Employees!$A$1:$J$10,3,FALSE)&amp;" "&amp;VLOOKUP(VLOOKUP(A1661,Orders!$A$1:$L$832,3,FALSE),Employees!$A$1:$J$10,2,FALSE),"")</f>
        <v>Margaret Peacock</v>
      </c>
      <c r="E1661" s="3">
        <f>_xlfn.IFNA(VLOOKUP(A1661,Orders!$A$1:$L$832,4,FALSE),"")</f>
        <v>43337</v>
      </c>
      <c r="F1661">
        <v>15</v>
      </c>
      <c r="G1661">
        <v>10</v>
      </c>
      <c r="H1661">
        <v>0</v>
      </c>
      <c r="I1661">
        <f t="shared" si="100"/>
        <v>2018</v>
      </c>
      <c r="J1661">
        <f t="shared" si="101"/>
        <v>150</v>
      </c>
      <c r="K1661">
        <f t="shared" si="102"/>
        <v>8</v>
      </c>
      <c r="L1661" t="str">
        <f t="shared" si="103"/>
        <v>Q3</v>
      </c>
    </row>
    <row r="1662" spans="1:12">
      <c r="A1662">
        <v>10882</v>
      </c>
      <c r="B1662">
        <v>42</v>
      </c>
      <c r="C1662" t="str">
        <f>_xlfn.IFNA(VLOOKUP(B1662,Products!$A$1:$J$93,2,FALSE),"")</f>
        <v>Singaporean Hokkien Fried Mee</v>
      </c>
      <c r="D1662" t="str">
        <f>_xlfn.IFNA(VLOOKUP(VLOOKUP(A1662,Orders!$A$1:$L$832,3,FALSE),Employees!$A$1:$J$10,3,FALSE)&amp;" "&amp;VLOOKUP(VLOOKUP(A1662,Orders!$A$1:$L$832,3,FALSE),Employees!$A$1:$J$10,2,FALSE),"")</f>
        <v>Margaret Peacock</v>
      </c>
      <c r="E1662" s="3">
        <f>_xlfn.IFNA(VLOOKUP(A1662,Orders!$A$1:$L$832,4,FALSE),"")</f>
        <v>43337</v>
      </c>
      <c r="F1662">
        <v>14</v>
      </c>
      <c r="G1662">
        <v>25</v>
      </c>
      <c r="H1662">
        <v>0</v>
      </c>
      <c r="I1662">
        <f t="shared" si="100"/>
        <v>2018</v>
      </c>
      <c r="J1662">
        <f t="shared" si="101"/>
        <v>350</v>
      </c>
      <c r="K1662">
        <f t="shared" si="102"/>
        <v>8</v>
      </c>
      <c r="L1662" t="str">
        <f t="shared" si="103"/>
        <v>Q3</v>
      </c>
    </row>
    <row r="1663" spans="1:12">
      <c r="A1663">
        <v>10882</v>
      </c>
      <c r="B1663">
        <v>49</v>
      </c>
      <c r="C1663" t="str">
        <f>_xlfn.IFNA(VLOOKUP(B1663,Products!$A$1:$J$93,2,FALSE),"")</f>
        <v>Maxilaku</v>
      </c>
      <c r="D1663" t="str">
        <f>_xlfn.IFNA(VLOOKUP(VLOOKUP(A1663,Orders!$A$1:$L$832,3,FALSE),Employees!$A$1:$J$10,3,FALSE)&amp;" "&amp;VLOOKUP(VLOOKUP(A1663,Orders!$A$1:$L$832,3,FALSE),Employees!$A$1:$J$10,2,FALSE),"")</f>
        <v>Margaret Peacock</v>
      </c>
      <c r="E1663" s="3">
        <f>_xlfn.IFNA(VLOOKUP(A1663,Orders!$A$1:$L$832,4,FALSE),"")</f>
        <v>43337</v>
      </c>
      <c r="F1663">
        <v>20</v>
      </c>
      <c r="G1663">
        <v>20</v>
      </c>
      <c r="H1663">
        <v>0.15</v>
      </c>
      <c r="I1663">
        <f t="shared" si="100"/>
        <v>2018</v>
      </c>
      <c r="J1663">
        <f t="shared" si="101"/>
        <v>60</v>
      </c>
      <c r="K1663">
        <f t="shared" si="102"/>
        <v>8</v>
      </c>
      <c r="L1663" t="str">
        <f t="shared" si="103"/>
        <v>Q3</v>
      </c>
    </row>
    <row r="1664" spans="1:12">
      <c r="A1664">
        <v>10882</v>
      </c>
      <c r="B1664">
        <v>54</v>
      </c>
      <c r="C1664" t="str">
        <f>_xlfn.IFNA(VLOOKUP(B1664,Products!$A$1:$J$93,2,FALSE),"")</f>
        <v>Tourtière</v>
      </c>
      <c r="D1664" t="str">
        <f>_xlfn.IFNA(VLOOKUP(VLOOKUP(A1664,Orders!$A$1:$L$832,3,FALSE),Employees!$A$1:$J$10,3,FALSE)&amp;" "&amp;VLOOKUP(VLOOKUP(A1664,Orders!$A$1:$L$832,3,FALSE),Employees!$A$1:$J$10,2,FALSE),"")</f>
        <v>Margaret Peacock</v>
      </c>
      <c r="E1664" s="3">
        <f>_xlfn.IFNA(VLOOKUP(A1664,Orders!$A$1:$L$832,4,FALSE),"")</f>
        <v>43337</v>
      </c>
      <c r="F1664">
        <v>7.45</v>
      </c>
      <c r="G1664">
        <v>32</v>
      </c>
      <c r="H1664">
        <v>0.15</v>
      </c>
      <c r="I1664">
        <f t="shared" si="100"/>
        <v>2018</v>
      </c>
      <c r="J1664">
        <f t="shared" si="101"/>
        <v>35.76</v>
      </c>
      <c r="K1664">
        <f t="shared" si="102"/>
        <v>8</v>
      </c>
      <c r="L1664" t="str">
        <f t="shared" si="103"/>
        <v>Q3</v>
      </c>
    </row>
    <row r="1665" spans="1:12">
      <c r="A1665">
        <v>10883</v>
      </c>
      <c r="B1665">
        <v>24</v>
      </c>
      <c r="C1665" t="str">
        <f>_xlfn.IFNA(VLOOKUP(B1665,Products!$A$1:$J$93,2,FALSE),"")</f>
        <v>Guaraná Fantástica</v>
      </c>
      <c r="D1665" t="str">
        <f>_xlfn.IFNA(VLOOKUP(VLOOKUP(A1665,Orders!$A$1:$L$832,3,FALSE),Employees!$A$1:$J$10,3,FALSE)&amp;" "&amp;VLOOKUP(VLOOKUP(A1665,Orders!$A$1:$L$832,3,FALSE),Employees!$A$1:$J$10,2,FALSE),"")</f>
        <v>Laura Callahan</v>
      </c>
      <c r="E1665" s="3">
        <f>_xlfn.IFNA(VLOOKUP(A1665,Orders!$A$1:$L$832,4,FALSE),"")</f>
        <v>43338</v>
      </c>
      <c r="F1665">
        <v>4.5</v>
      </c>
      <c r="G1665">
        <v>8</v>
      </c>
      <c r="H1665">
        <v>0</v>
      </c>
      <c r="I1665">
        <f t="shared" si="100"/>
        <v>2018</v>
      </c>
      <c r="J1665">
        <f t="shared" si="101"/>
        <v>36</v>
      </c>
      <c r="K1665">
        <f t="shared" si="102"/>
        <v>8</v>
      </c>
      <c r="L1665" t="str">
        <f t="shared" si="103"/>
        <v>Q3</v>
      </c>
    </row>
    <row r="1666" spans="1:12">
      <c r="A1666">
        <v>10884</v>
      </c>
      <c r="B1666">
        <v>21</v>
      </c>
      <c r="C1666" t="str">
        <f>_xlfn.IFNA(VLOOKUP(B1666,Products!$A$1:$J$93,2,FALSE),"")</f>
        <v>Sir Rodney's Scones</v>
      </c>
      <c r="D1666" t="str">
        <f>_xlfn.IFNA(VLOOKUP(VLOOKUP(A1666,Orders!$A$1:$L$832,3,FALSE),Employees!$A$1:$J$10,3,FALSE)&amp;" "&amp;VLOOKUP(VLOOKUP(A1666,Orders!$A$1:$L$832,3,FALSE),Employees!$A$1:$J$10,2,FALSE),"")</f>
        <v>Margaret Peacock</v>
      </c>
      <c r="E1666" s="3">
        <f>_xlfn.IFNA(VLOOKUP(A1666,Orders!$A$1:$L$832,4,FALSE),"")</f>
        <v>43338</v>
      </c>
      <c r="F1666">
        <v>10</v>
      </c>
      <c r="G1666">
        <v>40</v>
      </c>
      <c r="H1666">
        <v>0.05</v>
      </c>
      <c r="I1666">
        <f t="shared" si="100"/>
        <v>2018</v>
      </c>
      <c r="J1666">
        <f t="shared" si="101"/>
        <v>20</v>
      </c>
      <c r="K1666">
        <f t="shared" si="102"/>
        <v>8</v>
      </c>
      <c r="L1666" t="str">
        <f t="shared" si="103"/>
        <v>Q3</v>
      </c>
    </row>
    <row r="1667" spans="1:12">
      <c r="A1667">
        <v>10884</v>
      </c>
      <c r="B1667">
        <v>56</v>
      </c>
      <c r="C1667" t="str">
        <f>_xlfn.IFNA(VLOOKUP(B1667,Products!$A$1:$J$93,2,FALSE),"")</f>
        <v>Gnocchi di nonna Alice</v>
      </c>
      <c r="D1667" t="str">
        <f>_xlfn.IFNA(VLOOKUP(VLOOKUP(A1667,Orders!$A$1:$L$832,3,FALSE),Employees!$A$1:$J$10,3,FALSE)&amp;" "&amp;VLOOKUP(VLOOKUP(A1667,Orders!$A$1:$L$832,3,FALSE),Employees!$A$1:$J$10,2,FALSE),"")</f>
        <v>Margaret Peacock</v>
      </c>
      <c r="E1667" s="3">
        <f>_xlfn.IFNA(VLOOKUP(A1667,Orders!$A$1:$L$832,4,FALSE),"")</f>
        <v>43338</v>
      </c>
      <c r="F1667">
        <v>38</v>
      </c>
      <c r="G1667">
        <v>21</v>
      </c>
      <c r="H1667">
        <v>0.05</v>
      </c>
      <c r="I1667">
        <f t="shared" ref="I1667:I1730" si="104">IFERROR(IF(E1667="","",YEAR(E1667)),"")</f>
        <v>2018</v>
      </c>
      <c r="J1667">
        <f t="shared" ref="J1667:J1730" si="105">IF(H1667=0,F1667*G1667,F1667*G1667*H1667)</f>
        <v>39.900000000000006</v>
      </c>
      <c r="K1667">
        <f t="shared" ref="K1667:K1730" si="106">IFERROR(MONTH(E1667),"")</f>
        <v>8</v>
      </c>
      <c r="L1667" t="str">
        <f t="shared" ref="L1667:L1730" si="107">IFERROR("Q"&amp;ROUNDUP(MONTH(E1667)/3,0),"")</f>
        <v>Q3</v>
      </c>
    </row>
    <row r="1668" spans="1:12">
      <c r="A1668">
        <v>10884</v>
      </c>
      <c r="B1668">
        <v>65</v>
      </c>
      <c r="C1668" t="str">
        <f>_xlfn.IFNA(VLOOKUP(B1668,Products!$A$1:$J$93,2,FALSE),"")</f>
        <v>Louisiana Fiery Hot Pepper Sauce</v>
      </c>
      <c r="D1668" t="str">
        <f>_xlfn.IFNA(VLOOKUP(VLOOKUP(A1668,Orders!$A$1:$L$832,3,FALSE),Employees!$A$1:$J$10,3,FALSE)&amp;" "&amp;VLOOKUP(VLOOKUP(A1668,Orders!$A$1:$L$832,3,FALSE),Employees!$A$1:$J$10,2,FALSE),"")</f>
        <v>Margaret Peacock</v>
      </c>
      <c r="E1668" s="3">
        <f>_xlfn.IFNA(VLOOKUP(A1668,Orders!$A$1:$L$832,4,FALSE),"")</f>
        <v>43338</v>
      </c>
      <c r="F1668">
        <v>21.05</v>
      </c>
      <c r="G1668">
        <v>12</v>
      </c>
      <c r="H1668">
        <v>0.05</v>
      </c>
      <c r="I1668">
        <f t="shared" si="104"/>
        <v>2018</v>
      </c>
      <c r="J1668">
        <f t="shared" si="105"/>
        <v>12.630000000000003</v>
      </c>
      <c r="K1668">
        <f t="shared" si="106"/>
        <v>8</v>
      </c>
      <c r="L1668" t="str">
        <f t="shared" si="107"/>
        <v>Q3</v>
      </c>
    </row>
    <row r="1669" spans="1:12">
      <c r="A1669">
        <v>10885</v>
      </c>
      <c r="B1669">
        <v>2</v>
      </c>
      <c r="C1669" t="str">
        <f>_xlfn.IFNA(VLOOKUP(B1669,Products!$A$1:$J$93,2,FALSE),"")</f>
        <v>Chang5</v>
      </c>
      <c r="D1669" t="str">
        <f>_xlfn.IFNA(VLOOKUP(VLOOKUP(A1669,Orders!$A$1:$L$832,3,FALSE),Employees!$A$1:$J$10,3,FALSE)&amp;" "&amp;VLOOKUP(VLOOKUP(A1669,Orders!$A$1:$L$832,3,FALSE),Employees!$A$1:$J$10,2,FALSE),"")</f>
        <v>Michael Suyama</v>
      </c>
      <c r="E1669" s="3">
        <f>_xlfn.IFNA(VLOOKUP(A1669,Orders!$A$1:$L$832,4,FALSE),"")</f>
        <v>43338</v>
      </c>
      <c r="F1669">
        <v>19</v>
      </c>
      <c r="G1669">
        <v>20</v>
      </c>
      <c r="H1669">
        <v>0</v>
      </c>
      <c r="I1669">
        <f t="shared" si="104"/>
        <v>2018</v>
      </c>
      <c r="J1669">
        <f t="shared" si="105"/>
        <v>380</v>
      </c>
      <c r="K1669">
        <f t="shared" si="106"/>
        <v>8</v>
      </c>
      <c r="L1669" t="str">
        <f t="shared" si="107"/>
        <v>Q3</v>
      </c>
    </row>
    <row r="1670" spans="1:12">
      <c r="A1670">
        <v>10885</v>
      </c>
      <c r="B1670">
        <v>24</v>
      </c>
      <c r="C1670" t="str">
        <f>_xlfn.IFNA(VLOOKUP(B1670,Products!$A$1:$J$93,2,FALSE),"")</f>
        <v>Guaraná Fantástica</v>
      </c>
      <c r="D1670" t="str">
        <f>_xlfn.IFNA(VLOOKUP(VLOOKUP(A1670,Orders!$A$1:$L$832,3,FALSE),Employees!$A$1:$J$10,3,FALSE)&amp;" "&amp;VLOOKUP(VLOOKUP(A1670,Orders!$A$1:$L$832,3,FALSE),Employees!$A$1:$J$10,2,FALSE),"")</f>
        <v>Michael Suyama</v>
      </c>
      <c r="E1670" s="3">
        <f>_xlfn.IFNA(VLOOKUP(A1670,Orders!$A$1:$L$832,4,FALSE),"")</f>
        <v>43338</v>
      </c>
      <c r="F1670">
        <v>4.5</v>
      </c>
      <c r="G1670">
        <v>12</v>
      </c>
      <c r="H1670">
        <v>0</v>
      </c>
      <c r="I1670">
        <f t="shared" si="104"/>
        <v>2018</v>
      </c>
      <c r="J1670">
        <f t="shared" si="105"/>
        <v>54</v>
      </c>
      <c r="K1670">
        <f t="shared" si="106"/>
        <v>8</v>
      </c>
      <c r="L1670" t="str">
        <f t="shared" si="107"/>
        <v>Q3</v>
      </c>
    </row>
    <row r="1671" spans="1:12">
      <c r="A1671">
        <v>10885</v>
      </c>
      <c r="B1671">
        <v>70</v>
      </c>
      <c r="C1671" t="str">
        <f>_xlfn.IFNA(VLOOKUP(B1671,Products!$A$1:$J$93,2,FALSE),"")</f>
        <v>Outback Lager</v>
      </c>
      <c r="D1671" t="str">
        <f>_xlfn.IFNA(VLOOKUP(VLOOKUP(A1671,Orders!$A$1:$L$832,3,FALSE),Employees!$A$1:$J$10,3,FALSE)&amp;" "&amp;VLOOKUP(VLOOKUP(A1671,Orders!$A$1:$L$832,3,FALSE),Employees!$A$1:$J$10,2,FALSE),"")</f>
        <v>Michael Suyama</v>
      </c>
      <c r="E1671" s="3">
        <f>_xlfn.IFNA(VLOOKUP(A1671,Orders!$A$1:$L$832,4,FALSE),"")</f>
        <v>43338</v>
      </c>
      <c r="F1671">
        <v>15</v>
      </c>
      <c r="G1671">
        <v>30</v>
      </c>
      <c r="H1671">
        <v>0</v>
      </c>
      <c r="I1671">
        <f t="shared" si="104"/>
        <v>2018</v>
      </c>
      <c r="J1671">
        <f t="shared" si="105"/>
        <v>450</v>
      </c>
      <c r="K1671">
        <f t="shared" si="106"/>
        <v>8</v>
      </c>
      <c r="L1671" t="str">
        <f t="shared" si="107"/>
        <v>Q3</v>
      </c>
    </row>
    <row r="1672" spans="1:12">
      <c r="A1672">
        <v>10885</v>
      </c>
      <c r="B1672">
        <v>77</v>
      </c>
      <c r="C1672" t="str">
        <f>_xlfn.IFNA(VLOOKUP(B1672,Products!$A$1:$J$93,2,FALSE),"")</f>
        <v>Original Frankfurter grüne Soße</v>
      </c>
      <c r="D1672" t="str">
        <f>_xlfn.IFNA(VLOOKUP(VLOOKUP(A1672,Orders!$A$1:$L$832,3,FALSE),Employees!$A$1:$J$10,3,FALSE)&amp;" "&amp;VLOOKUP(VLOOKUP(A1672,Orders!$A$1:$L$832,3,FALSE),Employees!$A$1:$J$10,2,FALSE),"")</f>
        <v>Michael Suyama</v>
      </c>
      <c r="E1672" s="3">
        <f>_xlfn.IFNA(VLOOKUP(A1672,Orders!$A$1:$L$832,4,FALSE),"")</f>
        <v>43338</v>
      </c>
      <c r="F1672">
        <v>13</v>
      </c>
      <c r="G1672">
        <v>25</v>
      </c>
      <c r="H1672">
        <v>0</v>
      </c>
      <c r="I1672">
        <f t="shared" si="104"/>
        <v>2018</v>
      </c>
      <c r="J1672">
        <f t="shared" si="105"/>
        <v>325</v>
      </c>
      <c r="K1672">
        <f t="shared" si="106"/>
        <v>8</v>
      </c>
      <c r="L1672" t="str">
        <f t="shared" si="107"/>
        <v>Q3</v>
      </c>
    </row>
    <row r="1673" spans="1:12">
      <c r="A1673">
        <v>10886</v>
      </c>
      <c r="B1673">
        <v>10</v>
      </c>
      <c r="C1673" t="str">
        <f>_xlfn.IFNA(VLOOKUP(B1673,Products!$A$1:$J$93,2,FALSE),"")</f>
        <v>sugar</v>
      </c>
      <c r="D1673" t="str">
        <f>_xlfn.IFNA(VLOOKUP(VLOOKUP(A1673,Orders!$A$1:$L$832,3,FALSE),Employees!$A$1:$J$10,3,FALSE)&amp;" "&amp;VLOOKUP(VLOOKUP(A1673,Orders!$A$1:$L$832,3,FALSE),Employees!$A$1:$J$10,2,FALSE),"")</f>
        <v>Nancy Davolio</v>
      </c>
      <c r="E1673" s="3">
        <f>_xlfn.IFNA(VLOOKUP(A1673,Orders!$A$1:$L$832,4,FALSE),"")</f>
        <v>43339</v>
      </c>
      <c r="F1673">
        <v>31</v>
      </c>
      <c r="G1673">
        <v>70</v>
      </c>
      <c r="H1673">
        <v>0</v>
      </c>
      <c r="I1673">
        <f t="shared" si="104"/>
        <v>2018</v>
      </c>
      <c r="J1673">
        <f t="shared" si="105"/>
        <v>2170</v>
      </c>
      <c r="K1673">
        <f t="shared" si="106"/>
        <v>8</v>
      </c>
      <c r="L1673" t="str">
        <f t="shared" si="107"/>
        <v>Q3</v>
      </c>
    </row>
    <row r="1674" spans="1:12">
      <c r="A1674">
        <v>10886</v>
      </c>
      <c r="B1674">
        <v>31</v>
      </c>
      <c r="C1674" t="str">
        <f>_xlfn.IFNA(VLOOKUP(B1674,Products!$A$1:$J$93,2,FALSE),"")</f>
        <v>Gorgonzola Telino</v>
      </c>
      <c r="D1674" t="str">
        <f>_xlfn.IFNA(VLOOKUP(VLOOKUP(A1674,Orders!$A$1:$L$832,3,FALSE),Employees!$A$1:$J$10,3,FALSE)&amp;" "&amp;VLOOKUP(VLOOKUP(A1674,Orders!$A$1:$L$832,3,FALSE),Employees!$A$1:$J$10,2,FALSE),"")</f>
        <v>Nancy Davolio</v>
      </c>
      <c r="E1674" s="3">
        <f>_xlfn.IFNA(VLOOKUP(A1674,Orders!$A$1:$L$832,4,FALSE),"")</f>
        <v>43339</v>
      </c>
      <c r="F1674">
        <v>12.5</v>
      </c>
      <c r="G1674">
        <v>35</v>
      </c>
      <c r="H1674">
        <v>0</v>
      </c>
      <c r="I1674">
        <f t="shared" si="104"/>
        <v>2018</v>
      </c>
      <c r="J1674">
        <f t="shared" si="105"/>
        <v>437.5</v>
      </c>
      <c r="K1674">
        <f t="shared" si="106"/>
        <v>8</v>
      </c>
      <c r="L1674" t="str">
        <f t="shared" si="107"/>
        <v>Q3</v>
      </c>
    </row>
    <row r="1675" spans="1:12">
      <c r="A1675">
        <v>10886</v>
      </c>
      <c r="B1675">
        <v>77</v>
      </c>
      <c r="C1675" t="str">
        <f>_xlfn.IFNA(VLOOKUP(B1675,Products!$A$1:$J$93,2,FALSE),"")</f>
        <v>Original Frankfurter grüne Soße</v>
      </c>
      <c r="D1675" t="str">
        <f>_xlfn.IFNA(VLOOKUP(VLOOKUP(A1675,Orders!$A$1:$L$832,3,FALSE),Employees!$A$1:$J$10,3,FALSE)&amp;" "&amp;VLOOKUP(VLOOKUP(A1675,Orders!$A$1:$L$832,3,FALSE),Employees!$A$1:$J$10,2,FALSE),"")</f>
        <v>Nancy Davolio</v>
      </c>
      <c r="E1675" s="3">
        <f>_xlfn.IFNA(VLOOKUP(A1675,Orders!$A$1:$L$832,4,FALSE),"")</f>
        <v>43339</v>
      </c>
      <c r="F1675">
        <v>13</v>
      </c>
      <c r="G1675">
        <v>40</v>
      </c>
      <c r="H1675">
        <v>0</v>
      </c>
      <c r="I1675">
        <f t="shared" si="104"/>
        <v>2018</v>
      </c>
      <c r="J1675">
        <f t="shared" si="105"/>
        <v>520</v>
      </c>
      <c r="K1675">
        <f t="shared" si="106"/>
        <v>8</v>
      </c>
      <c r="L1675" t="str">
        <f t="shared" si="107"/>
        <v>Q3</v>
      </c>
    </row>
    <row r="1676" spans="1:12">
      <c r="A1676">
        <v>10887</v>
      </c>
      <c r="B1676">
        <v>25</v>
      </c>
      <c r="C1676" t="str">
        <f>_xlfn.IFNA(VLOOKUP(B1676,Products!$A$1:$J$93,2,FALSE),"")</f>
        <v>NuNuCa Nuß-Nougat-Creme</v>
      </c>
      <c r="D1676" t="str">
        <f>_xlfn.IFNA(VLOOKUP(VLOOKUP(A1676,Orders!$A$1:$L$832,3,FALSE),Employees!$A$1:$J$10,3,FALSE)&amp;" "&amp;VLOOKUP(VLOOKUP(A1676,Orders!$A$1:$L$832,3,FALSE),Employees!$A$1:$J$10,2,FALSE),"")</f>
        <v>Laura Callahan</v>
      </c>
      <c r="E1676" s="3">
        <f>_xlfn.IFNA(VLOOKUP(A1676,Orders!$A$1:$L$832,4,FALSE),"")</f>
        <v>43339</v>
      </c>
      <c r="F1676">
        <v>14</v>
      </c>
      <c r="G1676">
        <v>5</v>
      </c>
      <c r="H1676">
        <v>0</v>
      </c>
      <c r="I1676">
        <f t="shared" si="104"/>
        <v>2018</v>
      </c>
      <c r="J1676">
        <f t="shared" si="105"/>
        <v>70</v>
      </c>
      <c r="K1676">
        <f t="shared" si="106"/>
        <v>8</v>
      </c>
      <c r="L1676" t="str">
        <f t="shared" si="107"/>
        <v>Q3</v>
      </c>
    </row>
    <row r="1677" spans="1:12">
      <c r="A1677">
        <v>10888</v>
      </c>
      <c r="B1677">
        <v>2</v>
      </c>
      <c r="C1677" t="str">
        <f>_xlfn.IFNA(VLOOKUP(B1677,Products!$A$1:$J$93,2,FALSE),"")</f>
        <v>Chang5</v>
      </c>
      <c r="D1677" t="str">
        <f>_xlfn.IFNA(VLOOKUP(VLOOKUP(A1677,Orders!$A$1:$L$832,3,FALSE),Employees!$A$1:$J$10,3,FALSE)&amp;" "&amp;VLOOKUP(VLOOKUP(A1677,Orders!$A$1:$L$832,3,FALSE),Employees!$A$1:$J$10,2,FALSE),"")</f>
        <v>Nancy Davolio</v>
      </c>
      <c r="E1677" s="3">
        <f>_xlfn.IFNA(VLOOKUP(A1677,Orders!$A$1:$L$832,4,FALSE),"")</f>
        <v>43342</v>
      </c>
      <c r="F1677">
        <v>19</v>
      </c>
      <c r="G1677">
        <v>20</v>
      </c>
      <c r="H1677">
        <v>0</v>
      </c>
      <c r="I1677">
        <f t="shared" si="104"/>
        <v>2018</v>
      </c>
      <c r="J1677">
        <f t="shared" si="105"/>
        <v>380</v>
      </c>
      <c r="K1677">
        <f t="shared" si="106"/>
        <v>8</v>
      </c>
      <c r="L1677" t="str">
        <f t="shared" si="107"/>
        <v>Q3</v>
      </c>
    </row>
    <row r="1678" spans="1:12">
      <c r="A1678">
        <v>10888</v>
      </c>
      <c r="B1678">
        <v>68</v>
      </c>
      <c r="C1678" t="str">
        <f>_xlfn.IFNA(VLOOKUP(B1678,Products!$A$1:$J$93,2,FALSE),"")</f>
        <v>Scottish Longbreads</v>
      </c>
      <c r="D1678" t="str">
        <f>_xlfn.IFNA(VLOOKUP(VLOOKUP(A1678,Orders!$A$1:$L$832,3,FALSE),Employees!$A$1:$J$10,3,FALSE)&amp;" "&amp;VLOOKUP(VLOOKUP(A1678,Orders!$A$1:$L$832,3,FALSE),Employees!$A$1:$J$10,2,FALSE),"")</f>
        <v>Nancy Davolio</v>
      </c>
      <c r="E1678" s="3">
        <f>_xlfn.IFNA(VLOOKUP(A1678,Orders!$A$1:$L$832,4,FALSE),"")</f>
        <v>43342</v>
      </c>
      <c r="F1678">
        <v>12.5</v>
      </c>
      <c r="G1678">
        <v>18</v>
      </c>
      <c r="H1678">
        <v>0</v>
      </c>
      <c r="I1678">
        <f t="shared" si="104"/>
        <v>2018</v>
      </c>
      <c r="J1678">
        <f t="shared" si="105"/>
        <v>225</v>
      </c>
      <c r="K1678">
        <f t="shared" si="106"/>
        <v>8</v>
      </c>
      <c r="L1678" t="str">
        <f t="shared" si="107"/>
        <v>Q3</v>
      </c>
    </row>
    <row r="1679" spans="1:12">
      <c r="A1679">
        <v>10889</v>
      </c>
      <c r="B1679">
        <v>11</v>
      </c>
      <c r="C1679" t="str">
        <f>_xlfn.IFNA(VLOOKUP(B1679,Products!$A$1:$J$93,2,FALSE),"")</f>
        <v>Queso Cabrales</v>
      </c>
      <c r="D1679" t="str">
        <f>_xlfn.IFNA(VLOOKUP(VLOOKUP(A1679,Orders!$A$1:$L$832,3,FALSE),Employees!$A$1:$J$10,3,FALSE)&amp;" "&amp;VLOOKUP(VLOOKUP(A1679,Orders!$A$1:$L$832,3,FALSE),Employees!$A$1:$J$10,2,FALSE),"")</f>
        <v>Anne Dodsworth</v>
      </c>
      <c r="E1679" s="3">
        <f>_xlfn.IFNA(VLOOKUP(A1679,Orders!$A$1:$L$832,4,FALSE),"")</f>
        <v>43342</v>
      </c>
      <c r="F1679">
        <v>21</v>
      </c>
      <c r="G1679">
        <v>40</v>
      </c>
      <c r="H1679">
        <v>0</v>
      </c>
      <c r="I1679">
        <f t="shared" si="104"/>
        <v>2018</v>
      </c>
      <c r="J1679">
        <f t="shared" si="105"/>
        <v>840</v>
      </c>
      <c r="K1679">
        <f t="shared" si="106"/>
        <v>8</v>
      </c>
      <c r="L1679" t="str">
        <f t="shared" si="107"/>
        <v>Q3</v>
      </c>
    </row>
    <row r="1680" spans="1:12">
      <c r="A1680">
        <v>10889</v>
      </c>
      <c r="B1680">
        <v>38</v>
      </c>
      <c r="C1680" t="str">
        <f>_xlfn.IFNA(VLOOKUP(B1680,Products!$A$1:$J$93,2,FALSE),"")</f>
        <v>Côte de Blaye</v>
      </c>
      <c r="D1680" t="str">
        <f>_xlfn.IFNA(VLOOKUP(VLOOKUP(A1680,Orders!$A$1:$L$832,3,FALSE),Employees!$A$1:$J$10,3,FALSE)&amp;" "&amp;VLOOKUP(VLOOKUP(A1680,Orders!$A$1:$L$832,3,FALSE),Employees!$A$1:$J$10,2,FALSE),"")</f>
        <v>Anne Dodsworth</v>
      </c>
      <c r="E1680" s="3">
        <f>_xlfn.IFNA(VLOOKUP(A1680,Orders!$A$1:$L$832,4,FALSE),"")</f>
        <v>43342</v>
      </c>
      <c r="F1680">
        <v>263.5</v>
      </c>
      <c r="G1680">
        <v>40</v>
      </c>
      <c r="H1680">
        <v>0</v>
      </c>
      <c r="I1680">
        <f t="shared" si="104"/>
        <v>2018</v>
      </c>
      <c r="J1680">
        <f t="shared" si="105"/>
        <v>10540</v>
      </c>
      <c r="K1680">
        <f t="shared" si="106"/>
        <v>8</v>
      </c>
      <c r="L1680" t="str">
        <f t="shared" si="107"/>
        <v>Q3</v>
      </c>
    </row>
    <row r="1681" spans="1:12">
      <c r="A1681">
        <v>10890</v>
      </c>
      <c r="B1681">
        <v>17</v>
      </c>
      <c r="C1681" t="str">
        <f>_xlfn.IFNA(VLOOKUP(B1681,Products!$A$1:$J$93,2,FALSE),"")</f>
        <v>Alice Mutton</v>
      </c>
      <c r="D1681" t="str">
        <f>_xlfn.IFNA(VLOOKUP(VLOOKUP(A1681,Orders!$A$1:$L$832,3,FALSE),Employees!$A$1:$J$10,3,FALSE)&amp;" "&amp;VLOOKUP(VLOOKUP(A1681,Orders!$A$1:$L$832,3,FALSE),Employees!$A$1:$J$10,2,FALSE),"")</f>
        <v>Robert King</v>
      </c>
      <c r="E1681" s="3">
        <f>_xlfn.IFNA(VLOOKUP(A1681,Orders!$A$1:$L$832,4,FALSE),"")</f>
        <v>43342</v>
      </c>
      <c r="F1681">
        <v>39</v>
      </c>
      <c r="G1681">
        <v>15</v>
      </c>
      <c r="H1681">
        <v>0</v>
      </c>
      <c r="I1681">
        <f t="shared" si="104"/>
        <v>2018</v>
      </c>
      <c r="J1681">
        <f t="shared" si="105"/>
        <v>585</v>
      </c>
      <c r="K1681">
        <f t="shared" si="106"/>
        <v>8</v>
      </c>
      <c r="L1681" t="str">
        <f t="shared" si="107"/>
        <v>Q3</v>
      </c>
    </row>
    <row r="1682" spans="1:12">
      <c r="A1682">
        <v>10890</v>
      </c>
      <c r="B1682">
        <v>34</v>
      </c>
      <c r="C1682" t="str">
        <f>_xlfn.IFNA(VLOOKUP(B1682,Products!$A$1:$J$93,2,FALSE),"")</f>
        <v>Sasquatch Ale</v>
      </c>
      <c r="D1682" t="str">
        <f>_xlfn.IFNA(VLOOKUP(VLOOKUP(A1682,Orders!$A$1:$L$832,3,FALSE),Employees!$A$1:$J$10,3,FALSE)&amp;" "&amp;VLOOKUP(VLOOKUP(A1682,Orders!$A$1:$L$832,3,FALSE),Employees!$A$1:$J$10,2,FALSE),"")</f>
        <v>Robert King</v>
      </c>
      <c r="E1682" s="3">
        <f>_xlfn.IFNA(VLOOKUP(A1682,Orders!$A$1:$L$832,4,FALSE),"")</f>
        <v>43342</v>
      </c>
      <c r="F1682">
        <v>14</v>
      </c>
      <c r="G1682">
        <v>10</v>
      </c>
      <c r="H1682">
        <v>0</v>
      </c>
      <c r="I1682">
        <f t="shared" si="104"/>
        <v>2018</v>
      </c>
      <c r="J1682">
        <f t="shared" si="105"/>
        <v>140</v>
      </c>
      <c r="K1682">
        <f t="shared" si="106"/>
        <v>8</v>
      </c>
      <c r="L1682" t="str">
        <f t="shared" si="107"/>
        <v>Q3</v>
      </c>
    </row>
    <row r="1683" spans="1:12">
      <c r="A1683">
        <v>10890</v>
      </c>
      <c r="B1683">
        <v>41</v>
      </c>
      <c r="C1683" t="str">
        <f>_xlfn.IFNA(VLOOKUP(B1683,Products!$A$1:$J$93,2,FALSE),"")</f>
        <v>Jack's New England Clam Chowder</v>
      </c>
      <c r="D1683" t="str">
        <f>_xlfn.IFNA(VLOOKUP(VLOOKUP(A1683,Orders!$A$1:$L$832,3,FALSE),Employees!$A$1:$J$10,3,FALSE)&amp;" "&amp;VLOOKUP(VLOOKUP(A1683,Orders!$A$1:$L$832,3,FALSE),Employees!$A$1:$J$10,2,FALSE),"")</f>
        <v>Robert King</v>
      </c>
      <c r="E1683" s="3">
        <f>_xlfn.IFNA(VLOOKUP(A1683,Orders!$A$1:$L$832,4,FALSE),"")</f>
        <v>43342</v>
      </c>
      <c r="F1683">
        <v>9.65</v>
      </c>
      <c r="G1683">
        <v>14</v>
      </c>
      <c r="H1683">
        <v>0</v>
      </c>
      <c r="I1683">
        <f t="shared" si="104"/>
        <v>2018</v>
      </c>
      <c r="J1683">
        <f t="shared" si="105"/>
        <v>135.1</v>
      </c>
      <c r="K1683">
        <f t="shared" si="106"/>
        <v>8</v>
      </c>
      <c r="L1683" t="str">
        <f t="shared" si="107"/>
        <v>Q3</v>
      </c>
    </row>
    <row r="1684" spans="1:12">
      <c r="A1684">
        <v>10891</v>
      </c>
      <c r="B1684">
        <v>30</v>
      </c>
      <c r="C1684" t="str">
        <f>_xlfn.IFNA(VLOOKUP(B1684,Products!$A$1:$J$93,2,FALSE),"")</f>
        <v>Nord-Ost Matjeshering</v>
      </c>
      <c r="D1684" t="str">
        <f>_xlfn.IFNA(VLOOKUP(VLOOKUP(A1684,Orders!$A$1:$L$832,3,FALSE),Employees!$A$1:$J$10,3,FALSE)&amp;" "&amp;VLOOKUP(VLOOKUP(A1684,Orders!$A$1:$L$832,3,FALSE),Employees!$A$1:$J$10,2,FALSE),"")</f>
        <v>Robert King</v>
      </c>
      <c r="E1684" s="3">
        <f>_xlfn.IFNA(VLOOKUP(A1684,Orders!$A$1:$L$832,4,FALSE),"")</f>
        <v>43343</v>
      </c>
      <c r="F1684">
        <v>25.89</v>
      </c>
      <c r="G1684">
        <v>15</v>
      </c>
      <c r="H1684">
        <v>0.05</v>
      </c>
      <c r="I1684">
        <f t="shared" si="104"/>
        <v>2018</v>
      </c>
      <c r="J1684">
        <f t="shared" si="105"/>
        <v>19.417500000000004</v>
      </c>
      <c r="K1684">
        <f t="shared" si="106"/>
        <v>8</v>
      </c>
      <c r="L1684" t="str">
        <f t="shared" si="107"/>
        <v>Q3</v>
      </c>
    </row>
    <row r="1685" spans="1:12">
      <c r="A1685">
        <v>10892</v>
      </c>
      <c r="B1685">
        <v>59</v>
      </c>
      <c r="C1685" t="str">
        <f>_xlfn.IFNA(VLOOKUP(B1685,Products!$A$1:$J$93,2,FALSE),"")</f>
        <v>Raclette Courdavault</v>
      </c>
      <c r="D1685" t="str">
        <f>_xlfn.IFNA(VLOOKUP(VLOOKUP(A1685,Orders!$A$1:$L$832,3,FALSE),Employees!$A$1:$J$10,3,FALSE)&amp;" "&amp;VLOOKUP(VLOOKUP(A1685,Orders!$A$1:$L$832,3,FALSE),Employees!$A$1:$J$10,2,FALSE),"")</f>
        <v>Margaret Peacock</v>
      </c>
      <c r="E1685" s="3">
        <f>_xlfn.IFNA(VLOOKUP(A1685,Orders!$A$1:$L$832,4,FALSE),"")</f>
        <v>43343</v>
      </c>
      <c r="F1685">
        <v>55</v>
      </c>
      <c r="G1685">
        <v>40</v>
      </c>
      <c r="H1685">
        <v>0.05</v>
      </c>
      <c r="I1685">
        <f t="shared" si="104"/>
        <v>2018</v>
      </c>
      <c r="J1685">
        <f t="shared" si="105"/>
        <v>110</v>
      </c>
      <c r="K1685">
        <f t="shared" si="106"/>
        <v>8</v>
      </c>
      <c r="L1685" t="str">
        <f t="shared" si="107"/>
        <v>Q3</v>
      </c>
    </row>
    <row r="1686" spans="1:12">
      <c r="A1686">
        <v>10893</v>
      </c>
      <c r="B1686">
        <v>8</v>
      </c>
      <c r="C1686" t="str">
        <f>_xlfn.IFNA(VLOOKUP(B1686,Products!$A$1:$J$93,2,FALSE),"")</f>
        <v>Northwoods Cranberry Sauce</v>
      </c>
      <c r="D1686" t="str">
        <f>_xlfn.IFNA(VLOOKUP(VLOOKUP(A1686,Orders!$A$1:$L$832,3,FALSE),Employees!$A$1:$J$10,3,FALSE)&amp;" "&amp;VLOOKUP(VLOOKUP(A1686,Orders!$A$1:$L$832,3,FALSE),Employees!$A$1:$J$10,2,FALSE),"")</f>
        <v>Anne Dodsworth</v>
      </c>
      <c r="E1686" s="3">
        <f>_xlfn.IFNA(VLOOKUP(A1686,Orders!$A$1:$L$832,4,FALSE),"")</f>
        <v>43344</v>
      </c>
      <c r="F1686">
        <v>40</v>
      </c>
      <c r="G1686">
        <v>30</v>
      </c>
      <c r="H1686">
        <v>0</v>
      </c>
      <c r="I1686">
        <f t="shared" si="104"/>
        <v>2018</v>
      </c>
      <c r="J1686">
        <f t="shared" si="105"/>
        <v>1200</v>
      </c>
      <c r="K1686">
        <f t="shared" si="106"/>
        <v>9</v>
      </c>
      <c r="L1686" t="str">
        <f t="shared" si="107"/>
        <v>Q3</v>
      </c>
    </row>
    <row r="1687" spans="1:12">
      <c r="A1687">
        <v>10893</v>
      </c>
      <c r="B1687">
        <v>24</v>
      </c>
      <c r="C1687" t="str">
        <f>_xlfn.IFNA(VLOOKUP(B1687,Products!$A$1:$J$93,2,FALSE),"")</f>
        <v>Guaraná Fantástica</v>
      </c>
      <c r="D1687" t="str">
        <f>_xlfn.IFNA(VLOOKUP(VLOOKUP(A1687,Orders!$A$1:$L$832,3,FALSE),Employees!$A$1:$J$10,3,FALSE)&amp;" "&amp;VLOOKUP(VLOOKUP(A1687,Orders!$A$1:$L$832,3,FALSE),Employees!$A$1:$J$10,2,FALSE),"")</f>
        <v>Anne Dodsworth</v>
      </c>
      <c r="E1687" s="3">
        <f>_xlfn.IFNA(VLOOKUP(A1687,Orders!$A$1:$L$832,4,FALSE),"")</f>
        <v>43344</v>
      </c>
      <c r="F1687">
        <v>4.5</v>
      </c>
      <c r="G1687">
        <v>10</v>
      </c>
      <c r="H1687">
        <v>0</v>
      </c>
      <c r="I1687">
        <f t="shared" si="104"/>
        <v>2018</v>
      </c>
      <c r="J1687">
        <f t="shared" si="105"/>
        <v>45</v>
      </c>
      <c r="K1687">
        <f t="shared" si="106"/>
        <v>9</v>
      </c>
      <c r="L1687" t="str">
        <f t="shared" si="107"/>
        <v>Q3</v>
      </c>
    </row>
    <row r="1688" spans="1:12">
      <c r="A1688">
        <v>10893</v>
      </c>
      <c r="B1688">
        <v>29</v>
      </c>
      <c r="C1688" t="str">
        <f>_xlfn.IFNA(VLOOKUP(B1688,Products!$A$1:$J$93,2,FALSE),"")</f>
        <v>Thüringer Rostbratwurst</v>
      </c>
      <c r="D1688" t="str">
        <f>_xlfn.IFNA(VLOOKUP(VLOOKUP(A1688,Orders!$A$1:$L$832,3,FALSE),Employees!$A$1:$J$10,3,FALSE)&amp;" "&amp;VLOOKUP(VLOOKUP(A1688,Orders!$A$1:$L$832,3,FALSE),Employees!$A$1:$J$10,2,FALSE),"")</f>
        <v>Anne Dodsworth</v>
      </c>
      <c r="E1688" s="3">
        <f>_xlfn.IFNA(VLOOKUP(A1688,Orders!$A$1:$L$832,4,FALSE),"")</f>
        <v>43344</v>
      </c>
      <c r="F1688">
        <v>123.79</v>
      </c>
      <c r="G1688">
        <v>24</v>
      </c>
      <c r="H1688">
        <v>0</v>
      </c>
      <c r="I1688">
        <f t="shared" si="104"/>
        <v>2018</v>
      </c>
      <c r="J1688">
        <f t="shared" si="105"/>
        <v>2970.96</v>
      </c>
      <c r="K1688">
        <f t="shared" si="106"/>
        <v>9</v>
      </c>
      <c r="L1688" t="str">
        <f t="shared" si="107"/>
        <v>Q3</v>
      </c>
    </row>
    <row r="1689" spans="1:12">
      <c r="A1689">
        <v>10893</v>
      </c>
      <c r="B1689">
        <v>30</v>
      </c>
      <c r="C1689" t="str">
        <f>_xlfn.IFNA(VLOOKUP(B1689,Products!$A$1:$J$93,2,FALSE),"")</f>
        <v>Nord-Ost Matjeshering</v>
      </c>
      <c r="D1689" t="str">
        <f>_xlfn.IFNA(VLOOKUP(VLOOKUP(A1689,Orders!$A$1:$L$832,3,FALSE),Employees!$A$1:$J$10,3,FALSE)&amp;" "&amp;VLOOKUP(VLOOKUP(A1689,Orders!$A$1:$L$832,3,FALSE),Employees!$A$1:$J$10,2,FALSE),"")</f>
        <v>Anne Dodsworth</v>
      </c>
      <c r="E1689" s="3">
        <f>_xlfn.IFNA(VLOOKUP(A1689,Orders!$A$1:$L$832,4,FALSE),"")</f>
        <v>43344</v>
      </c>
      <c r="F1689">
        <v>25.89</v>
      </c>
      <c r="G1689">
        <v>35</v>
      </c>
      <c r="H1689">
        <v>0</v>
      </c>
      <c r="I1689">
        <f t="shared" si="104"/>
        <v>2018</v>
      </c>
      <c r="J1689">
        <f t="shared" si="105"/>
        <v>906.15</v>
      </c>
      <c r="K1689">
        <f t="shared" si="106"/>
        <v>9</v>
      </c>
      <c r="L1689" t="str">
        <f t="shared" si="107"/>
        <v>Q3</v>
      </c>
    </row>
    <row r="1690" spans="1:12">
      <c r="A1690">
        <v>10893</v>
      </c>
      <c r="B1690">
        <v>36</v>
      </c>
      <c r="C1690" t="str">
        <f>_xlfn.IFNA(VLOOKUP(B1690,Products!$A$1:$J$93,2,FALSE),"")</f>
        <v>Inlagd Sill</v>
      </c>
      <c r="D1690" t="str">
        <f>_xlfn.IFNA(VLOOKUP(VLOOKUP(A1690,Orders!$A$1:$L$832,3,FALSE),Employees!$A$1:$J$10,3,FALSE)&amp;" "&amp;VLOOKUP(VLOOKUP(A1690,Orders!$A$1:$L$832,3,FALSE),Employees!$A$1:$J$10,2,FALSE),"")</f>
        <v>Anne Dodsworth</v>
      </c>
      <c r="E1690" s="3">
        <f>_xlfn.IFNA(VLOOKUP(A1690,Orders!$A$1:$L$832,4,FALSE),"")</f>
        <v>43344</v>
      </c>
      <c r="F1690">
        <v>19</v>
      </c>
      <c r="G1690">
        <v>20</v>
      </c>
      <c r="H1690">
        <v>0</v>
      </c>
      <c r="I1690">
        <f t="shared" si="104"/>
        <v>2018</v>
      </c>
      <c r="J1690">
        <f t="shared" si="105"/>
        <v>380</v>
      </c>
      <c r="K1690">
        <f t="shared" si="106"/>
        <v>9</v>
      </c>
      <c r="L1690" t="str">
        <f t="shared" si="107"/>
        <v>Q3</v>
      </c>
    </row>
    <row r="1691" spans="1:12">
      <c r="A1691">
        <v>10894</v>
      </c>
      <c r="B1691">
        <v>13</v>
      </c>
      <c r="C1691" t="str">
        <f>_xlfn.IFNA(VLOOKUP(B1691,Products!$A$1:$J$93,2,FALSE),"")</f>
        <v>Konbu</v>
      </c>
      <c r="D1691" t="str">
        <f>_xlfn.IFNA(VLOOKUP(VLOOKUP(A1691,Orders!$A$1:$L$832,3,FALSE),Employees!$A$1:$J$10,3,FALSE)&amp;" "&amp;VLOOKUP(VLOOKUP(A1691,Orders!$A$1:$L$832,3,FALSE),Employees!$A$1:$J$10,2,FALSE),"")</f>
        <v>Nancy Davolio</v>
      </c>
      <c r="E1691" s="3">
        <f>_xlfn.IFNA(VLOOKUP(A1691,Orders!$A$1:$L$832,4,FALSE),"")</f>
        <v>43344</v>
      </c>
      <c r="F1691">
        <v>6</v>
      </c>
      <c r="G1691">
        <v>28</v>
      </c>
      <c r="H1691">
        <v>0.05</v>
      </c>
      <c r="I1691">
        <f t="shared" si="104"/>
        <v>2018</v>
      </c>
      <c r="J1691">
        <f t="shared" si="105"/>
        <v>8.4</v>
      </c>
      <c r="K1691">
        <f t="shared" si="106"/>
        <v>9</v>
      </c>
      <c r="L1691" t="str">
        <f t="shared" si="107"/>
        <v>Q3</v>
      </c>
    </row>
    <row r="1692" spans="1:12">
      <c r="A1692">
        <v>10894</v>
      </c>
      <c r="B1692">
        <v>69</v>
      </c>
      <c r="C1692" t="str">
        <f>_xlfn.IFNA(VLOOKUP(B1692,Products!$A$1:$J$93,2,FALSE),"")</f>
        <v>Gudbrandsdalsost</v>
      </c>
      <c r="D1692" t="str">
        <f>_xlfn.IFNA(VLOOKUP(VLOOKUP(A1692,Orders!$A$1:$L$832,3,FALSE),Employees!$A$1:$J$10,3,FALSE)&amp;" "&amp;VLOOKUP(VLOOKUP(A1692,Orders!$A$1:$L$832,3,FALSE),Employees!$A$1:$J$10,2,FALSE),"")</f>
        <v>Nancy Davolio</v>
      </c>
      <c r="E1692" s="3">
        <f>_xlfn.IFNA(VLOOKUP(A1692,Orders!$A$1:$L$832,4,FALSE),"")</f>
        <v>43344</v>
      </c>
      <c r="F1692">
        <v>36</v>
      </c>
      <c r="G1692">
        <v>50</v>
      </c>
      <c r="H1692">
        <v>0.05</v>
      </c>
      <c r="I1692">
        <f t="shared" si="104"/>
        <v>2018</v>
      </c>
      <c r="J1692">
        <f t="shared" si="105"/>
        <v>90</v>
      </c>
      <c r="K1692">
        <f t="shared" si="106"/>
        <v>9</v>
      </c>
      <c r="L1692" t="str">
        <f t="shared" si="107"/>
        <v>Q3</v>
      </c>
    </row>
    <row r="1693" spans="1:12">
      <c r="A1693">
        <v>10894</v>
      </c>
      <c r="B1693">
        <v>75</v>
      </c>
      <c r="C1693" t="str">
        <f>_xlfn.IFNA(VLOOKUP(B1693,Products!$A$1:$J$93,2,FALSE),"")</f>
        <v>Rhönbräu Klosterbier</v>
      </c>
      <c r="D1693" t="str">
        <f>_xlfn.IFNA(VLOOKUP(VLOOKUP(A1693,Orders!$A$1:$L$832,3,FALSE),Employees!$A$1:$J$10,3,FALSE)&amp;" "&amp;VLOOKUP(VLOOKUP(A1693,Orders!$A$1:$L$832,3,FALSE),Employees!$A$1:$J$10,2,FALSE),"")</f>
        <v>Nancy Davolio</v>
      </c>
      <c r="E1693" s="3">
        <f>_xlfn.IFNA(VLOOKUP(A1693,Orders!$A$1:$L$832,4,FALSE),"")</f>
        <v>43344</v>
      </c>
      <c r="F1693">
        <v>7.75</v>
      </c>
      <c r="G1693">
        <v>120</v>
      </c>
      <c r="H1693">
        <v>0.05</v>
      </c>
      <c r="I1693">
        <f t="shared" si="104"/>
        <v>2018</v>
      </c>
      <c r="J1693">
        <f t="shared" si="105"/>
        <v>46.5</v>
      </c>
      <c r="K1693">
        <f t="shared" si="106"/>
        <v>9</v>
      </c>
      <c r="L1693" t="str">
        <f t="shared" si="107"/>
        <v>Q3</v>
      </c>
    </row>
    <row r="1694" spans="1:12">
      <c r="A1694">
        <v>10895</v>
      </c>
      <c r="B1694">
        <v>24</v>
      </c>
      <c r="C1694" t="str">
        <f>_xlfn.IFNA(VLOOKUP(B1694,Products!$A$1:$J$93,2,FALSE),"")</f>
        <v>Guaraná Fantástica</v>
      </c>
      <c r="D1694" t="str">
        <f>_xlfn.IFNA(VLOOKUP(VLOOKUP(A1694,Orders!$A$1:$L$832,3,FALSE),Employees!$A$1:$J$10,3,FALSE)&amp;" "&amp;VLOOKUP(VLOOKUP(A1694,Orders!$A$1:$L$832,3,FALSE),Employees!$A$1:$J$10,2,FALSE),"")</f>
        <v>Janet Leverling</v>
      </c>
      <c r="E1694" s="3">
        <f>_xlfn.IFNA(VLOOKUP(A1694,Orders!$A$1:$L$832,4,FALSE),"")</f>
        <v>43344</v>
      </c>
      <c r="F1694">
        <v>4.5</v>
      </c>
      <c r="G1694">
        <v>110</v>
      </c>
      <c r="H1694">
        <v>0</v>
      </c>
      <c r="I1694">
        <f t="shared" si="104"/>
        <v>2018</v>
      </c>
      <c r="J1694">
        <f t="shared" si="105"/>
        <v>495</v>
      </c>
      <c r="K1694">
        <f t="shared" si="106"/>
        <v>9</v>
      </c>
      <c r="L1694" t="str">
        <f t="shared" si="107"/>
        <v>Q3</v>
      </c>
    </row>
    <row r="1695" spans="1:12">
      <c r="A1695">
        <v>10895</v>
      </c>
      <c r="B1695">
        <v>39</v>
      </c>
      <c r="C1695" t="str">
        <f>_xlfn.IFNA(VLOOKUP(B1695,Products!$A$1:$J$93,2,FALSE),"")</f>
        <v>Chartreuse verte</v>
      </c>
      <c r="D1695" t="str">
        <f>_xlfn.IFNA(VLOOKUP(VLOOKUP(A1695,Orders!$A$1:$L$832,3,FALSE),Employees!$A$1:$J$10,3,FALSE)&amp;" "&amp;VLOOKUP(VLOOKUP(A1695,Orders!$A$1:$L$832,3,FALSE),Employees!$A$1:$J$10,2,FALSE),"")</f>
        <v>Janet Leverling</v>
      </c>
      <c r="E1695" s="3">
        <f>_xlfn.IFNA(VLOOKUP(A1695,Orders!$A$1:$L$832,4,FALSE),"")</f>
        <v>43344</v>
      </c>
      <c r="F1695">
        <v>18</v>
      </c>
      <c r="G1695">
        <v>45</v>
      </c>
      <c r="H1695">
        <v>0</v>
      </c>
      <c r="I1695">
        <f t="shared" si="104"/>
        <v>2018</v>
      </c>
      <c r="J1695">
        <f t="shared" si="105"/>
        <v>810</v>
      </c>
      <c r="K1695">
        <f t="shared" si="106"/>
        <v>9</v>
      </c>
      <c r="L1695" t="str">
        <f t="shared" si="107"/>
        <v>Q3</v>
      </c>
    </row>
    <row r="1696" spans="1:12">
      <c r="A1696">
        <v>10895</v>
      </c>
      <c r="B1696">
        <v>40</v>
      </c>
      <c r="C1696" t="str">
        <f>_xlfn.IFNA(VLOOKUP(B1696,Products!$A$1:$J$93,2,FALSE),"")</f>
        <v>Boston Crab Meat</v>
      </c>
      <c r="D1696" t="str">
        <f>_xlfn.IFNA(VLOOKUP(VLOOKUP(A1696,Orders!$A$1:$L$832,3,FALSE),Employees!$A$1:$J$10,3,FALSE)&amp;" "&amp;VLOOKUP(VLOOKUP(A1696,Orders!$A$1:$L$832,3,FALSE),Employees!$A$1:$J$10,2,FALSE),"")</f>
        <v>Janet Leverling</v>
      </c>
      <c r="E1696" s="3">
        <f>_xlfn.IFNA(VLOOKUP(A1696,Orders!$A$1:$L$832,4,FALSE),"")</f>
        <v>43344</v>
      </c>
      <c r="F1696">
        <v>18.399999999999999</v>
      </c>
      <c r="G1696">
        <v>91</v>
      </c>
      <c r="H1696">
        <v>0</v>
      </c>
      <c r="I1696">
        <f t="shared" si="104"/>
        <v>2018</v>
      </c>
      <c r="J1696">
        <f t="shared" si="105"/>
        <v>1674.3999999999999</v>
      </c>
      <c r="K1696">
        <f t="shared" si="106"/>
        <v>9</v>
      </c>
      <c r="L1696" t="str">
        <f t="shared" si="107"/>
        <v>Q3</v>
      </c>
    </row>
    <row r="1697" spans="1:12">
      <c r="A1697">
        <v>10895</v>
      </c>
      <c r="B1697">
        <v>60</v>
      </c>
      <c r="C1697" t="str">
        <f>_xlfn.IFNA(VLOOKUP(B1697,Products!$A$1:$J$93,2,FALSE),"")</f>
        <v>Camembert Pierrot</v>
      </c>
      <c r="D1697" t="str">
        <f>_xlfn.IFNA(VLOOKUP(VLOOKUP(A1697,Orders!$A$1:$L$832,3,FALSE),Employees!$A$1:$J$10,3,FALSE)&amp;" "&amp;VLOOKUP(VLOOKUP(A1697,Orders!$A$1:$L$832,3,FALSE),Employees!$A$1:$J$10,2,FALSE),"")</f>
        <v>Janet Leverling</v>
      </c>
      <c r="E1697" s="3">
        <f>_xlfn.IFNA(VLOOKUP(A1697,Orders!$A$1:$L$832,4,FALSE),"")</f>
        <v>43344</v>
      </c>
      <c r="F1697">
        <v>34</v>
      </c>
      <c r="G1697">
        <v>100</v>
      </c>
      <c r="H1697">
        <v>0</v>
      </c>
      <c r="I1697">
        <f t="shared" si="104"/>
        <v>2018</v>
      </c>
      <c r="J1697">
        <f t="shared" si="105"/>
        <v>3400</v>
      </c>
      <c r="K1697">
        <f t="shared" si="106"/>
        <v>9</v>
      </c>
      <c r="L1697" t="str">
        <f t="shared" si="107"/>
        <v>Q3</v>
      </c>
    </row>
    <row r="1698" spans="1:12">
      <c r="A1698">
        <v>10896</v>
      </c>
      <c r="B1698">
        <v>45</v>
      </c>
      <c r="C1698" t="str">
        <f>_xlfn.IFNA(VLOOKUP(B1698,Products!$A$1:$J$93,2,FALSE),"")</f>
        <v>Rogede sild</v>
      </c>
      <c r="D1698" t="str">
        <f>_xlfn.IFNA(VLOOKUP(VLOOKUP(A1698,Orders!$A$1:$L$832,3,FALSE),Employees!$A$1:$J$10,3,FALSE)&amp;" "&amp;VLOOKUP(VLOOKUP(A1698,Orders!$A$1:$L$832,3,FALSE),Employees!$A$1:$J$10,2,FALSE),"")</f>
        <v>Robert King</v>
      </c>
      <c r="E1698" s="3">
        <f>_xlfn.IFNA(VLOOKUP(A1698,Orders!$A$1:$L$832,4,FALSE),"")</f>
        <v>43345</v>
      </c>
      <c r="F1698">
        <v>9.5</v>
      </c>
      <c r="G1698">
        <v>15</v>
      </c>
      <c r="H1698">
        <v>0</v>
      </c>
      <c r="I1698">
        <f t="shared" si="104"/>
        <v>2018</v>
      </c>
      <c r="J1698">
        <f t="shared" si="105"/>
        <v>142.5</v>
      </c>
      <c r="K1698">
        <f t="shared" si="106"/>
        <v>9</v>
      </c>
      <c r="L1698" t="str">
        <f t="shared" si="107"/>
        <v>Q3</v>
      </c>
    </row>
    <row r="1699" spans="1:12">
      <c r="A1699">
        <v>10896</v>
      </c>
      <c r="B1699">
        <v>56</v>
      </c>
      <c r="C1699" t="str">
        <f>_xlfn.IFNA(VLOOKUP(B1699,Products!$A$1:$J$93,2,FALSE),"")</f>
        <v>Gnocchi di nonna Alice</v>
      </c>
      <c r="D1699" t="str">
        <f>_xlfn.IFNA(VLOOKUP(VLOOKUP(A1699,Orders!$A$1:$L$832,3,FALSE),Employees!$A$1:$J$10,3,FALSE)&amp;" "&amp;VLOOKUP(VLOOKUP(A1699,Orders!$A$1:$L$832,3,FALSE),Employees!$A$1:$J$10,2,FALSE),"")</f>
        <v>Robert King</v>
      </c>
      <c r="E1699" s="3">
        <f>_xlfn.IFNA(VLOOKUP(A1699,Orders!$A$1:$L$832,4,FALSE),"")</f>
        <v>43345</v>
      </c>
      <c r="F1699">
        <v>38</v>
      </c>
      <c r="G1699">
        <v>16</v>
      </c>
      <c r="H1699">
        <v>0</v>
      </c>
      <c r="I1699">
        <f t="shared" si="104"/>
        <v>2018</v>
      </c>
      <c r="J1699">
        <f t="shared" si="105"/>
        <v>608</v>
      </c>
      <c r="K1699">
        <f t="shared" si="106"/>
        <v>9</v>
      </c>
      <c r="L1699" t="str">
        <f t="shared" si="107"/>
        <v>Q3</v>
      </c>
    </row>
    <row r="1700" spans="1:12">
      <c r="A1700">
        <v>10897</v>
      </c>
      <c r="B1700">
        <v>29</v>
      </c>
      <c r="C1700" t="str">
        <f>_xlfn.IFNA(VLOOKUP(B1700,Products!$A$1:$J$93,2,FALSE),"")</f>
        <v>Thüringer Rostbratwurst</v>
      </c>
      <c r="D1700" t="str">
        <f>_xlfn.IFNA(VLOOKUP(VLOOKUP(A1700,Orders!$A$1:$L$832,3,FALSE),Employees!$A$1:$J$10,3,FALSE)&amp;" "&amp;VLOOKUP(VLOOKUP(A1700,Orders!$A$1:$L$832,3,FALSE),Employees!$A$1:$J$10,2,FALSE),"")</f>
        <v>Janet Leverling</v>
      </c>
      <c r="E1700" s="3">
        <f>_xlfn.IFNA(VLOOKUP(A1700,Orders!$A$1:$L$832,4,FALSE),"")</f>
        <v>43345</v>
      </c>
      <c r="F1700">
        <v>123.79</v>
      </c>
      <c r="G1700">
        <v>80</v>
      </c>
      <c r="H1700">
        <v>0</v>
      </c>
      <c r="I1700">
        <f t="shared" si="104"/>
        <v>2018</v>
      </c>
      <c r="J1700">
        <f t="shared" si="105"/>
        <v>9903.2000000000007</v>
      </c>
      <c r="K1700">
        <f t="shared" si="106"/>
        <v>9</v>
      </c>
      <c r="L1700" t="str">
        <f t="shared" si="107"/>
        <v>Q3</v>
      </c>
    </row>
    <row r="1701" spans="1:12">
      <c r="A1701">
        <v>10897</v>
      </c>
      <c r="B1701">
        <v>30</v>
      </c>
      <c r="C1701" t="str">
        <f>_xlfn.IFNA(VLOOKUP(B1701,Products!$A$1:$J$93,2,FALSE),"")</f>
        <v>Nord-Ost Matjeshering</v>
      </c>
      <c r="D1701" t="str">
        <f>_xlfn.IFNA(VLOOKUP(VLOOKUP(A1701,Orders!$A$1:$L$832,3,FALSE),Employees!$A$1:$J$10,3,FALSE)&amp;" "&amp;VLOOKUP(VLOOKUP(A1701,Orders!$A$1:$L$832,3,FALSE),Employees!$A$1:$J$10,2,FALSE),"")</f>
        <v>Janet Leverling</v>
      </c>
      <c r="E1701" s="3">
        <f>_xlfn.IFNA(VLOOKUP(A1701,Orders!$A$1:$L$832,4,FALSE),"")</f>
        <v>43345</v>
      </c>
      <c r="F1701">
        <v>25.89</v>
      </c>
      <c r="G1701">
        <v>36</v>
      </c>
      <c r="H1701">
        <v>0</v>
      </c>
      <c r="I1701">
        <f t="shared" si="104"/>
        <v>2018</v>
      </c>
      <c r="J1701">
        <f t="shared" si="105"/>
        <v>932.04</v>
      </c>
      <c r="K1701">
        <f t="shared" si="106"/>
        <v>9</v>
      </c>
      <c r="L1701" t="str">
        <f t="shared" si="107"/>
        <v>Q3</v>
      </c>
    </row>
    <row r="1702" spans="1:12">
      <c r="A1702">
        <v>10898</v>
      </c>
      <c r="B1702">
        <v>13</v>
      </c>
      <c r="C1702" t="str">
        <f>_xlfn.IFNA(VLOOKUP(B1702,Products!$A$1:$J$93,2,FALSE),"")</f>
        <v>Konbu</v>
      </c>
      <c r="D1702" t="str">
        <f>_xlfn.IFNA(VLOOKUP(VLOOKUP(A1702,Orders!$A$1:$L$832,3,FALSE),Employees!$A$1:$J$10,3,FALSE)&amp;" "&amp;VLOOKUP(VLOOKUP(A1702,Orders!$A$1:$L$832,3,FALSE),Employees!$A$1:$J$10,2,FALSE),"")</f>
        <v>Margaret Peacock</v>
      </c>
      <c r="E1702" s="3">
        <f>_xlfn.IFNA(VLOOKUP(A1702,Orders!$A$1:$L$832,4,FALSE),"")</f>
        <v>43346</v>
      </c>
      <c r="F1702">
        <v>6</v>
      </c>
      <c r="G1702">
        <v>5</v>
      </c>
      <c r="H1702">
        <v>0</v>
      </c>
      <c r="I1702">
        <f t="shared" si="104"/>
        <v>2018</v>
      </c>
      <c r="J1702">
        <f t="shared" si="105"/>
        <v>30</v>
      </c>
      <c r="K1702">
        <f t="shared" si="106"/>
        <v>9</v>
      </c>
      <c r="L1702" t="str">
        <f t="shared" si="107"/>
        <v>Q3</v>
      </c>
    </row>
    <row r="1703" spans="1:12">
      <c r="A1703">
        <v>10899</v>
      </c>
      <c r="B1703">
        <v>39</v>
      </c>
      <c r="C1703" t="str">
        <f>_xlfn.IFNA(VLOOKUP(B1703,Products!$A$1:$J$93,2,FALSE),"")</f>
        <v>Chartreuse verte</v>
      </c>
      <c r="D1703" t="str">
        <f>_xlfn.IFNA(VLOOKUP(VLOOKUP(A1703,Orders!$A$1:$L$832,3,FALSE),Employees!$A$1:$J$10,3,FALSE)&amp;" "&amp;VLOOKUP(VLOOKUP(A1703,Orders!$A$1:$L$832,3,FALSE),Employees!$A$1:$J$10,2,FALSE),"")</f>
        <v>Steven Buchanan</v>
      </c>
      <c r="E1703" s="3">
        <f>_xlfn.IFNA(VLOOKUP(A1703,Orders!$A$1:$L$832,4,FALSE),"")</f>
        <v>43346</v>
      </c>
      <c r="F1703">
        <v>18</v>
      </c>
      <c r="G1703">
        <v>8</v>
      </c>
      <c r="H1703">
        <v>0.15</v>
      </c>
      <c r="I1703">
        <f t="shared" si="104"/>
        <v>2018</v>
      </c>
      <c r="J1703">
        <f t="shared" si="105"/>
        <v>21.599999999999998</v>
      </c>
      <c r="K1703">
        <f t="shared" si="106"/>
        <v>9</v>
      </c>
      <c r="L1703" t="str">
        <f t="shared" si="107"/>
        <v>Q3</v>
      </c>
    </row>
    <row r="1704" spans="1:12">
      <c r="A1704">
        <v>10900</v>
      </c>
      <c r="B1704">
        <v>70</v>
      </c>
      <c r="C1704" t="str">
        <f>_xlfn.IFNA(VLOOKUP(B1704,Products!$A$1:$J$93,2,FALSE),"")</f>
        <v>Outback Lager</v>
      </c>
      <c r="D1704" t="str">
        <f>_xlfn.IFNA(VLOOKUP(VLOOKUP(A1704,Orders!$A$1:$L$832,3,FALSE),Employees!$A$1:$J$10,3,FALSE)&amp;" "&amp;VLOOKUP(VLOOKUP(A1704,Orders!$A$1:$L$832,3,FALSE),Employees!$A$1:$J$10,2,FALSE),"")</f>
        <v>Nancy Davolio</v>
      </c>
      <c r="E1704" s="3">
        <f>_xlfn.IFNA(VLOOKUP(A1704,Orders!$A$1:$L$832,4,FALSE),"")</f>
        <v>43346</v>
      </c>
      <c r="F1704">
        <v>15</v>
      </c>
      <c r="G1704">
        <v>3</v>
      </c>
      <c r="H1704">
        <v>0.25</v>
      </c>
      <c r="I1704">
        <f t="shared" si="104"/>
        <v>2018</v>
      </c>
      <c r="J1704">
        <f t="shared" si="105"/>
        <v>11.25</v>
      </c>
      <c r="K1704">
        <f t="shared" si="106"/>
        <v>9</v>
      </c>
      <c r="L1704" t="str">
        <f t="shared" si="107"/>
        <v>Q3</v>
      </c>
    </row>
    <row r="1705" spans="1:12">
      <c r="A1705">
        <v>10901</v>
      </c>
      <c r="B1705">
        <v>41</v>
      </c>
      <c r="C1705" t="str">
        <f>_xlfn.IFNA(VLOOKUP(B1705,Products!$A$1:$J$93,2,FALSE),"")</f>
        <v>Jack's New England Clam Chowder</v>
      </c>
      <c r="D1705" t="str">
        <f>_xlfn.IFNA(VLOOKUP(VLOOKUP(A1705,Orders!$A$1:$L$832,3,FALSE),Employees!$A$1:$J$10,3,FALSE)&amp;" "&amp;VLOOKUP(VLOOKUP(A1705,Orders!$A$1:$L$832,3,FALSE),Employees!$A$1:$J$10,2,FALSE),"")</f>
        <v>Margaret Peacock</v>
      </c>
      <c r="E1705" s="3">
        <f>_xlfn.IFNA(VLOOKUP(A1705,Orders!$A$1:$L$832,4,FALSE),"")</f>
        <v>43349</v>
      </c>
      <c r="F1705">
        <v>9.65</v>
      </c>
      <c r="G1705">
        <v>30</v>
      </c>
      <c r="H1705">
        <v>0</v>
      </c>
      <c r="I1705">
        <f t="shared" si="104"/>
        <v>2018</v>
      </c>
      <c r="J1705">
        <f t="shared" si="105"/>
        <v>289.5</v>
      </c>
      <c r="K1705">
        <f t="shared" si="106"/>
        <v>9</v>
      </c>
      <c r="L1705" t="str">
        <f t="shared" si="107"/>
        <v>Q3</v>
      </c>
    </row>
    <row r="1706" spans="1:12">
      <c r="A1706">
        <v>10901</v>
      </c>
      <c r="B1706">
        <v>71</v>
      </c>
      <c r="C1706" t="str">
        <f>_xlfn.IFNA(VLOOKUP(B1706,Products!$A$1:$J$93,2,FALSE),"")</f>
        <v>Flotemysost</v>
      </c>
      <c r="D1706" t="str">
        <f>_xlfn.IFNA(VLOOKUP(VLOOKUP(A1706,Orders!$A$1:$L$832,3,FALSE),Employees!$A$1:$J$10,3,FALSE)&amp;" "&amp;VLOOKUP(VLOOKUP(A1706,Orders!$A$1:$L$832,3,FALSE),Employees!$A$1:$J$10,2,FALSE),"")</f>
        <v>Margaret Peacock</v>
      </c>
      <c r="E1706" s="3">
        <f>_xlfn.IFNA(VLOOKUP(A1706,Orders!$A$1:$L$832,4,FALSE),"")</f>
        <v>43349</v>
      </c>
      <c r="F1706">
        <v>21.5</v>
      </c>
      <c r="G1706">
        <v>30</v>
      </c>
      <c r="H1706">
        <v>0</v>
      </c>
      <c r="I1706">
        <f t="shared" si="104"/>
        <v>2018</v>
      </c>
      <c r="J1706">
        <f t="shared" si="105"/>
        <v>645</v>
      </c>
      <c r="K1706">
        <f t="shared" si="106"/>
        <v>9</v>
      </c>
      <c r="L1706" t="str">
        <f t="shared" si="107"/>
        <v>Q3</v>
      </c>
    </row>
    <row r="1707" spans="1:12">
      <c r="A1707">
        <v>10902</v>
      </c>
      <c r="B1707">
        <v>55</v>
      </c>
      <c r="C1707" t="str">
        <f>_xlfn.IFNA(VLOOKUP(B1707,Products!$A$1:$J$93,2,FALSE),"")</f>
        <v>Pâté chinois</v>
      </c>
      <c r="D1707" t="str">
        <f>_xlfn.IFNA(VLOOKUP(VLOOKUP(A1707,Orders!$A$1:$L$832,3,FALSE),Employees!$A$1:$J$10,3,FALSE)&amp;" "&amp;VLOOKUP(VLOOKUP(A1707,Orders!$A$1:$L$832,3,FALSE),Employees!$A$1:$J$10,2,FALSE),"")</f>
        <v>Nancy Davolio</v>
      </c>
      <c r="E1707" s="3">
        <f>_xlfn.IFNA(VLOOKUP(A1707,Orders!$A$1:$L$832,4,FALSE),"")</f>
        <v>43349</v>
      </c>
      <c r="F1707">
        <v>24</v>
      </c>
      <c r="G1707">
        <v>30</v>
      </c>
      <c r="H1707">
        <v>0.15</v>
      </c>
      <c r="I1707">
        <f t="shared" si="104"/>
        <v>2018</v>
      </c>
      <c r="J1707">
        <f t="shared" si="105"/>
        <v>108</v>
      </c>
      <c r="K1707">
        <f t="shared" si="106"/>
        <v>9</v>
      </c>
      <c r="L1707" t="str">
        <f t="shared" si="107"/>
        <v>Q3</v>
      </c>
    </row>
    <row r="1708" spans="1:12">
      <c r="A1708">
        <v>10902</v>
      </c>
      <c r="B1708">
        <v>62</v>
      </c>
      <c r="C1708" t="str">
        <f>_xlfn.IFNA(VLOOKUP(B1708,Products!$A$1:$J$93,2,FALSE),"")</f>
        <v>Tarte au sucre</v>
      </c>
      <c r="D1708" t="str">
        <f>_xlfn.IFNA(VLOOKUP(VLOOKUP(A1708,Orders!$A$1:$L$832,3,FALSE),Employees!$A$1:$J$10,3,FALSE)&amp;" "&amp;VLOOKUP(VLOOKUP(A1708,Orders!$A$1:$L$832,3,FALSE),Employees!$A$1:$J$10,2,FALSE),"")</f>
        <v>Nancy Davolio</v>
      </c>
      <c r="E1708" s="3">
        <f>_xlfn.IFNA(VLOOKUP(A1708,Orders!$A$1:$L$832,4,FALSE),"")</f>
        <v>43349</v>
      </c>
      <c r="F1708">
        <v>49.3</v>
      </c>
      <c r="G1708">
        <v>6</v>
      </c>
      <c r="H1708">
        <v>0.15</v>
      </c>
      <c r="I1708">
        <f t="shared" si="104"/>
        <v>2018</v>
      </c>
      <c r="J1708">
        <f t="shared" si="105"/>
        <v>44.36999999999999</v>
      </c>
      <c r="K1708">
        <f t="shared" si="106"/>
        <v>9</v>
      </c>
      <c r="L1708" t="str">
        <f t="shared" si="107"/>
        <v>Q3</v>
      </c>
    </row>
    <row r="1709" spans="1:12">
      <c r="A1709">
        <v>10903</v>
      </c>
      <c r="B1709">
        <v>13</v>
      </c>
      <c r="C1709" t="str">
        <f>_xlfn.IFNA(VLOOKUP(B1709,Products!$A$1:$J$93,2,FALSE),"")</f>
        <v>Konbu</v>
      </c>
      <c r="D1709" t="str">
        <f>_xlfn.IFNA(VLOOKUP(VLOOKUP(A1709,Orders!$A$1:$L$832,3,FALSE),Employees!$A$1:$J$10,3,FALSE)&amp;" "&amp;VLOOKUP(VLOOKUP(A1709,Orders!$A$1:$L$832,3,FALSE),Employees!$A$1:$J$10,2,FALSE),"")</f>
        <v>Janet Leverling</v>
      </c>
      <c r="E1709" s="3">
        <f>_xlfn.IFNA(VLOOKUP(A1709,Orders!$A$1:$L$832,4,FALSE),"")</f>
        <v>43350</v>
      </c>
      <c r="F1709">
        <v>6</v>
      </c>
      <c r="G1709">
        <v>40</v>
      </c>
      <c r="H1709">
        <v>0</v>
      </c>
      <c r="I1709">
        <f t="shared" si="104"/>
        <v>2018</v>
      </c>
      <c r="J1709">
        <f t="shared" si="105"/>
        <v>240</v>
      </c>
      <c r="K1709">
        <f t="shared" si="106"/>
        <v>9</v>
      </c>
      <c r="L1709" t="str">
        <f t="shared" si="107"/>
        <v>Q3</v>
      </c>
    </row>
    <row r="1710" spans="1:12">
      <c r="A1710">
        <v>10903</v>
      </c>
      <c r="B1710">
        <v>65</v>
      </c>
      <c r="C1710" t="str">
        <f>_xlfn.IFNA(VLOOKUP(B1710,Products!$A$1:$J$93,2,FALSE),"")</f>
        <v>Louisiana Fiery Hot Pepper Sauce</v>
      </c>
      <c r="D1710" t="str">
        <f>_xlfn.IFNA(VLOOKUP(VLOOKUP(A1710,Orders!$A$1:$L$832,3,FALSE),Employees!$A$1:$J$10,3,FALSE)&amp;" "&amp;VLOOKUP(VLOOKUP(A1710,Orders!$A$1:$L$832,3,FALSE),Employees!$A$1:$J$10,2,FALSE),"")</f>
        <v>Janet Leverling</v>
      </c>
      <c r="E1710" s="3">
        <f>_xlfn.IFNA(VLOOKUP(A1710,Orders!$A$1:$L$832,4,FALSE),"")</f>
        <v>43350</v>
      </c>
      <c r="F1710">
        <v>21.05</v>
      </c>
      <c r="G1710">
        <v>21</v>
      </c>
      <c r="H1710">
        <v>0</v>
      </c>
      <c r="I1710">
        <f t="shared" si="104"/>
        <v>2018</v>
      </c>
      <c r="J1710">
        <f t="shared" si="105"/>
        <v>442.05</v>
      </c>
      <c r="K1710">
        <f t="shared" si="106"/>
        <v>9</v>
      </c>
      <c r="L1710" t="str">
        <f t="shared" si="107"/>
        <v>Q3</v>
      </c>
    </row>
    <row r="1711" spans="1:12">
      <c r="A1711">
        <v>10903</v>
      </c>
      <c r="B1711">
        <v>68</v>
      </c>
      <c r="C1711" t="str">
        <f>_xlfn.IFNA(VLOOKUP(B1711,Products!$A$1:$J$93,2,FALSE),"")</f>
        <v>Scottish Longbreads</v>
      </c>
      <c r="D1711" t="str">
        <f>_xlfn.IFNA(VLOOKUP(VLOOKUP(A1711,Orders!$A$1:$L$832,3,FALSE),Employees!$A$1:$J$10,3,FALSE)&amp;" "&amp;VLOOKUP(VLOOKUP(A1711,Orders!$A$1:$L$832,3,FALSE),Employees!$A$1:$J$10,2,FALSE),"")</f>
        <v>Janet Leverling</v>
      </c>
      <c r="E1711" s="3">
        <f>_xlfn.IFNA(VLOOKUP(A1711,Orders!$A$1:$L$832,4,FALSE),"")</f>
        <v>43350</v>
      </c>
      <c r="F1711">
        <v>12.5</v>
      </c>
      <c r="G1711">
        <v>20</v>
      </c>
      <c r="H1711">
        <v>0</v>
      </c>
      <c r="I1711">
        <f t="shared" si="104"/>
        <v>2018</v>
      </c>
      <c r="J1711">
        <f t="shared" si="105"/>
        <v>250</v>
      </c>
      <c r="K1711">
        <f t="shared" si="106"/>
        <v>9</v>
      </c>
      <c r="L1711" t="str">
        <f t="shared" si="107"/>
        <v>Q3</v>
      </c>
    </row>
    <row r="1712" spans="1:12">
      <c r="A1712">
        <v>10904</v>
      </c>
      <c r="B1712">
        <v>58</v>
      </c>
      <c r="C1712" t="str">
        <f>_xlfn.IFNA(VLOOKUP(B1712,Products!$A$1:$J$93,2,FALSE),"")</f>
        <v>Escargots de Bourgogne</v>
      </c>
      <c r="D1712" t="str">
        <f>_xlfn.IFNA(VLOOKUP(VLOOKUP(A1712,Orders!$A$1:$L$832,3,FALSE),Employees!$A$1:$J$10,3,FALSE)&amp;" "&amp;VLOOKUP(VLOOKUP(A1712,Orders!$A$1:$L$832,3,FALSE),Employees!$A$1:$J$10,2,FALSE),"")</f>
        <v>Janet Leverling</v>
      </c>
      <c r="E1712" s="3">
        <f>_xlfn.IFNA(VLOOKUP(A1712,Orders!$A$1:$L$832,4,FALSE),"")</f>
        <v>43350</v>
      </c>
      <c r="F1712">
        <v>13.25</v>
      </c>
      <c r="G1712">
        <v>15</v>
      </c>
      <c r="H1712">
        <v>0</v>
      </c>
      <c r="I1712">
        <f t="shared" si="104"/>
        <v>2018</v>
      </c>
      <c r="J1712">
        <f t="shared" si="105"/>
        <v>198.75</v>
      </c>
      <c r="K1712">
        <f t="shared" si="106"/>
        <v>9</v>
      </c>
      <c r="L1712" t="str">
        <f t="shared" si="107"/>
        <v>Q3</v>
      </c>
    </row>
    <row r="1713" spans="1:12">
      <c r="A1713">
        <v>10904</v>
      </c>
      <c r="B1713">
        <v>62</v>
      </c>
      <c r="C1713" t="str">
        <f>_xlfn.IFNA(VLOOKUP(B1713,Products!$A$1:$J$93,2,FALSE),"")</f>
        <v>Tarte au sucre</v>
      </c>
      <c r="D1713" t="str">
        <f>_xlfn.IFNA(VLOOKUP(VLOOKUP(A1713,Orders!$A$1:$L$832,3,FALSE),Employees!$A$1:$J$10,3,FALSE)&amp;" "&amp;VLOOKUP(VLOOKUP(A1713,Orders!$A$1:$L$832,3,FALSE),Employees!$A$1:$J$10,2,FALSE),"")</f>
        <v>Janet Leverling</v>
      </c>
      <c r="E1713" s="3">
        <f>_xlfn.IFNA(VLOOKUP(A1713,Orders!$A$1:$L$832,4,FALSE),"")</f>
        <v>43350</v>
      </c>
      <c r="F1713">
        <v>49.3</v>
      </c>
      <c r="G1713">
        <v>35</v>
      </c>
      <c r="H1713">
        <v>0</v>
      </c>
      <c r="I1713">
        <f t="shared" si="104"/>
        <v>2018</v>
      </c>
      <c r="J1713">
        <f t="shared" si="105"/>
        <v>1725.5</v>
      </c>
      <c r="K1713">
        <f t="shared" si="106"/>
        <v>9</v>
      </c>
      <c r="L1713" t="str">
        <f t="shared" si="107"/>
        <v>Q3</v>
      </c>
    </row>
    <row r="1714" spans="1:12">
      <c r="A1714">
        <v>10905</v>
      </c>
      <c r="B1714">
        <v>1</v>
      </c>
      <c r="C1714" t="str">
        <f>_xlfn.IFNA(VLOOKUP(B1714,Products!$A$1:$J$93,2,FALSE),"")</f>
        <v>Tea</v>
      </c>
      <c r="D1714" t="str">
        <f>_xlfn.IFNA(VLOOKUP(VLOOKUP(A1714,Orders!$A$1:$L$832,3,FALSE),Employees!$A$1:$J$10,3,FALSE)&amp;" "&amp;VLOOKUP(VLOOKUP(A1714,Orders!$A$1:$L$832,3,FALSE),Employees!$A$1:$J$10,2,FALSE),"")</f>
        <v>Anne Dodsworth</v>
      </c>
      <c r="E1714" s="3">
        <f>_xlfn.IFNA(VLOOKUP(A1714,Orders!$A$1:$L$832,4,FALSE),"")</f>
        <v>43350</v>
      </c>
      <c r="F1714">
        <v>18</v>
      </c>
      <c r="G1714">
        <v>20</v>
      </c>
      <c r="H1714">
        <v>0.05</v>
      </c>
      <c r="I1714">
        <f t="shared" si="104"/>
        <v>2018</v>
      </c>
      <c r="J1714">
        <f t="shared" si="105"/>
        <v>18</v>
      </c>
      <c r="K1714">
        <f t="shared" si="106"/>
        <v>9</v>
      </c>
      <c r="L1714" t="str">
        <f t="shared" si="107"/>
        <v>Q3</v>
      </c>
    </row>
    <row r="1715" spans="1:12">
      <c r="A1715">
        <v>10906</v>
      </c>
      <c r="B1715">
        <v>61</v>
      </c>
      <c r="C1715" t="str">
        <f>_xlfn.IFNA(VLOOKUP(B1715,Products!$A$1:$J$93,2,FALSE),"")</f>
        <v>Sirop d'érable</v>
      </c>
      <c r="D1715" t="str">
        <f>_xlfn.IFNA(VLOOKUP(VLOOKUP(A1715,Orders!$A$1:$L$832,3,FALSE),Employees!$A$1:$J$10,3,FALSE)&amp;" "&amp;VLOOKUP(VLOOKUP(A1715,Orders!$A$1:$L$832,3,FALSE),Employees!$A$1:$J$10,2,FALSE),"")</f>
        <v>Margaret Peacock</v>
      </c>
      <c r="E1715" s="3">
        <f>_xlfn.IFNA(VLOOKUP(A1715,Orders!$A$1:$L$832,4,FALSE),"")</f>
        <v>43351</v>
      </c>
      <c r="F1715">
        <v>28.5</v>
      </c>
      <c r="G1715">
        <v>15</v>
      </c>
      <c r="H1715">
        <v>0</v>
      </c>
      <c r="I1715">
        <f t="shared" si="104"/>
        <v>2018</v>
      </c>
      <c r="J1715">
        <f t="shared" si="105"/>
        <v>427.5</v>
      </c>
      <c r="K1715">
        <f t="shared" si="106"/>
        <v>9</v>
      </c>
      <c r="L1715" t="str">
        <f t="shared" si="107"/>
        <v>Q3</v>
      </c>
    </row>
    <row r="1716" spans="1:12">
      <c r="A1716">
        <v>10907</v>
      </c>
      <c r="B1716">
        <v>75</v>
      </c>
      <c r="C1716" t="str">
        <f>_xlfn.IFNA(VLOOKUP(B1716,Products!$A$1:$J$93,2,FALSE),"")</f>
        <v>Rhönbräu Klosterbier</v>
      </c>
      <c r="D1716" t="str">
        <f>_xlfn.IFNA(VLOOKUP(VLOOKUP(A1716,Orders!$A$1:$L$832,3,FALSE),Employees!$A$1:$J$10,3,FALSE)&amp;" "&amp;VLOOKUP(VLOOKUP(A1716,Orders!$A$1:$L$832,3,FALSE),Employees!$A$1:$J$10,2,FALSE),"")</f>
        <v>Michael Suyama</v>
      </c>
      <c r="E1716" s="3">
        <f>_xlfn.IFNA(VLOOKUP(A1716,Orders!$A$1:$L$832,4,FALSE),"")</f>
        <v>43351</v>
      </c>
      <c r="F1716">
        <v>7.75</v>
      </c>
      <c r="G1716">
        <v>14</v>
      </c>
      <c r="H1716">
        <v>0</v>
      </c>
      <c r="I1716">
        <f t="shared" si="104"/>
        <v>2018</v>
      </c>
      <c r="J1716">
        <f t="shared" si="105"/>
        <v>108.5</v>
      </c>
      <c r="K1716">
        <f t="shared" si="106"/>
        <v>9</v>
      </c>
      <c r="L1716" t="str">
        <f t="shared" si="107"/>
        <v>Q3</v>
      </c>
    </row>
    <row r="1717" spans="1:12">
      <c r="A1717">
        <v>10908</v>
      </c>
      <c r="B1717">
        <v>7</v>
      </c>
      <c r="C1717" t="str">
        <f>_xlfn.IFNA(VLOOKUP(B1717,Products!$A$1:$J$93,2,FALSE),"")</f>
        <v>Uncle Bob's Organic Dried Pears</v>
      </c>
      <c r="D1717" t="str">
        <f>_xlfn.IFNA(VLOOKUP(VLOOKUP(A1717,Orders!$A$1:$L$832,3,FALSE),Employees!$A$1:$J$10,3,FALSE)&amp;" "&amp;VLOOKUP(VLOOKUP(A1717,Orders!$A$1:$L$832,3,FALSE),Employees!$A$1:$J$10,2,FALSE),"")</f>
        <v>Margaret Peacock</v>
      </c>
      <c r="E1717" s="3">
        <f>_xlfn.IFNA(VLOOKUP(A1717,Orders!$A$1:$L$832,4,FALSE),"")</f>
        <v>43352</v>
      </c>
      <c r="F1717">
        <v>30</v>
      </c>
      <c r="G1717">
        <v>20</v>
      </c>
      <c r="H1717">
        <v>0.05</v>
      </c>
      <c r="I1717">
        <f t="shared" si="104"/>
        <v>2018</v>
      </c>
      <c r="J1717">
        <f t="shared" si="105"/>
        <v>30</v>
      </c>
      <c r="K1717">
        <f t="shared" si="106"/>
        <v>9</v>
      </c>
      <c r="L1717" t="str">
        <f t="shared" si="107"/>
        <v>Q3</v>
      </c>
    </row>
    <row r="1718" spans="1:12">
      <c r="A1718">
        <v>10908</v>
      </c>
      <c r="B1718">
        <v>52</v>
      </c>
      <c r="C1718" t="str">
        <f>_xlfn.IFNA(VLOOKUP(B1718,Products!$A$1:$J$93,2,FALSE),"")</f>
        <v>Filo Mix</v>
      </c>
      <c r="D1718" t="str">
        <f>_xlfn.IFNA(VLOOKUP(VLOOKUP(A1718,Orders!$A$1:$L$832,3,FALSE),Employees!$A$1:$J$10,3,FALSE)&amp;" "&amp;VLOOKUP(VLOOKUP(A1718,Orders!$A$1:$L$832,3,FALSE),Employees!$A$1:$J$10,2,FALSE),"")</f>
        <v>Margaret Peacock</v>
      </c>
      <c r="E1718" s="3">
        <f>_xlfn.IFNA(VLOOKUP(A1718,Orders!$A$1:$L$832,4,FALSE),"")</f>
        <v>43352</v>
      </c>
      <c r="F1718">
        <v>7</v>
      </c>
      <c r="G1718">
        <v>14</v>
      </c>
      <c r="H1718">
        <v>0.05</v>
      </c>
      <c r="I1718">
        <f t="shared" si="104"/>
        <v>2018</v>
      </c>
      <c r="J1718">
        <f t="shared" si="105"/>
        <v>4.9000000000000004</v>
      </c>
      <c r="K1718">
        <f t="shared" si="106"/>
        <v>9</v>
      </c>
      <c r="L1718" t="str">
        <f t="shared" si="107"/>
        <v>Q3</v>
      </c>
    </row>
    <row r="1719" spans="1:12">
      <c r="A1719">
        <v>10909</v>
      </c>
      <c r="B1719">
        <v>7</v>
      </c>
      <c r="C1719" t="str">
        <f>_xlfn.IFNA(VLOOKUP(B1719,Products!$A$1:$J$93,2,FALSE),"")</f>
        <v>Uncle Bob's Organic Dried Pears</v>
      </c>
      <c r="D1719" t="str">
        <f>_xlfn.IFNA(VLOOKUP(VLOOKUP(A1719,Orders!$A$1:$L$832,3,FALSE),Employees!$A$1:$J$10,3,FALSE)&amp;" "&amp;VLOOKUP(VLOOKUP(A1719,Orders!$A$1:$L$832,3,FALSE),Employees!$A$1:$J$10,2,FALSE),"")</f>
        <v>Nancy Davolio</v>
      </c>
      <c r="E1719" s="3">
        <f>_xlfn.IFNA(VLOOKUP(A1719,Orders!$A$1:$L$832,4,FALSE),"")</f>
        <v>43352</v>
      </c>
      <c r="F1719">
        <v>30</v>
      </c>
      <c r="G1719">
        <v>12</v>
      </c>
      <c r="H1719">
        <v>0</v>
      </c>
      <c r="I1719">
        <f t="shared" si="104"/>
        <v>2018</v>
      </c>
      <c r="J1719">
        <f t="shared" si="105"/>
        <v>360</v>
      </c>
      <c r="K1719">
        <f t="shared" si="106"/>
        <v>9</v>
      </c>
      <c r="L1719" t="str">
        <f t="shared" si="107"/>
        <v>Q3</v>
      </c>
    </row>
    <row r="1720" spans="1:12">
      <c r="A1720">
        <v>10909</v>
      </c>
      <c r="B1720">
        <v>16</v>
      </c>
      <c r="C1720" t="str">
        <f>_xlfn.IFNA(VLOOKUP(B1720,Products!$A$1:$J$93,2,FALSE),"")</f>
        <v>Pavlova</v>
      </c>
      <c r="D1720" t="str">
        <f>_xlfn.IFNA(VLOOKUP(VLOOKUP(A1720,Orders!$A$1:$L$832,3,FALSE),Employees!$A$1:$J$10,3,FALSE)&amp;" "&amp;VLOOKUP(VLOOKUP(A1720,Orders!$A$1:$L$832,3,FALSE),Employees!$A$1:$J$10,2,FALSE),"")</f>
        <v>Nancy Davolio</v>
      </c>
      <c r="E1720" s="3">
        <f>_xlfn.IFNA(VLOOKUP(A1720,Orders!$A$1:$L$832,4,FALSE),"")</f>
        <v>43352</v>
      </c>
      <c r="F1720">
        <v>17.45</v>
      </c>
      <c r="G1720">
        <v>15</v>
      </c>
      <c r="H1720">
        <v>0</v>
      </c>
      <c r="I1720">
        <f t="shared" si="104"/>
        <v>2018</v>
      </c>
      <c r="J1720">
        <f t="shared" si="105"/>
        <v>261.75</v>
      </c>
      <c r="K1720">
        <f t="shared" si="106"/>
        <v>9</v>
      </c>
      <c r="L1720" t="str">
        <f t="shared" si="107"/>
        <v>Q3</v>
      </c>
    </row>
    <row r="1721" spans="1:12">
      <c r="A1721">
        <v>10909</v>
      </c>
      <c r="B1721">
        <v>41</v>
      </c>
      <c r="C1721" t="str">
        <f>_xlfn.IFNA(VLOOKUP(B1721,Products!$A$1:$J$93,2,FALSE),"")</f>
        <v>Jack's New England Clam Chowder</v>
      </c>
      <c r="D1721" t="str">
        <f>_xlfn.IFNA(VLOOKUP(VLOOKUP(A1721,Orders!$A$1:$L$832,3,FALSE),Employees!$A$1:$J$10,3,FALSE)&amp;" "&amp;VLOOKUP(VLOOKUP(A1721,Orders!$A$1:$L$832,3,FALSE),Employees!$A$1:$J$10,2,FALSE),"")</f>
        <v>Nancy Davolio</v>
      </c>
      <c r="E1721" s="3">
        <f>_xlfn.IFNA(VLOOKUP(A1721,Orders!$A$1:$L$832,4,FALSE),"")</f>
        <v>43352</v>
      </c>
      <c r="F1721">
        <v>9.65</v>
      </c>
      <c r="G1721">
        <v>5</v>
      </c>
      <c r="H1721">
        <v>0</v>
      </c>
      <c r="I1721">
        <f t="shared" si="104"/>
        <v>2018</v>
      </c>
      <c r="J1721">
        <f t="shared" si="105"/>
        <v>48.25</v>
      </c>
      <c r="K1721">
        <f t="shared" si="106"/>
        <v>9</v>
      </c>
      <c r="L1721" t="str">
        <f t="shared" si="107"/>
        <v>Q3</v>
      </c>
    </row>
    <row r="1722" spans="1:12">
      <c r="A1722">
        <v>10910</v>
      </c>
      <c r="B1722">
        <v>19</v>
      </c>
      <c r="C1722" t="str">
        <f>_xlfn.IFNA(VLOOKUP(B1722,Products!$A$1:$J$93,2,FALSE),"")</f>
        <v>Teatime Chocolate Biscuits</v>
      </c>
      <c r="D1722" t="str">
        <f>_xlfn.IFNA(VLOOKUP(VLOOKUP(A1722,Orders!$A$1:$L$832,3,FALSE),Employees!$A$1:$J$10,3,FALSE)&amp;" "&amp;VLOOKUP(VLOOKUP(A1722,Orders!$A$1:$L$832,3,FALSE),Employees!$A$1:$J$10,2,FALSE),"")</f>
        <v>Nancy Davolio</v>
      </c>
      <c r="E1722" s="3">
        <f>_xlfn.IFNA(VLOOKUP(A1722,Orders!$A$1:$L$832,4,FALSE),"")</f>
        <v>43352</v>
      </c>
      <c r="F1722">
        <v>9.1999999999999993</v>
      </c>
      <c r="G1722">
        <v>12</v>
      </c>
      <c r="H1722">
        <v>0</v>
      </c>
      <c r="I1722">
        <f t="shared" si="104"/>
        <v>2018</v>
      </c>
      <c r="J1722">
        <f t="shared" si="105"/>
        <v>110.39999999999999</v>
      </c>
      <c r="K1722">
        <f t="shared" si="106"/>
        <v>9</v>
      </c>
      <c r="L1722" t="str">
        <f t="shared" si="107"/>
        <v>Q3</v>
      </c>
    </row>
    <row r="1723" spans="1:12">
      <c r="A1723">
        <v>10910</v>
      </c>
      <c r="B1723">
        <v>49</v>
      </c>
      <c r="C1723" t="str">
        <f>_xlfn.IFNA(VLOOKUP(B1723,Products!$A$1:$J$93,2,FALSE),"")</f>
        <v>Maxilaku</v>
      </c>
      <c r="D1723" t="str">
        <f>_xlfn.IFNA(VLOOKUP(VLOOKUP(A1723,Orders!$A$1:$L$832,3,FALSE),Employees!$A$1:$J$10,3,FALSE)&amp;" "&amp;VLOOKUP(VLOOKUP(A1723,Orders!$A$1:$L$832,3,FALSE),Employees!$A$1:$J$10,2,FALSE),"")</f>
        <v>Nancy Davolio</v>
      </c>
      <c r="E1723" s="3">
        <f>_xlfn.IFNA(VLOOKUP(A1723,Orders!$A$1:$L$832,4,FALSE),"")</f>
        <v>43352</v>
      </c>
      <c r="F1723">
        <v>20</v>
      </c>
      <c r="G1723">
        <v>10</v>
      </c>
      <c r="H1723">
        <v>0</v>
      </c>
      <c r="I1723">
        <f t="shared" si="104"/>
        <v>2018</v>
      </c>
      <c r="J1723">
        <f t="shared" si="105"/>
        <v>200</v>
      </c>
      <c r="K1723">
        <f t="shared" si="106"/>
        <v>9</v>
      </c>
      <c r="L1723" t="str">
        <f t="shared" si="107"/>
        <v>Q3</v>
      </c>
    </row>
    <row r="1724" spans="1:12">
      <c r="A1724">
        <v>10910</v>
      </c>
      <c r="B1724">
        <v>61</v>
      </c>
      <c r="C1724" t="str">
        <f>_xlfn.IFNA(VLOOKUP(B1724,Products!$A$1:$J$93,2,FALSE),"")</f>
        <v>Sirop d'érable</v>
      </c>
      <c r="D1724" t="str">
        <f>_xlfn.IFNA(VLOOKUP(VLOOKUP(A1724,Orders!$A$1:$L$832,3,FALSE),Employees!$A$1:$J$10,3,FALSE)&amp;" "&amp;VLOOKUP(VLOOKUP(A1724,Orders!$A$1:$L$832,3,FALSE),Employees!$A$1:$J$10,2,FALSE),"")</f>
        <v>Nancy Davolio</v>
      </c>
      <c r="E1724" s="3">
        <f>_xlfn.IFNA(VLOOKUP(A1724,Orders!$A$1:$L$832,4,FALSE),"")</f>
        <v>43352</v>
      </c>
      <c r="F1724">
        <v>28.5</v>
      </c>
      <c r="G1724">
        <v>5</v>
      </c>
      <c r="H1724">
        <v>0</v>
      </c>
      <c r="I1724">
        <f t="shared" si="104"/>
        <v>2018</v>
      </c>
      <c r="J1724">
        <f t="shared" si="105"/>
        <v>142.5</v>
      </c>
      <c r="K1724">
        <f t="shared" si="106"/>
        <v>9</v>
      </c>
      <c r="L1724" t="str">
        <f t="shared" si="107"/>
        <v>Q3</v>
      </c>
    </row>
    <row r="1725" spans="1:12">
      <c r="A1725">
        <v>10911</v>
      </c>
      <c r="B1725">
        <v>1</v>
      </c>
      <c r="C1725" t="str">
        <f>_xlfn.IFNA(VLOOKUP(B1725,Products!$A$1:$J$93,2,FALSE),"")</f>
        <v>Tea</v>
      </c>
      <c r="D1725" t="str">
        <f>_xlfn.IFNA(VLOOKUP(VLOOKUP(A1725,Orders!$A$1:$L$832,3,FALSE),Employees!$A$1:$J$10,3,FALSE)&amp;" "&amp;VLOOKUP(VLOOKUP(A1725,Orders!$A$1:$L$832,3,FALSE),Employees!$A$1:$J$10,2,FALSE),"")</f>
        <v>Janet Leverling</v>
      </c>
      <c r="E1725" s="3">
        <f>_xlfn.IFNA(VLOOKUP(A1725,Orders!$A$1:$L$832,4,FALSE),"")</f>
        <v>43352</v>
      </c>
      <c r="F1725">
        <v>18</v>
      </c>
      <c r="G1725">
        <v>10</v>
      </c>
      <c r="H1725">
        <v>0</v>
      </c>
      <c r="I1725">
        <f t="shared" si="104"/>
        <v>2018</v>
      </c>
      <c r="J1725">
        <f t="shared" si="105"/>
        <v>180</v>
      </c>
      <c r="K1725">
        <f t="shared" si="106"/>
        <v>9</v>
      </c>
      <c r="L1725" t="str">
        <f t="shared" si="107"/>
        <v>Q3</v>
      </c>
    </row>
    <row r="1726" spans="1:12">
      <c r="A1726">
        <v>10911</v>
      </c>
      <c r="B1726">
        <v>17</v>
      </c>
      <c r="C1726" t="str">
        <f>_xlfn.IFNA(VLOOKUP(B1726,Products!$A$1:$J$93,2,FALSE),"")</f>
        <v>Alice Mutton</v>
      </c>
      <c r="D1726" t="str">
        <f>_xlfn.IFNA(VLOOKUP(VLOOKUP(A1726,Orders!$A$1:$L$832,3,FALSE),Employees!$A$1:$J$10,3,FALSE)&amp;" "&amp;VLOOKUP(VLOOKUP(A1726,Orders!$A$1:$L$832,3,FALSE),Employees!$A$1:$J$10,2,FALSE),"")</f>
        <v>Janet Leverling</v>
      </c>
      <c r="E1726" s="3">
        <f>_xlfn.IFNA(VLOOKUP(A1726,Orders!$A$1:$L$832,4,FALSE),"")</f>
        <v>43352</v>
      </c>
      <c r="F1726">
        <v>39</v>
      </c>
      <c r="G1726">
        <v>12</v>
      </c>
      <c r="H1726">
        <v>0</v>
      </c>
      <c r="I1726">
        <f t="shared" si="104"/>
        <v>2018</v>
      </c>
      <c r="J1726">
        <f t="shared" si="105"/>
        <v>468</v>
      </c>
      <c r="K1726">
        <f t="shared" si="106"/>
        <v>9</v>
      </c>
      <c r="L1726" t="str">
        <f t="shared" si="107"/>
        <v>Q3</v>
      </c>
    </row>
    <row r="1727" spans="1:12">
      <c r="A1727">
        <v>10911</v>
      </c>
      <c r="B1727">
        <v>67</v>
      </c>
      <c r="C1727" t="str">
        <f>_xlfn.IFNA(VLOOKUP(B1727,Products!$A$1:$J$93,2,FALSE),"")</f>
        <v>Laughing Lumberjack Lager</v>
      </c>
      <c r="D1727" t="str">
        <f>_xlfn.IFNA(VLOOKUP(VLOOKUP(A1727,Orders!$A$1:$L$832,3,FALSE),Employees!$A$1:$J$10,3,FALSE)&amp;" "&amp;VLOOKUP(VLOOKUP(A1727,Orders!$A$1:$L$832,3,FALSE),Employees!$A$1:$J$10,2,FALSE),"")</f>
        <v>Janet Leverling</v>
      </c>
      <c r="E1727" s="3">
        <f>_xlfn.IFNA(VLOOKUP(A1727,Orders!$A$1:$L$832,4,FALSE),"")</f>
        <v>43352</v>
      </c>
      <c r="F1727">
        <v>14</v>
      </c>
      <c r="G1727">
        <v>15</v>
      </c>
      <c r="H1727">
        <v>0</v>
      </c>
      <c r="I1727">
        <f t="shared" si="104"/>
        <v>2018</v>
      </c>
      <c r="J1727">
        <f t="shared" si="105"/>
        <v>210</v>
      </c>
      <c r="K1727">
        <f t="shared" si="106"/>
        <v>9</v>
      </c>
      <c r="L1727" t="str">
        <f t="shared" si="107"/>
        <v>Q3</v>
      </c>
    </row>
    <row r="1728" spans="1:12">
      <c r="A1728">
        <v>10912</v>
      </c>
      <c r="B1728">
        <v>11</v>
      </c>
      <c r="C1728" t="str">
        <f>_xlfn.IFNA(VLOOKUP(B1728,Products!$A$1:$J$93,2,FALSE),"")</f>
        <v>Queso Cabrales</v>
      </c>
      <c r="D1728" t="str">
        <f>_xlfn.IFNA(VLOOKUP(VLOOKUP(A1728,Orders!$A$1:$L$832,3,FALSE),Employees!$A$1:$J$10,3,FALSE)&amp;" "&amp;VLOOKUP(VLOOKUP(A1728,Orders!$A$1:$L$832,3,FALSE),Employees!$A$1:$J$10,2,FALSE),"")</f>
        <v>Andrew Fuller</v>
      </c>
      <c r="E1728" s="3">
        <f>_xlfn.IFNA(VLOOKUP(A1728,Orders!$A$1:$L$832,4,FALSE),"")</f>
        <v>43352</v>
      </c>
      <c r="F1728">
        <v>21</v>
      </c>
      <c r="G1728">
        <v>40</v>
      </c>
      <c r="H1728">
        <v>0.25</v>
      </c>
      <c r="I1728">
        <f t="shared" si="104"/>
        <v>2018</v>
      </c>
      <c r="J1728">
        <f t="shared" si="105"/>
        <v>210</v>
      </c>
      <c r="K1728">
        <f t="shared" si="106"/>
        <v>9</v>
      </c>
      <c r="L1728" t="str">
        <f t="shared" si="107"/>
        <v>Q3</v>
      </c>
    </row>
    <row r="1729" spans="1:12">
      <c r="A1729">
        <v>10912</v>
      </c>
      <c r="B1729">
        <v>29</v>
      </c>
      <c r="C1729" t="str">
        <f>_xlfn.IFNA(VLOOKUP(B1729,Products!$A$1:$J$93,2,FALSE),"")</f>
        <v>Thüringer Rostbratwurst</v>
      </c>
      <c r="D1729" t="str">
        <f>_xlfn.IFNA(VLOOKUP(VLOOKUP(A1729,Orders!$A$1:$L$832,3,FALSE),Employees!$A$1:$J$10,3,FALSE)&amp;" "&amp;VLOOKUP(VLOOKUP(A1729,Orders!$A$1:$L$832,3,FALSE),Employees!$A$1:$J$10,2,FALSE),"")</f>
        <v>Andrew Fuller</v>
      </c>
      <c r="E1729" s="3">
        <f>_xlfn.IFNA(VLOOKUP(A1729,Orders!$A$1:$L$832,4,FALSE),"")</f>
        <v>43352</v>
      </c>
      <c r="F1729">
        <v>123.79</v>
      </c>
      <c r="G1729">
        <v>60</v>
      </c>
      <c r="H1729">
        <v>0.25</v>
      </c>
      <c r="I1729">
        <f t="shared" si="104"/>
        <v>2018</v>
      </c>
      <c r="J1729">
        <f t="shared" si="105"/>
        <v>1856.8500000000001</v>
      </c>
      <c r="K1729">
        <f t="shared" si="106"/>
        <v>9</v>
      </c>
      <c r="L1729" t="str">
        <f t="shared" si="107"/>
        <v>Q3</v>
      </c>
    </row>
    <row r="1730" spans="1:12">
      <c r="A1730">
        <v>10913</v>
      </c>
      <c r="B1730">
        <v>4</v>
      </c>
      <c r="C1730" t="str">
        <f>_xlfn.IFNA(VLOOKUP(B1730,Products!$A$1:$J$93,2,FALSE),"")</f>
        <v>Chef Anton's Cajun Seasoning</v>
      </c>
      <c r="D1730" t="str">
        <f>_xlfn.IFNA(VLOOKUP(VLOOKUP(A1730,Orders!$A$1:$L$832,3,FALSE),Employees!$A$1:$J$10,3,FALSE)&amp;" "&amp;VLOOKUP(VLOOKUP(A1730,Orders!$A$1:$L$832,3,FALSE),Employees!$A$1:$J$10,2,FALSE),"")</f>
        <v>Margaret Peacock</v>
      </c>
      <c r="E1730" s="3">
        <f>_xlfn.IFNA(VLOOKUP(A1730,Orders!$A$1:$L$832,4,FALSE),"")</f>
        <v>43352</v>
      </c>
      <c r="F1730">
        <v>22</v>
      </c>
      <c r="G1730">
        <v>30</v>
      </c>
      <c r="H1730">
        <v>0.25</v>
      </c>
      <c r="I1730">
        <f t="shared" si="104"/>
        <v>2018</v>
      </c>
      <c r="J1730">
        <f t="shared" si="105"/>
        <v>165</v>
      </c>
      <c r="K1730">
        <f t="shared" si="106"/>
        <v>9</v>
      </c>
      <c r="L1730" t="str">
        <f t="shared" si="107"/>
        <v>Q3</v>
      </c>
    </row>
    <row r="1731" spans="1:12">
      <c r="A1731">
        <v>10913</v>
      </c>
      <c r="B1731">
        <v>33</v>
      </c>
      <c r="C1731" t="str">
        <f>_xlfn.IFNA(VLOOKUP(B1731,Products!$A$1:$J$93,2,FALSE),"")</f>
        <v>Geitost</v>
      </c>
      <c r="D1731" t="str">
        <f>_xlfn.IFNA(VLOOKUP(VLOOKUP(A1731,Orders!$A$1:$L$832,3,FALSE),Employees!$A$1:$J$10,3,FALSE)&amp;" "&amp;VLOOKUP(VLOOKUP(A1731,Orders!$A$1:$L$832,3,FALSE),Employees!$A$1:$J$10,2,FALSE),"")</f>
        <v>Margaret Peacock</v>
      </c>
      <c r="E1731" s="3">
        <f>_xlfn.IFNA(VLOOKUP(A1731,Orders!$A$1:$L$832,4,FALSE),"")</f>
        <v>43352</v>
      </c>
      <c r="F1731">
        <v>2.5</v>
      </c>
      <c r="G1731">
        <v>40</v>
      </c>
      <c r="H1731">
        <v>0.25</v>
      </c>
      <c r="I1731">
        <f t="shared" ref="I1731:I1794" si="108">IFERROR(IF(E1731="","",YEAR(E1731)),"")</f>
        <v>2018</v>
      </c>
      <c r="J1731">
        <f t="shared" ref="J1731:J1794" si="109">IF(H1731=0,F1731*G1731,F1731*G1731*H1731)</f>
        <v>25</v>
      </c>
      <c r="K1731">
        <f t="shared" ref="K1731:K1794" si="110">IFERROR(MONTH(E1731),"")</f>
        <v>9</v>
      </c>
      <c r="L1731" t="str">
        <f t="shared" ref="L1731:L1794" si="111">IFERROR("Q"&amp;ROUNDUP(MONTH(E1731)/3,0),"")</f>
        <v>Q3</v>
      </c>
    </row>
    <row r="1732" spans="1:12">
      <c r="A1732">
        <v>10913</v>
      </c>
      <c r="B1732">
        <v>58</v>
      </c>
      <c r="C1732" t="str">
        <f>_xlfn.IFNA(VLOOKUP(B1732,Products!$A$1:$J$93,2,FALSE),"")</f>
        <v>Escargots de Bourgogne</v>
      </c>
      <c r="D1732" t="str">
        <f>_xlfn.IFNA(VLOOKUP(VLOOKUP(A1732,Orders!$A$1:$L$832,3,FALSE),Employees!$A$1:$J$10,3,FALSE)&amp;" "&amp;VLOOKUP(VLOOKUP(A1732,Orders!$A$1:$L$832,3,FALSE),Employees!$A$1:$J$10,2,FALSE),"")</f>
        <v>Margaret Peacock</v>
      </c>
      <c r="E1732" s="3">
        <f>_xlfn.IFNA(VLOOKUP(A1732,Orders!$A$1:$L$832,4,FALSE),"")</f>
        <v>43352</v>
      </c>
      <c r="F1732">
        <v>13.25</v>
      </c>
      <c r="G1732">
        <v>15</v>
      </c>
      <c r="H1732">
        <v>0</v>
      </c>
      <c r="I1732">
        <f t="shared" si="108"/>
        <v>2018</v>
      </c>
      <c r="J1732">
        <f t="shared" si="109"/>
        <v>198.75</v>
      </c>
      <c r="K1732">
        <f t="shared" si="110"/>
        <v>9</v>
      </c>
      <c r="L1732" t="str">
        <f t="shared" si="111"/>
        <v>Q3</v>
      </c>
    </row>
    <row r="1733" spans="1:12">
      <c r="A1733">
        <v>10914</v>
      </c>
      <c r="B1733">
        <v>71</v>
      </c>
      <c r="C1733" t="str">
        <f>_xlfn.IFNA(VLOOKUP(B1733,Products!$A$1:$J$93,2,FALSE),"")</f>
        <v>Flotemysost</v>
      </c>
      <c r="D1733" t="str">
        <f>_xlfn.IFNA(VLOOKUP(VLOOKUP(A1733,Orders!$A$1:$L$832,3,FALSE),Employees!$A$1:$J$10,3,FALSE)&amp;" "&amp;VLOOKUP(VLOOKUP(A1733,Orders!$A$1:$L$832,3,FALSE),Employees!$A$1:$J$10,2,FALSE),"")</f>
        <v>Michael Suyama</v>
      </c>
      <c r="E1733" s="3">
        <f>_xlfn.IFNA(VLOOKUP(A1733,Orders!$A$1:$L$832,4,FALSE),"")</f>
        <v>43353</v>
      </c>
      <c r="F1733">
        <v>21.5</v>
      </c>
      <c r="G1733">
        <v>25</v>
      </c>
      <c r="H1733">
        <v>0</v>
      </c>
      <c r="I1733">
        <f t="shared" si="108"/>
        <v>2018</v>
      </c>
      <c r="J1733">
        <f t="shared" si="109"/>
        <v>537.5</v>
      </c>
      <c r="K1733">
        <f t="shared" si="110"/>
        <v>9</v>
      </c>
      <c r="L1733" t="str">
        <f t="shared" si="111"/>
        <v>Q3</v>
      </c>
    </row>
    <row r="1734" spans="1:12">
      <c r="A1734">
        <v>10915</v>
      </c>
      <c r="B1734">
        <v>17</v>
      </c>
      <c r="C1734" t="str">
        <f>_xlfn.IFNA(VLOOKUP(B1734,Products!$A$1:$J$93,2,FALSE),"")</f>
        <v>Alice Mutton</v>
      </c>
      <c r="D1734" t="str">
        <f>_xlfn.IFNA(VLOOKUP(VLOOKUP(A1734,Orders!$A$1:$L$832,3,FALSE),Employees!$A$1:$J$10,3,FALSE)&amp;" "&amp;VLOOKUP(VLOOKUP(A1734,Orders!$A$1:$L$832,3,FALSE),Employees!$A$1:$J$10,2,FALSE),"")</f>
        <v>Andrew Fuller</v>
      </c>
      <c r="E1734" s="3">
        <f>_xlfn.IFNA(VLOOKUP(A1734,Orders!$A$1:$L$832,4,FALSE),"")</f>
        <v>43353</v>
      </c>
      <c r="F1734">
        <v>39</v>
      </c>
      <c r="G1734">
        <v>10</v>
      </c>
      <c r="H1734">
        <v>0</v>
      </c>
      <c r="I1734">
        <f t="shared" si="108"/>
        <v>2018</v>
      </c>
      <c r="J1734">
        <f t="shared" si="109"/>
        <v>390</v>
      </c>
      <c r="K1734">
        <f t="shared" si="110"/>
        <v>9</v>
      </c>
      <c r="L1734" t="str">
        <f t="shared" si="111"/>
        <v>Q3</v>
      </c>
    </row>
    <row r="1735" spans="1:12">
      <c r="A1735">
        <v>10915</v>
      </c>
      <c r="B1735">
        <v>33</v>
      </c>
      <c r="C1735" t="str">
        <f>_xlfn.IFNA(VLOOKUP(B1735,Products!$A$1:$J$93,2,FALSE),"")</f>
        <v>Geitost</v>
      </c>
      <c r="D1735" t="str">
        <f>_xlfn.IFNA(VLOOKUP(VLOOKUP(A1735,Orders!$A$1:$L$832,3,FALSE),Employees!$A$1:$J$10,3,FALSE)&amp;" "&amp;VLOOKUP(VLOOKUP(A1735,Orders!$A$1:$L$832,3,FALSE),Employees!$A$1:$J$10,2,FALSE),"")</f>
        <v>Andrew Fuller</v>
      </c>
      <c r="E1735" s="3">
        <f>_xlfn.IFNA(VLOOKUP(A1735,Orders!$A$1:$L$832,4,FALSE),"")</f>
        <v>43353</v>
      </c>
      <c r="F1735">
        <v>2.5</v>
      </c>
      <c r="G1735">
        <v>30</v>
      </c>
      <c r="H1735">
        <v>0</v>
      </c>
      <c r="I1735">
        <f t="shared" si="108"/>
        <v>2018</v>
      </c>
      <c r="J1735">
        <f t="shared" si="109"/>
        <v>75</v>
      </c>
      <c r="K1735">
        <f t="shared" si="110"/>
        <v>9</v>
      </c>
      <c r="L1735" t="str">
        <f t="shared" si="111"/>
        <v>Q3</v>
      </c>
    </row>
    <row r="1736" spans="1:12">
      <c r="A1736">
        <v>10915</v>
      </c>
      <c r="B1736">
        <v>54</v>
      </c>
      <c r="C1736" t="str">
        <f>_xlfn.IFNA(VLOOKUP(B1736,Products!$A$1:$J$93,2,FALSE),"")</f>
        <v>Tourtière</v>
      </c>
      <c r="D1736" t="str">
        <f>_xlfn.IFNA(VLOOKUP(VLOOKUP(A1736,Orders!$A$1:$L$832,3,FALSE),Employees!$A$1:$J$10,3,FALSE)&amp;" "&amp;VLOOKUP(VLOOKUP(A1736,Orders!$A$1:$L$832,3,FALSE),Employees!$A$1:$J$10,2,FALSE),"")</f>
        <v>Andrew Fuller</v>
      </c>
      <c r="E1736" s="3">
        <f>_xlfn.IFNA(VLOOKUP(A1736,Orders!$A$1:$L$832,4,FALSE),"")</f>
        <v>43353</v>
      </c>
      <c r="F1736">
        <v>7.45</v>
      </c>
      <c r="G1736">
        <v>10</v>
      </c>
      <c r="H1736">
        <v>0</v>
      </c>
      <c r="I1736">
        <f t="shared" si="108"/>
        <v>2018</v>
      </c>
      <c r="J1736">
        <f t="shared" si="109"/>
        <v>74.5</v>
      </c>
      <c r="K1736">
        <f t="shared" si="110"/>
        <v>9</v>
      </c>
      <c r="L1736" t="str">
        <f t="shared" si="111"/>
        <v>Q3</v>
      </c>
    </row>
    <row r="1737" spans="1:12">
      <c r="A1737">
        <v>10916</v>
      </c>
      <c r="B1737">
        <v>16</v>
      </c>
      <c r="C1737" t="str">
        <f>_xlfn.IFNA(VLOOKUP(B1737,Products!$A$1:$J$93,2,FALSE),"")</f>
        <v>Pavlova</v>
      </c>
      <c r="D1737" t="str">
        <f>_xlfn.IFNA(VLOOKUP(VLOOKUP(A1737,Orders!$A$1:$L$832,3,FALSE),Employees!$A$1:$J$10,3,FALSE)&amp;" "&amp;VLOOKUP(VLOOKUP(A1737,Orders!$A$1:$L$832,3,FALSE),Employees!$A$1:$J$10,2,FALSE),"")</f>
        <v>Nancy Davolio</v>
      </c>
      <c r="E1737" s="3">
        <f>_xlfn.IFNA(VLOOKUP(A1737,Orders!$A$1:$L$832,4,FALSE),"")</f>
        <v>43353</v>
      </c>
      <c r="F1737">
        <v>17.45</v>
      </c>
      <c r="G1737">
        <v>6</v>
      </c>
      <c r="H1737">
        <v>0</v>
      </c>
      <c r="I1737">
        <f t="shared" si="108"/>
        <v>2018</v>
      </c>
      <c r="J1737">
        <f t="shared" si="109"/>
        <v>104.69999999999999</v>
      </c>
      <c r="K1737">
        <f t="shared" si="110"/>
        <v>9</v>
      </c>
      <c r="L1737" t="str">
        <f t="shared" si="111"/>
        <v>Q3</v>
      </c>
    </row>
    <row r="1738" spans="1:12">
      <c r="A1738">
        <v>10916</v>
      </c>
      <c r="B1738">
        <v>32</v>
      </c>
      <c r="C1738" t="str">
        <f>_xlfn.IFNA(VLOOKUP(B1738,Products!$A$1:$J$93,2,FALSE),"")</f>
        <v>Mascarpone Fabioli</v>
      </c>
      <c r="D1738" t="str">
        <f>_xlfn.IFNA(VLOOKUP(VLOOKUP(A1738,Orders!$A$1:$L$832,3,FALSE),Employees!$A$1:$J$10,3,FALSE)&amp;" "&amp;VLOOKUP(VLOOKUP(A1738,Orders!$A$1:$L$832,3,FALSE),Employees!$A$1:$J$10,2,FALSE),"")</f>
        <v>Nancy Davolio</v>
      </c>
      <c r="E1738" s="3">
        <f>_xlfn.IFNA(VLOOKUP(A1738,Orders!$A$1:$L$832,4,FALSE),"")</f>
        <v>43353</v>
      </c>
      <c r="F1738">
        <v>32</v>
      </c>
      <c r="G1738">
        <v>6</v>
      </c>
      <c r="H1738">
        <v>0</v>
      </c>
      <c r="I1738">
        <f t="shared" si="108"/>
        <v>2018</v>
      </c>
      <c r="J1738">
        <f t="shared" si="109"/>
        <v>192</v>
      </c>
      <c r="K1738">
        <f t="shared" si="110"/>
        <v>9</v>
      </c>
      <c r="L1738" t="str">
        <f t="shared" si="111"/>
        <v>Q3</v>
      </c>
    </row>
    <row r="1739" spans="1:12">
      <c r="A1739">
        <v>10916</v>
      </c>
      <c r="B1739">
        <v>57</v>
      </c>
      <c r="C1739" t="str">
        <f>_xlfn.IFNA(VLOOKUP(B1739,Products!$A$1:$J$93,2,FALSE),"")</f>
        <v>Ravioli Angelo</v>
      </c>
      <c r="D1739" t="str">
        <f>_xlfn.IFNA(VLOOKUP(VLOOKUP(A1739,Orders!$A$1:$L$832,3,FALSE),Employees!$A$1:$J$10,3,FALSE)&amp;" "&amp;VLOOKUP(VLOOKUP(A1739,Orders!$A$1:$L$832,3,FALSE),Employees!$A$1:$J$10,2,FALSE),"")</f>
        <v>Nancy Davolio</v>
      </c>
      <c r="E1739" s="3">
        <f>_xlfn.IFNA(VLOOKUP(A1739,Orders!$A$1:$L$832,4,FALSE),"")</f>
        <v>43353</v>
      </c>
      <c r="F1739">
        <v>19.5</v>
      </c>
      <c r="G1739">
        <v>20</v>
      </c>
      <c r="H1739">
        <v>0</v>
      </c>
      <c r="I1739">
        <f t="shared" si="108"/>
        <v>2018</v>
      </c>
      <c r="J1739">
        <f t="shared" si="109"/>
        <v>390</v>
      </c>
      <c r="K1739">
        <f t="shared" si="110"/>
        <v>9</v>
      </c>
      <c r="L1739" t="str">
        <f t="shared" si="111"/>
        <v>Q3</v>
      </c>
    </row>
    <row r="1740" spans="1:12">
      <c r="A1740">
        <v>10917</v>
      </c>
      <c r="B1740">
        <v>30</v>
      </c>
      <c r="C1740" t="str">
        <f>_xlfn.IFNA(VLOOKUP(B1740,Products!$A$1:$J$93,2,FALSE),"")</f>
        <v>Nord-Ost Matjeshering</v>
      </c>
      <c r="D1740" t="str">
        <f>_xlfn.IFNA(VLOOKUP(VLOOKUP(A1740,Orders!$A$1:$L$832,3,FALSE),Employees!$A$1:$J$10,3,FALSE)&amp;" "&amp;VLOOKUP(VLOOKUP(A1740,Orders!$A$1:$L$832,3,FALSE),Employees!$A$1:$J$10,2,FALSE),"")</f>
        <v>Margaret Peacock</v>
      </c>
      <c r="E1740" s="3">
        <f>_xlfn.IFNA(VLOOKUP(A1740,Orders!$A$1:$L$832,4,FALSE),"")</f>
        <v>43356</v>
      </c>
      <c r="F1740">
        <v>25.89</v>
      </c>
      <c r="G1740">
        <v>1</v>
      </c>
      <c r="H1740">
        <v>0</v>
      </c>
      <c r="I1740">
        <f t="shared" si="108"/>
        <v>2018</v>
      </c>
      <c r="J1740">
        <f t="shared" si="109"/>
        <v>25.89</v>
      </c>
      <c r="K1740">
        <f t="shared" si="110"/>
        <v>9</v>
      </c>
      <c r="L1740" t="str">
        <f t="shared" si="111"/>
        <v>Q3</v>
      </c>
    </row>
    <row r="1741" spans="1:12">
      <c r="A1741">
        <v>10917</v>
      </c>
      <c r="B1741">
        <v>60</v>
      </c>
      <c r="C1741" t="str">
        <f>_xlfn.IFNA(VLOOKUP(B1741,Products!$A$1:$J$93,2,FALSE),"")</f>
        <v>Camembert Pierrot</v>
      </c>
      <c r="D1741" t="str">
        <f>_xlfn.IFNA(VLOOKUP(VLOOKUP(A1741,Orders!$A$1:$L$832,3,FALSE),Employees!$A$1:$J$10,3,FALSE)&amp;" "&amp;VLOOKUP(VLOOKUP(A1741,Orders!$A$1:$L$832,3,FALSE),Employees!$A$1:$J$10,2,FALSE),"")</f>
        <v>Margaret Peacock</v>
      </c>
      <c r="E1741" s="3">
        <f>_xlfn.IFNA(VLOOKUP(A1741,Orders!$A$1:$L$832,4,FALSE),"")</f>
        <v>43356</v>
      </c>
      <c r="F1741">
        <v>34</v>
      </c>
      <c r="G1741">
        <v>10</v>
      </c>
      <c r="H1741">
        <v>0</v>
      </c>
      <c r="I1741">
        <f t="shared" si="108"/>
        <v>2018</v>
      </c>
      <c r="J1741">
        <f t="shared" si="109"/>
        <v>340</v>
      </c>
      <c r="K1741">
        <f t="shared" si="110"/>
        <v>9</v>
      </c>
      <c r="L1741" t="str">
        <f t="shared" si="111"/>
        <v>Q3</v>
      </c>
    </row>
    <row r="1742" spans="1:12">
      <c r="A1742">
        <v>10918</v>
      </c>
      <c r="B1742">
        <v>1</v>
      </c>
      <c r="C1742" t="str">
        <f>_xlfn.IFNA(VLOOKUP(B1742,Products!$A$1:$J$93,2,FALSE),"")</f>
        <v>Tea</v>
      </c>
      <c r="D1742" t="str">
        <f>_xlfn.IFNA(VLOOKUP(VLOOKUP(A1742,Orders!$A$1:$L$832,3,FALSE),Employees!$A$1:$J$10,3,FALSE)&amp;" "&amp;VLOOKUP(VLOOKUP(A1742,Orders!$A$1:$L$832,3,FALSE),Employees!$A$1:$J$10,2,FALSE),"")</f>
        <v>Janet Leverling</v>
      </c>
      <c r="E1742" s="3">
        <f>_xlfn.IFNA(VLOOKUP(A1742,Orders!$A$1:$L$832,4,FALSE),"")</f>
        <v>43356</v>
      </c>
      <c r="F1742">
        <v>18</v>
      </c>
      <c r="G1742">
        <v>60</v>
      </c>
      <c r="H1742">
        <v>0.25</v>
      </c>
      <c r="I1742">
        <f t="shared" si="108"/>
        <v>2018</v>
      </c>
      <c r="J1742">
        <f t="shared" si="109"/>
        <v>270</v>
      </c>
      <c r="K1742">
        <f t="shared" si="110"/>
        <v>9</v>
      </c>
      <c r="L1742" t="str">
        <f t="shared" si="111"/>
        <v>Q3</v>
      </c>
    </row>
    <row r="1743" spans="1:12">
      <c r="A1743">
        <v>10918</v>
      </c>
      <c r="B1743">
        <v>60</v>
      </c>
      <c r="C1743" t="str">
        <f>_xlfn.IFNA(VLOOKUP(B1743,Products!$A$1:$J$93,2,FALSE),"")</f>
        <v>Camembert Pierrot</v>
      </c>
      <c r="D1743" t="str">
        <f>_xlfn.IFNA(VLOOKUP(VLOOKUP(A1743,Orders!$A$1:$L$832,3,FALSE),Employees!$A$1:$J$10,3,FALSE)&amp;" "&amp;VLOOKUP(VLOOKUP(A1743,Orders!$A$1:$L$832,3,FALSE),Employees!$A$1:$J$10,2,FALSE),"")</f>
        <v>Janet Leverling</v>
      </c>
      <c r="E1743" s="3">
        <f>_xlfn.IFNA(VLOOKUP(A1743,Orders!$A$1:$L$832,4,FALSE),"")</f>
        <v>43356</v>
      </c>
      <c r="F1743">
        <v>34</v>
      </c>
      <c r="G1743">
        <v>25</v>
      </c>
      <c r="H1743">
        <v>0.25</v>
      </c>
      <c r="I1743">
        <f t="shared" si="108"/>
        <v>2018</v>
      </c>
      <c r="J1743">
        <f t="shared" si="109"/>
        <v>212.5</v>
      </c>
      <c r="K1743">
        <f t="shared" si="110"/>
        <v>9</v>
      </c>
      <c r="L1743" t="str">
        <f t="shared" si="111"/>
        <v>Q3</v>
      </c>
    </row>
    <row r="1744" spans="1:12">
      <c r="A1744">
        <v>10919</v>
      </c>
      <c r="B1744">
        <v>16</v>
      </c>
      <c r="C1744" t="str">
        <f>_xlfn.IFNA(VLOOKUP(B1744,Products!$A$1:$J$93,2,FALSE),"")</f>
        <v>Pavlova</v>
      </c>
      <c r="D1744" t="str">
        <f>_xlfn.IFNA(VLOOKUP(VLOOKUP(A1744,Orders!$A$1:$L$832,3,FALSE),Employees!$A$1:$J$10,3,FALSE)&amp;" "&amp;VLOOKUP(VLOOKUP(A1744,Orders!$A$1:$L$832,3,FALSE),Employees!$A$1:$J$10,2,FALSE),"")</f>
        <v>Andrew Fuller</v>
      </c>
      <c r="E1744" s="3">
        <f>_xlfn.IFNA(VLOOKUP(A1744,Orders!$A$1:$L$832,4,FALSE),"")</f>
        <v>43356</v>
      </c>
      <c r="F1744">
        <v>17.45</v>
      </c>
      <c r="G1744">
        <v>24</v>
      </c>
      <c r="H1744">
        <v>0</v>
      </c>
      <c r="I1744">
        <f t="shared" si="108"/>
        <v>2018</v>
      </c>
      <c r="J1744">
        <f t="shared" si="109"/>
        <v>418.79999999999995</v>
      </c>
      <c r="K1744">
        <f t="shared" si="110"/>
        <v>9</v>
      </c>
      <c r="L1744" t="str">
        <f t="shared" si="111"/>
        <v>Q3</v>
      </c>
    </row>
    <row r="1745" spans="1:12">
      <c r="A1745">
        <v>10919</v>
      </c>
      <c r="B1745">
        <v>25</v>
      </c>
      <c r="C1745" t="str">
        <f>_xlfn.IFNA(VLOOKUP(B1745,Products!$A$1:$J$93,2,FALSE),"")</f>
        <v>NuNuCa Nuß-Nougat-Creme</v>
      </c>
      <c r="D1745" t="str">
        <f>_xlfn.IFNA(VLOOKUP(VLOOKUP(A1745,Orders!$A$1:$L$832,3,FALSE),Employees!$A$1:$J$10,3,FALSE)&amp;" "&amp;VLOOKUP(VLOOKUP(A1745,Orders!$A$1:$L$832,3,FALSE),Employees!$A$1:$J$10,2,FALSE),"")</f>
        <v>Andrew Fuller</v>
      </c>
      <c r="E1745" s="3">
        <f>_xlfn.IFNA(VLOOKUP(A1745,Orders!$A$1:$L$832,4,FALSE),"")</f>
        <v>43356</v>
      </c>
      <c r="F1745">
        <v>14</v>
      </c>
      <c r="G1745">
        <v>24</v>
      </c>
      <c r="H1745">
        <v>0</v>
      </c>
      <c r="I1745">
        <f t="shared" si="108"/>
        <v>2018</v>
      </c>
      <c r="J1745">
        <f t="shared" si="109"/>
        <v>336</v>
      </c>
      <c r="K1745">
        <f t="shared" si="110"/>
        <v>9</v>
      </c>
      <c r="L1745" t="str">
        <f t="shared" si="111"/>
        <v>Q3</v>
      </c>
    </row>
    <row r="1746" spans="1:12">
      <c r="A1746">
        <v>10919</v>
      </c>
      <c r="B1746">
        <v>40</v>
      </c>
      <c r="C1746" t="str">
        <f>_xlfn.IFNA(VLOOKUP(B1746,Products!$A$1:$J$93,2,FALSE),"")</f>
        <v>Boston Crab Meat</v>
      </c>
      <c r="D1746" t="str">
        <f>_xlfn.IFNA(VLOOKUP(VLOOKUP(A1746,Orders!$A$1:$L$832,3,FALSE),Employees!$A$1:$J$10,3,FALSE)&amp;" "&amp;VLOOKUP(VLOOKUP(A1746,Orders!$A$1:$L$832,3,FALSE),Employees!$A$1:$J$10,2,FALSE),"")</f>
        <v>Andrew Fuller</v>
      </c>
      <c r="E1746" s="3">
        <f>_xlfn.IFNA(VLOOKUP(A1746,Orders!$A$1:$L$832,4,FALSE),"")</f>
        <v>43356</v>
      </c>
      <c r="F1746">
        <v>18.399999999999999</v>
      </c>
      <c r="G1746">
        <v>20</v>
      </c>
      <c r="H1746">
        <v>0</v>
      </c>
      <c r="I1746">
        <f t="shared" si="108"/>
        <v>2018</v>
      </c>
      <c r="J1746">
        <f t="shared" si="109"/>
        <v>368</v>
      </c>
      <c r="K1746">
        <f t="shared" si="110"/>
        <v>9</v>
      </c>
      <c r="L1746" t="str">
        <f t="shared" si="111"/>
        <v>Q3</v>
      </c>
    </row>
    <row r="1747" spans="1:12">
      <c r="A1747">
        <v>10920</v>
      </c>
      <c r="B1747">
        <v>50</v>
      </c>
      <c r="C1747" t="str">
        <f>_xlfn.IFNA(VLOOKUP(B1747,Products!$A$1:$J$93,2,FALSE),"")</f>
        <v>Valkoinen suklaa</v>
      </c>
      <c r="D1747" t="str">
        <f>_xlfn.IFNA(VLOOKUP(VLOOKUP(A1747,Orders!$A$1:$L$832,3,FALSE),Employees!$A$1:$J$10,3,FALSE)&amp;" "&amp;VLOOKUP(VLOOKUP(A1747,Orders!$A$1:$L$832,3,FALSE),Employees!$A$1:$J$10,2,FALSE),"")</f>
        <v>Margaret Peacock</v>
      </c>
      <c r="E1747" s="3">
        <f>_xlfn.IFNA(VLOOKUP(A1747,Orders!$A$1:$L$832,4,FALSE),"")</f>
        <v>43357</v>
      </c>
      <c r="F1747">
        <v>16.25</v>
      </c>
      <c r="G1747">
        <v>24</v>
      </c>
      <c r="H1747">
        <v>0</v>
      </c>
      <c r="I1747">
        <f t="shared" si="108"/>
        <v>2018</v>
      </c>
      <c r="J1747">
        <f t="shared" si="109"/>
        <v>390</v>
      </c>
      <c r="K1747">
        <f t="shared" si="110"/>
        <v>9</v>
      </c>
      <c r="L1747" t="str">
        <f t="shared" si="111"/>
        <v>Q3</v>
      </c>
    </row>
    <row r="1748" spans="1:12">
      <c r="A1748">
        <v>10921</v>
      </c>
      <c r="B1748">
        <v>35</v>
      </c>
      <c r="C1748" t="str">
        <f>_xlfn.IFNA(VLOOKUP(B1748,Products!$A$1:$J$93,2,FALSE),"")</f>
        <v>Steeleye Stout</v>
      </c>
      <c r="D1748" t="str">
        <f>_xlfn.IFNA(VLOOKUP(VLOOKUP(A1748,Orders!$A$1:$L$832,3,FALSE),Employees!$A$1:$J$10,3,FALSE)&amp;" "&amp;VLOOKUP(VLOOKUP(A1748,Orders!$A$1:$L$832,3,FALSE),Employees!$A$1:$J$10,2,FALSE),"")</f>
        <v>Nancy Davolio</v>
      </c>
      <c r="E1748" s="3">
        <f>_xlfn.IFNA(VLOOKUP(A1748,Orders!$A$1:$L$832,4,FALSE),"")</f>
        <v>43357</v>
      </c>
      <c r="F1748">
        <v>18</v>
      </c>
      <c r="G1748">
        <v>10</v>
      </c>
      <c r="H1748">
        <v>0</v>
      </c>
      <c r="I1748">
        <f t="shared" si="108"/>
        <v>2018</v>
      </c>
      <c r="J1748">
        <f t="shared" si="109"/>
        <v>180</v>
      </c>
      <c r="K1748">
        <f t="shared" si="110"/>
        <v>9</v>
      </c>
      <c r="L1748" t="str">
        <f t="shared" si="111"/>
        <v>Q3</v>
      </c>
    </row>
    <row r="1749" spans="1:12">
      <c r="A1749">
        <v>10921</v>
      </c>
      <c r="B1749">
        <v>63</v>
      </c>
      <c r="C1749" t="str">
        <f>_xlfn.IFNA(VLOOKUP(B1749,Products!$A$1:$J$93,2,FALSE),"")</f>
        <v>Vegie-spread</v>
      </c>
      <c r="D1749" t="str">
        <f>_xlfn.IFNA(VLOOKUP(VLOOKUP(A1749,Orders!$A$1:$L$832,3,FALSE),Employees!$A$1:$J$10,3,FALSE)&amp;" "&amp;VLOOKUP(VLOOKUP(A1749,Orders!$A$1:$L$832,3,FALSE),Employees!$A$1:$J$10,2,FALSE),"")</f>
        <v>Nancy Davolio</v>
      </c>
      <c r="E1749" s="3">
        <f>_xlfn.IFNA(VLOOKUP(A1749,Orders!$A$1:$L$832,4,FALSE),"")</f>
        <v>43357</v>
      </c>
      <c r="F1749">
        <v>43.9</v>
      </c>
      <c r="G1749">
        <v>40</v>
      </c>
      <c r="H1749">
        <v>0</v>
      </c>
      <c r="I1749">
        <f t="shared" si="108"/>
        <v>2018</v>
      </c>
      <c r="J1749">
        <f t="shared" si="109"/>
        <v>1756</v>
      </c>
      <c r="K1749">
        <f t="shared" si="110"/>
        <v>9</v>
      </c>
      <c r="L1749" t="str">
        <f t="shared" si="111"/>
        <v>Q3</v>
      </c>
    </row>
    <row r="1750" spans="1:12">
      <c r="A1750">
        <v>10922</v>
      </c>
      <c r="B1750">
        <v>17</v>
      </c>
      <c r="C1750" t="str">
        <f>_xlfn.IFNA(VLOOKUP(B1750,Products!$A$1:$J$93,2,FALSE),"")</f>
        <v>Alice Mutton</v>
      </c>
      <c r="D1750" t="str">
        <f>_xlfn.IFNA(VLOOKUP(VLOOKUP(A1750,Orders!$A$1:$L$832,3,FALSE),Employees!$A$1:$J$10,3,FALSE)&amp;" "&amp;VLOOKUP(VLOOKUP(A1750,Orders!$A$1:$L$832,3,FALSE),Employees!$A$1:$J$10,2,FALSE),"")</f>
        <v>Steven Buchanan</v>
      </c>
      <c r="E1750" s="3">
        <f>_xlfn.IFNA(VLOOKUP(A1750,Orders!$A$1:$L$832,4,FALSE),"")</f>
        <v>43357</v>
      </c>
      <c r="F1750">
        <v>39</v>
      </c>
      <c r="G1750">
        <v>15</v>
      </c>
      <c r="H1750">
        <v>0</v>
      </c>
      <c r="I1750">
        <f t="shared" si="108"/>
        <v>2018</v>
      </c>
      <c r="J1750">
        <f t="shared" si="109"/>
        <v>585</v>
      </c>
      <c r="K1750">
        <f t="shared" si="110"/>
        <v>9</v>
      </c>
      <c r="L1750" t="str">
        <f t="shared" si="111"/>
        <v>Q3</v>
      </c>
    </row>
    <row r="1751" spans="1:12">
      <c r="A1751">
        <v>10922</v>
      </c>
      <c r="B1751">
        <v>24</v>
      </c>
      <c r="C1751" t="str">
        <f>_xlfn.IFNA(VLOOKUP(B1751,Products!$A$1:$J$93,2,FALSE),"")</f>
        <v>Guaraná Fantástica</v>
      </c>
      <c r="D1751" t="str">
        <f>_xlfn.IFNA(VLOOKUP(VLOOKUP(A1751,Orders!$A$1:$L$832,3,FALSE),Employees!$A$1:$J$10,3,FALSE)&amp;" "&amp;VLOOKUP(VLOOKUP(A1751,Orders!$A$1:$L$832,3,FALSE),Employees!$A$1:$J$10,2,FALSE),"")</f>
        <v>Steven Buchanan</v>
      </c>
      <c r="E1751" s="3">
        <f>_xlfn.IFNA(VLOOKUP(A1751,Orders!$A$1:$L$832,4,FALSE),"")</f>
        <v>43357</v>
      </c>
      <c r="F1751">
        <v>4.5</v>
      </c>
      <c r="G1751">
        <v>35</v>
      </c>
      <c r="H1751">
        <v>0</v>
      </c>
      <c r="I1751">
        <f t="shared" si="108"/>
        <v>2018</v>
      </c>
      <c r="J1751">
        <f t="shared" si="109"/>
        <v>157.5</v>
      </c>
      <c r="K1751">
        <f t="shared" si="110"/>
        <v>9</v>
      </c>
      <c r="L1751" t="str">
        <f t="shared" si="111"/>
        <v>Q3</v>
      </c>
    </row>
    <row r="1752" spans="1:12">
      <c r="A1752">
        <v>10923</v>
      </c>
      <c r="B1752">
        <v>42</v>
      </c>
      <c r="C1752" t="str">
        <f>_xlfn.IFNA(VLOOKUP(B1752,Products!$A$1:$J$93,2,FALSE),"")</f>
        <v>Singaporean Hokkien Fried Mee</v>
      </c>
      <c r="D1752" t="str">
        <f>_xlfn.IFNA(VLOOKUP(VLOOKUP(A1752,Orders!$A$1:$L$832,3,FALSE),Employees!$A$1:$J$10,3,FALSE)&amp;" "&amp;VLOOKUP(VLOOKUP(A1752,Orders!$A$1:$L$832,3,FALSE),Employees!$A$1:$J$10,2,FALSE),"")</f>
        <v>Robert King</v>
      </c>
      <c r="E1752" s="3">
        <f>_xlfn.IFNA(VLOOKUP(A1752,Orders!$A$1:$L$832,4,FALSE),"")</f>
        <v>43357</v>
      </c>
      <c r="F1752">
        <v>14</v>
      </c>
      <c r="G1752">
        <v>10</v>
      </c>
      <c r="H1752">
        <v>0.2</v>
      </c>
      <c r="I1752">
        <f t="shared" si="108"/>
        <v>2018</v>
      </c>
      <c r="J1752">
        <f t="shared" si="109"/>
        <v>28</v>
      </c>
      <c r="K1752">
        <f t="shared" si="110"/>
        <v>9</v>
      </c>
      <c r="L1752" t="str">
        <f t="shared" si="111"/>
        <v>Q3</v>
      </c>
    </row>
    <row r="1753" spans="1:12">
      <c r="A1753">
        <v>10923</v>
      </c>
      <c r="B1753">
        <v>43</v>
      </c>
      <c r="C1753" t="str">
        <f>_xlfn.IFNA(VLOOKUP(B1753,Products!$A$1:$J$93,2,FALSE),"")</f>
        <v>Ipoh Coffee</v>
      </c>
      <c r="D1753" t="str">
        <f>_xlfn.IFNA(VLOOKUP(VLOOKUP(A1753,Orders!$A$1:$L$832,3,FALSE),Employees!$A$1:$J$10,3,FALSE)&amp;" "&amp;VLOOKUP(VLOOKUP(A1753,Orders!$A$1:$L$832,3,FALSE),Employees!$A$1:$J$10,2,FALSE),"")</f>
        <v>Robert King</v>
      </c>
      <c r="E1753" s="3">
        <f>_xlfn.IFNA(VLOOKUP(A1753,Orders!$A$1:$L$832,4,FALSE),"")</f>
        <v>43357</v>
      </c>
      <c r="F1753">
        <v>46</v>
      </c>
      <c r="G1753">
        <v>10</v>
      </c>
      <c r="H1753">
        <v>0.2</v>
      </c>
      <c r="I1753">
        <f t="shared" si="108"/>
        <v>2018</v>
      </c>
      <c r="J1753">
        <f t="shared" si="109"/>
        <v>92</v>
      </c>
      <c r="K1753">
        <f t="shared" si="110"/>
        <v>9</v>
      </c>
      <c r="L1753" t="str">
        <f t="shared" si="111"/>
        <v>Q3</v>
      </c>
    </row>
    <row r="1754" spans="1:12">
      <c r="A1754">
        <v>10923</v>
      </c>
      <c r="B1754">
        <v>67</v>
      </c>
      <c r="C1754" t="str">
        <f>_xlfn.IFNA(VLOOKUP(B1754,Products!$A$1:$J$93,2,FALSE),"")</f>
        <v>Laughing Lumberjack Lager</v>
      </c>
      <c r="D1754" t="str">
        <f>_xlfn.IFNA(VLOOKUP(VLOOKUP(A1754,Orders!$A$1:$L$832,3,FALSE),Employees!$A$1:$J$10,3,FALSE)&amp;" "&amp;VLOOKUP(VLOOKUP(A1754,Orders!$A$1:$L$832,3,FALSE),Employees!$A$1:$J$10,2,FALSE),"")</f>
        <v>Robert King</v>
      </c>
      <c r="E1754" s="3">
        <f>_xlfn.IFNA(VLOOKUP(A1754,Orders!$A$1:$L$832,4,FALSE),"")</f>
        <v>43357</v>
      </c>
      <c r="F1754">
        <v>14</v>
      </c>
      <c r="G1754">
        <v>24</v>
      </c>
      <c r="H1754">
        <v>0.2</v>
      </c>
      <c r="I1754">
        <f t="shared" si="108"/>
        <v>2018</v>
      </c>
      <c r="J1754">
        <f t="shared" si="109"/>
        <v>67.2</v>
      </c>
      <c r="K1754">
        <f t="shared" si="110"/>
        <v>9</v>
      </c>
      <c r="L1754" t="str">
        <f t="shared" si="111"/>
        <v>Q3</v>
      </c>
    </row>
    <row r="1755" spans="1:12">
      <c r="A1755">
        <v>10924</v>
      </c>
      <c r="B1755">
        <v>10</v>
      </c>
      <c r="C1755" t="str">
        <f>_xlfn.IFNA(VLOOKUP(B1755,Products!$A$1:$J$93,2,FALSE),"")</f>
        <v>sugar</v>
      </c>
      <c r="D1755" t="str">
        <f>_xlfn.IFNA(VLOOKUP(VLOOKUP(A1755,Orders!$A$1:$L$832,3,FALSE),Employees!$A$1:$J$10,3,FALSE)&amp;" "&amp;VLOOKUP(VLOOKUP(A1755,Orders!$A$1:$L$832,3,FALSE),Employees!$A$1:$J$10,2,FALSE),"")</f>
        <v>Janet Leverling</v>
      </c>
      <c r="E1755" s="3">
        <f>_xlfn.IFNA(VLOOKUP(A1755,Orders!$A$1:$L$832,4,FALSE),"")</f>
        <v>43358</v>
      </c>
      <c r="F1755">
        <v>31</v>
      </c>
      <c r="G1755">
        <v>20</v>
      </c>
      <c r="H1755">
        <v>0.1</v>
      </c>
      <c r="I1755">
        <f t="shared" si="108"/>
        <v>2018</v>
      </c>
      <c r="J1755">
        <f t="shared" si="109"/>
        <v>62</v>
      </c>
      <c r="K1755">
        <f t="shared" si="110"/>
        <v>9</v>
      </c>
      <c r="L1755" t="str">
        <f t="shared" si="111"/>
        <v>Q3</v>
      </c>
    </row>
    <row r="1756" spans="1:12">
      <c r="A1756">
        <v>10924</v>
      </c>
      <c r="B1756">
        <v>28</v>
      </c>
      <c r="C1756" t="str">
        <f>_xlfn.IFNA(VLOOKUP(B1756,Products!$A$1:$J$93,2,FALSE),"")</f>
        <v>Rössle Sauerkraut</v>
      </c>
      <c r="D1756" t="str">
        <f>_xlfn.IFNA(VLOOKUP(VLOOKUP(A1756,Orders!$A$1:$L$832,3,FALSE),Employees!$A$1:$J$10,3,FALSE)&amp;" "&amp;VLOOKUP(VLOOKUP(A1756,Orders!$A$1:$L$832,3,FALSE),Employees!$A$1:$J$10,2,FALSE),"")</f>
        <v>Janet Leverling</v>
      </c>
      <c r="E1756" s="3">
        <f>_xlfn.IFNA(VLOOKUP(A1756,Orders!$A$1:$L$832,4,FALSE),"")</f>
        <v>43358</v>
      </c>
      <c r="F1756">
        <v>45.6</v>
      </c>
      <c r="G1756">
        <v>30</v>
      </c>
      <c r="H1756">
        <v>0.1</v>
      </c>
      <c r="I1756">
        <f t="shared" si="108"/>
        <v>2018</v>
      </c>
      <c r="J1756">
        <f t="shared" si="109"/>
        <v>136.80000000000001</v>
      </c>
      <c r="K1756">
        <f t="shared" si="110"/>
        <v>9</v>
      </c>
      <c r="L1756" t="str">
        <f t="shared" si="111"/>
        <v>Q3</v>
      </c>
    </row>
    <row r="1757" spans="1:12">
      <c r="A1757">
        <v>10924</v>
      </c>
      <c r="B1757">
        <v>75</v>
      </c>
      <c r="C1757" t="str">
        <f>_xlfn.IFNA(VLOOKUP(B1757,Products!$A$1:$J$93,2,FALSE),"")</f>
        <v>Rhönbräu Klosterbier</v>
      </c>
      <c r="D1757" t="str">
        <f>_xlfn.IFNA(VLOOKUP(VLOOKUP(A1757,Orders!$A$1:$L$832,3,FALSE),Employees!$A$1:$J$10,3,FALSE)&amp;" "&amp;VLOOKUP(VLOOKUP(A1757,Orders!$A$1:$L$832,3,FALSE),Employees!$A$1:$J$10,2,FALSE),"")</f>
        <v>Janet Leverling</v>
      </c>
      <c r="E1757" s="3">
        <f>_xlfn.IFNA(VLOOKUP(A1757,Orders!$A$1:$L$832,4,FALSE),"")</f>
        <v>43358</v>
      </c>
      <c r="F1757">
        <v>7.75</v>
      </c>
      <c r="G1757">
        <v>6</v>
      </c>
      <c r="H1757">
        <v>0</v>
      </c>
      <c r="I1757">
        <f t="shared" si="108"/>
        <v>2018</v>
      </c>
      <c r="J1757">
        <f t="shared" si="109"/>
        <v>46.5</v>
      </c>
      <c r="K1757">
        <f t="shared" si="110"/>
        <v>9</v>
      </c>
      <c r="L1757" t="str">
        <f t="shared" si="111"/>
        <v>Q3</v>
      </c>
    </row>
    <row r="1758" spans="1:12">
      <c r="A1758">
        <v>10925</v>
      </c>
      <c r="B1758">
        <v>36</v>
      </c>
      <c r="C1758" t="str">
        <f>_xlfn.IFNA(VLOOKUP(B1758,Products!$A$1:$J$93,2,FALSE),"")</f>
        <v>Inlagd Sill</v>
      </c>
      <c r="D1758" t="str">
        <f>_xlfn.IFNA(VLOOKUP(VLOOKUP(A1758,Orders!$A$1:$L$832,3,FALSE),Employees!$A$1:$J$10,3,FALSE)&amp;" "&amp;VLOOKUP(VLOOKUP(A1758,Orders!$A$1:$L$832,3,FALSE),Employees!$A$1:$J$10,2,FALSE),"")</f>
        <v>Janet Leverling</v>
      </c>
      <c r="E1758" s="3">
        <f>_xlfn.IFNA(VLOOKUP(A1758,Orders!$A$1:$L$832,4,FALSE),"")</f>
        <v>43358</v>
      </c>
      <c r="F1758">
        <v>19</v>
      </c>
      <c r="G1758">
        <v>25</v>
      </c>
      <c r="H1758">
        <v>0.15</v>
      </c>
      <c r="I1758">
        <f t="shared" si="108"/>
        <v>2018</v>
      </c>
      <c r="J1758">
        <f t="shared" si="109"/>
        <v>71.25</v>
      </c>
      <c r="K1758">
        <f t="shared" si="110"/>
        <v>9</v>
      </c>
      <c r="L1758" t="str">
        <f t="shared" si="111"/>
        <v>Q3</v>
      </c>
    </row>
    <row r="1759" spans="1:12">
      <c r="A1759">
        <v>10925</v>
      </c>
      <c r="B1759">
        <v>52</v>
      </c>
      <c r="C1759" t="str">
        <f>_xlfn.IFNA(VLOOKUP(B1759,Products!$A$1:$J$93,2,FALSE),"")</f>
        <v>Filo Mix</v>
      </c>
      <c r="D1759" t="str">
        <f>_xlfn.IFNA(VLOOKUP(VLOOKUP(A1759,Orders!$A$1:$L$832,3,FALSE),Employees!$A$1:$J$10,3,FALSE)&amp;" "&amp;VLOOKUP(VLOOKUP(A1759,Orders!$A$1:$L$832,3,FALSE),Employees!$A$1:$J$10,2,FALSE),"")</f>
        <v>Janet Leverling</v>
      </c>
      <c r="E1759" s="3">
        <f>_xlfn.IFNA(VLOOKUP(A1759,Orders!$A$1:$L$832,4,FALSE),"")</f>
        <v>43358</v>
      </c>
      <c r="F1759">
        <v>7</v>
      </c>
      <c r="G1759">
        <v>12</v>
      </c>
      <c r="H1759">
        <v>0.15</v>
      </c>
      <c r="I1759">
        <f t="shared" si="108"/>
        <v>2018</v>
      </c>
      <c r="J1759">
        <f t="shared" si="109"/>
        <v>12.6</v>
      </c>
      <c r="K1759">
        <f t="shared" si="110"/>
        <v>9</v>
      </c>
      <c r="L1759" t="str">
        <f t="shared" si="111"/>
        <v>Q3</v>
      </c>
    </row>
    <row r="1760" spans="1:12">
      <c r="A1760">
        <v>10926</v>
      </c>
      <c r="B1760">
        <v>11</v>
      </c>
      <c r="C1760" t="str">
        <f>_xlfn.IFNA(VLOOKUP(B1760,Products!$A$1:$J$93,2,FALSE),"")</f>
        <v>Queso Cabrales</v>
      </c>
      <c r="D1760" t="str">
        <f>_xlfn.IFNA(VLOOKUP(VLOOKUP(A1760,Orders!$A$1:$L$832,3,FALSE),Employees!$A$1:$J$10,3,FALSE)&amp;" "&amp;VLOOKUP(VLOOKUP(A1760,Orders!$A$1:$L$832,3,FALSE),Employees!$A$1:$J$10,2,FALSE),"")</f>
        <v>Margaret Peacock</v>
      </c>
      <c r="E1760" s="3">
        <f>_xlfn.IFNA(VLOOKUP(A1760,Orders!$A$1:$L$832,4,FALSE),"")</f>
        <v>43358</v>
      </c>
      <c r="F1760">
        <v>21</v>
      </c>
      <c r="G1760">
        <v>2</v>
      </c>
      <c r="H1760">
        <v>0</v>
      </c>
      <c r="I1760">
        <f t="shared" si="108"/>
        <v>2018</v>
      </c>
      <c r="J1760">
        <f t="shared" si="109"/>
        <v>42</v>
      </c>
      <c r="K1760">
        <f t="shared" si="110"/>
        <v>9</v>
      </c>
      <c r="L1760" t="str">
        <f t="shared" si="111"/>
        <v>Q3</v>
      </c>
    </row>
    <row r="1761" spans="1:12">
      <c r="A1761">
        <v>10926</v>
      </c>
      <c r="B1761">
        <v>13</v>
      </c>
      <c r="C1761" t="str">
        <f>_xlfn.IFNA(VLOOKUP(B1761,Products!$A$1:$J$93,2,FALSE),"")</f>
        <v>Konbu</v>
      </c>
      <c r="D1761" t="str">
        <f>_xlfn.IFNA(VLOOKUP(VLOOKUP(A1761,Orders!$A$1:$L$832,3,FALSE),Employees!$A$1:$J$10,3,FALSE)&amp;" "&amp;VLOOKUP(VLOOKUP(A1761,Orders!$A$1:$L$832,3,FALSE),Employees!$A$1:$J$10,2,FALSE),"")</f>
        <v>Margaret Peacock</v>
      </c>
      <c r="E1761" s="3">
        <f>_xlfn.IFNA(VLOOKUP(A1761,Orders!$A$1:$L$832,4,FALSE),"")</f>
        <v>43358</v>
      </c>
      <c r="F1761">
        <v>6</v>
      </c>
      <c r="G1761">
        <v>10</v>
      </c>
      <c r="H1761">
        <v>0</v>
      </c>
      <c r="I1761">
        <f t="shared" si="108"/>
        <v>2018</v>
      </c>
      <c r="J1761">
        <f t="shared" si="109"/>
        <v>60</v>
      </c>
      <c r="K1761">
        <f t="shared" si="110"/>
        <v>9</v>
      </c>
      <c r="L1761" t="str">
        <f t="shared" si="111"/>
        <v>Q3</v>
      </c>
    </row>
    <row r="1762" spans="1:12">
      <c r="A1762">
        <v>10926</v>
      </c>
      <c r="B1762">
        <v>19</v>
      </c>
      <c r="C1762" t="str">
        <f>_xlfn.IFNA(VLOOKUP(B1762,Products!$A$1:$J$93,2,FALSE),"")</f>
        <v>Teatime Chocolate Biscuits</v>
      </c>
      <c r="D1762" t="str">
        <f>_xlfn.IFNA(VLOOKUP(VLOOKUP(A1762,Orders!$A$1:$L$832,3,FALSE),Employees!$A$1:$J$10,3,FALSE)&amp;" "&amp;VLOOKUP(VLOOKUP(A1762,Orders!$A$1:$L$832,3,FALSE),Employees!$A$1:$J$10,2,FALSE),"")</f>
        <v>Margaret Peacock</v>
      </c>
      <c r="E1762" s="3">
        <f>_xlfn.IFNA(VLOOKUP(A1762,Orders!$A$1:$L$832,4,FALSE),"")</f>
        <v>43358</v>
      </c>
      <c r="F1762">
        <v>9.1999999999999993</v>
      </c>
      <c r="G1762">
        <v>7</v>
      </c>
      <c r="H1762">
        <v>0</v>
      </c>
      <c r="I1762">
        <f t="shared" si="108"/>
        <v>2018</v>
      </c>
      <c r="J1762">
        <f t="shared" si="109"/>
        <v>64.399999999999991</v>
      </c>
      <c r="K1762">
        <f t="shared" si="110"/>
        <v>9</v>
      </c>
      <c r="L1762" t="str">
        <f t="shared" si="111"/>
        <v>Q3</v>
      </c>
    </row>
    <row r="1763" spans="1:12">
      <c r="A1763">
        <v>10926</v>
      </c>
      <c r="B1763">
        <v>72</v>
      </c>
      <c r="C1763" t="str">
        <f>_xlfn.IFNA(VLOOKUP(B1763,Products!$A$1:$J$93,2,FALSE),"")</f>
        <v>Mozzarella di Giovanni</v>
      </c>
      <c r="D1763" t="str">
        <f>_xlfn.IFNA(VLOOKUP(VLOOKUP(A1763,Orders!$A$1:$L$832,3,FALSE),Employees!$A$1:$J$10,3,FALSE)&amp;" "&amp;VLOOKUP(VLOOKUP(A1763,Orders!$A$1:$L$832,3,FALSE),Employees!$A$1:$J$10,2,FALSE),"")</f>
        <v>Margaret Peacock</v>
      </c>
      <c r="E1763" s="3">
        <f>_xlfn.IFNA(VLOOKUP(A1763,Orders!$A$1:$L$832,4,FALSE),"")</f>
        <v>43358</v>
      </c>
      <c r="F1763">
        <v>34.799999999999997</v>
      </c>
      <c r="G1763">
        <v>10</v>
      </c>
      <c r="H1763">
        <v>0</v>
      </c>
      <c r="I1763">
        <f t="shared" si="108"/>
        <v>2018</v>
      </c>
      <c r="J1763">
        <f t="shared" si="109"/>
        <v>348</v>
      </c>
      <c r="K1763">
        <f t="shared" si="110"/>
        <v>9</v>
      </c>
      <c r="L1763" t="str">
        <f t="shared" si="111"/>
        <v>Q3</v>
      </c>
    </row>
    <row r="1764" spans="1:12">
      <c r="A1764">
        <v>10927</v>
      </c>
      <c r="B1764">
        <v>20</v>
      </c>
      <c r="C1764" t="str">
        <f>_xlfn.IFNA(VLOOKUP(B1764,Products!$A$1:$J$93,2,FALSE),"")</f>
        <v>Sir Rodney's Marmalade</v>
      </c>
      <c r="D1764" t="str">
        <f>_xlfn.IFNA(VLOOKUP(VLOOKUP(A1764,Orders!$A$1:$L$832,3,FALSE),Employees!$A$1:$J$10,3,FALSE)&amp;" "&amp;VLOOKUP(VLOOKUP(A1764,Orders!$A$1:$L$832,3,FALSE),Employees!$A$1:$J$10,2,FALSE),"")</f>
        <v>Margaret Peacock</v>
      </c>
      <c r="E1764" s="3">
        <f>_xlfn.IFNA(VLOOKUP(A1764,Orders!$A$1:$L$832,4,FALSE),"")</f>
        <v>43359</v>
      </c>
      <c r="F1764">
        <v>81</v>
      </c>
      <c r="G1764">
        <v>5</v>
      </c>
      <c r="H1764">
        <v>0</v>
      </c>
      <c r="I1764">
        <f t="shared" si="108"/>
        <v>2018</v>
      </c>
      <c r="J1764">
        <f t="shared" si="109"/>
        <v>405</v>
      </c>
      <c r="K1764">
        <f t="shared" si="110"/>
        <v>9</v>
      </c>
      <c r="L1764" t="str">
        <f t="shared" si="111"/>
        <v>Q3</v>
      </c>
    </row>
    <row r="1765" spans="1:12">
      <c r="A1765">
        <v>10927</v>
      </c>
      <c r="B1765">
        <v>52</v>
      </c>
      <c r="C1765" t="str">
        <f>_xlfn.IFNA(VLOOKUP(B1765,Products!$A$1:$J$93,2,FALSE),"")</f>
        <v>Filo Mix</v>
      </c>
      <c r="D1765" t="str">
        <f>_xlfn.IFNA(VLOOKUP(VLOOKUP(A1765,Orders!$A$1:$L$832,3,FALSE),Employees!$A$1:$J$10,3,FALSE)&amp;" "&amp;VLOOKUP(VLOOKUP(A1765,Orders!$A$1:$L$832,3,FALSE),Employees!$A$1:$J$10,2,FALSE),"")</f>
        <v>Margaret Peacock</v>
      </c>
      <c r="E1765" s="3">
        <f>_xlfn.IFNA(VLOOKUP(A1765,Orders!$A$1:$L$832,4,FALSE),"")</f>
        <v>43359</v>
      </c>
      <c r="F1765">
        <v>7</v>
      </c>
      <c r="G1765">
        <v>5</v>
      </c>
      <c r="H1765">
        <v>0</v>
      </c>
      <c r="I1765">
        <f t="shared" si="108"/>
        <v>2018</v>
      </c>
      <c r="J1765">
        <f t="shared" si="109"/>
        <v>35</v>
      </c>
      <c r="K1765">
        <f t="shared" si="110"/>
        <v>9</v>
      </c>
      <c r="L1765" t="str">
        <f t="shared" si="111"/>
        <v>Q3</v>
      </c>
    </row>
    <row r="1766" spans="1:12">
      <c r="A1766">
        <v>10927</v>
      </c>
      <c r="B1766">
        <v>76</v>
      </c>
      <c r="C1766" t="str">
        <f>_xlfn.IFNA(VLOOKUP(B1766,Products!$A$1:$J$93,2,FALSE),"")</f>
        <v>Lakkalikööri</v>
      </c>
      <c r="D1766" t="str">
        <f>_xlfn.IFNA(VLOOKUP(VLOOKUP(A1766,Orders!$A$1:$L$832,3,FALSE),Employees!$A$1:$J$10,3,FALSE)&amp;" "&amp;VLOOKUP(VLOOKUP(A1766,Orders!$A$1:$L$832,3,FALSE),Employees!$A$1:$J$10,2,FALSE),"")</f>
        <v>Margaret Peacock</v>
      </c>
      <c r="E1766" s="3">
        <f>_xlfn.IFNA(VLOOKUP(A1766,Orders!$A$1:$L$832,4,FALSE),"")</f>
        <v>43359</v>
      </c>
      <c r="F1766">
        <v>18</v>
      </c>
      <c r="G1766">
        <v>20</v>
      </c>
      <c r="H1766">
        <v>0</v>
      </c>
      <c r="I1766">
        <f t="shared" si="108"/>
        <v>2018</v>
      </c>
      <c r="J1766">
        <f t="shared" si="109"/>
        <v>360</v>
      </c>
      <c r="K1766">
        <f t="shared" si="110"/>
        <v>9</v>
      </c>
      <c r="L1766" t="str">
        <f t="shared" si="111"/>
        <v>Q3</v>
      </c>
    </row>
    <row r="1767" spans="1:12">
      <c r="A1767">
        <v>10928</v>
      </c>
      <c r="B1767">
        <v>47</v>
      </c>
      <c r="C1767" t="str">
        <f>_xlfn.IFNA(VLOOKUP(B1767,Products!$A$1:$J$93,2,FALSE),"")</f>
        <v>Zaanse koeken</v>
      </c>
      <c r="D1767" t="str">
        <f>_xlfn.IFNA(VLOOKUP(VLOOKUP(A1767,Orders!$A$1:$L$832,3,FALSE),Employees!$A$1:$J$10,3,FALSE)&amp;" "&amp;VLOOKUP(VLOOKUP(A1767,Orders!$A$1:$L$832,3,FALSE),Employees!$A$1:$J$10,2,FALSE),"")</f>
        <v>Nancy Davolio</v>
      </c>
      <c r="E1767" s="3">
        <f>_xlfn.IFNA(VLOOKUP(A1767,Orders!$A$1:$L$832,4,FALSE),"")</f>
        <v>43359</v>
      </c>
      <c r="F1767">
        <v>9.5</v>
      </c>
      <c r="G1767">
        <v>5</v>
      </c>
      <c r="H1767">
        <v>0</v>
      </c>
      <c r="I1767">
        <f t="shared" si="108"/>
        <v>2018</v>
      </c>
      <c r="J1767">
        <f t="shared" si="109"/>
        <v>47.5</v>
      </c>
      <c r="K1767">
        <f t="shared" si="110"/>
        <v>9</v>
      </c>
      <c r="L1767" t="str">
        <f t="shared" si="111"/>
        <v>Q3</v>
      </c>
    </row>
    <row r="1768" spans="1:12">
      <c r="A1768">
        <v>10928</v>
      </c>
      <c r="B1768">
        <v>76</v>
      </c>
      <c r="C1768" t="str">
        <f>_xlfn.IFNA(VLOOKUP(B1768,Products!$A$1:$J$93,2,FALSE),"")</f>
        <v>Lakkalikööri</v>
      </c>
      <c r="D1768" t="str">
        <f>_xlfn.IFNA(VLOOKUP(VLOOKUP(A1768,Orders!$A$1:$L$832,3,FALSE),Employees!$A$1:$J$10,3,FALSE)&amp;" "&amp;VLOOKUP(VLOOKUP(A1768,Orders!$A$1:$L$832,3,FALSE),Employees!$A$1:$J$10,2,FALSE),"")</f>
        <v>Nancy Davolio</v>
      </c>
      <c r="E1768" s="3">
        <f>_xlfn.IFNA(VLOOKUP(A1768,Orders!$A$1:$L$832,4,FALSE),"")</f>
        <v>43359</v>
      </c>
      <c r="F1768">
        <v>18</v>
      </c>
      <c r="G1768">
        <v>5</v>
      </c>
      <c r="H1768">
        <v>0</v>
      </c>
      <c r="I1768">
        <f t="shared" si="108"/>
        <v>2018</v>
      </c>
      <c r="J1768">
        <f t="shared" si="109"/>
        <v>90</v>
      </c>
      <c r="K1768">
        <f t="shared" si="110"/>
        <v>9</v>
      </c>
      <c r="L1768" t="str">
        <f t="shared" si="111"/>
        <v>Q3</v>
      </c>
    </row>
    <row r="1769" spans="1:12">
      <c r="A1769">
        <v>10929</v>
      </c>
      <c r="B1769">
        <v>21</v>
      </c>
      <c r="C1769" t="str">
        <f>_xlfn.IFNA(VLOOKUP(B1769,Products!$A$1:$J$93,2,FALSE),"")</f>
        <v>Sir Rodney's Scones</v>
      </c>
      <c r="D1769" t="str">
        <f>_xlfn.IFNA(VLOOKUP(VLOOKUP(A1769,Orders!$A$1:$L$832,3,FALSE),Employees!$A$1:$J$10,3,FALSE)&amp;" "&amp;VLOOKUP(VLOOKUP(A1769,Orders!$A$1:$L$832,3,FALSE),Employees!$A$1:$J$10,2,FALSE),"")</f>
        <v>Michael Suyama</v>
      </c>
      <c r="E1769" s="3">
        <f>_xlfn.IFNA(VLOOKUP(A1769,Orders!$A$1:$L$832,4,FALSE),"")</f>
        <v>43359</v>
      </c>
      <c r="F1769">
        <v>10</v>
      </c>
      <c r="G1769">
        <v>60</v>
      </c>
      <c r="H1769">
        <v>0</v>
      </c>
      <c r="I1769">
        <f t="shared" si="108"/>
        <v>2018</v>
      </c>
      <c r="J1769">
        <f t="shared" si="109"/>
        <v>600</v>
      </c>
      <c r="K1769">
        <f t="shared" si="110"/>
        <v>9</v>
      </c>
      <c r="L1769" t="str">
        <f t="shared" si="111"/>
        <v>Q3</v>
      </c>
    </row>
    <row r="1770" spans="1:12">
      <c r="A1770">
        <v>10929</v>
      </c>
      <c r="B1770">
        <v>75</v>
      </c>
      <c r="C1770" t="str">
        <f>_xlfn.IFNA(VLOOKUP(B1770,Products!$A$1:$J$93,2,FALSE),"")</f>
        <v>Rhönbräu Klosterbier</v>
      </c>
      <c r="D1770" t="str">
        <f>_xlfn.IFNA(VLOOKUP(VLOOKUP(A1770,Orders!$A$1:$L$832,3,FALSE),Employees!$A$1:$J$10,3,FALSE)&amp;" "&amp;VLOOKUP(VLOOKUP(A1770,Orders!$A$1:$L$832,3,FALSE),Employees!$A$1:$J$10,2,FALSE),"")</f>
        <v>Michael Suyama</v>
      </c>
      <c r="E1770" s="3">
        <f>_xlfn.IFNA(VLOOKUP(A1770,Orders!$A$1:$L$832,4,FALSE),"")</f>
        <v>43359</v>
      </c>
      <c r="F1770">
        <v>7.75</v>
      </c>
      <c r="G1770">
        <v>49</v>
      </c>
      <c r="H1770">
        <v>0</v>
      </c>
      <c r="I1770">
        <f t="shared" si="108"/>
        <v>2018</v>
      </c>
      <c r="J1770">
        <f t="shared" si="109"/>
        <v>379.75</v>
      </c>
      <c r="K1770">
        <f t="shared" si="110"/>
        <v>9</v>
      </c>
      <c r="L1770" t="str">
        <f t="shared" si="111"/>
        <v>Q3</v>
      </c>
    </row>
    <row r="1771" spans="1:12">
      <c r="A1771">
        <v>10929</v>
      </c>
      <c r="B1771">
        <v>77</v>
      </c>
      <c r="C1771" t="str">
        <f>_xlfn.IFNA(VLOOKUP(B1771,Products!$A$1:$J$93,2,FALSE),"")</f>
        <v>Original Frankfurter grüne Soße</v>
      </c>
      <c r="D1771" t="str">
        <f>_xlfn.IFNA(VLOOKUP(VLOOKUP(A1771,Orders!$A$1:$L$832,3,FALSE),Employees!$A$1:$J$10,3,FALSE)&amp;" "&amp;VLOOKUP(VLOOKUP(A1771,Orders!$A$1:$L$832,3,FALSE),Employees!$A$1:$J$10,2,FALSE),"")</f>
        <v>Michael Suyama</v>
      </c>
      <c r="E1771" s="3">
        <f>_xlfn.IFNA(VLOOKUP(A1771,Orders!$A$1:$L$832,4,FALSE),"")</f>
        <v>43359</v>
      </c>
      <c r="F1771">
        <v>13</v>
      </c>
      <c r="G1771">
        <v>15</v>
      </c>
      <c r="H1771">
        <v>0</v>
      </c>
      <c r="I1771">
        <f t="shared" si="108"/>
        <v>2018</v>
      </c>
      <c r="J1771">
        <f t="shared" si="109"/>
        <v>195</v>
      </c>
      <c r="K1771">
        <f t="shared" si="110"/>
        <v>9</v>
      </c>
      <c r="L1771" t="str">
        <f t="shared" si="111"/>
        <v>Q3</v>
      </c>
    </row>
    <row r="1772" spans="1:12">
      <c r="A1772">
        <v>10930</v>
      </c>
      <c r="B1772">
        <v>21</v>
      </c>
      <c r="C1772" t="str">
        <f>_xlfn.IFNA(VLOOKUP(B1772,Products!$A$1:$J$93,2,FALSE),"")</f>
        <v>Sir Rodney's Scones</v>
      </c>
      <c r="D1772" t="str">
        <f>_xlfn.IFNA(VLOOKUP(VLOOKUP(A1772,Orders!$A$1:$L$832,3,FALSE),Employees!$A$1:$J$10,3,FALSE)&amp;" "&amp;VLOOKUP(VLOOKUP(A1772,Orders!$A$1:$L$832,3,FALSE),Employees!$A$1:$J$10,2,FALSE),"")</f>
        <v>Margaret Peacock</v>
      </c>
      <c r="E1772" s="3">
        <f>_xlfn.IFNA(VLOOKUP(A1772,Orders!$A$1:$L$832,4,FALSE),"")</f>
        <v>43360</v>
      </c>
      <c r="F1772">
        <v>10</v>
      </c>
      <c r="G1772">
        <v>36</v>
      </c>
      <c r="H1772">
        <v>0</v>
      </c>
      <c r="I1772">
        <f t="shared" si="108"/>
        <v>2018</v>
      </c>
      <c r="J1772">
        <f t="shared" si="109"/>
        <v>360</v>
      </c>
      <c r="K1772">
        <f t="shared" si="110"/>
        <v>9</v>
      </c>
      <c r="L1772" t="str">
        <f t="shared" si="111"/>
        <v>Q3</v>
      </c>
    </row>
    <row r="1773" spans="1:12">
      <c r="A1773">
        <v>10930</v>
      </c>
      <c r="B1773">
        <v>27</v>
      </c>
      <c r="C1773" t="str">
        <f>_xlfn.IFNA(VLOOKUP(B1773,Products!$A$1:$J$93,2,FALSE),"")</f>
        <v>Schoggi Schokolade</v>
      </c>
      <c r="D1773" t="str">
        <f>_xlfn.IFNA(VLOOKUP(VLOOKUP(A1773,Orders!$A$1:$L$832,3,FALSE),Employees!$A$1:$J$10,3,FALSE)&amp;" "&amp;VLOOKUP(VLOOKUP(A1773,Orders!$A$1:$L$832,3,FALSE),Employees!$A$1:$J$10,2,FALSE),"")</f>
        <v>Margaret Peacock</v>
      </c>
      <c r="E1773" s="3">
        <f>_xlfn.IFNA(VLOOKUP(A1773,Orders!$A$1:$L$832,4,FALSE),"")</f>
        <v>43360</v>
      </c>
      <c r="F1773">
        <v>43.9</v>
      </c>
      <c r="G1773">
        <v>25</v>
      </c>
      <c r="H1773">
        <v>0</v>
      </c>
      <c r="I1773">
        <f t="shared" si="108"/>
        <v>2018</v>
      </c>
      <c r="J1773">
        <f t="shared" si="109"/>
        <v>1097.5</v>
      </c>
      <c r="K1773">
        <f t="shared" si="110"/>
        <v>9</v>
      </c>
      <c r="L1773" t="str">
        <f t="shared" si="111"/>
        <v>Q3</v>
      </c>
    </row>
    <row r="1774" spans="1:12">
      <c r="A1774">
        <v>10930</v>
      </c>
      <c r="B1774">
        <v>55</v>
      </c>
      <c r="C1774" t="str">
        <f>_xlfn.IFNA(VLOOKUP(B1774,Products!$A$1:$J$93,2,FALSE),"")</f>
        <v>Pâté chinois</v>
      </c>
      <c r="D1774" t="str">
        <f>_xlfn.IFNA(VLOOKUP(VLOOKUP(A1774,Orders!$A$1:$L$832,3,FALSE),Employees!$A$1:$J$10,3,FALSE)&amp;" "&amp;VLOOKUP(VLOOKUP(A1774,Orders!$A$1:$L$832,3,FALSE),Employees!$A$1:$J$10,2,FALSE),"")</f>
        <v>Margaret Peacock</v>
      </c>
      <c r="E1774" s="3">
        <f>_xlfn.IFNA(VLOOKUP(A1774,Orders!$A$1:$L$832,4,FALSE),"")</f>
        <v>43360</v>
      </c>
      <c r="F1774">
        <v>24</v>
      </c>
      <c r="G1774">
        <v>25</v>
      </c>
      <c r="H1774">
        <v>0.2</v>
      </c>
      <c r="I1774">
        <f t="shared" si="108"/>
        <v>2018</v>
      </c>
      <c r="J1774">
        <f t="shared" si="109"/>
        <v>120</v>
      </c>
      <c r="K1774">
        <f t="shared" si="110"/>
        <v>9</v>
      </c>
      <c r="L1774" t="str">
        <f t="shared" si="111"/>
        <v>Q3</v>
      </c>
    </row>
    <row r="1775" spans="1:12">
      <c r="A1775">
        <v>10930</v>
      </c>
      <c r="B1775">
        <v>58</v>
      </c>
      <c r="C1775" t="str">
        <f>_xlfn.IFNA(VLOOKUP(B1775,Products!$A$1:$J$93,2,FALSE),"")</f>
        <v>Escargots de Bourgogne</v>
      </c>
      <c r="D1775" t="str">
        <f>_xlfn.IFNA(VLOOKUP(VLOOKUP(A1775,Orders!$A$1:$L$832,3,FALSE),Employees!$A$1:$J$10,3,FALSE)&amp;" "&amp;VLOOKUP(VLOOKUP(A1775,Orders!$A$1:$L$832,3,FALSE),Employees!$A$1:$J$10,2,FALSE),"")</f>
        <v>Margaret Peacock</v>
      </c>
      <c r="E1775" s="3">
        <f>_xlfn.IFNA(VLOOKUP(A1775,Orders!$A$1:$L$832,4,FALSE),"")</f>
        <v>43360</v>
      </c>
      <c r="F1775">
        <v>13.25</v>
      </c>
      <c r="G1775">
        <v>30</v>
      </c>
      <c r="H1775">
        <v>0.2</v>
      </c>
      <c r="I1775">
        <f t="shared" si="108"/>
        <v>2018</v>
      </c>
      <c r="J1775">
        <f t="shared" si="109"/>
        <v>79.5</v>
      </c>
      <c r="K1775">
        <f t="shared" si="110"/>
        <v>9</v>
      </c>
      <c r="L1775" t="str">
        <f t="shared" si="111"/>
        <v>Q3</v>
      </c>
    </row>
    <row r="1776" spans="1:12">
      <c r="A1776">
        <v>10931</v>
      </c>
      <c r="B1776">
        <v>13</v>
      </c>
      <c r="C1776" t="str">
        <f>_xlfn.IFNA(VLOOKUP(B1776,Products!$A$1:$J$93,2,FALSE),"")</f>
        <v>Konbu</v>
      </c>
      <c r="D1776" t="str">
        <f>_xlfn.IFNA(VLOOKUP(VLOOKUP(A1776,Orders!$A$1:$L$832,3,FALSE),Employees!$A$1:$J$10,3,FALSE)&amp;" "&amp;VLOOKUP(VLOOKUP(A1776,Orders!$A$1:$L$832,3,FALSE),Employees!$A$1:$J$10,2,FALSE),"")</f>
        <v>Margaret Peacock</v>
      </c>
      <c r="E1776" s="3">
        <f>_xlfn.IFNA(VLOOKUP(A1776,Orders!$A$1:$L$832,4,FALSE),"")</f>
        <v>43360</v>
      </c>
      <c r="F1776">
        <v>6</v>
      </c>
      <c r="G1776">
        <v>42</v>
      </c>
      <c r="H1776">
        <v>0.15</v>
      </c>
      <c r="I1776">
        <f t="shared" si="108"/>
        <v>2018</v>
      </c>
      <c r="J1776">
        <f t="shared" si="109"/>
        <v>37.799999999999997</v>
      </c>
      <c r="K1776">
        <f t="shared" si="110"/>
        <v>9</v>
      </c>
      <c r="L1776" t="str">
        <f t="shared" si="111"/>
        <v>Q3</v>
      </c>
    </row>
    <row r="1777" spans="1:12">
      <c r="A1777">
        <v>10931</v>
      </c>
      <c r="B1777">
        <v>57</v>
      </c>
      <c r="C1777" t="str">
        <f>_xlfn.IFNA(VLOOKUP(B1777,Products!$A$1:$J$93,2,FALSE),"")</f>
        <v>Ravioli Angelo</v>
      </c>
      <c r="D1777" t="str">
        <f>_xlfn.IFNA(VLOOKUP(VLOOKUP(A1777,Orders!$A$1:$L$832,3,FALSE),Employees!$A$1:$J$10,3,FALSE)&amp;" "&amp;VLOOKUP(VLOOKUP(A1777,Orders!$A$1:$L$832,3,FALSE),Employees!$A$1:$J$10,2,FALSE),"")</f>
        <v>Margaret Peacock</v>
      </c>
      <c r="E1777" s="3">
        <f>_xlfn.IFNA(VLOOKUP(A1777,Orders!$A$1:$L$832,4,FALSE),"")</f>
        <v>43360</v>
      </c>
      <c r="F1777">
        <v>19.5</v>
      </c>
      <c r="G1777">
        <v>30</v>
      </c>
      <c r="H1777">
        <v>0</v>
      </c>
      <c r="I1777">
        <f t="shared" si="108"/>
        <v>2018</v>
      </c>
      <c r="J1777">
        <f t="shared" si="109"/>
        <v>585</v>
      </c>
      <c r="K1777">
        <f t="shared" si="110"/>
        <v>9</v>
      </c>
      <c r="L1777" t="str">
        <f t="shared" si="111"/>
        <v>Q3</v>
      </c>
    </row>
    <row r="1778" spans="1:12">
      <c r="A1778">
        <v>10932</v>
      </c>
      <c r="B1778">
        <v>16</v>
      </c>
      <c r="C1778" t="str">
        <f>_xlfn.IFNA(VLOOKUP(B1778,Products!$A$1:$J$93,2,FALSE),"")</f>
        <v>Pavlova</v>
      </c>
      <c r="D1778" t="str">
        <f>_xlfn.IFNA(VLOOKUP(VLOOKUP(A1778,Orders!$A$1:$L$832,3,FALSE),Employees!$A$1:$J$10,3,FALSE)&amp;" "&amp;VLOOKUP(VLOOKUP(A1778,Orders!$A$1:$L$832,3,FALSE),Employees!$A$1:$J$10,2,FALSE),"")</f>
        <v>Laura Callahan</v>
      </c>
      <c r="E1778" s="3">
        <f>_xlfn.IFNA(VLOOKUP(A1778,Orders!$A$1:$L$832,4,FALSE),"")</f>
        <v>43360</v>
      </c>
      <c r="F1778">
        <v>17.45</v>
      </c>
      <c r="G1778">
        <v>30</v>
      </c>
      <c r="H1778">
        <v>0.1</v>
      </c>
      <c r="I1778">
        <f t="shared" si="108"/>
        <v>2018</v>
      </c>
      <c r="J1778">
        <f t="shared" si="109"/>
        <v>52.35</v>
      </c>
      <c r="K1778">
        <f t="shared" si="110"/>
        <v>9</v>
      </c>
      <c r="L1778" t="str">
        <f t="shared" si="111"/>
        <v>Q3</v>
      </c>
    </row>
    <row r="1779" spans="1:12">
      <c r="A1779">
        <v>10932</v>
      </c>
      <c r="B1779">
        <v>62</v>
      </c>
      <c r="C1779" t="str">
        <f>_xlfn.IFNA(VLOOKUP(B1779,Products!$A$1:$J$93,2,FALSE),"")</f>
        <v>Tarte au sucre</v>
      </c>
      <c r="D1779" t="str">
        <f>_xlfn.IFNA(VLOOKUP(VLOOKUP(A1779,Orders!$A$1:$L$832,3,FALSE),Employees!$A$1:$J$10,3,FALSE)&amp;" "&amp;VLOOKUP(VLOOKUP(A1779,Orders!$A$1:$L$832,3,FALSE),Employees!$A$1:$J$10,2,FALSE),"")</f>
        <v>Laura Callahan</v>
      </c>
      <c r="E1779" s="3">
        <f>_xlfn.IFNA(VLOOKUP(A1779,Orders!$A$1:$L$832,4,FALSE),"")</f>
        <v>43360</v>
      </c>
      <c r="F1779">
        <v>49.3</v>
      </c>
      <c r="G1779">
        <v>14</v>
      </c>
      <c r="H1779">
        <v>0.1</v>
      </c>
      <c r="I1779">
        <f t="shared" si="108"/>
        <v>2018</v>
      </c>
      <c r="J1779">
        <f t="shared" si="109"/>
        <v>69.02</v>
      </c>
      <c r="K1779">
        <f t="shared" si="110"/>
        <v>9</v>
      </c>
      <c r="L1779" t="str">
        <f t="shared" si="111"/>
        <v>Q3</v>
      </c>
    </row>
    <row r="1780" spans="1:12">
      <c r="A1780">
        <v>10932</v>
      </c>
      <c r="B1780">
        <v>72</v>
      </c>
      <c r="C1780" t="str">
        <f>_xlfn.IFNA(VLOOKUP(B1780,Products!$A$1:$J$93,2,FALSE),"")</f>
        <v>Mozzarella di Giovanni</v>
      </c>
      <c r="D1780" t="str">
        <f>_xlfn.IFNA(VLOOKUP(VLOOKUP(A1780,Orders!$A$1:$L$832,3,FALSE),Employees!$A$1:$J$10,3,FALSE)&amp;" "&amp;VLOOKUP(VLOOKUP(A1780,Orders!$A$1:$L$832,3,FALSE),Employees!$A$1:$J$10,2,FALSE),"")</f>
        <v>Laura Callahan</v>
      </c>
      <c r="E1780" s="3">
        <f>_xlfn.IFNA(VLOOKUP(A1780,Orders!$A$1:$L$832,4,FALSE),"")</f>
        <v>43360</v>
      </c>
      <c r="F1780">
        <v>34.799999999999997</v>
      </c>
      <c r="G1780">
        <v>16</v>
      </c>
      <c r="H1780">
        <v>0</v>
      </c>
      <c r="I1780">
        <f t="shared" si="108"/>
        <v>2018</v>
      </c>
      <c r="J1780">
        <f t="shared" si="109"/>
        <v>556.79999999999995</v>
      </c>
      <c r="K1780">
        <f t="shared" si="110"/>
        <v>9</v>
      </c>
      <c r="L1780" t="str">
        <f t="shared" si="111"/>
        <v>Q3</v>
      </c>
    </row>
    <row r="1781" spans="1:12">
      <c r="A1781">
        <v>10932</v>
      </c>
      <c r="B1781">
        <v>75</v>
      </c>
      <c r="C1781" t="str">
        <f>_xlfn.IFNA(VLOOKUP(B1781,Products!$A$1:$J$93,2,FALSE),"")</f>
        <v>Rhönbräu Klosterbier</v>
      </c>
      <c r="D1781" t="str">
        <f>_xlfn.IFNA(VLOOKUP(VLOOKUP(A1781,Orders!$A$1:$L$832,3,FALSE),Employees!$A$1:$J$10,3,FALSE)&amp;" "&amp;VLOOKUP(VLOOKUP(A1781,Orders!$A$1:$L$832,3,FALSE),Employees!$A$1:$J$10,2,FALSE),"")</f>
        <v>Laura Callahan</v>
      </c>
      <c r="E1781" s="3">
        <f>_xlfn.IFNA(VLOOKUP(A1781,Orders!$A$1:$L$832,4,FALSE),"")</f>
        <v>43360</v>
      </c>
      <c r="F1781">
        <v>7.75</v>
      </c>
      <c r="G1781">
        <v>20</v>
      </c>
      <c r="H1781">
        <v>0.1</v>
      </c>
      <c r="I1781">
        <f t="shared" si="108"/>
        <v>2018</v>
      </c>
      <c r="J1781">
        <f t="shared" si="109"/>
        <v>15.5</v>
      </c>
      <c r="K1781">
        <f t="shared" si="110"/>
        <v>9</v>
      </c>
      <c r="L1781" t="str">
        <f t="shared" si="111"/>
        <v>Q3</v>
      </c>
    </row>
    <row r="1782" spans="1:12">
      <c r="A1782">
        <v>10933</v>
      </c>
      <c r="B1782">
        <v>53</v>
      </c>
      <c r="C1782" t="str">
        <f>_xlfn.IFNA(VLOOKUP(B1782,Products!$A$1:$J$93,2,FALSE),"")</f>
        <v>Perth Pasties</v>
      </c>
      <c r="D1782" t="str">
        <f>_xlfn.IFNA(VLOOKUP(VLOOKUP(A1782,Orders!$A$1:$L$832,3,FALSE),Employees!$A$1:$J$10,3,FALSE)&amp;" "&amp;VLOOKUP(VLOOKUP(A1782,Orders!$A$1:$L$832,3,FALSE),Employees!$A$1:$J$10,2,FALSE),"")</f>
        <v>Michael Suyama</v>
      </c>
      <c r="E1782" s="3">
        <f>_xlfn.IFNA(VLOOKUP(A1782,Orders!$A$1:$L$832,4,FALSE),"")</f>
        <v>43360</v>
      </c>
      <c r="F1782">
        <v>32.799999999999997</v>
      </c>
      <c r="G1782">
        <v>2</v>
      </c>
      <c r="H1782">
        <v>0</v>
      </c>
      <c r="I1782">
        <f t="shared" si="108"/>
        <v>2018</v>
      </c>
      <c r="J1782">
        <f t="shared" si="109"/>
        <v>65.599999999999994</v>
      </c>
      <c r="K1782">
        <f t="shared" si="110"/>
        <v>9</v>
      </c>
      <c r="L1782" t="str">
        <f t="shared" si="111"/>
        <v>Q3</v>
      </c>
    </row>
    <row r="1783" spans="1:12">
      <c r="A1783">
        <v>10933</v>
      </c>
      <c r="B1783">
        <v>61</v>
      </c>
      <c r="C1783" t="str">
        <f>_xlfn.IFNA(VLOOKUP(B1783,Products!$A$1:$J$93,2,FALSE),"")</f>
        <v>Sirop d'érable</v>
      </c>
      <c r="D1783" t="str">
        <f>_xlfn.IFNA(VLOOKUP(VLOOKUP(A1783,Orders!$A$1:$L$832,3,FALSE),Employees!$A$1:$J$10,3,FALSE)&amp;" "&amp;VLOOKUP(VLOOKUP(A1783,Orders!$A$1:$L$832,3,FALSE),Employees!$A$1:$J$10,2,FALSE),"")</f>
        <v>Michael Suyama</v>
      </c>
      <c r="E1783" s="3">
        <f>_xlfn.IFNA(VLOOKUP(A1783,Orders!$A$1:$L$832,4,FALSE),"")</f>
        <v>43360</v>
      </c>
      <c r="F1783">
        <v>28.5</v>
      </c>
      <c r="G1783">
        <v>30</v>
      </c>
      <c r="H1783">
        <v>0</v>
      </c>
      <c r="I1783">
        <f t="shared" si="108"/>
        <v>2018</v>
      </c>
      <c r="J1783">
        <f t="shared" si="109"/>
        <v>855</v>
      </c>
      <c r="K1783">
        <f t="shared" si="110"/>
        <v>9</v>
      </c>
      <c r="L1783" t="str">
        <f t="shared" si="111"/>
        <v>Q3</v>
      </c>
    </row>
    <row r="1784" spans="1:12">
      <c r="A1784">
        <v>10934</v>
      </c>
      <c r="B1784">
        <v>6</v>
      </c>
      <c r="C1784" t="str">
        <f>_xlfn.IFNA(VLOOKUP(B1784,Products!$A$1:$J$93,2,FALSE),"")</f>
        <v>Grandma's Boysenberry Spread</v>
      </c>
      <c r="D1784" t="str">
        <f>_xlfn.IFNA(VLOOKUP(VLOOKUP(A1784,Orders!$A$1:$L$832,3,FALSE),Employees!$A$1:$J$10,3,FALSE)&amp;" "&amp;VLOOKUP(VLOOKUP(A1784,Orders!$A$1:$L$832,3,FALSE),Employees!$A$1:$J$10,2,FALSE),"")</f>
        <v>Janet Leverling</v>
      </c>
      <c r="E1784" s="3">
        <f>_xlfn.IFNA(VLOOKUP(A1784,Orders!$A$1:$L$832,4,FALSE),"")</f>
        <v>43363</v>
      </c>
      <c r="F1784">
        <v>25</v>
      </c>
      <c r="G1784">
        <v>20</v>
      </c>
      <c r="H1784">
        <v>0</v>
      </c>
      <c r="I1784">
        <f t="shared" si="108"/>
        <v>2018</v>
      </c>
      <c r="J1784">
        <f t="shared" si="109"/>
        <v>500</v>
      </c>
      <c r="K1784">
        <f t="shared" si="110"/>
        <v>9</v>
      </c>
      <c r="L1784" t="str">
        <f t="shared" si="111"/>
        <v>Q3</v>
      </c>
    </row>
    <row r="1785" spans="1:12">
      <c r="A1785">
        <v>10935</v>
      </c>
      <c r="B1785">
        <v>1</v>
      </c>
      <c r="C1785" t="str">
        <f>_xlfn.IFNA(VLOOKUP(B1785,Products!$A$1:$J$93,2,FALSE),"")</f>
        <v>Tea</v>
      </c>
      <c r="D1785" t="str">
        <f>_xlfn.IFNA(VLOOKUP(VLOOKUP(A1785,Orders!$A$1:$L$832,3,FALSE),Employees!$A$1:$J$10,3,FALSE)&amp;" "&amp;VLOOKUP(VLOOKUP(A1785,Orders!$A$1:$L$832,3,FALSE),Employees!$A$1:$J$10,2,FALSE),"")</f>
        <v>Margaret Peacock</v>
      </c>
      <c r="E1785" s="3">
        <f>_xlfn.IFNA(VLOOKUP(A1785,Orders!$A$1:$L$832,4,FALSE),"")</f>
        <v>43363</v>
      </c>
      <c r="F1785">
        <v>18</v>
      </c>
      <c r="G1785">
        <v>21</v>
      </c>
      <c r="H1785">
        <v>0</v>
      </c>
      <c r="I1785">
        <f t="shared" si="108"/>
        <v>2018</v>
      </c>
      <c r="J1785">
        <f t="shared" si="109"/>
        <v>378</v>
      </c>
      <c r="K1785">
        <f t="shared" si="110"/>
        <v>9</v>
      </c>
      <c r="L1785" t="str">
        <f t="shared" si="111"/>
        <v>Q3</v>
      </c>
    </row>
    <row r="1786" spans="1:12">
      <c r="A1786">
        <v>10935</v>
      </c>
      <c r="B1786">
        <v>18</v>
      </c>
      <c r="C1786" t="str">
        <f>_xlfn.IFNA(VLOOKUP(B1786,Products!$A$1:$J$93,2,FALSE),"")</f>
        <v>Carnarvon Tigers</v>
      </c>
      <c r="D1786" t="str">
        <f>_xlfn.IFNA(VLOOKUP(VLOOKUP(A1786,Orders!$A$1:$L$832,3,FALSE),Employees!$A$1:$J$10,3,FALSE)&amp;" "&amp;VLOOKUP(VLOOKUP(A1786,Orders!$A$1:$L$832,3,FALSE),Employees!$A$1:$J$10,2,FALSE),"")</f>
        <v>Margaret Peacock</v>
      </c>
      <c r="E1786" s="3">
        <f>_xlfn.IFNA(VLOOKUP(A1786,Orders!$A$1:$L$832,4,FALSE),"")</f>
        <v>43363</v>
      </c>
      <c r="F1786">
        <v>62.5</v>
      </c>
      <c r="G1786">
        <v>4</v>
      </c>
      <c r="H1786">
        <v>0.25</v>
      </c>
      <c r="I1786">
        <f t="shared" si="108"/>
        <v>2018</v>
      </c>
      <c r="J1786">
        <f t="shared" si="109"/>
        <v>62.5</v>
      </c>
      <c r="K1786">
        <f t="shared" si="110"/>
        <v>9</v>
      </c>
      <c r="L1786" t="str">
        <f t="shared" si="111"/>
        <v>Q3</v>
      </c>
    </row>
    <row r="1787" spans="1:12">
      <c r="A1787">
        <v>10935</v>
      </c>
      <c r="B1787">
        <v>23</v>
      </c>
      <c r="C1787" t="str">
        <f>_xlfn.IFNA(VLOOKUP(B1787,Products!$A$1:$J$93,2,FALSE),"")</f>
        <v>Tunnbröd</v>
      </c>
      <c r="D1787" t="str">
        <f>_xlfn.IFNA(VLOOKUP(VLOOKUP(A1787,Orders!$A$1:$L$832,3,FALSE),Employees!$A$1:$J$10,3,FALSE)&amp;" "&amp;VLOOKUP(VLOOKUP(A1787,Orders!$A$1:$L$832,3,FALSE),Employees!$A$1:$J$10,2,FALSE),"")</f>
        <v>Margaret Peacock</v>
      </c>
      <c r="E1787" s="3">
        <f>_xlfn.IFNA(VLOOKUP(A1787,Orders!$A$1:$L$832,4,FALSE),"")</f>
        <v>43363</v>
      </c>
      <c r="F1787">
        <v>9</v>
      </c>
      <c r="G1787">
        <v>8</v>
      </c>
      <c r="H1787">
        <v>0.25</v>
      </c>
      <c r="I1787">
        <f t="shared" si="108"/>
        <v>2018</v>
      </c>
      <c r="J1787">
        <f t="shared" si="109"/>
        <v>18</v>
      </c>
      <c r="K1787">
        <f t="shared" si="110"/>
        <v>9</v>
      </c>
      <c r="L1787" t="str">
        <f t="shared" si="111"/>
        <v>Q3</v>
      </c>
    </row>
    <row r="1788" spans="1:12">
      <c r="A1788">
        <v>10936</v>
      </c>
      <c r="B1788">
        <v>36</v>
      </c>
      <c r="C1788" t="str">
        <f>_xlfn.IFNA(VLOOKUP(B1788,Products!$A$1:$J$93,2,FALSE),"")</f>
        <v>Inlagd Sill</v>
      </c>
      <c r="D1788" t="str">
        <f>_xlfn.IFNA(VLOOKUP(VLOOKUP(A1788,Orders!$A$1:$L$832,3,FALSE),Employees!$A$1:$J$10,3,FALSE)&amp;" "&amp;VLOOKUP(VLOOKUP(A1788,Orders!$A$1:$L$832,3,FALSE),Employees!$A$1:$J$10,2,FALSE),"")</f>
        <v>Janet Leverling</v>
      </c>
      <c r="E1788" s="3">
        <f>_xlfn.IFNA(VLOOKUP(A1788,Orders!$A$1:$L$832,4,FALSE),"")</f>
        <v>43363</v>
      </c>
      <c r="F1788">
        <v>19</v>
      </c>
      <c r="G1788">
        <v>30</v>
      </c>
      <c r="H1788">
        <v>0.2</v>
      </c>
      <c r="I1788">
        <f t="shared" si="108"/>
        <v>2018</v>
      </c>
      <c r="J1788">
        <f t="shared" si="109"/>
        <v>114</v>
      </c>
      <c r="K1788">
        <f t="shared" si="110"/>
        <v>9</v>
      </c>
      <c r="L1788" t="str">
        <f t="shared" si="111"/>
        <v>Q3</v>
      </c>
    </row>
    <row r="1789" spans="1:12">
      <c r="A1789">
        <v>10937</v>
      </c>
      <c r="B1789">
        <v>28</v>
      </c>
      <c r="C1789" t="str">
        <f>_xlfn.IFNA(VLOOKUP(B1789,Products!$A$1:$J$93,2,FALSE),"")</f>
        <v>Rössle Sauerkraut</v>
      </c>
      <c r="D1789" t="str">
        <f>_xlfn.IFNA(VLOOKUP(VLOOKUP(A1789,Orders!$A$1:$L$832,3,FALSE),Employees!$A$1:$J$10,3,FALSE)&amp;" "&amp;VLOOKUP(VLOOKUP(A1789,Orders!$A$1:$L$832,3,FALSE),Employees!$A$1:$J$10,2,FALSE),"")</f>
        <v>Robert King</v>
      </c>
      <c r="E1789" s="3">
        <f>_xlfn.IFNA(VLOOKUP(A1789,Orders!$A$1:$L$832,4,FALSE),"")</f>
        <v>43364</v>
      </c>
      <c r="F1789">
        <v>45.6</v>
      </c>
      <c r="G1789">
        <v>8</v>
      </c>
      <c r="H1789">
        <v>0</v>
      </c>
      <c r="I1789">
        <f t="shared" si="108"/>
        <v>2018</v>
      </c>
      <c r="J1789">
        <f t="shared" si="109"/>
        <v>364.8</v>
      </c>
      <c r="K1789">
        <f t="shared" si="110"/>
        <v>9</v>
      </c>
      <c r="L1789" t="str">
        <f t="shared" si="111"/>
        <v>Q3</v>
      </c>
    </row>
    <row r="1790" spans="1:12">
      <c r="A1790">
        <v>10937</v>
      </c>
      <c r="B1790">
        <v>34</v>
      </c>
      <c r="C1790" t="str">
        <f>_xlfn.IFNA(VLOOKUP(B1790,Products!$A$1:$J$93,2,FALSE),"")</f>
        <v>Sasquatch Ale</v>
      </c>
      <c r="D1790" t="str">
        <f>_xlfn.IFNA(VLOOKUP(VLOOKUP(A1790,Orders!$A$1:$L$832,3,FALSE),Employees!$A$1:$J$10,3,FALSE)&amp;" "&amp;VLOOKUP(VLOOKUP(A1790,Orders!$A$1:$L$832,3,FALSE),Employees!$A$1:$J$10,2,FALSE),"")</f>
        <v>Robert King</v>
      </c>
      <c r="E1790" s="3">
        <f>_xlfn.IFNA(VLOOKUP(A1790,Orders!$A$1:$L$832,4,FALSE),"")</f>
        <v>43364</v>
      </c>
      <c r="F1790">
        <v>14</v>
      </c>
      <c r="G1790">
        <v>20</v>
      </c>
      <c r="H1790">
        <v>0</v>
      </c>
      <c r="I1790">
        <f t="shared" si="108"/>
        <v>2018</v>
      </c>
      <c r="J1790">
        <f t="shared" si="109"/>
        <v>280</v>
      </c>
      <c r="K1790">
        <f t="shared" si="110"/>
        <v>9</v>
      </c>
      <c r="L1790" t="str">
        <f t="shared" si="111"/>
        <v>Q3</v>
      </c>
    </row>
    <row r="1791" spans="1:12">
      <c r="A1791">
        <v>10938</v>
      </c>
      <c r="B1791">
        <v>13</v>
      </c>
      <c r="C1791" t="str">
        <f>_xlfn.IFNA(VLOOKUP(B1791,Products!$A$1:$J$93,2,FALSE),"")</f>
        <v>Konbu</v>
      </c>
      <c r="D1791" t="str">
        <f>_xlfn.IFNA(VLOOKUP(VLOOKUP(A1791,Orders!$A$1:$L$832,3,FALSE),Employees!$A$1:$J$10,3,FALSE)&amp;" "&amp;VLOOKUP(VLOOKUP(A1791,Orders!$A$1:$L$832,3,FALSE),Employees!$A$1:$J$10,2,FALSE),"")</f>
        <v>Janet Leverling</v>
      </c>
      <c r="E1791" s="3">
        <f>_xlfn.IFNA(VLOOKUP(A1791,Orders!$A$1:$L$832,4,FALSE),"")</f>
        <v>43364</v>
      </c>
      <c r="F1791">
        <v>6</v>
      </c>
      <c r="G1791">
        <v>20</v>
      </c>
      <c r="H1791">
        <v>0.25</v>
      </c>
      <c r="I1791">
        <f t="shared" si="108"/>
        <v>2018</v>
      </c>
      <c r="J1791">
        <f t="shared" si="109"/>
        <v>30</v>
      </c>
      <c r="K1791">
        <f t="shared" si="110"/>
        <v>9</v>
      </c>
      <c r="L1791" t="str">
        <f t="shared" si="111"/>
        <v>Q3</v>
      </c>
    </row>
    <row r="1792" spans="1:12">
      <c r="A1792">
        <v>10938</v>
      </c>
      <c r="B1792">
        <v>43</v>
      </c>
      <c r="C1792" t="str">
        <f>_xlfn.IFNA(VLOOKUP(B1792,Products!$A$1:$J$93,2,FALSE),"")</f>
        <v>Ipoh Coffee</v>
      </c>
      <c r="D1792" t="str">
        <f>_xlfn.IFNA(VLOOKUP(VLOOKUP(A1792,Orders!$A$1:$L$832,3,FALSE),Employees!$A$1:$J$10,3,FALSE)&amp;" "&amp;VLOOKUP(VLOOKUP(A1792,Orders!$A$1:$L$832,3,FALSE),Employees!$A$1:$J$10,2,FALSE),"")</f>
        <v>Janet Leverling</v>
      </c>
      <c r="E1792" s="3">
        <f>_xlfn.IFNA(VLOOKUP(A1792,Orders!$A$1:$L$832,4,FALSE),"")</f>
        <v>43364</v>
      </c>
      <c r="F1792">
        <v>46</v>
      </c>
      <c r="G1792">
        <v>24</v>
      </c>
      <c r="H1792">
        <v>0.25</v>
      </c>
      <c r="I1792">
        <f t="shared" si="108"/>
        <v>2018</v>
      </c>
      <c r="J1792">
        <f t="shared" si="109"/>
        <v>276</v>
      </c>
      <c r="K1792">
        <f t="shared" si="110"/>
        <v>9</v>
      </c>
      <c r="L1792" t="str">
        <f t="shared" si="111"/>
        <v>Q3</v>
      </c>
    </row>
    <row r="1793" spans="1:12">
      <c r="A1793">
        <v>10938</v>
      </c>
      <c r="B1793">
        <v>60</v>
      </c>
      <c r="C1793" t="str">
        <f>_xlfn.IFNA(VLOOKUP(B1793,Products!$A$1:$J$93,2,FALSE),"")</f>
        <v>Camembert Pierrot</v>
      </c>
      <c r="D1793" t="str">
        <f>_xlfn.IFNA(VLOOKUP(VLOOKUP(A1793,Orders!$A$1:$L$832,3,FALSE),Employees!$A$1:$J$10,3,FALSE)&amp;" "&amp;VLOOKUP(VLOOKUP(A1793,Orders!$A$1:$L$832,3,FALSE),Employees!$A$1:$J$10,2,FALSE),"")</f>
        <v>Janet Leverling</v>
      </c>
      <c r="E1793" s="3">
        <f>_xlfn.IFNA(VLOOKUP(A1793,Orders!$A$1:$L$832,4,FALSE),"")</f>
        <v>43364</v>
      </c>
      <c r="F1793">
        <v>34</v>
      </c>
      <c r="G1793">
        <v>49</v>
      </c>
      <c r="H1793">
        <v>0.25</v>
      </c>
      <c r="I1793">
        <f t="shared" si="108"/>
        <v>2018</v>
      </c>
      <c r="J1793">
        <f t="shared" si="109"/>
        <v>416.5</v>
      </c>
      <c r="K1793">
        <f t="shared" si="110"/>
        <v>9</v>
      </c>
      <c r="L1793" t="str">
        <f t="shared" si="111"/>
        <v>Q3</v>
      </c>
    </row>
    <row r="1794" spans="1:12">
      <c r="A1794">
        <v>10938</v>
      </c>
      <c r="B1794">
        <v>71</v>
      </c>
      <c r="C1794" t="str">
        <f>_xlfn.IFNA(VLOOKUP(B1794,Products!$A$1:$J$93,2,FALSE),"")</f>
        <v>Flotemysost</v>
      </c>
      <c r="D1794" t="str">
        <f>_xlfn.IFNA(VLOOKUP(VLOOKUP(A1794,Orders!$A$1:$L$832,3,FALSE),Employees!$A$1:$J$10,3,FALSE)&amp;" "&amp;VLOOKUP(VLOOKUP(A1794,Orders!$A$1:$L$832,3,FALSE),Employees!$A$1:$J$10,2,FALSE),"")</f>
        <v>Janet Leverling</v>
      </c>
      <c r="E1794" s="3">
        <f>_xlfn.IFNA(VLOOKUP(A1794,Orders!$A$1:$L$832,4,FALSE),"")</f>
        <v>43364</v>
      </c>
      <c r="F1794">
        <v>21.5</v>
      </c>
      <c r="G1794">
        <v>35</v>
      </c>
      <c r="H1794">
        <v>0.25</v>
      </c>
      <c r="I1794">
        <f t="shared" si="108"/>
        <v>2018</v>
      </c>
      <c r="J1794">
        <f t="shared" si="109"/>
        <v>188.125</v>
      </c>
      <c r="K1794">
        <f t="shared" si="110"/>
        <v>9</v>
      </c>
      <c r="L1794" t="str">
        <f t="shared" si="111"/>
        <v>Q3</v>
      </c>
    </row>
    <row r="1795" spans="1:12">
      <c r="A1795">
        <v>10939</v>
      </c>
      <c r="B1795">
        <v>2</v>
      </c>
      <c r="C1795" t="str">
        <f>_xlfn.IFNA(VLOOKUP(B1795,Products!$A$1:$J$93,2,FALSE),"")</f>
        <v>Chang5</v>
      </c>
      <c r="D1795" t="str">
        <f>_xlfn.IFNA(VLOOKUP(VLOOKUP(A1795,Orders!$A$1:$L$832,3,FALSE),Employees!$A$1:$J$10,3,FALSE)&amp;" "&amp;VLOOKUP(VLOOKUP(A1795,Orders!$A$1:$L$832,3,FALSE),Employees!$A$1:$J$10,2,FALSE),"")</f>
        <v>Andrew Fuller</v>
      </c>
      <c r="E1795" s="3">
        <f>_xlfn.IFNA(VLOOKUP(A1795,Orders!$A$1:$L$832,4,FALSE),"")</f>
        <v>43364</v>
      </c>
      <c r="F1795">
        <v>19</v>
      </c>
      <c r="G1795">
        <v>10</v>
      </c>
      <c r="H1795">
        <v>0.15</v>
      </c>
      <c r="I1795">
        <f t="shared" ref="I1795:I1858" si="112">IFERROR(IF(E1795="","",YEAR(E1795)),"")</f>
        <v>2018</v>
      </c>
      <c r="J1795">
        <f t="shared" ref="J1795:J1858" si="113">IF(H1795=0,F1795*G1795,F1795*G1795*H1795)</f>
        <v>28.5</v>
      </c>
      <c r="K1795">
        <f t="shared" ref="K1795:K1858" si="114">IFERROR(MONTH(E1795),"")</f>
        <v>9</v>
      </c>
      <c r="L1795" t="str">
        <f t="shared" ref="L1795:L1858" si="115">IFERROR("Q"&amp;ROUNDUP(MONTH(E1795)/3,0),"")</f>
        <v>Q3</v>
      </c>
    </row>
    <row r="1796" spans="1:12">
      <c r="A1796">
        <v>10939</v>
      </c>
      <c r="B1796">
        <v>67</v>
      </c>
      <c r="C1796" t="str">
        <f>_xlfn.IFNA(VLOOKUP(B1796,Products!$A$1:$J$93,2,FALSE),"")</f>
        <v>Laughing Lumberjack Lager</v>
      </c>
      <c r="D1796" t="str">
        <f>_xlfn.IFNA(VLOOKUP(VLOOKUP(A1796,Orders!$A$1:$L$832,3,FALSE),Employees!$A$1:$J$10,3,FALSE)&amp;" "&amp;VLOOKUP(VLOOKUP(A1796,Orders!$A$1:$L$832,3,FALSE),Employees!$A$1:$J$10,2,FALSE),"")</f>
        <v>Andrew Fuller</v>
      </c>
      <c r="E1796" s="3">
        <f>_xlfn.IFNA(VLOOKUP(A1796,Orders!$A$1:$L$832,4,FALSE),"")</f>
        <v>43364</v>
      </c>
      <c r="F1796">
        <v>14</v>
      </c>
      <c r="G1796">
        <v>40</v>
      </c>
      <c r="H1796">
        <v>0.15</v>
      </c>
      <c r="I1796">
        <f t="shared" si="112"/>
        <v>2018</v>
      </c>
      <c r="J1796">
        <f t="shared" si="113"/>
        <v>84</v>
      </c>
      <c r="K1796">
        <f t="shared" si="114"/>
        <v>9</v>
      </c>
      <c r="L1796" t="str">
        <f t="shared" si="115"/>
        <v>Q3</v>
      </c>
    </row>
    <row r="1797" spans="1:12">
      <c r="A1797">
        <v>10940</v>
      </c>
      <c r="B1797">
        <v>7</v>
      </c>
      <c r="C1797" t="str">
        <f>_xlfn.IFNA(VLOOKUP(B1797,Products!$A$1:$J$93,2,FALSE),"")</f>
        <v>Uncle Bob's Organic Dried Pears</v>
      </c>
      <c r="D1797" t="str">
        <f>_xlfn.IFNA(VLOOKUP(VLOOKUP(A1797,Orders!$A$1:$L$832,3,FALSE),Employees!$A$1:$J$10,3,FALSE)&amp;" "&amp;VLOOKUP(VLOOKUP(A1797,Orders!$A$1:$L$832,3,FALSE),Employees!$A$1:$J$10,2,FALSE),"")</f>
        <v>Laura Callahan</v>
      </c>
      <c r="E1797" s="3">
        <f>_xlfn.IFNA(VLOOKUP(A1797,Orders!$A$1:$L$832,4,FALSE),"")</f>
        <v>43365</v>
      </c>
      <c r="F1797">
        <v>30</v>
      </c>
      <c r="G1797">
        <v>8</v>
      </c>
      <c r="H1797">
        <v>0</v>
      </c>
      <c r="I1797">
        <f t="shared" si="112"/>
        <v>2018</v>
      </c>
      <c r="J1797">
        <f t="shared" si="113"/>
        <v>240</v>
      </c>
      <c r="K1797">
        <f t="shared" si="114"/>
        <v>9</v>
      </c>
      <c r="L1797" t="str">
        <f t="shared" si="115"/>
        <v>Q3</v>
      </c>
    </row>
    <row r="1798" spans="1:12">
      <c r="A1798">
        <v>10940</v>
      </c>
      <c r="B1798">
        <v>13</v>
      </c>
      <c r="C1798" t="str">
        <f>_xlfn.IFNA(VLOOKUP(B1798,Products!$A$1:$J$93,2,FALSE),"")</f>
        <v>Konbu</v>
      </c>
      <c r="D1798" t="str">
        <f>_xlfn.IFNA(VLOOKUP(VLOOKUP(A1798,Orders!$A$1:$L$832,3,FALSE),Employees!$A$1:$J$10,3,FALSE)&amp;" "&amp;VLOOKUP(VLOOKUP(A1798,Orders!$A$1:$L$832,3,FALSE),Employees!$A$1:$J$10,2,FALSE),"")</f>
        <v>Laura Callahan</v>
      </c>
      <c r="E1798" s="3">
        <f>_xlfn.IFNA(VLOOKUP(A1798,Orders!$A$1:$L$832,4,FALSE),"")</f>
        <v>43365</v>
      </c>
      <c r="F1798">
        <v>6</v>
      </c>
      <c r="G1798">
        <v>20</v>
      </c>
      <c r="H1798">
        <v>0</v>
      </c>
      <c r="I1798">
        <f t="shared" si="112"/>
        <v>2018</v>
      </c>
      <c r="J1798">
        <f t="shared" si="113"/>
        <v>120</v>
      </c>
      <c r="K1798">
        <f t="shared" si="114"/>
        <v>9</v>
      </c>
      <c r="L1798" t="str">
        <f t="shared" si="115"/>
        <v>Q3</v>
      </c>
    </row>
    <row r="1799" spans="1:12">
      <c r="A1799">
        <v>10941</v>
      </c>
      <c r="B1799">
        <v>31</v>
      </c>
      <c r="C1799" t="str">
        <f>_xlfn.IFNA(VLOOKUP(B1799,Products!$A$1:$J$93,2,FALSE),"")</f>
        <v>Gorgonzola Telino</v>
      </c>
      <c r="D1799" t="str">
        <f>_xlfn.IFNA(VLOOKUP(VLOOKUP(A1799,Orders!$A$1:$L$832,3,FALSE),Employees!$A$1:$J$10,3,FALSE)&amp;" "&amp;VLOOKUP(VLOOKUP(A1799,Orders!$A$1:$L$832,3,FALSE),Employees!$A$1:$J$10,2,FALSE),"")</f>
        <v>Robert King</v>
      </c>
      <c r="E1799" s="3">
        <f>_xlfn.IFNA(VLOOKUP(A1799,Orders!$A$1:$L$832,4,FALSE),"")</f>
        <v>43365</v>
      </c>
      <c r="F1799">
        <v>12.5</v>
      </c>
      <c r="G1799">
        <v>44</v>
      </c>
      <c r="H1799">
        <v>0.25</v>
      </c>
      <c r="I1799">
        <f t="shared" si="112"/>
        <v>2018</v>
      </c>
      <c r="J1799">
        <f t="shared" si="113"/>
        <v>137.5</v>
      </c>
      <c r="K1799">
        <f t="shared" si="114"/>
        <v>9</v>
      </c>
      <c r="L1799" t="str">
        <f t="shared" si="115"/>
        <v>Q3</v>
      </c>
    </row>
    <row r="1800" spans="1:12">
      <c r="A1800">
        <v>10941</v>
      </c>
      <c r="B1800">
        <v>62</v>
      </c>
      <c r="C1800" t="str">
        <f>_xlfn.IFNA(VLOOKUP(B1800,Products!$A$1:$J$93,2,FALSE),"")</f>
        <v>Tarte au sucre</v>
      </c>
      <c r="D1800" t="str">
        <f>_xlfn.IFNA(VLOOKUP(VLOOKUP(A1800,Orders!$A$1:$L$832,3,FALSE),Employees!$A$1:$J$10,3,FALSE)&amp;" "&amp;VLOOKUP(VLOOKUP(A1800,Orders!$A$1:$L$832,3,FALSE),Employees!$A$1:$J$10,2,FALSE),"")</f>
        <v>Robert King</v>
      </c>
      <c r="E1800" s="3">
        <f>_xlfn.IFNA(VLOOKUP(A1800,Orders!$A$1:$L$832,4,FALSE),"")</f>
        <v>43365</v>
      </c>
      <c r="F1800">
        <v>49.3</v>
      </c>
      <c r="G1800">
        <v>30</v>
      </c>
      <c r="H1800">
        <v>0.25</v>
      </c>
      <c r="I1800">
        <f t="shared" si="112"/>
        <v>2018</v>
      </c>
      <c r="J1800">
        <f t="shared" si="113"/>
        <v>369.75</v>
      </c>
      <c r="K1800">
        <f t="shared" si="114"/>
        <v>9</v>
      </c>
      <c r="L1800" t="str">
        <f t="shared" si="115"/>
        <v>Q3</v>
      </c>
    </row>
    <row r="1801" spans="1:12">
      <c r="A1801">
        <v>10941</v>
      </c>
      <c r="B1801">
        <v>68</v>
      </c>
      <c r="C1801" t="str">
        <f>_xlfn.IFNA(VLOOKUP(B1801,Products!$A$1:$J$93,2,FALSE),"")</f>
        <v>Scottish Longbreads</v>
      </c>
      <c r="D1801" t="str">
        <f>_xlfn.IFNA(VLOOKUP(VLOOKUP(A1801,Orders!$A$1:$L$832,3,FALSE),Employees!$A$1:$J$10,3,FALSE)&amp;" "&amp;VLOOKUP(VLOOKUP(A1801,Orders!$A$1:$L$832,3,FALSE),Employees!$A$1:$J$10,2,FALSE),"")</f>
        <v>Robert King</v>
      </c>
      <c r="E1801" s="3">
        <f>_xlfn.IFNA(VLOOKUP(A1801,Orders!$A$1:$L$832,4,FALSE),"")</f>
        <v>43365</v>
      </c>
      <c r="F1801">
        <v>12.5</v>
      </c>
      <c r="G1801">
        <v>80</v>
      </c>
      <c r="H1801">
        <v>0.25</v>
      </c>
      <c r="I1801">
        <f t="shared" si="112"/>
        <v>2018</v>
      </c>
      <c r="J1801">
        <f t="shared" si="113"/>
        <v>250</v>
      </c>
      <c r="K1801">
        <f t="shared" si="114"/>
        <v>9</v>
      </c>
      <c r="L1801" t="str">
        <f t="shared" si="115"/>
        <v>Q3</v>
      </c>
    </row>
    <row r="1802" spans="1:12">
      <c r="A1802">
        <v>10941</v>
      </c>
      <c r="B1802">
        <v>72</v>
      </c>
      <c r="C1802" t="str">
        <f>_xlfn.IFNA(VLOOKUP(B1802,Products!$A$1:$J$93,2,FALSE),"")</f>
        <v>Mozzarella di Giovanni</v>
      </c>
      <c r="D1802" t="str">
        <f>_xlfn.IFNA(VLOOKUP(VLOOKUP(A1802,Orders!$A$1:$L$832,3,FALSE),Employees!$A$1:$J$10,3,FALSE)&amp;" "&amp;VLOOKUP(VLOOKUP(A1802,Orders!$A$1:$L$832,3,FALSE),Employees!$A$1:$J$10,2,FALSE),"")</f>
        <v>Robert King</v>
      </c>
      <c r="E1802" s="3">
        <f>_xlfn.IFNA(VLOOKUP(A1802,Orders!$A$1:$L$832,4,FALSE),"")</f>
        <v>43365</v>
      </c>
      <c r="F1802">
        <v>34.799999999999997</v>
      </c>
      <c r="G1802">
        <v>50</v>
      </c>
      <c r="H1802">
        <v>0</v>
      </c>
      <c r="I1802">
        <f t="shared" si="112"/>
        <v>2018</v>
      </c>
      <c r="J1802">
        <f t="shared" si="113"/>
        <v>1739.9999999999998</v>
      </c>
      <c r="K1802">
        <f t="shared" si="114"/>
        <v>9</v>
      </c>
      <c r="L1802" t="str">
        <f t="shared" si="115"/>
        <v>Q3</v>
      </c>
    </row>
    <row r="1803" spans="1:12">
      <c r="A1803">
        <v>10942</v>
      </c>
      <c r="B1803">
        <v>49</v>
      </c>
      <c r="C1803" t="str">
        <f>_xlfn.IFNA(VLOOKUP(B1803,Products!$A$1:$J$93,2,FALSE),"")</f>
        <v>Maxilaku</v>
      </c>
      <c r="D1803" t="str">
        <f>_xlfn.IFNA(VLOOKUP(VLOOKUP(A1803,Orders!$A$1:$L$832,3,FALSE),Employees!$A$1:$J$10,3,FALSE)&amp;" "&amp;VLOOKUP(VLOOKUP(A1803,Orders!$A$1:$L$832,3,FALSE),Employees!$A$1:$J$10,2,FALSE),"")</f>
        <v>Anne Dodsworth</v>
      </c>
      <c r="E1803" s="3">
        <f>_xlfn.IFNA(VLOOKUP(A1803,Orders!$A$1:$L$832,4,FALSE),"")</f>
        <v>43365</v>
      </c>
      <c r="F1803">
        <v>20</v>
      </c>
      <c r="G1803">
        <v>28</v>
      </c>
      <c r="H1803">
        <v>0</v>
      </c>
      <c r="I1803">
        <f t="shared" si="112"/>
        <v>2018</v>
      </c>
      <c r="J1803">
        <f t="shared" si="113"/>
        <v>560</v>
      </c>
      <c r="K1803">
        <f t="shared" si="114"/>
        <v>9</v>
      </c>
      <c r="L1803" t="str">
        <f t="shared" si="115"/>
        <v>Q3</v>
      </c>
    </row>
    <row r="1804" spans="1:12">
      <c r="A1804">
        <v>10943</v>
      </c>
      <c r="B1804">
        <v>13</v>
      </c>
      <c r="C1804" t="str">
        <f>_xlfn.IFNA(VLOOKUP(B1804,Products!$A$1:$J$93,2,FALSE),"")</f>
        <v>Konbu</v>
      </c>
      <c r="D1804" t="str">
        <f>_xlfn.IFNA(VLOOKUP(VLOOKUP(A1804,Orders!$A$1:$L$832,3,FALSE),Employees!$A$1:$J$10,3,FALSE)&amp;" "&amp;VLOOKUP(VLOOKUP(A1804,Orders!$A$1:$L$832,3,FALSE),Employees!$A$1:$J$10,2,FALSE),"")</f>
        <v>Margaret Peacock</v>
      </c>
      <c r="E1804" s="3">
        <f>_xlfn.IFNA(VLOOKUP(A1804,Orders!$A$1:$L$832,4,FALSE),"")</f>
        <v>43365</v>
      </c>
      <c r="F1804">
        <v>6</v>
      </c>
      <c r="G1804">
        <v>15</v>
      </c>
      <c r="H1804">
        <v>0</v>
      </c>
      <c r="I1804">
        <f t="shared" si="112"/>
        <v>2018</v>
      </c>
      <c r="J1804">
        <f t="shared" si="113"/>
        <v>90</v>
      </c>
      <c r="K1804">
        <f t="shared" si="114"/>
        <v>9</v>
      </c>
      <c r="L1804" t="str">
        <f t="shared" si="115"/>
        <v>Q3</v>
      </c>
    </row>
    <row r="1805" spans="1:12">
      <c r="A1805">
        <v>10943</v>
      </c>
      <c r="B1805">
        <v>22</v>
      </c>
      <c r="C1805" t="str">
        <f>_xlfn.IFNA(VLOOKUP(B1805,Products!$A$1:$J$93,2,FALSE),"")</f>
        <v>Gustaf's Knäckebröd</v>
      </c>
      <c r="D1805" t="str">
        <f>_xlfn.IFNA(VLOOKUP(VLOOKUP(A1805,Orders!$A$1:$L$832,3,FALSE),Employees!$A$1:$J$10,3,FALSE)&amp;" "&amp;VLOOKUP(VLOOKUP(A1805,Orders!$A$1:$L$832,3,FALSE),Employees!$A$1:$J$10,2,FALSE),"")</f>
        <v>Margaret Peacock</v>
      </c>
      <c r="E1805" s="3">
        <f>_xlfn.IFNA(VLOOKUP(A1805,Orders!$A$1:$L$832,4,FALSE),"")</f>
        <v>43365</v>
      </c>
      <c r="F1805">
        <v>21</v>
      </c>
      <c r="G1805">
        <v>21</v>
      </c>
      <c r="H1805">
        <v>0</v>
      </c>
      <c r="I1805">
        <f t="shared" si="112"/>
        <v>2018</v>
      </c>
      <c r="J1805">
        <f t="shared" si="113"/>
        <v>441</v>
      </c>
      <c r="K1805">
        <f t="shared" si="114"/>
        <v>9</v>
      </c>
      <c r="L1805" t="str">
        <f t="shared" si="115"/>
        <v>Q3</v>
      </c>
    </row>
    <row r="1806" spans="1:12">
      <c r="A1806">
        <v>10943</v>
      </c>
      <c r="B1806">
        <v>46</v>
      </c>
      <c r="C1806" t="str">
        <f>_xlfn.IFNA(VLOOKUP(B1806,Products!$A$1:$J$93,2,FALSE),"")</f>
        <v>Spegesild</v>
      </c>
      <c r="D1806" t="str">
        <f>_xlfn.IFNA(VLOOKUP(VLOOKUP(A1806,Orders!$A$1:$L$832,3,FALSE),Employees!$A$1:$J$10,3,FALSE)&amp;" "&amp;VLOOKUP(VLOOKUP(A1806,Orders!$A$1:$L$832,3,FALSE),Employees!$A$1:$J$10,2,FALSE),"")</f>
        <v>Margaret Peacock</v>
      </c>
      <c r="E1806" s="3">
        <f>_xlfn.IFNA(VLOOKUP(A1806,Orders!$A$1:$L$832,4,FALSE),"")</f>
        <v>43365</v>
      </c>
      <c r="F1806">
        <v>12</v>
      </c>
      <c r="G1806">
        <v>15</v>
      </c>
      <c r="H1806">
        <v>0</v>
      </c>
      <c r="I1806">
        <f t="shared" si="112"/>
        <v>2018</v>
      </c>
      <c r="J1806">
        <f t="shared" si="113"/>
        <v>180</v>
      </c>
      <c r="K1806">
        <f t="shared" si="114"/>
        <v>9</v>
      </c>
      <c r="L1806" t="str">
        <f t="shared" si="115"/>
        <v>Q3</v>
      </c>
    </row>
    <row r="1807" spans="1:12">
      <c r="A1807">
        <v>10944</v>
      </c>
      <c r="B1807">
        <v>11</v>
      </c>
      <c r="C1807" t="str">
        <f>_xlfn.IFNA(VLOOKUP(B1807,Products!$A$1:$J$93,2,FALSE),"")</f>
        <v>Queso Cabrales</v>
      </c>
      <c r="D1807" t="str">
        <f>_xlfn.IFNA(VLOOKUP(VLOOKUP(A1807,Orders!$A$1:$L$832,3,FALSE),Employees!$A$1:$J$10,3,FALSE)&amp;" "&amp;VLOOKUP(VLOOKUP(A1807,Orders!$A$1:$L$832,3,FALSE),Employees!$A$1:$J$10,2,FALSE),"")</f>
        <v>Michael Suyama</v>
      </c>
      <c r="E1807" s="3">
        <f>_xlfn.IFNA(VLOOKUP(A1807,Orders!$A$1:$L$832,4,FALSE),"")</f>
        <v>43366</v>
      </c>
      <c r="F1807">
        <v>21</v>
      </c>
      <c r="G1807">
        <v>5</v>
      </c>
      <c r="H1807">
        <v>0.25</v>
      </c>
      <c r="I1807">
        <f t="shared" si="112"/>
        <v>2018</v>
      </c>
      <c r="J1807">
        <f t="shared" si="113"/>
        <v>26.25</v>
      </c>
      <c r="K1807">
        <f t="shared" si="114"/>
        <v>9</v>
      </c>
      <c r="L1807" t="str">
        <f t="shared" si="115"/>
        <v>Q3</v>
      </c>
    </row>
    <row r="1808" spans="1:12">
      <c r="A1808">
        <v>10944</v>
      </c>
      <c r="B1808">
        <v>44</v>
      </c>
      <c r="C1808" t="str">
        <f>_xlfn.IFNA(VLOOKUP(B1808,Products!$A$1:$J$93,2,FALSE),"")</f>
        <v>Gula Malacca</v>
      </c>
      <c r="D1808" t="str">
        <f>_xlfn.IFNA(VLOOKUP(VLOOKUP(A1808,Orders!$A$1:$L$832,3,FALSE),Employees!$A$1:$J$10,3,FALSE)&amp;" "&amp;VLOOKUP(VLOOKUP(A1808,Orders!$A$1:$L$832,3,FALSE),Employees!$A$1:$J$10,2,FALSE),"")</f>
        <v>Michael Suyama</v>
      </c>
      <c r="E1808" s="3">
        <f>_xlfn.IFNA(VLOOKUP(A1808,Orders!$A$1:$L$832,4,FALSE),"")</f>
        <v>43366</v>
      </c>
      <c r="F1808">
        <v>19.45</v>
      </c>
      <c r="G1808">
        <v>18</v>
      </c>
      <c r="H1808">
        <v>0.25</v>
      </c>
      <c r="I1808">
        <f t="shared" si="112"/>
        <v>2018</v>
      </c>
      <c r="J1808">
        <f t="shared" si="113"/>
        <v>87.524999999999991</v>
      </c>
      <c r="K1808">
        <f t="shared" si="114"/>
        <v>9</v>
      </c>
      <c r="L1808" t="str">
        <f t="shared" si="115"/>
        <v>Q3</v>
      </c>
    </row>
    <row r="1809" spans="1:12">
      <c r="A1809">
        <v>10944</v>
      </c>
      <c r="B1809">
        <v>56</v>
      </c>
      <c r="C1809" t="str">
        <f>_xlfn.IFNA(VLOOKUP(B1809,Products!$A$1:$J$93,2,FALSE),"")</f>
        <v>Gnocchi di nonna Alice</v>
      </c>
      <c r="D1809" t="str">
        <f>_xlfn.IFNA(VLOOKUP(VLOOKUP(A1809,Orders!$A$1:$L$832,3,FALSE),Employees!$A$1:$J$10,3,FALSE)&amp;" "&amp;VLOOKUP(VLOOKUP(A1809,Orders!$A$1:$L$832,3,FALSE),Employees!$A$1:$J$10,2,FALSE),"")</f>
        <v>Michael Suyama</v>
      </c>
      <c r="E1809" s="3">
        <f>_xlfn.IFNA(VLOOKUP(A1809,Orders!$A$1:$L$832,4,FALSE),"")</f>
        <v>43366</v>
      </c>
      <c r="F1809">
        <v>38</v>
      </c>
      <c r="G1809">
        <v>18</v>
      </c>
      <c r="H1809">
        <v>0</v>
      </c>
      <c r="I1809">
        <f t="shared" si="112"/>
        <v>2018</v>
      </c>
      <c r="J1809">
        <f t="shared" si="113"/>
        <v>684</v>
      </c>
      <c r="K1809">
        <f t="shared" si="114"/>
        <v>9</v>
      </c>
      <c r="L1809" t="str">
        <f t="shared" si="115"/>
        <v>Q3</v>
      </c>
    </row>
    <row r="1810" spans="1:12">
      <c r="A1810">
        <v>10945</v>
      </c>
      <c r="B1810">
        <v>13</v>
      </c>
      <c r="C1810" t="str">
        <f>_xlfn.IFNA(VLOOKUP(B1810,Products!$A$1:$J$93,2,FALSE),"")</f>
        <v>Konbu</v>
      </c>
      <c r="D1810" t="str">
        <f>_xlfn.IFNA(VLOOKUP(VLOOKUP(A1810,Orders!$A$1:$L$832,3,FALSE),Employees!$A$1:$J$10,3,FALSE)&amp;" "&amp;VLOOKUP(VLOOKUP(A1810,Orders!$A$1:$L$832,3,FALSE),Employees!$A$1:$J$10,2,FALSE),"")</f>
        <v>Margaret Peacock</v>
      </c>
      <c r="E1810" s="3">
        <f>_xlfn.IFNA(VLOOKUP(A1810,Orders!$A$1:$L$832,4,FALSE),"")</f>
        <v>43366</v>
      </c>
      <c r="F1810">
        <v>6</v>
      </c>
      <c r="G1810">
        <v>20</v>
      </c>
      <c r="H1810">
        <v>0</v>
      </c>
      <c r="I1810">
        <f t="shared" si="112"/>
        <v>2018</v>
      </c>
      <c r="J1810">
        <f t="shared" si="113"/>
        <v>120</v>
      </c>
      <c r="K1810">
        <f t="shared" si="114"/>
        <v>9</v>
      </c>
      <c r="L1810" t="str">
        <f t="shared" si="115"/>
        <v>Q3</v>
      </c>
    </row>
    <row r="1811" spans="1:12">
      <c r="A1811">
        <v>10945</v>
      </c>
      <c r="B1811">
        <v>31</v>
      </c>
      <c r="C1811" t="str">
        <f>_xlfn.IFNA(VLOOKUP(B1811,Products!$A$1:$J$93,2,FALSE),"")</f>
        <v>Gorgonzola Telino</v>
      </c>
      <c r="D1811" t="str">
        <f>_xlfn.IFNA(VLOOKUP(VLOOKUP(A1811,Orders!$A$1:$L$832,3,FALSE),Employees!$A$1:$J$10,3,FALSE)&amp;" "&amp;VLOOKUP(VLOOKUP(A1811,Orders!$A$1:$L$832,3,FALSE),Employees!$A$1:$J$10,2,FALSE),"")</f>
        <v>Margaret Peacock</v>
      </c>
      <c r="E1811" s="3">
        <f>_xlfn.IFNA(VLOOKUP(A1811,Orders!$A$1:$L$832,4,FALSE),"")</f>
        <v>43366</v>
      </c>
      <c r="F1811">
        <v>12.5</v>
      </c>
      <c r="G1811">
        <v>10</v>
      </c>
      <c r="H1811">
        <v>0</v>
      </c>
      <c r="I1811">
        <f t="shared" si="112"/>
        <v>2018</v>
      </c>
      <c r="J1811">
        <f t="shared" si="113"/>
        <v>125</v>
      </c>
      <c r="K1811">
        <f t="shared" si="114"/>
        <v>9</v>
      </c>
      <c r="L1811" t="str">
        <f t="shared" si="115"/>
        <v>Q3</v>
      </c>
    </row>
    <row r="1812" spans="1:12">
      <c r="A1812">
        <v>10946</v>
      </c>
      <c r="B1812">
        <v>10</v>
      </c>
      <c r="C1812" t="str">
        <f>_xlfn.IFNA(VLOOKUP(B1812,Products!$A$1:$J$93,2,FALSE),"")</f>
        <v>sugar</v>
      </c>
      <c r="D1812" t="str">
        <f>_xlfn.IFNA(VLOOKUP(VLOOKUP(A1812,Orders!$A$1:$L$832,3,FALSE),Employees!$A$1:$J$10,3,FALSE)&amp;" "&amp;VLOOKUP(VLOOKUP(A1812,Orders!$A$1:$L$832,3,FALSE),Employees!$A$1:$J$10,2,FALSE),"")</f>
        <v>Nancy Davolio</v>
      </c>
      <c r="E1812" s="3">
        <f>_xlfn.IFNA(VLOOKUP(A1812,Orders!$A$1:$L$832,4,FALSE),"")</f>
        <v>43366</v>
      </c>
      <c r="F1812">
        <v>31</v>
      </c>
      <c r="G1812">
        <v>25</v>
      </c>
      <c r="H1812">
        <v>0</v>
      </c>
      <c r="I1812">
        <f t="shared" si="112"/>
        <v>2018</v>
      </c>
      <c r="J1812">
        <f t="shared" si="113"/>
        <v>775</v>
      </c>
      <c r="K1812">
        <f t="shared" si="114"/>
        <v>9</v>
      </c>
      <c r="L1812" t="str">
        <f t="shared" si="115"/>
        <v>Q3</v>
      </c>
    </row>
    <row r="1813" spans="1:12">
      <c r="A1813">
        <v>10946</v>
      </c>
      <c r="B1813">
        <v>24</v>
      </c>
      <c r="C1813" t="str">
        <f>_xlfn.IFNA(VLOOKUP(B1813,Products!$A$1:$J$93,2,FALSE),"")</f>
        <v>Guaraná Fantástica</v>
      </c>
      <c r="D1813" t="str">
        <f>_xlfn.IFNA(VLOOKUP(VLOOKUP(A1813,Orders!$A$1:$L$832,3,FALSE),Employees!$A$1:$J$10,3,FALSE)&amp;" "&amp;VLOOKUP(VLOOKUP(A1813,Orders!$A$1:$L$832,3,FALSE),Employees!$A$1:$J$10,2,FALSE),"")</f>
        <v>Nancy Davolio</v>
      </c>
      <c r="E1813" s="3">
        <f>_xlfn.IFNA(VLOOKUP(A1813,Orders!$A$1:$L$832,4,FALSE),"")</f>
        <v>43366</v>
      </c>
      <c r="F1813">
        <v>4.5</v>
      </c>
      <c r="G1813">
        <v>25</v>
      </c>
      <c r="H1813">
        <v>0</v>
      </c>
      <c r="I1813">
        <f t="shared" si="112"/>
        <v>2018</v>
      </c>
      <c r="J1813">
        <f t="shared" si="113"/>
        <v>112.5</v>
      </c>
      <c r="K1813">
        <f t="shared" si="114"/>
        <v>9</v>
      </c>
      <c r="L1813" t="str">
        <f t="shared" si="115"/>
        <v>Q3</v>
      </c>
    </row>
    <row r="1814" spans="1:12">
      <c r="A1814">
        <v>10946</v>
      </c>
      <c r="B1814">
        <v>77</v>
      </c>
      <c r="C1814" t="str">
        <f>_xlfn.IFNA(VLOOKUP(B1814,Products!$A$1:$J$93,2,FALSE),"")</f>
        <v>Original Frankfurter grüne Soße</v>
      </c>
      <c r="D1814" t="str">
        <f>_xlfn.IFNA(VLOOKUP(VLOOKUP(A1814,Orders!$A$1:$L$832,3,FALSE),Employees!$A$1:$J$10,3,FALSE)&amp;" "&amp;VLOOKUP(VLOOKUP(A1814,Orders!$A$1:$L$832,3,FALSE),Employees!$A$1:$J$10,2,FALSE),"")</f>
        <v>Nancy Davolio</v>
      </c>
      <c r="E1814" s="3">
        <f>_xlfn.IFNA(VLOOKUP(A1814,Orders!$A$1:$L$832,4,FALSE),"")</f>
        <v>43366</v>
      </c>
      <c r="F1814">
        <v>13</v>
      </c>
      <c r="G1814">
        <v>40</v>
      </c>
      <c r="H1814">
        <v>0</v>
      </c>
      <c r="I1814">
        <f t="shared" si="112"/>
        <v>2018</v>
      </c>
      <c r="J1814">
        <f t="shared" si="113"/>
        <v>520</v>
      </c>
      <c r="K1814">
        <f t="shared" si="114"/>
        <v>9</v>
      </c>
      <c r="L1814" t="str">
        <f t="shared" si="115"/>
        <v>Q3</v>
      </c>
    </row>
    <row r="1815" spans="1:12">
      <c r="A1815">
        <v>10947</v>
      </c>
      <c r="B1815">
        <v>59</v>
      </c>
      <c r="C1815" t="str">
        <f>_xlfn.IFNA(VLOOKUP(B1815,Products!$A$1:$J$93,2,FALSE),"")</f>
        <v>Raclette Courdavault</v>
      </c>
      <c r="D1815" t="str">
        <f>_xlfn.IFNA(VLOOKUP(VLOOKUP(A1815,Orders!$A$1:$L$832,3,FALSE),Employees!$A$1:$J$10,3,FALSE)&amp;" "&amp;VLOOKUP(VLOOKUP(A1815,Orders!$A$1:$L$832,3,FALSE),Employees!$A$1:$J$10,2,FALSE),"")</f>
        <v>Janet Leverling</v>
      </c>
      <c r="E1815" s="3">
        <f>_xlfn.IFNA(VLOOKUP(A1815,Orders!$A$1:$L$832,4,FALSE),"")</f>
        <v>43367</v>
      </c>
      <c r="F1815">
        <v>55</v>
      </c>
      <c r="G1815">
        <v>4</v>
      </c>
      <c r="H1815">
        <v>0</v>
      </c>
      <c r="I1815">
        <f t="shared" si="112"/>
        <v>2018</v>
      </c>
      <c r="J1815">
        <f t="shared" si="113"/>
        <v>220</v>
      </c>
      <c r="K1815">
        <f t="shared" si="114"/>
        <v>9</v>
      </c>
      <c r="L1815" t="str">
        <f t="shared" si="115"/>
        <v>Q3</v>
      </c>
    </row>
    <row r="1816" spans="1:12">
      <c r="A1816">
        <v>10948</v>
      </c>
      <c r="B1816">
        <v>50</v>
      </c>
      <c r="C1816" t="str">
        <f>_xlfn.IFNA(VLOOKUP(B1816,Products!$A$1:$J$93,2,FALSE),"")</f>
        <v>Valkoinen suklaa</v>
      </c>
      <c r="D1816" t="str">
        <f>_xlfn.IFNA(VLOOKUP(VLOOKUP(A1816,Orders!$A$1:$L$832,3,FALSE),Employees!$A$1:$J$10,3,FALSE)&amp;" "&amp;VLOOKUP(VLOOKUP(A1816,Orders!$A$1:$L$832,3,FALSE),Employees!$A$1:$J$10,2,FALSE),"")</f>
        <v>Janet Leverling</v>
      </c>
      <c r="E1816" s="3">
        <f>_xlfn.IFNA(VLOOKUP(A1816,Orders!$A$1:$L$832,4,FALSE),"")</f>
        <v>43367</v>
      </c>
      <c r="F1816">
        <v>16.25</v>
      </c>
      <c r="G1816">
        <v>9</v>
      </c>
      <c r="H1816">
        <v>0</v>
      </c>
      <c r="I1816">
        <f t="shared" si="112"/>
        <v>2018</v>
      </c>
      <c r="J1816">
        <f t="shared" si="113"/>
        <v>146.25</v>
      </c>
      <c r="K1816">
        <f t="shared" si="114"/>
        <v>9</v>
      </c>
      <c r="L1816" t="str">
        <f t="shared" si="115"/>
        <v>Q3</v>
      </c>
    </row>
    <row r="1817" spans="1:12">
      <c r="A1817">
        <v>10948</v>
      </c>
      <c r="B1817">
        <v>51</v>
      </c>
      <c r="C1817" t="str">
        <f>_xlfn.IFNA(VLOOKUP(B1817,Products!$A$1:$J$93,2,FALSE),"")</f>
        <v>Manjimup Dried Apples</v>
      </c>
      <c r="D1817" t="str">
        <f>_xlfn.IFNA(VLOOKUP(VLOOKUP(A1817,Orders!$A$1:$L$832,3,FALSE),Employees!$A$1:$J$10,3,FALSE)&amp;" "&amp;VLOOKUP(VLOOKUP(A1817,Orders!$A$1:$L$832,3,FALSE),Employees!$A$1:$J$10,2,FALSE),"")</f>
        <v>Janet Leverling</v>
      </c>
      <c r="E1817" s="3">
        <f>_xlfn.IFNA(VLOOKUP(A1817,Orders!$A$1:$L$832,4,FALSE),"")</f>
        <v>43367</v>
      </c>
      <c r="F1817">
        <v>53</v>
      </c>
      <c r="G1817">
        <v>40</v>
      </c>
      <c r="H1817">
        <v>0</v>
      </c>
      <c r="I1817">
        <f t="shared" si="112"/>
        <v>2018</v>
      </c>
      <c r="J1817">
        <f t="shared" si="113"/>
        <v>2120</v>
      </c>
      <c r="K1817">
        <f t="shared" si="114"/>
        <v>9</v>
      </c>
      <c r="L1817" t="str">
        <f t="shared" si="115"/>
        <v>Q3</v>
      </c>
    </row>
    <row r="1818" spans="1:12">
      <c r="A1818">
        <v>10948</v>
      </c>
      <c r="B1818">
        <v>55</v>
      </c>
      <c r="C1818" t="str">
        <f>_xlfn.IFNA(VLOOKUP(B1818,Products!$A$1:$J$93,2,FALSE),"")</f>
        <v>Pâté chinois</v>
      </c>
      <c r="D1818" t="str">
        <f>_xlfn.IFNA(VLOOKUP(VLOOKUP(A1818,Orders!$A$1:$L$832,3,FALSE),Employees!$A$1:$J$10,3,FALSE)&amp;" "&amp;VLOOKUP(VLOOKUP(A1818,Orders!$A$1:$L$832,3,FALSE),Employees!$A$1:$J$10,2,FALSE),"")</f>
        <v>Janet Leverling</v>
      </c>
      <c r="E1818" s="3">
        <f>_xlfn.IFNA(VLOOKUP(A1818,Orders!$A$1:$L$832,4,FALSE),"")</f>
        <v>43367</v>
      </c>
      <c r="F1818">
        <v>24</v>
      </c>
      <c r="G1818">
        <v>4</v>
      </c>
      <c r="H1818">
        <v>0</v>
      </c>
      <c r="I1818">
        <f t="shared" si="112"/>
        <v>2018</v>
      </c>
      <c r="J1818">
        <f t="shared" si="113"/>
        <v>96</v>
      </c>
      <c r="K1818">
        <f t="shared" si="114"/>
        <v>9</v>
      </c>
      <c r="L1818" t="str">
        <f t="shared" si="115"/>
        <v>Q3</v>
      </c>
    </row>
    <row r="1819" spans="1:12">
      <c r="A1819">
        <v>10949</v>
      </c>
      <c r="B1819">
        <v>6</v>
      </c>
      <c r="C1819" t="str">
        <f>_xlfn.IFNA(VLOOKUP(B1819,Products!$A$1:$J$93,2,FALSE),"")</f>
        <v>Grandma's Boysenberry Spread</v>
      </c>
      <c r="D1819" t="str">
        <f>_xlfn.IFNA(VLOOKUP(VLOOKUP(A1819,Orders!$A$1:$L$832,3,FALSE),Employees!$A$1:$J$10,3,FALSE)&amp;" "&amp;VLOOKUP(VLOOKUP(A1819,Orders!$A$1:$L$832,3,FALSE),Employees!$A$1:$J$10,2,FALSE),"")</f>
        <v>Andrew Fuller</v>
      </c>
      <c r="E1819" s="3">
        <f>_xlfn.IFNA(VLOOKUP(A1819,Orders!$A$1:$L$832,4,FALSE),"")</f>
        <v>43367</v>
      </c>
      <c r="F1819">
        <v>25</v>
      </c>
      <c r="G1819">
        <v>12</v>
      </c>
      <c r="H1819">
        <v>0</v>
      </c>
      <c r="I1819">
        <f t="shared" si="112"/>
        <v>2018</v>
      </c>
      <c r="J1819">
        <f t="shared" si="113"/>
        <v>300</v>
      </c>
      <c r="K1819">
        <f t="shared" si="114"/>
        <v>9</v>
      </c>
      <c r="L1819" t="str">
        <f t="shared" si="115"/>
        <v>Q3</v>
      </c>
    </row>
    <row r="1820" spans="1:12">
      <c r="A1820">
        <v>10949</v>
      </c>
      <c r="B1820">
        <v>10</v>
      </c>
      <c r="C1820" t="str">
        <f>_xlfn.IFNA(VLOOKUP(B1820,Products!$A$1:$J$93,2,FALSE),"")</f>
        <v>sugar</v>
      </c>
      <c r="D1820" t="str">
        <f>_xlfn.IFNA(VLOOKUP(VLOOKUP(A1820,Orders!$A$1:$L$832,3,FALSE),Employees!$A$1:$J$10,3,FALSE)&amp;" "&amp;VLOOKUP(VLOOKUP(A1820,Orders!$A$1:$L$832,3,FALSE),Employees!$A$1:$J$10,2,FALSE),"")</f>
        <v>Andrew Fuller</v>
      </c>
      <c r="E1820" s="3">
        <f>_xlfn.IFNA(VLOOKUP(A1820,Orders!$A$1:$L$832,4,FALSE),"")</f>
        <v>43367</v>
      </c>
      <c r="F1820">
        <v>31</v>
      </c>
      <c r="G1820">
        <v>30</v>
      </c>
      <c r="H1820">
        <v>0</v>
      </c>
      <c r="I1820">
        <f t="shared" si="112"/>
        <v>2018</v>
      </c>
      <c r="J1820">
        <f t="shared" si="113"/>
        <v>930</v>
      </c>
      <c r="K1820">
        <f t="shared" si="114"/>
        <v>9</v>
      </c>
      <c r="L1820" t="str">
        <f t="shared" si="115"/>
        <v>Q3</v>
      </c>
    </row>
    <row r="1821" spans="1:12">
      <c r="A1821">
        <v>10949</v>
      </c>
      <c r="B1821">
        <v>17</v>
      </c>
      <c r="C1821" t="str">
        <f>_xlfn.IFNA(VLOOKUP(B1821,Products!$A$1:$J$93,2,FALSE),"")</f>
        <v>Alice Mutton</v>
      </c>
      <c r="D1821" t="str">
        <f>_xlfn.IFNA(VLOOKUP(VLOOKUP(A1821,Orders!$A$1:$L$832,3,FALSE),Employees!$A$1:$J$10,3,FALSE)&amp;" "&amp;VLOOKUP(VLOOKUP(A1821,Orders!$A$1:$L$832,3,FALSE),Employees!$A$1:$J$10,2,FALSE),"")</f>
        <v>Andrew Fuller</v>
      </c>
      <c r="E1821" s="3">
        <f>_xlfn.IFNA(VLOOKUP(A1821,Orders!$A$1:$L$832,4,FALSE),"")</f>
        <v>43367</v>
      </c>
      <c r="F1821">
        <v>39</v>
      </c>
      <c r="G1821">
        <v>6</v>
      </c>
      <c r="H1821">
        <v>0</v>
      </c>
      <c r="I1821">
        <f t="shared" si="112"/>
        <v>2018</v>
      </c>
      <c r="J1821">
        <f t="shared" si="113"/>
        <v>234</v>
      </c>
      <c r="K1821">
        <f t="shared" si="114"/>
        <v>9</v>
      </c>
      <c r="L1821" t="str">
        <f t="shared" si="115"/>
        <v>Q3</v>
      </c>
    </row>
    <row r="1822" spans="1:12">
      <c r="A1822">
        <v>10949</v>
      </c>
      <c r="B1822">
        <v>62</v>
      </c>
      <c r="C1822" t="str">
        <f>_xlfn.IFNA(VLOOKUP(B1822,Products!$A$1:$J$93,2,FALSE),"")</f>
        <v>Tarte au sucre</v>
      </c>
      <c r="D1822" t="str">
        <f>_xlfn.IFNA(VLOOKUP(VLOOKUP(A1822,Orders!$A$1:$L$832,3,FALSE),Employees!$A$1:$J$10,3,FALSE)&amp;" "&amp;VLOOKUP(VLOOKUP(A1822,Orders!$A$1:$L$832,3,FALSE),Employees!$A$1:$J$10,2,FALSE),"")</f>
        <v>Andrew Fuller</v>
      </c>
      <c r="E1822" s="3">
        <f>_xlfn.IFNA(VLOOKUP(A1822,Orders!$A$1:$L$832,4,FALSE),"")</f>
        <v>43367</v>
      </c>
      <c r="F1822">
        <v>49.3</v>
      </c>
      <c r="G1822">
        <v>60</v>
      </c>
      <c r="H1822">
        <v>0</v>
      </c>
      <c r="I1822">
        <f t="shared" si="112"/>
        <v>2018</v>
      </c>
      <c r="J1822">
        <f t="shared" si="113"/>
        <v>2958</v>
      </c>
      <c r="K1822">
        <f t="shared" si="114"/>
        <v>9</v>
      </c>
      <c r="L1822" t="str">
        <f t="shared" si="115"/>
        <v>Q3</v>
      </c>
    </row>
    <row r="1823" spans="1:12">
      <c r="A1823">
        <v>10950</v>
      </c>
      <c r="B1823">
        <v>4</v>
      </c>
      <c r="C1823" t="str">
        <f>_xlfn.IFNA(VLOOKUP(B1823,Products!$A$1:$J$93,2,FALSE),"")</f>
        <v>Chef Anton's Cajun Seasoning</v>
      </c>
      <c r="D1823" t="str">
        <f>_xlfn.IFNA(VLOOKUP(VLOOKUP(A1823,Orders!$A$1:$L$832,3,FALSE),Employees!$A$1:$J$10,3,FALSE)&amp;" "&amp;VLOOKUP(VLOOKUP(A1823,Orders!$A$1:$L$832,3,FALSE),Employees!$A$1:$J$10,2,FALSE),"")</f>
        <v>Nancy Davolio</v>
      </c>
      <c r="E1823" s="3">
        <f>_xlfn.IFNA(VLOOKUP(A1823,Orders!$A$1:$L$832,4,FALSE),"")</f>
        <v>43370</v>
      </c>
      <c r="F1823">
        <v>22</v>
      </c>
      <c r="G1823">
        <v>5</v>
      </c>
      <c r="H1823">
        <v>0</v>
      </c>
      <c r="I1823">
        <f t="shared" si="112"/>
        <v>2018</v>
      </c>
      <c r="J1823">
        <f t="shared" si="113"/>
        <v>110</v>
      </c>
      <c r="K1823">
        <f t="shared" si="114"/>
        <v>9</v>
      </c>
      <c r="L1823" t="str">
        <f t="shared" si="115"/>
        <v>Q3</v>
      </c>
    </row>
    <row r="1824" spans="1:12">
      <c r="A1824">
        <v>10951</v>
      </c>
      <c r="B1824">
        <v>33</v>
      </c>
      <c r="C1824" t="str">
        <f>_xlfn.IFNA(VLOOKUP(B1824,Products!$A$1:$J$93,2,FALSE),"")</f>
        <v>Geitost</v>
      </c>
      <c r="D1824" t="str">
        <f>_xlfn.IFNA(VLOOKUP(VLOOKUP(A1824,Orders!$A$1:$L$832,3,FALSE),Employees!$A$1:$J$10,3,FALSE)&amp;" "&amp;VLOOKUP(VLOOKUP(A1824,Orders!$A$1:$L$832,3,FALSE),Employees!$A$1:$J$10,2,FALSE),"")</f>
        <v>Anne Dodsworth</v>
      </c>
      <c r="E1824" s="3">
        <f>_xlfn.IFNA(VLOOKUP(A1824,Orders!$A$1:$L$832,4,FALSE),"")</f>
        <v>43370</v>
      </c>
      <c r="F1824">
        <v>2.5</v>
      </c>
      <c r="G1824">
        <v>15</v>
      </c>
      <c r="H1824">
        <v>0.05</v>
      </c>
      <c r="I1824">
        <f t="shared" si="112"/>
        <v>2018</v>
      </c>
      <c r="J1824">
        <f t="shared" si="113"/>
        <v>1.875</v>
      </c>
      <c r="K1824">
        <f t="shared" si="114"/>
        <v>9</v>
      </c>
      <c r="L1824" t="str">
        <f t="shared" si="115"/>
        <v>Q3</v>
      </c>
    </row>
    <row r="1825" spans="1:12">
      <c r="A1825">
        <v>10951</v>
      </c>
      <c r="B1825">
        <v>41</v>
      </c>
      <c r="C1825" t="str">
        <f>_xlfn.IFNA(VLOOKUP(B1825,Products!$A$1:$J$93,2,FALSE),"")</f>
        <v>Jack's New England Clam Chowder</v>
      </c>
      <c r="D1825" t="str">
        <f>_xlfn.IFNA(VLOOKUP(VLOOKUP(A1825,Orders!$A$1:$L$832,3,FALSE),Employees!$A$1:$J$10,3,FALSE)&amp;" "&amp;VLOOKUP(VLOOKUP(A1825,Orders!$A$1:$L$832,3,FALSE),Employees!$A$1:$J$10,2,FALSE),"")</f>
        <v>Anne Dodsworth</v>
      </c>
      <c r="E1825" s="3">
        <f>_xlfn.IFNA(VLOOKUP(A1825,Orders!$A$1:$L$832,4,FALSE),"")</f>
        <v>43370</v>
      </c>
      <c r="F1825">
        <v>9.65</v>
      </c>
      <c r="G1825">
        <v>6</v>
      </c>
      <c r="H1825">
        <v>0.05</v>
      </c>
      <c r="I1825">
        <f t="shared" si="112"/>
        <v>2018</v>
      </c>
      <c r="J1825">
        <f t="shared" si="113"/>
        <v>2.8950000000000005</v>
      </c>
      <c r="K1825">
        <f t="shared" si="114"/>
        <v>9</v>
      </c>
      <c r="L1825" t="str">
        <f t="shared" si="115"/>
        <v>Q3</v>
      </c>
    </row>
    <row r="1826" spans="1:12">
      <c r="A1826">
        <v>10951</v>
      </c>
      <c r="B1826">
        <v>75</v>
      </c>
      <c r="C1826" t="str">
        <f>_xlfn.IFNA(VLOOKUP(B1826,Products!$A$1:$J$93,2,FALSE),"")</f>
        <v>Rhönbräu Klosterbier</v>
      </c>
      <c r="D1826" t="str">
        <f>_xlfn.IFNA(VLOOKUP(VLOOKUP(A1826,Orders!$A$1:$L$832,3,FALSE),Employees!$A$1:$J$10,3,FALSE)&amp;" "&amp;VLOOKUP(VLOOKUP(A1826,Orders!$A$1:$L$832,3,FALSE),Employees!$A$1:$J$10,2,FALSE),"")</f>
        <v>Anne Dodsworth</v>
      </c>
      <c r="E1826" s="3">
        <f>_xlfn.IFNA(VLOOKUP(A1826,Orders!$A$1:$L$832,4,FALSE),"")</f>
        <v>43370</v>
      </c>
      <c r="F1826">
        <v>7.75</v>
      </c>
      <c r="G1826">
        <v>50</v>
      </c>
      <c r="H1826">
        <v>0.05</v>
      </c>
      <c r="I1826">
        <f t="shared" si="112"/>
        <v>2018</v>
      </c>
      <c r="J1826">
        <f t="shared" si="113"/>
        <v>19.375</v>
      </c>
      <c r="K1826">
        <f t="shared" si="114"/>
        <v>9</v>
      </c>
      <c r="L1826" t="str">
        <f t="shared" si="115"/>
        <v>Q3</v>
      </c>
    </row>
    <row r="1827" spans="1:12">
      <c r="A1827">
        <v>10952</v>
      </c>
      <c r="B1827">
        <v>6</v>
      </c>
      <c r="C1827" t="str">
        <f>_xlfn.IFNA(VLOOKUP(B1827,Products!$A$1:$J$93,2,FALSE),"")</f>
        <v>Grandma's Boysenberry Spread</v>
      </c>
      <c r="D1827" t="str">
        <f>_xlfn.IFNA(VLOOKUP(VLOOKUP(A1827,Orders!$A$1:$L$832,3,FALSE),Employees!$A$1:$J$10,3,FALSE)&amp;" "&amp;VLOOKUP(VLOOKUP(A1827,Orders!$A$1:$L$832,3,FALSE),Employees!$A$1:$J$10,2,FALSE),"")</f>
        <v>Nancy Davolio</v>
      </c>
      <c r="E1827" s="3">
        <f>_xlfn.IFNA(VLOOKUP(A1827,Orders!$A$1:$L$832,4,FALSE),"")</f>
        <v>43370</v>
      </c>
      <c r="F1827">
        <v>25</v>
      </c>
      <c r="G1827">
        <v>16</v>
      </c>
      <c r="H1827">
        <v>0.05</v>
      </c>
      <c r="I1827">
        <f t="shared" si="112"/>
        <v>2018</v>
      </c>
      <c r="J1827">
        <f t="shared" si="113"/>
        <v>20</v>
      </c>
      <c r="K1827">
        <f t="shared" si="114"/>
        <v>9</v>
      </c>
      <c r="L1827" t="str">
        <f t="shared" si="115"/>
        <v>Q3</v>
      </c>
    </row>
    <row r="1828" spans="1:12">
      <c r="A1828">
        <v>10952</v>
      </c>
      <c r="B1828">
        <v>28</v>
      </c>
      <c r="C1828" t="str">
        <f>_xlfn.IFNA(VLOOKUP(B1828,Products!$A$1:$J$93,2,FALSE),"")</f>
        <v>Rössle Sauerkraut</v>
      </c>
      <c r="D1828" t="str">
        <f>_xlfn.IFNA(VLOOKUP(VLOOKUP(A1828,Orders!$A$1:$L$832,3,FALSE),Employees!$A$1:$J$10,3,FALSE)&amp;" "&amp;VLOOKUP(VLOOKUP(A1828,Orders!$A$1:$L$832,3,FALSE),Employees!$A$1:$J$10,2,FALSE),"")</f>
        <v>Nancy Davolio</v>
      </c>
      <c r="E1828" s="3">
        <f>_xlfn.IFNA(VLOOKUP(A1828,Orders!$A$1:$L$832,4,FALSE),"")</f>
        <v>43370</v>
      </c>
      <c r="F1828">
        <v>45.6</v>
      </c>
      <c r="G1828">
        <v>2</v>
      </c>
      <c r="H1828">
        <v>0</v>
      </c>
      <c r="I1828">
        <f t="shared" si="112"/>
        <v>2018</v>
      </c>
      <c r="J1828">
        <f t="shared" si="113"/>
        <v>91.2</v>
      </c>
      <c r="K1828">
        <f t="shared" si="114"/>
        <v>9</v>
      </c>
      <c r="L1828" t="str">
        <f t="shared" si="115"/>
        <v>Q3</v>
      </c>
    </row>
    <row r="1829" spans="1:12">
      <c r="A1829">
        <v>10953</v>
      </c>
      <c r="B1829">
        <v>20</v>
      </c>
      <c r="C1829" t="str">
        <f>_xlfn.IFNA(VLOOKUP(B1829,Products!$A$1:$J$93,2,FALSE),"")</f>
        <v>Sir Rodney's Marmalade</v>
      </c>
      <c r="D1829" t="str">
        <f>_xlfn.IFNA(VLOOKUP(VLOOKUP(A1829,Orders!$A$1:$L$832,3,FALSE),Employees!$A$1:$J$10,3,FALSE)&amp;" "&amp;VLOOKUP(VLOOKUP(A1829,Orders!$A$1:$L$832,3,FALSE),Employees!$A$1:$J$10,2,FALSE),"")</f>
        <v>Anne Dodsworth</v>
      </c>
      <c r="E1829" s="3">
        <f>_xlfn.IFNA(VLOOKUP(A1829,Orders!$A$1:$L$832,4,FALSE),"")</f>
        <v>43370</v>
      </c>
      <c r="F1829">
        <v>81</v>
      </c>
      <c r="G1829">
        <v>50</v>
      </c>
      <c r="H1829">
        <v>0.05</v>
      </c>
      <c r="I1829">
        <f t="shared" si="112"/>
        <v>2018</v>
      </c>
      <c r="J1829">
        <f t="shared" si="113"/>
        <v>202.5</v>
      </c>
      <c r="K1829">
        <f t="shared" si="114"/>
        <v>9</v>
      </c>
      <c r="L1829" t="str">
        <f t="shared" si="115"/>
        <v>Q3</v>
      </c>
    </row>
    <row r="1830" spans="1:12">
      <c r="A1830">
        <v>10953</v>
      </c>
      <c r="B1830">
        <v>31</v>
      </c>
      <c r="C1830" t="str">
        <f>_xlfn.IFNA(VLOOKUP(B1830,Products!$A$1:$J$93,2,FALSE),"")</f>
        <v>Gorgonzola Telino</v>
      </c>
      <c r="D1830" t="str">
        <f>_xlfn.IFNA(VLOOKUP(VLOOKUP(A1830,Orders!$A$1:$L$832,3,FALSE),Employees!$A$1:$J$10,3,FALSE)&amp;" "&amp;VLOOKUP(VLOOKUP(A1830,Orders!$A$1:$L$832,3,FALSE),Employees!$A$1:$J$10,2,FALSE),"")</f>
        <v>Anne Dodsworth</v>
      </c>
      <c r="E1830" s="3">
        <f>_xlfn.IFNA(VLOOKUP(A1830,Orders!$A$1:$L$832,4,FALSE),"")</f>
        <v>43370</v>
      </c>
      <c r="F1830">
        <v>12.5</v>
      </c>
      <c r="G1830">
        <v>50</v>
      </c>
      <c r="H1830">
        <v>0.05</v>
      </c>
      <c r="I1830">
        <f t="shared" si="112"/>
        <v>2018</v>
      </c>
      <c r="J1830">
        <f t="shared" si="113"/>
        <v>31.25</v>
      </c>
      <c r="K1830">
        <f t="shared" si="114"/>
        <v>9</v>
      </c>
      <c r="L1830" t="str">
        <f t="shared" si="115"/>
        <v>Q3</v>
      </c>
    </row>
    <row r="1831" spans="1:12">
      <c r="A1831">
        <v>10954</v>
      </c>
      <c r="B1831">
        <v>16</v>
      </c>
      <c r="C1831" t="str">
        <f>_xlfn.IFNA(VLOOKUP(B1831,Products!$A$1:$J$93,2,FALSE),"")</f>
        <v>Pavlova</v>
      </c>
      <c r="D1831" t="str">
        <f>_xlfn.IFNA(VLOOKUP(VLOOKUP(A1831,Orders!$A$1:$L$832,3,FALSE),Employees!$A$1:$J$10,3,FALSE)&amp;" "&amp;VLOOKUP(VLOOKUP(A1831,Orders!$A$1:$L$832,3,FALSE),Employees!$A$1:$J$10,2,FALSE),"")</f>
        <v>Steven Buchanan</v>
      </c>
      <c r="E1831" s="3">
        <f>_xlfn.IFNA(VLOOKUP(A1831,Orders!$A$1:$L$832,4,FALSE),"")</f>
        <v>43371</v>
      </c>
      <c r="F1831">
        <v>17.45</v>
      </c>
      <c r="G1831">
        <v>28</v>
      </c>
      <c r="H1831">
        <v>0.15</v>
      </c>
      <c r="I1831">
        <f t="shared" si="112"/>
        <v>2018</v>
      </c>
      <c r="J1831">
        <f t="shared" si="113"/>
        <v>73.289999999999992</v>
      </c>
      <c r="K1831">
        <f t="shared" si="114"/>
        <v>9</v>
      </c>
      <c r="L1831" t="str">
        <f t="shared" si="115"/>
        <v>Q3</v>
      </c>
    </row>
    <row r="1832" spans="1:12">
      <c r="A1832">
        <v>10954</v>
      </c>
      <c r="B1832">
        <v>31</v>
      </c>
      <c r="C1832" t="str">
        <f>_xlfn.IFNA(VLOOKUP(B1832,Products!$A$1:$J$93,2,FALSE),"")</f>
        <v>Gorgonzola Telino</v>
      </c>
      <c r="D1832" t="str">
        <f>_xlfn.IFNA(VLOOKUP(VLOOKUP(A1832,Orders!$A$1:$L$832,3,FALSE),Employees!$A$1:$J$10,3,FALSE)&amp;" "&amp;VLOOKUP(VLOOKUP(A1832,Orders!$A$1:$L$832,3,FALSE),Employees!$A$1:$J$10,2,FALSE),"")</f>
        <v>Steven Buchanan</v>
      </c>
      <c r="E1832" s="3">
        <f>_xlfn.IFNA(VLOOKUP(A1832,Orders!$A$1:$L$832,4,FALSE),"")</f>
        <v>43371</v>
      </c>
      <c r="F1832">
        <v>12.5</v>
      </c>
      <c r="G1832">
        <v>25</v>
      </c>
      <c r="H1832">
        <v>0.15</v>
      </c>
      <c r="I1832">
        <f t="shared" si="112"/>
        <v>2018</v>
      </c>
      <c r="J1832">
        <f t="shared" si="113"/>
        <v>46.875</v>
      </c>
      <c r="K1832">
        <f t="shared" si="114"/>
        <v>9</v>
      </c>
      <c r="L1832" t="str">
        <f t="shared" si="115"/>
        <v>Q3</v>
      </c>
    </row>
    <row r="1833" spans="1:12">
      <c r="A1833">
        <v>10954</v>
      </c>
      <c r="B1833">
        <v>45</v>
      </c>
      <c r="C1833" t="str">
        <f>_xlfn.IFNA(VLOOKUP(B1833,Products!$A$1:$J$93,2,FALSE),"")</f>
        <v>Rogede sild</v>
      </c>
      <c r="D1833" t="str">
        <f>_xlfn.IFNA(VLOOKUP(VLOOKUP(A1833,Orders!$A$1:$L$832,3,FALSE),Employees!$A$1:$J$10,3,FALSE)&amp;" "&amp;VLOOKUP(VLOOKUP(A1833,Orders!$A$1:$L$832,3,FALSE),Employees!$A$1:$J$10,2,FALSE),"")</f>
        <v>Steven Buchanan</v>
      </c>
      <c r="E1833" s="3">
        <f>_xlfn.IFNA(VLOOKUP(A1833,Orders!$A$1:$L$832,4,FALSE),"")</f>
        <v>43371</v>
      </c>
      <c r="F1833">
        <v>9.5</v>
      </c>
      <c r="G1833">
        <v>30</v>
      </c>
      <c r="H1833">
        <v>0</v>
      </c>
      <c r="I1833">
        <f t="shared" si="112"/>
        <v>2018</v>
      </c>
      <c r="J1833">
        <f t="shared" si="113"/>
        <v>285</v>
      </c>
      <c r="K1833">
        <f t="shared" si="114"/>
        <v>9</v>
      </c>
      <c r="L1833" t="str">
        <f t="shared" si="115"/>
        <v>Q3</v>
      </c>
    </row>
    <row r="1834" spans="1:12">
      <c r="A1834">
        <v>10954</v>
      </c>
      <c r="B1834">
        <v>60</v>
      </c>
      <c r="C1834" t="str">
        <f>_xlfn.IFNA(VLOOKUP(B1834,Products!$A$1:$J$93,2,FALSE),"")</f>
        <v>Camembert Pierrot</v>
      </c>
      <c r="D1834" t="str">
        <f>_xlfn.IFNA(VLOOKUP(VLOOKUP(A1834,Orders!$A$1:$L$832,3,FALSE),Employees!$A$1:$J$10,3,FALSE)&amp;" "&amp;VLOOKUP(VLOOKUP(A1834,Orders!$A$1:$L$832,3,FALSE),Employees!$A$1:$J$10,2,FALSE),"")</f>
        <v>Steven Buchanan</v>
      </c>
      <c r="E1834" s="3">
        <f>_xlfn.IFNA(VLOOKUP(A1834,Orders!$A$1:$L$832,4,FALSE),"")</f>
        <v>43371</v>
      </c>
      <c r="F1834">
        <v>34</v>
      </c>
      <c r="G1834">
        <v>24</v>
      </c>
      <c r="H1834">
        <v>0.15</v>
      </c>
      <c r="I1834">
        <f t="shared" si="112"/>
        <v>2018</v>
      </c>
      <c r="J1834">
        <f t="shared" si="113"/>
        <v>122.39999999999999</v>
      </c>
      <c r="K1834">
        <f t="shared" si="114"/>
        <v>9</v>
      </c>
      <c r="L1834" t="str">
        <f t="shared" si="115"/>
        <v>Q3</v>
      </c>
    </row>
    <row r="1835" spans="1:12">
      <c r="A1835">
        <v>10955</v>
      </c>
      <c r="B1835">
        <v>75</v>
      </c>
      <c r="C1835" t="str">
        <f>_xlfn.IFNA(VLOOKUP(B1835,Products!$A$1:$J$93,2,FALSE),"")</f>
        <v>Rhönbräu Klosterbier</v>
      </c>
      <c r="D1835" t="str">
        <f>_xlfn.IFNA(VLOOKUP(VLOOKUP(A1835,Orders!$A$1:$L$832,3,FALSE),Employees!$A$1:$J$10,3,FALSE)&amp;" "&amp;VLOOKUP(VLOOKUP(A1835,Orders!$A$1:$L$832,3,FALSE),Employees!$A$1:$J$10,2,FALSE),"")</f>
        <v>Laura Callahan</v>
      </c>
      <c r="E1835" s="3">
        <f>_xlfn.IFNA(VLOOKUP(A1835,Orders!$A$1:$L$832,4,FALSE),"")</f>
        <v>43371</v>
      </c>
      <c r="F1835">
        <v>7.75</v>
      </c>
      <c r="G1835">
        <v>12</v>
      </c>
      <c r="H1835">
        <v>0.2</v>
      </c>
      <c r="I1835">
        <f t="shared" si="112"/>
        <v>2018</v>
      </c>
      <c r="J1835">
        <f t="shared" si="113"/>
        <v>18.600000000000001</v>
      </c>
      <c r="K1835">
        <f t="shared" si="114"/>
        <v>9</v>
      </c>
      <c r="L1835" t="str">
        <f t="shared" si="115"/>
        <v>Q3</v>
      </c>
    </row>
    <row r="1836" spans="1:12">
      <c r="A1836">
        <v>10956</v>
      </c>
      <c r="B1836">
        <v>21</v>
      </c>
      <c r="C1836" t="str">
        <f>_xlfn.IFNA(VLOOKUP(B1836,Products!$A$1:$J$93,2,FALSE),"")</f>
        <v>Sir Rodney's Scones</v>
      </c>
      <c r="D1836" t="str">
        <f>_xlfn.IFNA(VLOOKUP(VLOOKUP(A1836,Orders!$A$1:$L$832,3,FALSE),Employees!$A$1:$J$10,3,FALSE)&amp;" "&amp;VLOOKUP(VLOOKUP(A1836,Orders!$A$1:$L$832,3,FALSE),Employees!$A$1:$J$10,2,FALSE),"")</f>
        <v>Michael Suyama</v>
      </c>
      <c r="E1836" s="3">
        <f>_xlfn.IFNA(VLOOKUP(A1836,Orders!$A$1:$L$832,4,FALSE),"")</f>
        <v>43371</v>
      </c>
      <c r="F1836">
        <v>10</v>
      </c>
      <c r="G1836">
        <v>12</v>
      </c>
      <c r="H1836">
        <v>0</v>
      </c>
      <c r="I1836">
        <f t="shared" si="112"/>
        <v>2018</v>
      </c>
      <c r="J1836">
        <f t="shared" si="113"/>
        <v>120</v>
      </c>
      <c r="K1836">
        <f t="shared" si="114"/>
        <v>9</v>
      </c>
      <c r="L1836" t="str">
        <f t="shared" si="115"/>
        <v>Q3</v>
      </c>
    </row>
    <row r="1837" spans="1:12">
      <c r="A1837">
        <v>10956</v>
      </c>
      <c r="B1837">
        <v>47</v>
      </c>
      <c r="C1837" t="str">
        <f>_xlfn.IFNA(VLOOKUP(B1837,Products!$A$1:$J$93,2,FALSE),"")</f>
        <v>Zaanse koeken</v>
      </c>
      <c r="D1837" t="str">
        <f>_xlfn.IFNA(VLOOKUP(VLOOKUP(A1837,Orders!$A$1:$L$832,3,FALSE),Employees!$A$1:$J$10,3,FALSE)&amp;" "&amp;VLOOKUP(VLOOKUP(A1837,Orders!$A$1:$L$832,3,FALSE),Employees!$A$1:$J$10,2,FALSE),"")</f>
        <v>Michael Suyama</v>
      </c>
      <c r="E1837" s="3">
        <f>_xlfn.IFNA(VLOOKUP(A1837,Orders!$A$1:$L$832,4,FALSE),"")</f>
        <v>43371</v>
      </c>
      <c r="F1837">
        <v>9.5</v>
      </c>
      <c r="G1837">
        <v>14</v>
      </c>
      <c r="H1837">
        <v>0</v>
      </c>
      <c r="I1837">
        <f t="shared" si="112"/>
        <v>2018</v>
      </c>
      <c r="J1837">
        <f t="shared" si="113"/>
        <v>133</v>
      </c>
      <c r="K1837">
        <f t="shared" si="114"/>
        <v>9</v>
      </c>
      <c r="L1837" t="str">
        <f t="shared" si="115"/>
        <v>Q3</v>
      </c>
    </row>
    <row r="1838" spans="1:12">
      <c r="A1838">
        <v>10956</v>
      </c>
      <c r="B1838">
        <v>51</v>
      </c>
      <c r="C1838" t="str">
        <f>_xlfn.IFNA(VLOOKUP(B1838,Products!$A$1:$J$93,2,FALSE),"")</f>
        <v>Manjimup Dried Apples</v>
      </c>
      <c r="D1838" t="str">
        <f>_xlfn.IFNA(VLOOKUP(VLOOKUP(A1838,Orders!$A$1:$L$832,3,FALSE),Employees!$A$1:$J$10,3,FALSE)&amp;" "&amp;VLOOKUP(VLOOKUP(A1838,Orders!$A$1:$L$832,3,FALSE),Employees!$A$1:$J$10,2,FALSE),"")</f>
        <v>Michael Suyama</v>
      </c>
      <c r="E1838" s="3">
        <f>_xlfn.IFNA(VLOOKUP(A1838,Orders!$A$1:$L$832,4,FALSE),"")</f>
        <v>43371</v>
      </c>
      <c r="F1838">
        <v>53</v>
      </c>
      <c r="G1838">
        <v>8</v>
      </c>
      <c r="H1838">
        <v>0</v>
      </c>
      <c r="I1838">
        <f t="shared" si="112"/>
        <v>2018</v>
      </c>
      <c r="J1838">
        <f t="shared" si="113"/>
        <v>424</v>
      </c>
      <c r="K1838">
        <f t="shared" si="114"/>
        <v>9</v>
      </c>
      <c r="L1838" t="str">
        <f t="shared" si="115"/>
        <v>Q3</v>
      </c>
    </row>
    <row r="1839" spans="1:12">
      <c r="A1839">
        <v>10957</v>
      </c>
      <c r="B1839">
        <v>30</v>
      </c>
      <c r="C1839" t="str">
        <f>_xlfn.IFNA(VLOOKUP(B1839,Products!$A$1:$J$93,2,FALSE),"")</f>
        <v>Nord-Ost Matjeshering</v>
      </c>
      <c r="D1839" t="str">
        <f>_xlfn.IFNA(VLOOKUP(VLOOKUP(A1839,Orders!$A$1:$L$832,3,FALSE),Employees!$A$1:$J$10,3,FALSE)&amp;" "&amp;VLOOKUP(VLOOKUP(A1839,Orders!$A$1:$L$832,3,FALSE),Employees!$A$1:$J$10,2,FALSE),"")</f>
        <v>Laura Callahan</v>
      </c>
      <c r="E1839" s="3">
        <f>_xlfn.IFNA(VLOOKUP(A1839,Orders!$A$1:$L$832,4,FALSE),"")</f>
        <v>43372</v>
      </c>
      <c r="F1839">
        <v>25.89</v>
      </c>
      <c r="G1839">
        <v>30</v>
      </c>
      <c r="H1839">
        <v>0</v>
      </c>
      <c r="I1839">
        <f t="shared" si="112"/>
        <v>2018</v>
      </c>
      <c r="J1839">
        <f t="shared" si="113"/>
        <v>776.7</v>
      </c>
      <c r="K1839">
        <f t="shared" si="114"/>
        <v>9</v>
      </c>
      <c r="L1839" t="str">
        <f t="shared" si="115"/>
        <v>Q3</v>
      </c>
    </row>
    <row r="1840" spans="1:12">
      <c r="A1840">
        <v>10957</v>
      </c>
      <c r="B1840">
        <v>35</v>
      </c>
      <c r="C1840" t="str">
        <f>_xlfn.IFNA(VLOOKUP(B1840,Products!$A$1:$J$93,2,FALSE),"")</f>
        <v>Steeleye Stout</v>
      </c>
      <c r="D1840" t="str">
        <f>_xlfn.IFNA(VLOOKUP(VLOOKUP(A1840,Orders!$A$1:$L$832,3,FALSE),Employees!$A$1:$J$10,3,FALSE)&amp;" "&amp;VLOOKUP(VLOOKUP(A1840,Orders!$A$1:$L$832,3,FALSE),Employees!$A$1:$J$10,2,FALSE),"")</f>
        <v>Laura Callahan</v>
      </c>
      <c r="E1840" s="3">
        <f>_xlfn.IFNA(VLOOKUP(A1840,Orders!$A$1:$L$832,4,FALSE),"")</f>
        <v>43372</v>
      </c>
      <c r="F1840">
        <v>18</v>
      </c>
      <c r="G1840">
        <v>40</v>
      </c>
      <c r="H1840">
        <v>0</v>
      </c>
      <c r="I1840">
        <f t="shared" si="112"/>
        <v>2018</v>
      </c>
      <c r="J1840">
        <f t="shared" si="113"/>
        <v>720</v>
      </c>
      <c r="K1840">
        <f t="shared" si="114"/>
        <v>9</v>
      </c>
      <c r="L1840" t="str">
        <f t="shared" si="115"/>
        <v>Q3</v>
      </c>
    </row>
    <row r="1841" spans="1:12">
      <c r="A1841">
        <v>10957</v>
      </c>
      <c r="B1841">
        <v>64</v>
      </c>
      <c r="C1841" t="str">
        <f>_xlfn.IFNA(VLOOKUP(B1841,Products!$A$1:$J$93,2,FALSE),"")</f>
        <v>Wimmers gute Semmelknödel</v>
      </c>
      <c r="D1841" t="str">
        <f>_xlfn.IFNA(VLOOKUP(VLOOKUP(A1841,Orders!$A$1:$L$832,3,FALSE),Employees!$A$1:$J$10,3,FALSE)&amp;" "&amp;VLOOKUP(VLOOKUP(A1841,Orders!$A$1:$L$832,3,FALSE),Employees!$A$1:$J$10,2,FALSE),"")</f>
        <v>Laura Callahan</v>
      </c>
      <c r="E1841" s="3">
        <f>_xlfn.IFNA(VLOOKUP(A1841,Orders!$A$1:$L$832,4,FALSE),"")</f>
        <v>43372</v>
      </c>
      <c r="F1841">
        <v>33.25</v>
      </c>
      <c r="G1841">
        <v>8</v>
      </c>
      <c r="H1841">
        <v>0</v>
      </c>
      <c r="I1841">
        <f t="shared" si="112"/>
        <v>2018</v>
      </c>
      <c r="J1841">
        <f t="shared" si="113"/>
        <v>266</v>
      </c>
      <c r="K1841">
        <f t="shared" si="114"/>
        <v>9</v>
      </c>
      <c r="L1841" t="str">
        <f t="shared" si="115"/>
        <v>Q3</v>
      </c>
    </row>
    <row r="1842" spans="1:12">
      <c r="A1842">
        <v>10958</v>
      </c>
      <c r="B1842">
        <v>5</v>
      </c>
      <c r="C1842" t="str">
        <f>_xlfn.IFNA(VLOOKUP(B1842,Products!$A$1:$J$93,2,FALSE),"")</f>
        <v>Chef Anton's Gumbo Mix</v>
      </c>
      <c r="D1842" t="str">
        <f>_xlfn.IFNA(VLOOKUP(VLOOKUP(A1842,Orders!$A$1:$L$832,3,FALSE),Employees!$A$1:$J$10,3,FALSE)&amp;" "&amp;VLOOKUP(VLOOKUP(A1842,Orders!$A$1:$L$832,3,FALSE),Employees!$A$1:$J$10,2,FALSE),"")</f>
        <v>Robert King</v>
      </c>
      <c r="E1842" s="3">
        <f>_xlfn.IFNA(VLOOKUP(A1842,Orders!$A$1:$L$832,4,FALSE),"")</f>
        <v>43372</v>
      </c>
      <c r="F1842">
        <v>21.35</v>
      </c>
      <c r="G1842">
        <v>20</v>
      </c>
      <c r="H1842">
        <v>0</v>
      </c>
      <c r="I1842">
        <f t="shared" si="112"/>
        <v>2018</v>
      </c>
      <c r="J1842">
        <f t="shared" si="113"/>
        <v>427</v>
      </c>
      <c r="K1842">
        <f t="shared" si="114"/>
        <v>9</v>
      </c>
      <c r="L1842" t="str">
        <f t="shared" si="115"/>
        <v>Q3</v>
      </c>
    </row>
    <row r="1843" spans="1:12">
      <c r="A1843">
        <v>10958</v>
      </c>
      <c r="B1843">
        <v>7</v>
      </c>
      <c r="C1843" t="str">
        <f>_xlfn.IFNA(VLOOKUP(B1843,Products!$A$1:$J$93,2,FALSE),"")</f>
        <v>Uncle Bob's Organic Dried Pears</v>
      </c>
      <c r="D1843" t="str">
        <f>_xlfn.IFNA(VLOOKUP(VLOOKUP(A1843,Orders!$A$1:$L$832,3,FALSE),Employees!$A$1:$J$10,3,FALSE)&amp;" "&amp;VLOOKUP(VLOOKUP(A1843,Orders!$A$1:$L$832,3,FALSE),Employees!$A$1:$J$10,2,FALSE),"")</f>
        <v>Robert King</v>
      </c>
      <c r="E1843" s="3">
        <f>_xlfn.IFNA(VLOOKUP(A1843,Orders!$A$1:$L$832,4,FALSE),"")</f>
        <v>43372</v>
      </c>
      <c r="F1843">
        <v>30</v>
      </c>
      <c r="G1843">
        <v>6</v>
      </c>
      <c r="H1843">
        <v>0</v>
      </c>
      <c r="I1843">
        <f t="shared" si="112"/>
        <v>2018</v>
      </c>
      <c r="J1843">
        <f t="shared" si="113"/>
        <v>180</v>
      </c>
      <c r="K1843">
        <f t="shared" si="114"/>
        <v>9</v>
      </c>
      <c r="L1843" t="str">
        <f t="shared" si="115"/>
        <v>Q3</v>
      </c>
    </row>
    <row r="1844" spans="1:12">
      <c r="A1844">
        <v>10958</v>
      </c>
      <c r="B1844">
        <v>72</v>
      </c>
      <c r="C1844" t="str">
        <f>_xlfn.IFNA(VLOOKUP(B1844,Products!$A$1:$J$93,2,FALSE),"")</f>
        <v>Mozzarella di Giovanni</v>
      </c>
      <c r="D1844" t="str">
        <f>_xlfn.IFNA(VLOOKUP(VLOOKUP(A1844,Orders!$A$1:$L$832,3,FALSE),Employees!$A$1:$J$10,3,FALSE)&amp;" "&amp;VLOOKUP(VLOOKUP(A1844,Orders!$A$1:$L$832,3,FALSE),Employees!$A$1:$J$10,2,FALSE),"")</f>
        <v>Robert King</v>
      </c>
      <c r="E1844" s="3">
        <f>_xlfn.IFNA(VLOOKUP(A1844,Orders!$A$1:$L$832,4,FALSE),"")</f>
        <v>43372</v>
      </c>
      <c r="F1844">
        <v>34.799999999999997</v>
      </c>
      <c r="G1844">
        <v>5</v>
      </c>
      <c r="H1844">
        <v>0</v>
      </c>
      <c r="I1844">
        <f t="shared" si="112"/>
        <v>2018</v>
      </c>
      <c r="J1844">
        <f t="shared" si="113"/>
        <v>174</v>
      </c>
      <c r="K1844">
        <f t="shared" si="114"/>
        <v>9</v>
      </c>
      <c r="L1844" t="str">
        <f t="shared" si="115"/>
        <v>Q3</v>
      </c>
    </row>
    <row r="1845" spans="1:12">
      <c r="A1845">
        <v>10959</v>
      </c>
      <c r="B1845">
        <v>75</v>
      </c>
      <c r="C1845" t="str">
        <f>_xlfn.IFNA(VLOOKUP(B1845,Products!$A$1:$J$93,2,FALSE),"")</f>
        <v>Rhönbräu Klosterbier</v>
      </c>
      <c r="D1845" t="str">
        <f>_xlfn.IFNA(VLOOKUP(VLOOKUP(A1845,Orders!$A$1:$L$832,3,FALSE),Employees!$A$1:$J$10,3,FALSE)&amp;" "&amp;VLOOKUP(VLOOKUP(A1845,Orders!$A$1:$L$832,3,FALSE),Employees!$A$1:$J$10,2,FALSE),"")</f>
        <v>Michael Suyama</v>
      </c>
      <c r="E1845" s="3">
        <f>_xlfn.IFNA(VLOOKUP(A1845,Orders!$A$1:$L$832,4,FALSE),"")</f>
        <v>43372</v>
      </c>
      <c r="F1845">
        <v>7.75</v>
      </c>
      <c r="G1845">
        <v>20</v>
      </c>
      <c r="H1845">
        <v>0.15</v>
      </c>
      <c r="I1845">
        <f t="shared" si="112"/>
        <v>2018</v>
      </c>
      <c r="J1845">
        <f t="shared" si="113"/>
        <v>23.25</v>
      </c>
      <c r="K1845">
        <f t="shared" si="114"/>
        <v>9</v>
      </c>
      <c r="L1845" t="str">
        <f t="shared" si="115"/>
        <v>Q3</v>
      </c>
    </row>
    <row r="1846" spans="1:12">
      <c r="A1846">
        <v>10960</v>
      </c>
      <c r="B1846">
        <v>24</v>
      </c>
      <c r="C1846" t="str">
        <f>_xlfn.IFNA(VLOOKUP(B1846,Products!$A$1:$J$93,2,FALSE),"")</f>
        <v>Guaraná Fantástica</v>
      </c>
      <c r="D1846" t="str">
        <f>_xlfn.IFNA(VLOOKUP(VLOOKUP(A1846,Orders!$A$1:$L$832,3,FALSE),Employees!$A$1:$J$10,3,FALSE)&amp;" "&amp;VLOOKUP(VLOOKUP(A1846,Orders!$A$1:$L$832,3,FALSE),Employees!$A$1:$J$10,2,FALSE),"")</f>
        <v>Janet Leverling</v>
      </c>
      <c r="E1846" s="3">
        <f>_xlfn.IFNA(VLOOKUP(A1846,Orders!$A$1:$L$832,4,FALSE),"")</f>
        <v>43373</v>
      </c>
      <c r="F1846">
        <v>4.5</v>
      </c>
      <c r="G1846">
        <v>10</v>
      </c>
      <c r="H1846">
        <v>0.25</v>
      </c>
      <c r="I1846">
        <f t="shared" si="112"/>
        <v>2018</v>
      </c>
      <c r="J1846">
        <f t="shared" si="113"/>
        <v>11.25</v>
      </c>
      <c r="K1846">
        <f t="shared" si="114"/>
        <v>9</v>
      </c>
      <c r="L1846" t="str">
        <f t="shared" si="115"/>
        <v>Q3</v>
      </c>
    </row>
    <row r="1847" spans="1:12">
      <c r="A1847">
        <v>10960</v>
      </c>
      <c r="B1847">
        <v>41</v>
      </c>
      <c r="C1847" t="str">
        <f>_xlfn.IFNA(VLOOKUP(B1847,Products!$A$1:$J$93,2,FALSE),"")</f>
        <v>Jack's New England Clam Chowder</v>
      </c>
      <c r="D1847" t="str">
        <f>_xlfn.IFNA(VLOOKUP(VLOOKUP(A1847,Orders!$A$1:$L$832,3,FALSE),Employees!$A$1:$J$10,3,FALSE)&amp;" "&amp;VLOOKUP(VLOOKUP(A1847,Orders!$A$1:$L$832,3,FALSE),Employees!$A$1:$J$10,2,FALSE),"")</f>
        <v>Janet Leverling</v>
      </c>
      <c r="E1847" s="3">
        <f>_xlfn.IFNA(VLOOKUP(A1847,Orders!$A$1:$L$832,4,FALSE),"")</f>
        <v>43373</v>
      </c>
      <c r="F1847">
        <v>9.65</v>
      </c>
      <c r="G1847">
        <v>24</v>
      </c>
      <c r="H1847">
        <v>0</v>
      </c>
      <c r="I1847">
        <f t="shared" si="112"/>
        <v>2018</v>
      </c>
      <c r="J1847">
        <f t="shared" si="113"/>
        <v>231.60000000000002</v>
      </c>
      <c r="K1847">
        <f t="shared" si="114"/>
        <v>9</v>
      </c>
      <c r="L1847" t="str">
        <f t="shared" si="115"/>
        <v>Q3</v>
      </c>
    </row>
    <row r="1848" spans="1:12">
      <c r="A1848">
        <v>10961</v>
      </c>
      <c r="B1848">
        <v>52</v>
      </c>
      <c r="C1848" t="str">
        <f>_xlfn.IFNA(VLOOKUP(B1848,Products!$A$1:$J$93,2,FALSE),"")</f>
        <v>Filo Mix</v>
      </c>
      <c r="D1848" t="str">
        <f>_xlfn.IFNA(VLOOKUP(VLOOKUP(A1848,Orders!$A$1:$L$832,3,FALSE),Employees!$A$1:$J$10,3,FALSE)&amp;" "&amp;VLOOKUP(VLOOKUP(A1848,Orders!$A$1:$L$832,3,FALSE),Employees!$A$1:$J$10,2,FALSE),"")</f>
        <v>Laura Callahan</v>
      </c>
      <c r="E1848" s="3">
        <f>_xlfn.IFNA(VLOOKUP(A1848,Orders!$A$1:$L$832,4,FALSE),"")</f>
        <v>43373</v>
      </c>
      <c r="F1848">
        <v>7</v>
      </c>
      <c r="G1848">
        <v>6</v>
      </c>
      <c r="H1848">
        <v>0.05</v>
      </c>
      <c r="I1848">
        <f t="shared" si="112"/>
        <v>2018</v>
      </c>
      <c r="J1848">
        <f t="shared" si="113"/>
        <v>2.1</v>
      </c>
      <c r="K1848">
        <f t="shared" si="114"/>
        <v>9</v>
      </c>
      <c r="L1848" t="str">
        <f t="shared" si="115"/>
        <v>Q3</v>
      </c>
    </row>
    <row r="1849" spans="1:12">
      <c r="A1849">
        <v>10961</v>
      </c>
      <c r="B1849">
        <v>76</v>
      </c>
      <c r="C1849" t="str">
        <f>_xlfn.IFNA(VLOOKUP(B1849,Products!$A$1:$J$93,2,FALSE),"")</f>
        <v>Lakkalikööri</v>
      </c>
      <c r="D1849" t="str">
        <f>_xlfn.IFNA(VLOOKUP(VLOOKUP(A1849,Orders!$A$1:$L$832,3,FALSE),Employees!$A$1:$J$10,3,FALSE)&amp;" "&amp;VLOOKUP(VLOOKUP(A1849,Orders!$A$1:$L$832,3,FALSE),Employees!$A$1:$J$10,2,FALSE),"")</f>
        <v>Laura Callahan</v>
      </c>
      <c r="E1849" s="3">
        <f>_xlfn.IFNA(VLOOKUP(A1849,Orders!$A$1:$L$832,4,FALSE),"")</f>
        <v>43373</v>
      </c>
      <c r="F1849">
        <v>18</v>
      </c>
      <c r="G1849">
        <v>60</v>
      </c>
      <c r="H1849">
        <v>0</v>
      </c>
      <c r="I1849">
        <f t="shared" si="112"/>
        <v>2018</v>
      </c>
      <c r="J1849">
        <f t="shared" si="113"/>
        <v>1080</v>
      </c>
      <c r="K1849">
        <f t="shared" si="114"/>
        <v>9</v>
      </c>
      <c r="L1849" t="str">
        <f t="shared" si="115"/>
        <v>Q3</v>
      </c>
    </row>
    <row r="1850" spans="1:12">
      <c r="A1850">
        <v>10962</v>
      </c>
      <c r="B1850">
        <v>7</v>
      </c>
      <c r="C1850" t="str">
        <f>_xlfn.IFNA(VLOOKUP(B1850,Products!$A$1:$J$93,2,FALSE),"")</f>
        <v>Uncle Bob's Organic Dried Pears</v>
      </c>
      <c r="D1850" t="str">
        <f>_xlfn.IFNA(VLOOKUP(VLOOKUP(A1850,Orders!$A$1:$L$832,3,FALSE),Employees!$A$1:$J$10,3,FALSE)&amp;" "&amp;VLOOKUP(VLOOKUP(A1850,Orders!$A$1:$L$832,3,FALSE),Employees!$A$1:$J$10,2,FALSE),"")</f>
        <v>Laura Callahan</v>
      </c>
      <c r="E1850" s="3">
        <f>_xlfn.IFNA(VLOOKUP(A1850,Orders!$A$1:$L$832,4,FALSE),"")</f>
        <v>43373</v>
      </c>
      <c r="F1850">
        <v>30</v>
      </c>
      <c r="G1850">
        <v>45</v>
      </c>
      <c r="H1850">
        <v>0</v>
      </c>
      <c r="I1850">
        <f t="shared" si="112"/>
        <v>2018</v>
      </c>
      <c r="J1850">
        <f t="shared" si="113"/>
        <v>1350</v>
      </c>
      <c r="K1850">
        <f t="shared" si="114"/>
        <v>9</v>
      </c>
      <c r="L1850" t="str">
        <f t="shared" si="115"/>
        <v>Q3</v>
      </c>
    </row>
    <row r="1851" spans="1:12">
      <c r="A1851">
        <v>10962</v>
      </c>
      <c r="B1851">
        <v>13</v>
      </c>
      <c r="C1851" t="str">
        <f>_xlfn.IFNA(VLOOKUP(B1851,Products!$A$1:$J$93,2,FALSE),"")</f>
        <v>Konbu</v>
      </c>
      <c r="D1851" t="str">
        <f>_xlfn.IFNA(VLOOKUP(VLOOKUP(A1851,Orders!$A$1:$L$832,3,FALSE),Employees!$A$1:$J$10,3,FALSE)&amp;" "&amp;VLOOKUP(VLOOKUP(A1851,Orders!$A$1:$L$832,3,FALSE),Employees!$A$1:$J$10,2,FALSE),"")</f>
        <v>Laura Callahan</v>
      </c>
      <c r="E1851" s="3">
        <f>_xlfn.IFNA(VLOOKUP(A1851,Orders!$A$1:$L$832,4,FALSE),"")</f>
        <v>43373</v>
      </c>
      <c r="F1851">
        <v>6</v>
      </c>
      <c r="G1851">
        <v>77</v>
      </c>
      <c r="H1851">
        <v>0</v>
      </c>
      <c r="I1851">
        <f t="shared" si="112"/>
        <v>2018</v>
      </c>
      <c r="J1851">
        <f t="shared" si="113"/>
        <v>462</v>
      </c>
      <c r="K1851">
        <f t="shared" si="114"/>
        <v>9</v>
      </c>
      <c r="L1851" t="str">
        <f t="shared" si="115"/>
        <v>Q3</v>
      </c>
    </row>
    <row r="1852" spans="1:12">
      <c r="A1852">
        <v>10962</v>
      </c>
      <c r="B1852">
        <v>53</v>
      </c>
      <c r="C1852" t="str">
        <f>_xlfn.IFNA(VLOOKUP(B1852,Products!$A$1:$J$93,2,FALSE),"")</f>
        <v>Perth Pasties</v>
      </c>
      <c r="D1852" t="str">
        <f>_xlfn.IFNA(VLOOKUP(VLOOKUP(A1852,Orders!$A$1:$L$832,3,FALSE),Employees!$A$1:$J$10,3,FALSE)&amp;" "&amp;VLOOKUP(VLOOKUP(A1852,Orders!$A$1:$L$832,3,FALSE),Employees!$A$1:$J$10,2,FALSE),"")</f>
        <v>Laura Callahan</v>
      </c>
      <c r="E1852" s="3">
        <f>_xlfn.IFNA(VLOOKUP(A1852,Orders!$A$1:$L$832,4,FALSE),"")</f>
        <v>43373</v>
      </c>
      <c r="F1852">
        <v>32.799999999999997</v>
      </c>
      <c r="G1852">
        <v>20</v>
      </c>
      <c r="H1852">
        <v>0</v>
      </c>
      <c r="I1852">
        <f t="shared" si="112"/>
        <v>2018</v>
      </c>
      <c r="J1852">
        <f t="shared" si="113"/>
        <v>656</v>
      </c>
      <c r="K1852">
        <f t="shared" si="114"/>
        <v>9</v>
      </c>
      <c r="L1852" t="str">
        <f t="shared" si="115"/>
        <v>Q3</v>
      </c>
    </row>
    <row r="1853" spans="1:12">
      <c r="A1853">
        <v>10962</v>
      </c>
      <c r="B1853">
        <v>69</v>
      </c>
      <c r="C1853" t="str">
        <f>_xlfn.IFNA(VLOOKUP(B1853,Products!$A$1:$J$93,2,FALSE),"")</f>
        <v>Gudbrandsdalsost</v>
      </c>
      <c r="D1853" t="str">
        <f>_xlfn.IFNA(VLOOKUP(VLOOKUP(A1853,Orders!$A$1:$L$832,3,FALSE),Employees!$A$1:$J$10,3,FALSE)&amp;" "&amp;VLOOKUP(VLOOKUP(A1853,Orders!$A$1:$L$832,3,FALSE),Employees!$A$1:$J$10,2,FALSE),"")</f>
        <v>Laura Callahan</v>
      </c>
      <c r="E1853" s="3">
        <f>_xlfn.IFNA(VLOOKUP(A1853,Orders!$A$1:$L$832,4,FALSE),"")</f>
        <v>43373</v>
      </c>
      <c r="F1853">
        <v>36</v>
      </c>
      <c r="G1853">
        <v>9</v>
      </c>
      <c r="H1853">
        <v>0</v>
      </c>
      <c r="I1853">
        <f t="shared" si="112"/>
        <v>2018</v>
      </c>
      <c r="J1853">
        <f t="shared" si="113"/>
        <v>324</v>
      </c>
      <c r="K1853">
        <f t="shared" si="114"/>
        <v>9</v>
      </c>
      <c r="L1853" t="str">
        <f t="shared" si="115"/>
        <v>Q3</v>
      </c>
    </row>
    <row r="1854" spans="1:12">
      <c r="A1854">
        <v>10962</v>
      </c>
      <c r="B1854">
        <v>76</v>
      </c>
      <c r="C1854" t="str">
        <f>_xlfn.IFNA(VLOOKUP(B1854,Products!$A$1:$J$93,2,FALSE),"")</f>
        <v>Lakkalikööri</v>
      </c>
      <c r="D1854" t="str">
        <f>_xlfn.IFNA(VLOOKUP(VLOOKUP(A1854,Orders!$A$1:$L$832,3,FALSE),Employees!$A$1:$J$10,3,FALSE)&amp;" "&amp;VLOOKUP(VLOOKUP(A1854,Orders!$A$1:$L$832,3,FALSE),Employees!$A$1:$J$10,2,FALSE),"")</f>
        <v>Laura Callahan</v>
      </c>
      <c r="E1854" s="3">
        <f>_xlfn.IFNA(VLOOKUP(A1854,Orders!$A$1:$L$832,4,FALSE),"")</f>
        <v>43373</v>
      </c>
      <c r="F1854">
        <v>18</v>
      </c>
      <c r="G1854">
        <v>44</v>
      </c>
      <c r="H1854">
        <v>0</v>
      </c>
      <c r="I1854">
        <f t="shared" si="112"/>
        <v>2018</v>
      </c>
      <c r="J1854">
        <f t="shared" si="113"/>
        <v>792</v>
      </c>
      <c r="K1854">
        <f t="shared" si="114"/>
        <v>9</v>
      </c>
      <c r="L1854" t="str">
        <f t="shared" si="115"/>
        <v>Q3</v>
      </c>
    </row>
    <row r="1855" spans="1:12">
      <c r="A1855">
        <v>10963</v>
      </c>
      <c r="B1855">
        <v>60</v>
      </c>
      <c r="C1855" t="str">
        <f>_xlfn.IFNA(VLOOKUP(B1855,Products!$A$1:$J$93,2,FALSE),"")</f>
        <v>Camembert Pierrot</v>
      </c>
      <c r="D1855" t="str">
        <f>_xlfn.IFNA(VLOOKUP(VLOOKUP(A1855,Orders!$A$1:$L$832,3,FALSE),Employees!$A$1:$J$10,3,FALSE)&amp;" "&amp;VLOOKUP(VLOOKUP(A1855,Orders!$A$1:$L$832,3,FALSE),Employees!$A$1:$J$10,2,FALSE),"")</f>
        <v>Anne Dodsworth</v>
      </c>
      <c r="E1855" s="3">
        <f>_xlfn.IFNA(VLOOKUP(A1855,Orders!$A$1:$L$832,4,FALSE),"")</f>
        <v>43373</v>
      </c>
      <c r="F1855">
        <v>34</v>
      </c>
      <c r="G1855">
        <v>2</v>
      </c>
      <c r="H1855">
        <v>0.15</v>
      </c>
      <c r="I1855">
        <f t="shared" si="112"/>
        <v>2018</v>
      </c>
      <c r="J1855">
        <f t="shared" si="113"/>
        <v>10.199999999999999</v>
      </c>
      <c r="K1855">
        <f t="shared" si="114"/>
        <v>9</v>
      </c>
      <c r="L1855" t="str">
        <f t="shared" si="115"/>
        <v>Q3</v>
      </c>
    </row>
    <row r="1856" spans="1:12">
      <c r="A1856">
        <v>10964</v>
      </c>
      <c r="B1856">
        <v>18</v>
      </c>
      <c r="C1856" t="str">
        <f>_xlfn.IFNA(VLOOKUP(B1856,Products!$A$1:$J$93,2,FALSE),"")</f>
        <v>Carnarvon Tigers</v>
      </c>
      <c r="D1856" t="str">
        <f>_xlfn.IFNA(VLOOKUP(VLOOKUP(A1856,Orders!$A$1:$L$832,3,FALSE),Employees!$A$1:$J$10,3,FALSE)&amp;" "&amp;VLOOKUP(VLOOKUP(A1856,Orders!$A$1:$L$832,3,FALSE),Employees!$A$1:$J$10,2,FALSE),"")</f>
        <v>Janet Leverling</v>
      </c>
      <c r="E1856" s="3">
        <f>_xlfn.IFNA(VLOOKUP(A1856,Orders!$A$1:$L$832,4,FALSE),"")</f>
        <v>43374</v>
      </c>
      <c r="F1856">
        <v>62.5</v>
      </c>
      <c r="G1856">
        <v>6</v>
      </c>
      <c r="H1856">
        <v>0</v>
      </c>
      <c r="I1856">
        <f t="shared" si="112"/>
        <v>2018</v>
      </c>
      <c r="J1856">
        <f t="shared" si="113"/>
        <v>375</v>
      </c>
      <c r="K1856">
        <f t="shared" si="114"/>
        <v>10</v>
      </c>
      <c r="L1856" t="str">
        <f t="shared" si="115"/>
        <v>Q4</v>
      </c>
    </row>
    <row r="1857" spans="1:12">
      <c r="A1857">
        <v>10964</v>
      </c>
      <c r="B1857">
        <v>38</v>
      </c>
      <c r="C1857" t="str">
        <f>_xlfn.IFNA(VLOOKUP(B1857,Products!$A$1:$J$93,2,FALSE),"")</f>
        <v>Côte de Blaye</v>
      </c>
      <c r="D1857" t="str">
        <f>_xlfn.IFNA(VLOOKUP(VLOOKUP(A1857,Orders!$A$1:$L$832,3,FALSE),Employees!$A$1:$J$10,3,FALSE)&amp;" "&amp;VLOOKUP(VLOOKUP(A1857,Orders!$A$1:$L$832,3,FALSE),Employees!$A$1:$J$10,2,FALSE),"")</f>
        <v>Janet Leverling</v>
      </c>
      <c r="E1857" s="3">
        <f>_xlfn.IFNA(VLOOKUP(A1857,Orders!$A$1:$L$832,4,FALSE),"")</f>
        <v>43374</v>
      </c>
      <c r="F1857">
        <v>263.5</v>
      </c>
      <c r="G1857">
        <v>5</v>
      </c>
      <c r="H1857">
        <v>0</v>
      </c>
      <c r="I1857">
        <f t="shared" si="112"/>
        <v>2018</v>
      </c>
      <c r="J1857">
        <f t="shared" si="113"/>
        <v>1317.5</v>
      </c>
      <c r="K1857">
        <f t="shared" si="114"/>
        <v>10</v>
      </c>
      <c r="L1857" t="str">
        <f t="shared" si="115"/>
        <v>Q4</v>
      </c>
    </row>
    <row r="1858" spans="1:12">
      <c r="A1858">
        <v>10964</v>
      </c>
      <c r="B1858">
        <v>69</v>
      </c>
      <c r="C1858" t="str">
        <f>_xlfn.IFNA(VLOOKUP(B1858,Products!$A$1:$J$93,2,FALSE),"")</f>
        <v>Gudbrandsdalsost</v>
      </c>
      <c r="D1858" t="str">
        <f>_xlfn.IFNA(VLOOKUP(VLOOKUP(A1858,Orders!$A$1:$L$832,3,FALSE),Employees!$A$1:$J$10,3,FALSE)&amp;" "&amp;VLOOKUP(VLOOKUP(A1858,Orders!$A$1:$L$832,3,FALSE),Employees!$A$1:$J$10,2,FALSE),"")</f>
        <v>Janet Leverling</v>
      </c>
      <c r="E1858" s="3">
        <f>_xlfn.IFNA(VLOOKUP(A1858,Orders!$A$1:$L$832,4,FALSE),"")</f>
        <v>43374</v>
      </c>
      <c r="F1858">
        <v>36</v>
      </c>
      <c r="G1858">
        <v>10</v>
      </c>
      <c r="H1858">
        <v>0</v>
      </c>
      <c r="I1858">
        <f t="shared" si="112"/>
        <v>2018</v>
      </c>
      <c r="J1858">
        <f t="shared" si="113"/>
        <v>360</v>
      </c>
      <c r="K1858">
        <f t="shared" si="114"/>
        <v>10</v>
      </c>
      <c r="L1858" t="str">
        <f t="shared" si="115"/>
        <v>Q4</v>
      </c>
    </row>
    <row r="1859" spans="1:12">
      <c r="A1859">
        <v>10965</v>
      </c>
      <c r="B1859">
        <v>51</v>
      </c>
      <c r="C1859" t="str">
        <f>_xlfn.IFNA(VLOOKUP(B1859,Products!$A$1:$J$93,2,FALSE),"")</f>
        <v>Manjimup Dried Apples</v>
      </c>
      <c r="D1859" t="str">
        <f>_xlfn.IFNA(VLOOKUP(VLOOKUP(A1859,Orders!$A$1:$L$832,3,FALSE),Employees!$A$1:$J$10,3,FALSE)&amp;" "&amp;VLOOKUP(VLOOKUP(A1859,Orders!$A$1:$L$832,3,FALSE),Employees!$A$1:$J$10,2,FALSE),"")</f>
        <v>Michael Suyama</v>
      </c>
      <c r="E1859" s="3">
        <f>_xlfn.IFNA(VLOOKUP(A1859,Orders!$A$1:$L$832,4,FALSE),"")</f>
        <v>43374</v>
      </c>
      <c r="F1859">
        <v>53</v>
      </c>
      <c r="G1859">
        <v>16</v>
      </c>
      <c r="H1859">
        <v>0</v>
      </c>
      <c r="I1859">
        <f t="shared" ref="I1859:I1922" si="116">IFERROR(IF(E1859="","",YEAR(E1859)),"")</f>
        <v>2018</v>
      </c>
      <c r="J1859">
        <f t="shared" ref="J1859:J1922" si="117">IF(H1859=0,F1859*G1859,F1859*G1859*H1859)</f>
        <v>848</v>
      </c>
      <c r="K1859">
        <f t="shared" ref="K1859:K1922" si="118">IFERROR(MONTH(E1859),"")</f>
        <v>10</v>
      </c>
      <c r="L1859" t="str">
        <f t="shared" ref="L1859:L1922" si="119">IFERROR("Q"&amp;ROUNDUP(MONTH(E1859)/3,0),"")</f>
        <v>Q4</v>
      </c>
    </row>
    <row r="1860" spans="1:12">
      <c r="A1860">
        <v>10966</v>
      </c>
      <c r="B1860">
        <v>37</v>
      </c>
      <c r="C1860" t="str">
        <f>_xlfn.IFNA(VLOOKUP(B1860,Products!$A$1:$J$93,2,FALSE),"")</f>
        <v>Gravad lax</v>
      </c>
      <c r="D1860" t="str">
        <f>_xlfn.IFNA(VLOOKUP(VLOOKUP(A1860,Orders!$A$1:$L$832,3,FALSE),Employees!$A$1:$J$10,3,FALSE)&amp;" "&amp;VLOOKUP(VLOOKUP(A1860,Orders!$A$1:$L$832,3,FALSE),Employees!$A$1:$J$10,2,FALSE),"")</f>
        <v>Margaret Peacock</v>
      </c>
      <c r="E1860" s="3">
        <f>_xlfn.IFNA(VLOOKUP(A1860,Orders!$A$1:$L$832,4,FALSE),"")</f>
        <v>43374</v>
      </c>
      <c r="F1860">
        <v>26</v>
      </c>
      <c r="G1860">
        <v>8</v>
      </c>
      <c r="H1860">
        <v>0</v>
      </c>
      <c r="I1860">
        <f t="shared" si="116"/>
        <v>2018</v>
      </c>
      <c r="J1860">
        <f t="shared" si="117"/>
        <v>208</v>
      </c>
      <c r="K1860">
        <f t="shared" si="118"/>
        <v>10</v>
      </c>
      <c r="L1860" t="str">
        <f t="shared" si="119"/>
        <v>Q4</v>
      </c>
    </row>
    <row r="1861" spans="1:12">
      <c r="A1861">
        <v>10966</v>
      </c>
      <c r="B1861">
        <v>56</v>
      </c>
      <c r="C1861" t="str">
        <f>_xlfn.IFNA(VLOOKUP(B1861,Products!$A$1:$J$93,2,FALSE),"")</f>
        <v>Gnocchi di nonna Alice</v>
      </c>
      <c r="D1861" t="str">
        <f>_xlfn.IFNA(VLOOKUP(VLOOKUP(A1861,Orders!$A$1:$L$832,3,FALSE),Employees!$A$1:$J$10,3,FALSE)&amp;" "&amp;VLOOKUP(VLOOKUP(A1861,Orders!$A$1:$L$832,3,FALSE),Employees!$A$1:$J$10,2,FALSE),"")</f>
        <v>Margaret Peacock</v>
      </c>
      <c r="E1861" s="3">
        <f>_xlfn.IFNA(VLOOKUP(A1861,Orders!$A$1:$L$832,4,FALSE),"")</f>
        <v>43374</v>
      </c>
      <c r="F1861">
        <v>38</v>
      </c>
      <c r="G1861">
        <v>12</v>
      </c>
      <c r="H1861">
        <v>0.15</v>
      </c>
      <c r="I1861">
        <f t="shared" si="116"/>
        <v>2018</v>
      </c>
      <c r="J1861">
        <f t="shared" si="117"/>
        <v>68.399999999999991</v>
      </c>
      <c r="K1861">
        <f t="shared" si="118"/>
        <v>10</v>
      </c>
      <c r="L1861" t="str">
        <f t="shared" si="119"/>
        <v>Q4</v>
      </c>
    </row>
    <row r="1862" spans="1:12">
      <c r="A1862">
        <v>10966</v>
      </c>
      <c r="B1862">
        <v>62</v>
      </c>
      <c r="C1862" t="str">
        <f>_xlfn.IFNA(VLOOKUP(B1862,Products!$A$1:$J$93,2,FALSE),"")</f>
        <v>Tarte au sucre</v>
      </c>
      <c r="D1862" t="str">
        <f>_xlfn.IFNA(VLOOKUP(VLOOKUP(A1862,Orders!$A$1:$L$832,3,FALSE),Employees!$A$1:$J$10,3,FALSE)&amp;" "&amp;VLOOKUP(VLOOKUP(A1862,Orders!$A$1:$L$832,3,FALSE),Employees!$A$1:$J$10,2,FALSE),"")</f>
        <v>Margaret Peacock</v>
      </c>
      <c r="E1862" s="3">
        <f>_xlfn.IFNA(VLOOKUP(A1862,Orders!$A$1:$L$832,4,FALSE),"")</f>
        <v>43374</v>
      </c>
      <c r="F1862">
        <v>49.3</v>
      </c>
      <c r="G1862">
        <v>12</v>
      </c>
      <c r="H1862">
        <v>0.15</v>
      </c>
      <c r="I1862">
        <f t="shared" si="116"/>
        <v>2018</v>
      </c>
      <c r="J1862">
        <f t="shared" si="117"/>
        <v>88.739999999999981</v>
      </c>
      <c r="K1862">
        <f t="shared" si="118"/>
        <v>10</v>
      </c>
      <c r="L1862" t="str">
        <f t="shared" si="119"/>
        <v>Q4</v>
      </c>
    </row>
    <row r="1863" spans="1:12">
      <c r="A1863">
        <v>10967</v>
      </c>
      <c r="B1863">
        <v>19</v>
      </c>
      <c r="C1863" t="str">
        <f>_xlfn.IFNA(VLOOKUP(B1863,Products!$A$1:$J$93,2,FALSE),"")</f>
        <v>Teatime Chocolate Biscuits</v>
      </c>
      <c r="D1863" t="str">
        <f>_xlfn.IFNA(VLOOKUP(VLOOKUP(A1863,Orders!$A$1:$L$832,3,FALSE),Employees!$A$1:$J$10,3,FALSE)&amp;" "&amp;VLOOKUP(VLOOKUP(A1863,Orders!$A$1:$L$832,3,FALSE),Employees!$A$1:$J$10,2,FALSE),"")</f>
        <v>Andrew Fuller</v>
      </c>
      <c r="E1863" s="3">
        <f>_xlfn.IFNA(VLOOKUP(A1863,Orders!$A$1:$L$832,4,FALSE),"")</f>
        <v>43377</v>
      </c>
      <c r="F1863">
        <v>9.1999999999999993</v>
      </c>
      <c r="G1863">
        <v>12</v>
      </c>
      <c r="H1863">
        <v>0</v>
      </c>
      <c r="I1863">
        <f t="shared" si="116"/>
        <v>2018</v>
      </c>
      <c r="J1863">
        <f t="shared" si="117"/>
        <v>110.39999999999999</v>
      </c>
      <c r="K1863">
        <f t="shared" si="118"/>
        <v>10</v>
      </c>
      <c r="L1863" t="str">
        <f t="shared" si="119"/>
        <v>Q4</v>
      </c>
    </row>
    <row r="1864" spans="1:12">
      <c r="A1864">
        <v>10967</v>
      </c>
      <c r="B1864">
        <v>49</v>
      </c>
      <c r="C1864" t="str">
        <f>_xlfn.IFNA(VLOOKUP(B1864,Products!$A$1:$J$93,2,FALSE),"")</f>
        <v>Maxilaku</v>
      </c>
      <c r="D1864" t="str">
        <f>_xlfn.IFNA(VLOOKUP(VLOOKUP(A1864,Orders!$A$1:$L$832,3,FALSE),Employees!$A$1:$J$10,3,FALSE)&amp;" "&amp;VLOOKUP(VLOOKUP(A1864,Orders!$A$1:$L$832,3,FALSE),Employees!$A$1:$J$10,2,FALSE),"")</f>
        <v>Andrew Fuller</v>
      </c>
      <c r="E1864" s="3">
        <f>_xlfn.IFNA(VLOOKUP(A1864,Orders!$A$1:$L$832,4,FALSE),"")</f>
        <v>43377</v>
      </c>
      <c r="F1864">
        <v>20</v>
      </c>
      <c r="G1864">
        <v>40</v>
      </c>
      <c r="H1864">
        <v>0</v>
      </c>
      <c r="I1864">
        <f t="shared" si="116"/>
        <v>2018</v>
      </c>
      <c r="J1864">
        <f t="shared" si="117"/>
        <v>800</v>
      </c>
      <c r="K1864">
        <f t="shared" si="118"/>
        <v>10</v>
      </c>
      <c r="L1864" t="str">
        <f t="shared" si="119"/>
        <v>Q4</v>
      </c>
    </row>
    <row r="1865" spans="1:12">
      <c r="A1865">
        <v>10968</v>
      </c>
      <c r="B1865">
        <v>12</v>
      </c>
      <c r="C1865" t="str">
        <f>_xlfn.IFNA(VLOOKUP(B1865,Products!$A$1:$J$93,2,FALSE),"")</f>
        <v>Queso Manchego La Pastora</v>
      </c>
      <c r="D1865" t="str">
        <f>_xlfn.IFNA(VLOOKUP(VLOOKUP(A1865,Orders!$A$1:$L$832,3,FALSE),Employees!$A$1:$J$10,3,FALSE)&amp;" "&amp;VLOOKUP(VLOOKUP(A1865,Orders!$A$1:$L$832,3,FALSE),Employees!$A$1:$J$10,2,FALSE),"")</f>
        <v>Nancy Davolio</v>
      </c>
      <c r="E1865" s="3">
        <f>_xlfn.IFNA(VLOOKUP(A1865,Orders!$A$1:$L$832,4,FALSE),"")</f>
        <v>43377</v>
      </c>
      <c r="F1865">
        <v>38</v>
      </c>
      <c r="G1865">
        <v>30</v>
      </c>
      <c r="H1865">
        <v>0</v>
      </c>
      <c r="I1865">
        <f t="shared" si="116"/>
        <v>2018</v>
      </c>
      <c r="J1865">
        <f t="shared" si="117"/>
        <v>1140</v>
      </c>
      <c r="K1865">
        <f t="shared" si="118"/>
        <v>10</v>
      </c>
      <c r="L1865" t="str">
        <f t="shared" si="119"/>
        <v>Q4</v>
      </c>
    </row>
    <row r="1866" spans="1:12">
      <c r="A1866">
        <v>10968</v>
      </c>
      <c r="B1866">
        <v>24</v>
      </c>
      <c r="C1866" t="str">
        <f>_xlfn.IFNA(VLOOKUP(B1866,Products!$A$1:$J$93,2,FALSE),"")</f>
        <v>Guaraná Fantástica</v>
      </c>
      <c r="D1866" t="str">
        <f>_xlfn.IFNA(VLOOKUP(VLOOKUP(A1866,Orders!$A$1:$L$832,3,FALSE),Employees!$A$1:$J$10,3,FALSE)&amp;" "&amp;VLOOKUP(VLOOKUP(A1866,Orders!$A$1:$L$832,3,FALSE),Employees!$A$1:$J$10,2,FALSE),"")</f>
        <v>Nancy Davolio</v>
      </c>
      <c r="E1866" s="3">
        <f>_xlfn.IFNA(VLOOKUP(A1866,Orders!$A$1:$L$832,4,FALSE),"")</f>
        <v>43377</v>
      </c>
      <c r="F1866">
        <v>4.5</v>
      </c>
      <c r="G1866">
        <v>30</v>
      </c>
      <c r="H1866">
        <v>0</v>
      </c>
      <c r="I1866">
        <f t="shared" si="116"/>
        <v>2018</v>
      </c>
      <c r="J1866">
        <f t="shared" si="117"/>
        <v>135</v>
      </c>
      <c r="K1866">
        <f t="shared" si="118"/>
        <v>10</v>
      </c>
      <c r="L1866" t="str">
        <f t="shared" si="119"/>
        <v>Q4</v>
      </c>
    </row>
    <row r="1867" spans="1:12">
      <c r="A1867">
        <v>10968</v>
      </c>
      <c r="B1867">
        <v>64</v>
      </c>
      <c r="C1867" t="str">
        <f>_xlfn.IFNA(VLOOKUP(B1867,Products!$A$1:$J$93,2,FALSE),"")</f>
        <v>Wimmers gute Semmelknödel</v>
      </c>
      <c r="D1867" t="str">
        <f>_xlfn.IFNA(VLOOKUP(VLOOKUP(A1867,Orders!$A$1:$L$832,3,FALSE),Employees!$A$1:$J$10,3,FALSE)&amp;" "&amp;VLOOKUP(VLOOKUP(A1867,Orders!$A$1:$L$832,3,FALSE),Employees!$A$1:$J$10,2,FALSE),"")</f>
        <v>Nancy Davolio</v>
      </c>
      <c r="E1867" s="3">
        <f>_xlfn.IFNA(VLOOKUP(A1867,Orders!$A$1:$L$832,4,FALSE),"")</f>
        <v>43377</v>
      </c>
      <c r="F1867">
        <v>33.25</v>
      </c>
      <c r="G1867">
        <v>4</v>
      </c>
      <c r="H1867">
        <v>0</v>
      </c>
      <c r="I1867">
        <f t="shared" si="116"/>
        <v>2018</v>
      </c>
      <c r="J1867">
        <f t="shared" si="117"/>
        <v>133</v>
      </c>
      <c r="K1867">
        <f t="shared" si="118"/>
        <v>10</v>
      </c>
      <c r="L1867" t="str">
        <f t="shared" si="119"/>
        <v>Q4</v>
      </c>
    </row>
    <row r="1868" spans="1:12">
      <c r="A1868">
        <v>10969</v>
      </c>
      <c r="B1868">
        <v>46</v>
      </c>
      <c r="C1868" t="str">
        <f>_xlfn.IFNA(VLOOKUP(B1868,Products!$A$1:$J$93,2,FALSE),"")</f>
        <v>Spegesild</v>
      </c>
      <c r="D1868" t="str">
        <f>_xlfn.IFNA(VLOOKUP(VLOOKUP(A1868,Orders!$A$1:$L$832,3,FALSE),Employees!$A$1:$J$10,3,FALSE)&amp;" "&amp;VLOOKUP(VLOOKUP(A1868,Orders!$A$1:$L$832,3,FALSE),Employees!$A$1:$J$10,2,FALSE),"")</f>
        <v>Nancy Davolio</v>
      </c>
      <c r="E1868" s="3">
        <f>_xlfn.IFNA(VLOOKUP(A1868,Orders!$A$1:$L$832,4,FALSE),"")</f>
        <v>43377</v>
      </c>
      <c r="F1868">
        <v>12</v>
      </c>
      <c r="G1868">
        <v>9</v>
      </c>
      <c r="H1868">
        <v>0</v>
      </c>
      <c r="I1868">
        <f t="shared" si="116"/>
        <v>2018</v>
      </c>
      <c r="J1868">
        <f t="shared" si="117"/>
        <v>108</v>
      </c>
      <c r="K1868">
        <f t="shared" si="118"/>
        <v>10</v>
      </c>
      <c r="L1868" t="str">
        <f t="shared" si="119"/>
        <v>Q4</v>
      </c>
    </row>
    <row r="1869" spans="1:12">
      <c r="A1869">
        <v>10970</v>
      </c>
      <c r="B1869">
        <v>52</v>
      </c>
      <c r="C1869" t="str">
        <f>_xlfn.IFNA(VLOOKUP(B1869,Products!$A$1:$J$93,2,FALSE),"")</f>
        <v>Filo Mix</v>
      </c>
      <c r="D1869" t="str">
        <f>_xlfn.IFNA(VLOOKUP(VLOOKUP(A1869,Orders!$A$1:$L$832,3,FALSE),Employees!$A$1:$J$10,3,FALSE)&amp;" "&amp;VLOOKUP(VLOOKUP(A1869,Orders!$A$1:$L$832,3,FALSE),Employees!$A$1:$J$10,2,FALSE),"")</f>
        <v>Anne Dodsworth</v>
      </c>
      <c r="E1869" s="3">
        <f>_xlfn.IFNA(VLOOKUP(A1869,Orders!$A$1:$L$832,4,FALSE),"")</f>
        <v>43378</v>
      </c>
      <c r="F1869">
        <v>7</v>
      </c>
      <c r="G1869">
        <v>40</v>
      </c>
      <c r="H1869">
        <v>0.2</v>
      </c>
      <c r="I1869">
        <f t="shared" si="116"/>
        <v>2018</v>
      </c>
      <c r="J1869">
        <f t="shared" si="117"/>
        <v>56</v>
      </c>
      <c r="K1869">
        <f t="shared" si="118"/>
        <v>10</v>
      </c>
      <c r="L1869" t="str">
        <f t="shared" si="119"/>
        <v>Q4</v>
      </c>
    </row>
    <row r="1870" spans="1:12">
      <c r="A1870">
        <v>10971</v>
      </c>
      <c r="B1870">
        <v>29</v>
      </c>
      <c r="C1870" t="str">
        <f>_xlfn.IFNA(VLOOKUP(B1870,Products!$A$1:$J$93,2,FALSE),"")</f>
        <v>Thüringer Rostbratwurst</v>
      </c>
      <c r="D1870" t="str">
        <f>_xlfn.IFNA(VLOOKUP(VLOOKUP(A1870,Orders!$A$1:$L$832,3,FALSE),Employees!$A$1:$J$10,3,FALSE)&amp;" "&amp;VLOOKUP(VLOOKUP(A1870,Orders!$A$1:$L$832,3,FALSE),Employees!$A$1:$J$10,2,FALSE),"")</f>
        <v>Andrew Fuller</v>
      </c>
      <c r="E1870" s="3">
        <f>_xlfn.IFNA(VLOOKUP(A1870,Orders!$A$1:$L$832,4,FALSE),"")</f>
        <v>43378</v>
      </c>
      <c r="F1870">
        <v>123.79</v>
      </c>
      <c r="G1870">
        <v>14</v>
      </c>
      <c r="H1870">
        <v>0</v>
      </c>
      <c r="I1870">
        <f t="shared" si="116"/>
        <v>2018</v>
      </c>
      <c r="J1870">
        <f t="shared" si="117"/>
        <v>1733.0600000000002</v>
      </c>
      <c r="K1870">
        <f t="shared" si="118"/>
        <v>10</v>
      </c>
      <c r="L1870" t="str">
        <f t="shared" si="119"/>
        <v>Q4</v>
      </c>
    </row>
    <row r="1871" spans="1:12">
      <c r="A1871">
        <v>10972</v>
      </c>
      <c r="B1871">
        <v>17</v>
      </c>
      <c r="C1871" t="str">
        <f>_xlfn.IFNA(VLOOKUP(B1871,Products!$A$1:$J$93,2,FALSE),"")</f>
        <v>Alice Mutton</v>
      </c>
      <c r="D1871" t="str">
        <f>_xlfn.IFNA(VLOOKUP(VLOOKUP(A1871,Orders!$A$1:$L$832,3,FALSE),Employees!$A$1:$J$10,3,FALSE)&amp;" "&amp;VLOOKUP(VLOOKUP(A1871,Orders!$A$1:$L$832,3,FALSE),Employees!$A$1:$J$10,2,FALSE),"")</f>
        <v>Margaret Peacock</v>
      </c>
      <c r="E1871" s="3">
        <f>_xlfn.IFNA(VLOOKUP(A1871,Orders!$A$1:$L$832,4,FALSE),"")</f>
        <v>43378</v>
      </c>
      <c r="F1871">
        <v>39</v>
      </c>
      <c r="G1871">
        <v>6</v>
      </c>
      <c r="H1871">
        <v>0</v>
      </c>
      <c r="I1871">
        <f t="shared" si="116"/>
        <v>2018</v>
      </c>
      <c r="J1871">
        <f t="shared" si="117"/>
        <v>234</v>
      </c>
      <c r="K1871">
        <f t="shared" si="118"/>
        <v>10</v>
      </c>
      <c r="L1871" t="str">
        <f t="shared" si="119"/>
        <v>Q4</v>
      </c>
    </row>
    <row r="1872" spans="1:12">
      <c r="A1872">
        <v>10972</v>
      </c>
      <c r="B1872">
        <v>33</v>
      </c>
      <c r="C1872" t="str">
        <f>_xlfn.IFNA(VLOOKUP(B1872,Products!$A$1:$J$93,2,FALSE),"")</f>
        <v>Geitost</v>
      </c>
      <c r="D1872" t="str">
        <f>_xlfn.IFNA(VLOOKUP(VLOOKUP(A1872,Orders!$A$1:$L$832,3,FALSE),Employees!$A$1:$J$10,3,FALSE)&amp;" "&amp;VLOOKUP(VLOOKUP(A1872,Orders!$A$1:$L$832,3,FALSE),Employees!$A$1:$J$10,2,FALSE),"")</f>
        <v>Margaret Peacock</v>
      </c>
      <c r="E1872" s="3">
        <f>_xlfn.IFNA(VLOOKUP(A1872,Orders!$A$1:$L$832,4,FALSE),"")</f>
        <v>43378</v>
      </c>
      <c r="F1872">
        <v>2.5</v>
      </c>
      <c r="G1872">
        <v>7</v>
      </c>
      <c r="H1872">
        <v>0</v>
      </c>
      <c r="I1872">
        <f t="shared" si="116"/>
        <v>2018</v>
      </c>
      <c r="J1872">
        <f t="shared" si="117"/>
        <v>17.5</v>
      </c>
      <c r="K1872">
        <f t="shared" si="118"/>
        <v>10</v>
      </c>
      <c r="L1872" t="str">
        <f t="shared" si="119"/>
        <v>Q4</v>
      </c>
    </row>
    <row r="1873" spans="1:12">
      <c r="A1873">
        <v>10973</v>
      </c>
      <c r="B1873">
        <v>26</v>
      </c>
      <c r="C1873" t="str">
        <f>_xlfn.IFNA(VLOOKUP(B1873,Products!$A$1:$J$93,2,FALSE),"")</f>
        <v>Gumbär Gummibärchen</v>
      </c>
      <c r="D1873" t="str">
        <f>_xlfn.IFNA(VLOOKUP(VLOOKUP(A1873,Orders!$A$1:$L$832,3,FALSE),Employees!$A$1:$J$10,3,FALSE)&amp;" "&amp;VLOOKUP(VLOOKUP(A1873,Orders!$A$1:$L$832,3,FALSE),Employees!$A$1:$J$10,2,FALSE),"")</f>
        <v>Michael Suyama</v>
      </c>
      <c r="E1873" s="3">
        <f>_xlfn.IFNA(VLOOKUP(A1873,Orders!$A$1:$L$832,4,FALSE),"")</f>
        <v>43378</v>
      </c>
      <c r="F1873">
        <v>31.23</v>
      </c>
      <c r="G1873">
        <v>5</v>
      </c>
      <c r="H1873">
        <v>0</v>
      </c>
      <c r="I1873">
        <f t="shared" si="116"/>
        <v>2018</v>
      </c>
      <c r="J1873">
        <f t="shared" si="117"/>
        <v>156.15</v>
      </c>
      <c r="K1873">
        <f t="shared" si="118"/>
        <v>10</v>
      </c>
      <c r="L1873" t="str">
        <f t="shared" si="119"/>
        <v>Q4</v>
      </c>
    </row>
    <row r="1874" spans="1:12">
      <c r="A1874">
        <v>10973</v>
      </c>
      <c r="B1874">
        <v>41</v>
      </c>
      <c r="C1874" t="str">
        <f>_xlfn.IFNA(VLOOKUP(B1874,Products!$A$1:$J$93,2,FALSE),"")</f>
        <v>Jack's New England Clam Chowder</v>
      </c>
      <c r="D1874" t="str">
        <f>_xlfn.IFNA(VLOOKUP(VLOOKUP(A1874,Orders!$A$1:$L$832,3,FALSE),Employees!$A$1:$J$10,3,FALSE)&amp;" "&amp;VLOOKUP(VLOOKUP(A1874,Orders!$A$1:$L$832,3,FALSE),Employees!$A$1:$J$10,2,FALSE),"")</f>
        <v>Michael Suyama</v>
      </c>
      <c r="E1874" s="3">
        <f>_xlfn.IFNA(VLOOKUP(A1874,Orders!$A$1:$L$832,4,FALSE),"")</f>
        <v>43378</v>
      </c>
      <c r="F1874">
        <v>9.65</v>
      </c>
      <c r="G1874">
        <v>6</v>
      </c>
      <c r="H1874">
        <v>0</v>
      </c>
      <c r="I1874">
        <f t="shared" si="116"/>
        <v>2018</v>
      </c>
      <c r="J1874">
        <f t="shared" si="117"/>
        <v>57.900000000000006</v>
      </c>
      <c r="K1874">
        <f t="shared" si="118"/>
        <v>10</v>
      </c>
      <c r="L1874" t="str">
        <f t="shared" si="119"/>
        <v>Q4</v>
      </c>
    </row>
    <row r="1875" spans="1:12">
      <c r="A1875">
        <v>10973</v>
      </c>
      <c r="B1875">
        <v>75</v>
      </c>
      <c r="C1875" t="str">
        <f>_xlfn.IFNA(VLOOKUP(B1875,Products!$A$1:$J$93,2,FALSE),"")</f>
        <v>Rhönbräu Klosterbier</v>
      </c>
      <c r="D1875" t="str">
        <f>_xlfn.IFNA(VLOOKUP(VLOOKUP(A1875,Orders!$A$1:$L$832,3,FALSE),Employees!$A$1:$J$10,3,FALSE)&amp;" "&amp;VLOOKUP(VLOOKUP(A1875,Orders!$A$1:$L$832,3,FALSE),Employees!$A$1:$J$10,2,FALSE),"")</f>
        <v>Michael Suyama</v>
      </c>
      <c r="E1875" s="3">
        <f>_xlfn.IFNA(VLOOKUP(A1875,Orders!$A$1:$L$832,4,FALSE),"")</f>
        <v>43378</v>
      </c>
      <c r="F1875">
        <v>7.75</v>
      </c>
      <c r="G1875">
        <v>10</v>
      </c>
      <c r="H1875">
        <v>0</v>
      </c>
      <c r="I1875">
        <f t="shared" si="116"/>
        <v>2018</v>
      </c>
      <c r="J1875">
        <f t="shared" si="117"/>
        <v>77.5</v>
      </c>
      <c r="K1875">
        <f t="shared" si="118"/>
        <v>10</v>
      </c>
      <c r="L1875" t="str">
        <f t="shared" si="119"/>
        <v>Q4</v>
      </c>
    </row>
    <row r="1876" spans="1:12">
      <c r="A1876">
        <v>10974</v>
      </c>
      <c r="B1876">
        <v>63</v>
      </c>
      <c r="C1876" t="str">
        <f>_xlfn.IFNA(VLOOKUP(B1876,Products!$A$1:$J$93,2,FALSE),"")</f>
        <v>Vegie-spread</v>
      </c>
      <c r="D1876" t="str">
        <f>_xlfn.IFNA(VLOOKUP(VLOOKUP(A1876,Orders!$A$1:$L$832,3,FALSE),Employees!$A$1:$J$10,3,FALSE)&amp;" "&amp;VLOOKUP(VLOOKUP(A1876,Orders!$A$1:$L$832,3,FALSE),Employees!$A$1:$J$10,2,FALSE),"")</f>
        <v>Janet Leverling</v>
      </c>
      <c r="E1876" s="3">
        <f>_xlfn.IFNA(VLOOKUP(A1876,Orders!$A$1:$L$832,4,FALSE),"")</f>
        <v>43379</v>
      </c>
      <c r="F1876">
        <v>43.9</v>
      </c>
      <c r="G1876">
        <v>10</v>
      </c>
      <c r="H1876">
        <v>0</v>
      </c>
      <c r="I1876">
        <f t="shared" si="116"/>
        <v>2018</v>
      </c>
      <c r="J1876">
        <f t="shared" si="117"/>
        <v>439</v>
      </c>
      <c r="K1876">
        <f t="shared" si="118"/>
        <v>10</v>
      </c>
      <c r="L1876" t="str">
        <f t="shared" si="119"/>
        <v>Q4</v>
      </c>
    </row>
    <row r="1877" spans="1:12">
      <c r="A1877">
        <v>10975</v>
      </c>
      <c r="B1877">
        <v>8</v>
      </c>
      <c r="C1877" t="str">
        <f>_xlfn.IFNA(VLOOKUP(B1877,Products!$A$1:$J$93,2,FALSE),"")</f>
        <v>Northwoods Cranberry Sauce</v>
      </c>
      <c r="D1877" t="str">
        <f>_xlfn.IFNA(VLOOKUP(VLOOKUP(A1877,Orders!$A$1:$L$832,3,FALSE),Employees!$A$1:$J$10,3,FALSE)&amp;" "&amp;VLOOKUP(VLOOKUP(A1877,Orders!$A$1:$L$832,3,FALSE),Employees!$A$1:$J$10,2,FALSE),"")</f>
        <v>Nancy Davolio</v>
      </c>
      <c r="E1877" s="3">
        <f>_xlfn.IFNA(VLOOKUP(A1877,Orders!$A$1:$L$832,4,FALSE),"")</f>
        <v>43379</v>
      </c>
      <c r="F1877">
        <v>40</v>
      </c>
      <c r="G1877">
        <v>16</v>
      </c>
      <c r="H1877">
        <v>0</v>
      </c>
      <c r="I1877">
        <f t="shared" si="116"/>
        <v>2018</v>
      </c>
      <c r="J1877">
        <f t="shared" si="117"/>
        <v>640</v>
      </c>
      <c r="K1877">
        <f t="shared" si="118"/>
        <v>10</v>
      </c>
      <c r="L1877" t="str">
        <f t="shared" si="119"/>
        <v>Q4</v>
      </c>
    </row>
    <row r="1878" spans="1:12">
      <c r="A1878">
        <v>10975</v>
      </c>
      <c r="B1878">
        <v>75</v>
      </c>
      <c r="C1878" t="str">
        <f>_xlfn.IFNA(VLOOKUP(B1878,Products!$A$1:$J$93,2,FALSE),"")</f>
        <v>Rhönbräu Klosterbier</v>
      </c>
      <c r="D1878" t="str">
        <f>_xlfn.IFNA(VLOOKUP(VLOOKUP(A1878,Orders!$A$1:$L$832,3,FALSE),Employees!$A$1:$J$10,3,FALSE)&amp;" "&amp;VLOOKUP(VLOOKUP(A1878,Orders!$A$1:$L$832,3,FALSE),Employees!$A$1:$J$10,2,FALSE),"")</f>
        <v>Nancy Davolio</v>
      </c>
      <c r="E1878" s="3">
        <f>_xlfn.IFNA(VLOOKUP(A1878,Orders!$A$1:$L$832,4,FALSE),"")</f>
        <v>43379</v>
      </c>
      <c r="F1878">
        <v>7.75</v>
      </c>
      <c r="G1878">
        <v>10</v>
      </c>
      <c r="H1878">
        <v>0</v>
      </c>
      <c r="I1878">
        <f t="shared" si="116"/>
        <v>2018</v>
      </c>
      <c r="J1878">
        <f t="shared" si="117"/>
        <v>77.5</v>
      </c>
      <c r="K1878">
        <f t="shared" si="118"/>
        <v>10</v>
      </c>
      <c r="L1878" t="str">
        <f t="shared" si="119"/>
        <v>Q4</v>
      </c>
    </row>
    <row r="1879" spans="1:12">
      <c r="A1879">
        <v>10976</v>
      </c>
      <c r="B1879">
        <v>28</v>
      </c>
      <c r="C1879" t="str">
        <f>_xlfn.IFNA(VLOOKUP(B1879,Products!$A$1:$J$93,2,FALSE),"")</f>
        <v>Rössle Sauerkraut</v>
      </c>
      <c r="D1879" t="str">
        <f>_xlfn.IFNA(VLOOKUP(VLOOKUP(A1879,Orders!$A$1:$L$832,3,FALSE),Employees!$A$1:$J$10,3,FALSE)&amp;" "&amp;VLOOKUP(VLOOKUP(A1879,Orders!$A$1:$L$832,3,FALSE),Employees!$A$1:$J$10,2,FALSE),"")</f>
        <v>Nancy Davolio</v>
      </c>
      <c r="E1879" s="3">
        <f>_xlfn.IFNA(VLOOKUP(A1879,Orders!$A$1:$L$832,4,FALSE),"")</f>
        <v>43379</v>
      </c>
      <c r="F1879">
        <v>45.6</v>
      </c>
      <c r="G1879">
        <v>20</v>
      </c>
      <c r="H1879">
        <v>0</v>
      </c>
      <c r="I1879">
        <f t="shared" si="116"/>
        <v>2018</v>
      </c>
      <c r="J1879">
        <f t="shared" si="117"/>
        <v>912</v>
      </c>
      <c r="K1879">
        <f t="shared" si="118"/>
        <v>10</v>
      </c>
      <c r="L1879" t="str">
        <f t="shared" si="119"/>
        <v>Q4</v>
      </c>
    </row>
    <row r="1880" spans="1:12">
      <c r="A1880">
        <v>10977</v>
      </c>
      <c r="B1880">
        <v>39</v>
      </c>
      <c r="C1880" t="str">
        <f>_xlfn.IFNA(VLOOKUP(B1880,Products!$A$1:$J$93,2,FALSE),"")</f>
        <v>Chartreuse verte</v>
      </c>
      <c r="D1880" t="str">
        <f>_xlfn.IFNA(VLOOKUP(VLOOKUP(A1880,Orders!$A$1:$L$832,3,FALSE),Employees!$A$1:$J$10,3,FALSE)&amp;" "&amp;VLOOKUP(VLOOKUP(A1880,Orders!$A$1:$L$832,3,FALSE),Employees!$A$1:$J$10,2,FALSE),"")</f>
        <v>Laura Callahan</v>
      </c>
      <c r="E1880" s="3">
        <f>_xlfn.IFNA(VLOOKUP(A1880,Orders!$A$1:$L$832,4,FALSE),"")</f>
        <v>43380</v>
      </c>
      <c r="F1880">
        <v>18</v>
      </c>
      <c r="G1880">
        <v>30</v>
      </c>
      <c r="H1880">
        <v>0</v>
      </c>
      <c r="I1880">
        <f t="shared" si="116"/>
        <v>2018</v>
      </c>
      <c r="J1880">
        <f t="shared" si="117"/>
        <v>540</v>
      </c>
      <c r="K1880">
        <f t="shared" si="118"/>
        <v>10</v>
      </c>
      <c r="L1880" t="str">
        <f t="shared" si="119"/>
        <v>Q4</v>
      </c>
    </row>
    <row r="1881" spans="1:12">
      <c r="A1881">
        <v>10977</v>
      </c>
      <c r="B1881">
        <v>47</v>
      </c>
      <c r="C1881" t="str">
        <f>_xlfn.IFNA(VLOOKUP(B1881,Products!$A$1:$J$93,2,FALSE),"")</f>
        <v>Zaanse koeken</v>
      </c>
      <c r="D1881" t="str">
        <f>_xlfn.IFNA(VLOOKUP(VLOOKUP(A1881,Orders!$A$1:$L$832,3,FALSE),Employees!$A$1:$J$10,3,FALSE)&amp;" "&amp;VLOOKUP(VLOOKUP(A1881,Orders!$A$1:$L$832,3,FALSE),Employees!$A$1:$J$10,2,FALSE),"")</f>
        <v>Laura Callahan</v>
      </c>
      <c r="E1881" s="3">
        <f>_xlfn.IFNA(VLOOKUP(A1881,Orders!$A$1:$L$832,4,FALSE),"")</f>
        <v>43380</v>
      </c>
      <c r="F1881">
        <v>9.5</v>
      </c>
      <c r="G1881">
        <v>30</v>
      </c>
      <c r="H1881">
        <v>0</v>
      </c>
      <c r="I1881">
        <f t="shared" si="116"/>
        <v>2018</v>
      </c>
      <c r="J1881">
        <f t="shared" si="117"/>
        <v>285</v>
      </c>
      <c r="K1881">
        <f t="shared" si="118"/>
        <v>10</v>
      </c>
      <c r="L1881" t="str">
        <f t="shared" si="119"/>
        <v>Q4</v>
      </c>
    </row>
    <row r="1882" spans="1:12">
      <c r="A1882">
        <v>10977</v>
      </c>
      <c r="B1882">
        <v>51</v>
      </c>
      <c r="C1882" t="str">
        <f>_xlfn.IFNA(VLOOKUP(B1882,Products!$A$1:$J$93,2,FALSE),"")</f>
        <v>Manjimup Dried Apples</v>
      </c>
      <c r="D1882" t="str">
        <f>_xlfn.IFNA(VLOOKUP(VLOOKUP(A1882,Orders!$A$1:$L$832,3,FALSE),Employees!$A$1:$J$10,3,FALSE)&amp;" "&amp;VLOOKUP(VLOOKUP(A1882,Orders!$A$1:$L$832,3,FALSE),Employees!$A$1:$J$10,2,FALSE),"")</f>
        <v>Laura Callahan</v>
      </c>
      <c r="E1882" s="3">
        <f>_xlfn.IFNA(VLOOKUP(A1882,Orders!$A$1:$L$832,4,FALSE),"")</f>
        <v>43380</v>
      </c>
      <c r="F1882">
        <v>53</v>
      </c>
      <c r="G1882">
        <v>10</v>
      </c>
      <c r="H1882">
        <v>0</v>
      </c>
      <c r="I1882">
        <f t="shared" si="116"/>
        <v>2018</v>
      </c>
      <c r="J1882">
        <f t="shared" si="117"/>
        <v>530</v>
      </c>
      <c r="K1882">
        <f t="shared" si="118"/>
        <v>10</v>
      </c>
      <c r="L1882" t="str">
        <f t="shared" si="119"/>
        <v>Q4</v>
      </c>
    </row>
    <row r="1883" spans="1:12">
      <c r="A1883">
        <v>10977</v>
      </c>
      <c r="B1883">
        <v>63</v>
      </c>
      <c r="C1883" t="str">
        <f>_xlfn.IFNA(VLOOKUP(B1883,Products!$A$1:$J$93,2,FALSE),"")</f>
        <v>Vegie-spread</v>
      </c>
      <c r="D1883" t="str">
        <f>_xlfn.IFNA(VLOOKUP(VLOOKUP(A1883,Orders!$A$1:$L$832,3,FALSE),Employees!$A$1:$J$10,3,FALSE)&amp;" "&amp;VLOOKUP(VLOOKUP(A1883,Orders!$A$1:$L$832,3,FALSE),Employees!$A$1:$J$10,2,FALSE),"")</f>
        <v>Laura Callahan</v>
      </c>
      <c r="E1883" s="3">
        <f>_xlfn.IFNA(VLOOKUP(A1883,Orders!$A$1:$L$832,4,FALSE),"")</f>
        <v>43380</v>
      </c>
      <c r="F1883">
        <v>43.9</v>
      </c>
      <c r="G1883">
        <v>20</v>
      </c>
      <c r="H1883">
        <v>0</v>
      </c>
      <c r="I1883">
        <f t="shared" si="116"/>
        <v>2018</v>
      </c>
      <c r="J1883">
        <f t="shared" si="117"/>
        <v>878</v>
      </c>
      <c r="K1883">
        <f t="shared" si="118"/>
        <v>10</v>
      </c>
      <c r="L1883" t="str">
        <f t="shared" si="119"/>
        <v>Q4</v>
      </c>
    </row>
    <row r="1884" spans="1:12">
      <c r="A1884">
        <v>10978</v>
      </c>
      <c r="B1884">
        <v>8</v>
      </c>
      <c r="C1884" t="str">
        <f>_xlfn.IFNA(VLOOKUP(B1884,Products!$A$1:$J$93,2,FALSE),"")</f>
        <v>Northwoods Cranberry Sauce</v>
      </c>
      <c r="D1884" t="str">
        <f>_xlfn.IFNA(VLOOKUP(VLOOKUP(A1884,Orders!$A$1:$L$832,3,FALSE),Employees!$A$1:$J$10,3,FALSE)&amp;" "&amp;VLOOKUP(VLOOKUP(A1884,Orders!$A$1:$L$832,3,FALSE),Employees!$A$1:$J$10,2,FALSE),"")</f>
        <v>Anne Dodsworth</v>
      </c>
      <c r="E1884" s="3">
        <f>_xlfn.IFNA(VLOOKUP(A1884,Orders!$A$1:$L$832,4,FALSE),"")</f>
        <v>43380</v>
      </c>
      <c r="F1884">
        <v>40</v>
      </c>
      <c r="G1884">
        <v>20</v>
      </c>
      <c r="H1884">
        <v>0.15</v>
      </c>
      <c r="I1884">
        <f t="shared" si="116"/>
        <v>2018</v>
      </c>
      <c r="J1884">
        <f t="shared" si="117"/>
        <v>120</v>
      </c>
      <c r="K1884">
        <f t="shared" si="118"/>
        <v>10</v>
      </c>
      <c r="L1884" t="str">
        <f t="shared" si="119"/>
        <v>Q4</v>
      </c>
    </row>
    <row r="1885" spans="1:12">
      <c r="A1885">
        <v>10978</v>
      </c>
      <c r="B1885">
        <v>21</v>
      </c>
      <c r="C1885" t="str">
        <f>_xlfn.IFNA(VLOOKUP(B1885,Products!$A$1:$J$93,2,FALSE),"")</f>
        <v>Sir Rodney's Scones</v>
      </c>
      <c r="D1885" t="str">
        <f>_xlfn.IFNA(VLOOKUP(VLOOKUP(A1885,Orders!$A$1:$L$832,3,FALSE),Employees!$A$1:$J$10,3,FALSE)&amp;" "&amp;VLOOKUP(VLOOKUP(A1885,Orders!$A$1:$L$832,3,FALSE),Employees!$A$1:$J$10,2,FALSE),"")</f>
        <v>Anne Dodsworth</v>
      </c>
      <c r="E1885" s="3">
        <f>_xlfn.IFNA(VLOOKUP(A1885,Orders!$A$1:$L$832,4,FALSE),"")</f>
        <v>43380</v>
      </c>
      <c r="F1885">
        <v>10</v>
      </c>
      <c r="G1885">
        <v>40</v>
      </c>
      <c r="H1885">
        <v>0.15</v>
      </c>
      <c r="I1885">
        <f t="shared" si="116"/>
        <v>2018</v>
      </c>
      <c r="J1885">
        <f t="shared" si="117"/>
        <v>60</v>
      </c>
      <c r="K1885">
        <f t="shared" si="118"/>
        <v>10</v>
      </c>
      <c r="L1885" t="str">
        <f t="shared" si="119"/>
        <v>Q4</v>
      </c>
    </row>
    <row r="1886" spans="1:12">
      <c r="A1886">
        <v>10978</v>
      </c>
      <c r="B1886">
        <v>40</v>
      </c>
      <c r="C1886" t="str">
        <f>_xlfn.IFNA(VLOOKUP(B1886,Products!$A$1:$J$93,2,FALSE),"")</f>
        <v>Boston Crab Meat</v>
      </c>
      <c r="D1886" t="str">
        <f>_xlfn.IFNA(VLOOKUP(VLOOKUP(A1886,Orders!$A$1:$L$832,3,FALSE),Employees!$A$1:$J$10,3,FALSE)&amp;" "&amp;VLOOKUP(VLOOKUP(A1886,Orders!$A$1:$L$832,3,FALSE),Employees!$A$1:$J$10,2,FALSE),"")</f>
        <v>Anne Dodsworth</v>
      </c>
      <c r="E1886" s="3">
        <f>_xlfn.IFNA(VLOOKUP(A1886,Orders!$A$1:$L$832,4,FALSE),"")</f>
        <v>43380</v>
      </c>
      <c r="F1886">
        <v>18.399999999999999</v>
      </c>
      <c r="G1886">
        <v>10</v>
      </c>
      <c r="H1886">
        <v>0</v>
      </c>
      <c r="I1886">
        <f t="shared" si="116"/>
        <v>2018</v>
      </c>
      <c r="J1886">
        <f t="shared" si="117"/>
        <v>184</v>
      </c>
      <c r="K1886">
        <f t="shared" si="118"/>
        <v>10</v>
      </c>
      <c r="L1886" t="str">
        <f t="shared" si="119"/>
        <v>Q4</v>
      </c>
    </row>
    <row r="1887" spans="1:12">
      <c r="A1887">
        <v>10978</v>
      </c>
      <c r="B1887">
        <v>44</v>
      </c>
      <c r="C1887" t="str">
        <f>_xlfn.IFNA(VLOOKUP(B1887,Products!$A$1:$J$93,2,FALSE),"")</f>
        <v>Gula Malacca</v>
      </c>
      <c r="D1887" t="str">
        <f>_xlfn.IFNA(VLOOKUP(VLOOKUP(A1887,Orders!$A$1:$L$832,3,FALSE),Employees!$A$1:$J$10,3,FALSE)&amp;" "&amp;VLOOKUP(VLOOKUP(A1887,Orders!$A$1:$L$832,3,FALSE),Employees!$A$1:$J$10,2,FALSE),"")</f>
        <v>Anne Dodsworth</v>
      </c>
      <c r="E1887" s="3">
        <f>_xlfn.IFNA(VLOOKUP(A1887,Orders!$A$1:$L$832,4,FALSE),"")</f>
        <v>43380</v>
      </c>
      <c r="F1887">
        <v>19.45</v>
      </c>
      <c r="G1887">
        <v>6</v>
      </c>
      <c r="H1887">
        <v>0.15</v>
      </c>
      <c r="I1887">
        <f t="shared" si="116"/>
        <v>2018</v>
      </c>
      <c r="J1887">
        <f t="shared" si="117"/>
        <v>17.504999999999999</v>
      </c>
      <c r="K1887">
        <f t="shared" si="118"/>
        <v>10</v>
      </c>
      <c r="L1887" t="str">
        <f t="shared" si="119"/>
        <v>Q4</v>
      </c>
    </row>
    <row r="1888" spans="1:12">
      <c r="A1888">
        <v>10979</v>
      </c>
      <c r="B1888">
        <v>7</v>
      </c>
      <c r="C1888" t="str">
        <f>_xlfn.IFNA(VLOOKUP(B1888,Products!$A$1:$J$93,2,FALSE),"")</f>
        <v>Uncle Bob's Organic Dried Pears</v>
      </c>
      <c r="D1888" t="str">
        <f>_xlfn.IFNA(VLOOKUP(VLOOKUP(A1888,Orders!$A$1:$L$832,3,FALSE),Employees!$A$1:$J$10,3,FALSE)&amp;" "&amp;VLOOKUP(VLOOKUP(A1888,Orders!$A$1:$L$832,3,FALSE),Employees!$A$1:$J$10,2,FALSE),"")</f>
        <v>Laura Callahan</v>
      </c>
      <c r="E1888" s="3">
        <f>_xlfn.IFNA(VLOOKUP(A1888,Orders!$A$1:$L$832,4,FALSE),"")</f>
        <v>43380</v>
      </c>
      <c r="F1888">
        <v>30</v>
      </c>
      <c r="G1888">
        <v>18</v>
      </c>
      <c r="H1888">
        <v>0</v>
      </c>
      <c r="I1888">
        <f t="shared" si="116"/>
        <v>2018</v>
      </c>
      <c r="J1888">
        <f t="shared" si="117"/>
        <v>540</v>
      </c>
      <c r="K1888">
        <f t="shared" si="118"/>
        <v>10</v>
      </c>
      <c r="L1888" t="str">
        <f t="shared" si="119"/>
        <v>Q4</v>
      </c>
    </row>
    <row r="1889" spans="1:12">
      <c r="A1889">
        <v>10979</v>
      </c>
      <c r="B1889">
        <v>12</v>
      </c>
      <c r="C1889" t="str">
        <f>_xlfn.IFNA(VLOOKUP(B1889,Products!$A$1:$J$93,2,FALSE),"")</f>
        <v>Queso Manchego La Pastora</v>
      </c>
      <c r="D1889" t="str">
        <f>_xlfn.IFNA(VLOOKUP(VLOOKUP(A1889,Orders!$A$1:$L$832,3,FALSE),Employees!$A$1:$J$10,3,FALSE)&amp;" "&amp;VLOOKUP(VLOOKUP(A1889,Orders!$A$1:$L$832,3,FALSE),Employees!$A$1:$J$10,2,FALSE),"")</f>
        <v>Laura Callahan</v>
      </c>
      <c r="E1889" s="3">
        <f>_xlfn.IFNA(VLOOKUP(A1889,Orders!$A$1:$L$832,4,FALSE),"")</f>
        <v>43380</v>
      </c>
      <c r="F1889">
        <v>38</v>
      </c>
      <c r="G1889">
        <v>20</v>
      </c>
      <c r="H1889">
        <v>0</v>
      </c>
      <c r="I1889">
        <f t="shared" si="116"/>
        <v>2018</v>
      </c>
      <c r="J1889">
        <f t="shared" si="117"/>
        <v>760</v>
      </c>
      <c r="K1889">
        <f t="shared" si="118"/>
        <v>10</v>
      </c>
      <c r="L1889" t="str">
        <f t="shared" si="119"/>
        <v>Q4</v>
      </c>
    </row>
    <row r="1890" spans="1:12">
      <c r="A1890">
        <v>10979</v>
      </c>
      <c r="B1890">
        <v>24</v>
      </c>
      <c r="C1890" t="str">
        <f>_xlfn.IFNA(VLOOKUP(B1890,Products!$A$1:$J$93,2,FALSE),"")</f>
        <v>Guaraná Fantástica</v>
      </c>
      <c r="D1890" t="str">
        <f>_xlfn.IFNA(VLOOKUP(VLOOKUP(A1890,Orders!$A$1:$L$832,3,FALSE),Employees!$A$1:$J$10,3,FALSE)&amp;" "&amp;VLOOKUP(VLOOKUP(A1890,Orders!$A$1:$L$832,3,FALSE),Employees!$A$1:$J$10,2,FALSE),"")</f>
        <v>Laura Callahan</v>
      </c>
      <c r="E1890" s="3">
        <f>_xlfn.IFNA(VLOOKUP(A1890,Orders!$A$1:$L$832,4,FALSE),"")</f>
        <v>43380</v>
      </c>
      <c r="F1890">
        <v>4.5</v>
      </c>
      <c r="G1890">
        <v>80</v>
      </c>
      <c r="H1890">
        <v>0</v>
      </c>
      <c r="I1890">
        <f t="shared" si="116"/>
        <v>2018</v>
      </c>
      <c r="J1890">
        <f t="shared" si="117"/>
        <v>360</v>
      </c>
      <c r="K1890">
        <f t="shared" si="118"/>
        <v>10</v>
      </c>
      <c r="L1890" t="str">
        <f t="shared" si="119"/>
        <v>Q4</v>
      </c>
    </row>
    <row r="1891" spans="1:12">
      <c r="A1891">
        <v>10979</v>
      </c>
      <c r="B1891">
        <v>27</v>
      </c>
      <c r="C1891" t="str">
        <f>_xlfn.IFNA(VLOOKUP(B1891,Products!$A$1:$J$93,2,FALSE),"")</f>
        <v>Schoggi Schokolade</v>
      </c>
      <c r="D1891" t="str">
        <f>_xlfn.IFNA(VLOOKUP(VLOOKUP(A1891,Orders!$A$1:$L$832,3,FALSE),Employees!$A$1:$J$10,3,FALSE)&amp;" "&amp;VLOOKUP(VLOOKUP(A1891,Orders!$A$1:$L$832,3,FALSE),Employees!$A$1:$J$10,2,FALSE),"")</f>
        <v>Laura Callahan</v>
      </c>
      <c r="E1891" s="3">
        <f>_xlfn.IFNA(VLOOKUP(A1891,Orders!$A$1:$L$832,4,FALSE),"")</f>
        <v>43380</v>
      </c>
      <c r="F1891">
        <v>43.9</v>
      </c>
      <c r="G1891">
        <v>30</v>
      </c>
      <c r="H1891">
        <v>0</v>
      </c>
      <c r="I1891">
        <f t="shared" si="116"/>
        <v>2018</v>
      </c>
      <c r="J1891">
        <f t="shared" si="117"/>
        <v>1317</v>
      </c>
      <c r="K1891">
        <f t="shared" si="118"/>
        <v>10</v>
      </c>
      <c r="L1891" t="str">
        <f t="shared" si="119"/>
        <v>Q4</v>
      </c>
    </row>
    <row r="1892" spans="1:12">
      <c r="A1892">
        <v>10979</v>
      </c>
      <c r="B1892">
        <v>31</v>
      </c>
      <c r="C1892" t="str">
        <f>_xlfn.IFNA(VLOOKUP(B1892,Products!$A$1:$J$93,2,FALSE),"")</f>
        <v>Gorgonzola Telino</v>
      </c>
      <c r="D1892" t="str">
        <f>_xlfn.IFNA(VLOOKUP(VLOOKUP(A1892,Orders!$A$1:$L$832,3,FALSE),Employees!$A$1:$J$10,3,FALSE)&amp;" "&amp;VLOOKUP(VLOOKUP(A1892,Orders!$A$1:$L$832,3,FALSE),Employees!$A$1:$J$10,2,FALSE),"")</f>
        <v>Laura Callahan</v>
      </c>
      <c r="E1892" s="3">
        <f>_xlfn.IFNA(VLOOKUP(A1892,Orders!$A$1:$L$832,4,FALSE),"")</f>
        <v>43380</v>
      </c>
      <c r="F1892">
        <v>12.5</v>
      </c>
      <c r="G1892">
        <v>24</v>
      </c>
      <c r="H1892">
        <v>0</v>
      </c>
      <c r="I1892">
        <f t="shared" si="116"/>
        <v>2018</v>
      </c>
      <c r="J1892">
        <f t="shared" si="117"/>
        <v>300</v>
      </c>
      <c r="K1892">
        <f t="shared" si="118"/>
        <v>10</v>
      </c>
      <c r="L1892" t="str">
        <f t="shared" si="119"/>
        <v>Q4</v>
      </c>
    </row>
    <row r="1893" spans="1:12">
      <c r="A1893">
        <v>10979</v>
      </c>
      <c r="B1893">
        <v>63</v>
      </c>
      <c r="C1893" t="str">
        <f>_xlfn.IFNA(VLOOKUP(B1893,Products!$A$1:$J$93,2,FALSE),"")</f>
        <v>Vegie-spread</v>
      </c>
      <c r="D1893" t="str">
        <f>_xlfn.IFNA(VLOOKUP(VLOOKUP(A1893,Orders!$A$1:$L$832,3,FALSE),Employees!$A$1:$J$10,3,FALSE)&amp;" "&amp;VLOOKUP(VLOOKUP(A1893,Orders!$A$1:$L$832,3,FALSE),Employees!$A$1:$J$10,2,FALSE),"")</f>
        <v>Laura Callahan</v>
      </c>
      <c r="E1893" s="3">
        <f>_xlfn.IFNA(VLOOKUP(A1893,Orders!$A$1:$L$832,4,FALSE),"")</f>
        <v>43380</v>
      </c>
      <c r="F1893">
        <v>43.9</v>
      </c>
      <c r="G1893">
        <v>35</v>
      </c>
      <c r="H1893">
        <v>0</v>
      </c>
      <c r="I1893">
        <f t="shared" si="116"/>
        <v>2018</v>
      </c>
      <c r="J1893">
        <f t="shared" si="117"/>
        <v>1536.5</v>
      </c>
      <c r="K1893">
        <f t="shared" si="118"/>
        <v>10</v>
      </c>
      <c r="L1893" t="str">
        <f t="shared" si="119"/>
        <v>Q4</v>
      </c>
    </row>
    <row r="1894" spans="1:12">
      <c r="A1894">
        <v>10980</v>
      </c>
      <c r="B1894">
        <v>75</v>
      </c>
      <c r="C1894" t="str">
        <f>_xlfn.IFNA(VLOOKUP(B1894,Products!$A$1:$J$93,2,FALSE),"")</f>
        <v>Rhönbräu Klosterbier</v>
      </c>
      <c r="D1894" t="str">
        <f>_xlfn.IFNA(VLOOKUP(VLOOKUP(A1894,Orders!$A$1:$L$832,3,FALSE),Employees!$A$1:$J$10,3,FALSE)&amp;" "&amp;VLOOKUP(VLOOKUP(A1894,Orders!$A$1:$L$832,3,FALSE),Employees!$A$1:$J$10,2,FALSE),"")</f>
        <v>Margaret Peacock</v>
      </c>
      <c r="E1894" s="3">
        <f>_xlfn.IFNA(VLOOKUP(A1894,Orders!$A$1:$L$832,4,FALSE),"")</f>
        <v>43381</v>
      </c>
      <c r="F1894">
        <v>7.75</v>
      </c>
      <c r="G1894">
        <v>40</v>
      </c>
      <c r="H1894">
        <v>0.2</v>
      </c>
      <c r="I1894">
        <f t="shared" si="116"/>
        <v>2018</v>
      </c>
      <c r="J1894">
        <f t="shared" si="117"/>
        <v>62</v>
      </c>
      <c r="K1894">
        <f t="shared" si="118"/>
        <v>10</v>
      </c>
      <c r="L1894" t="str">
        <f t="shared" si="119"/>
        <v>Q4</v>
      </c>
    </row>
    <row r="1895" spans="1:12">
      <c r="A1895">
        <v>10981</v>
      </c>
      <c r="B1895">
        <v>38</v>
      </c>
      <c r="C1895" t="str">
        <f>_xlfn.IFNA(VLOOKUP(B1895,Products!$A$1:$J$93,2,FALSE),"")</f>
        <v>Côte de Blaye</v>
      </c>
      <c r="D1895" t="str">
        <f>_xlfn.IFNA(VLOOKUP(VLOOKUP(A1895,Orders!$A$1:$L$832,3,FALSE),Employees!$A$1:$J$10,3,FALSE)&amp;" "&amp;VLOOKUP(VLOOKUP(A1895,Orders!$A$1:$L$832,3,FALSE),Employees!$A$1:$J$10,2,FALSE),"")</f>
        <v>Nancy Davolio</v>
      </c>
      <c r="E1895" s="3">
        <f>_xlfn.IFNA(VLOOKUP(A1895,Orders!$A$1:$L$832,4,FALSE),"")</f>
        <v>43381</v>
      </c>
      <c r="F1895">
        <v>263.5</v>
      </c>
      <c r="G1895">
        <v>60</v>
      </c>
      <c r="H1895">
        <v>0</v>
      </c>
      <c r="I1895">
        <f t="shared" si="116"/>
        <v>2018</v>
      </c>
      <c r="J1895">
        <f t="shared" si="117"/>
        <v>15810</v>
      </c>
      <c r="K1895">
        <f t="shared" si="118"/>
        <v>10</v>
      </c>
      <c r="L1895" t="str">
        <f t="shared" si="119"/>
        <v>Q4</v>
      </c>
    </row>
    <row r="1896" spans="1:12">
      <c r="A1896">
        <v>10982</v>
      </c>
      <c r="B1896">
        <v>7</v>
      </c>
      <c r="C1896" t="str">
        <f>_xlfn.IFNA(VLOOKUP(B1896,Products!$A$1:$J$93,2,FALSE),"")</f>
        <v>Uncle Bob's Organic Dried Pears</v>
      </c>
      <c r="D1896" t="str">
        <f>_xlfn.IFNA(VLOOKUP(VLOOKUP(A1896,Orders!$A$1:$L$832,3,FALSE),Employees!$A$1:$J$10,3,FALSE)&amp;" "&amp;VLOOKUP(VLOOKUP(A1896,Orders!$A$1:$L$832,3,FALSE),Employees!$A$1:$J$10,2,FALSE),"")</f>
        <v>Andrew Fuller</v>
      </c>
      <c r="E1896" s="3">
        <f>_xlfn.IFNA(VLOOKUP(A1896,Orders!$A$1:$L$832,4,FALSE),"")</f>
        <v>43381</v>
      </c>
      <c r="F1896">
        <v>30</v>
      </c>
      <c r="G1896">
        <v>20</v>
      </c>
      <c r="H1896">
        <v>0</v>
      </c>
      <c r="I1896">
        <f t="shared" si="116"/>
        <v>2018</v>
      </c>
      <c r="J1896">
        <f t="shared" si="117"/>
        <v>600</v>
      </c>
      <c r="K1896">
        <f t="shared" si="118"/>
        <v>10</v>
      </c>
      <c r="L1896" t="str">
        <f t="shared" si="119"/>
        <v>Q4</v>
      </c>
    </row>
    <row r="1897" spans="1:12">
      <c r="A1897">
        <v>10982</v>
      </c>
      <c r="B1897">
        <v>43</v>
      </c>
      <c r="C1897" t="str">
        <f>_xlfn.IFNA(VLOOKUP(B1897,Products!$A$1:$J$93,2,FALSE),"")</f>
        <v>Ipoh Coffee</v>
      </c>
      <c r="D1897" t="str">
        <f>_xlfn.IFNA(VLOOKUP(VLOOKUP(A1897,Orders!$A$1:$L$832,3,FALSE),Employees!$A$1:$J$10,3,FALSE)&amp;" "&amp;VLOOKUP(VLOOKUP(A1897,Orders!$A$1:$L$832,3,FALSE),Employees!$A$1:$J$10,2,FALSE),"")</f>
        <v>Andrew Fuller</v>
      </c>
      <c r="E1897" s="3">
        <f>_xlfn.IFNA(VLOOKUP(A1897,Orders!$A$1:$L$832,4,FALSE),"")</f>
        <v>43381</v>
      </c>
      <c r="F1897">
        <v>46</v>
      </c>
      <c r="G1897">
        <v>9</v>
      </c>
      <c r="H1897">
        <v>0</v>
      </c>
      <c r="I1897">
        <f t="shared" si="116"/>
        <v>2018</v>
      </c>
      <c r="J1897">
        <f t="shared" si="117"/>
        <v>414</v>
      </c>
      <c r="K1897">
        <f t="shared" si="118"/>
        <v>10</v>
      </c>
      <c r="L1897" t="str">
        <f t="shared" si="119"/>
        <v>Q4</v>
      </c>
    </row>
    <row r="1898" spans="1:12">
      <c r="A1898">
        <v>10983</v>
      </c>
      <c r="B1898">
        <v>13</v>
      </c>
      <c r="C1898" t="str">
        <f>_xlfn.IFNA(VLOOKUP(B1898,Products!$A$1:$J$93,2,FALSE),"")</f>
        <v>Konbu</v>
      </c>
      <c r="D1898" t="str">
        <f>_xlfn.IFNA(VLOOKUP(VLOOKUP(A1898,Orders!$A$1:$L$832,3,FALSE),Employees!$A$1:$J$10,3,FALSE)&amp;" "&amp;VLOOKUP(VLOOKUP(A1898,Orders!$A$1:$L$832,3,FALSE),Employees!$A$1:$J$10,2,FALSE),"")</f>
        <v>Andrew Fuller</v>
      </c>
      <c r="E1898" s="3">
        <f>_xlfn.IFNA(VLOOKUP(A1898,Orders!$A$1:$L$832,4,FALSE),"")</f>
        <v>43381</v>
      </c>
      <c r="F1898">
        <v>6</v>
      </c>
      <c r="G1898">
        <v>84</v>
      </c>
      <c r="H1898">
        <v>0.15</v>
      </c>
      <c r="I1898">
        <f t="shared" si="116"/>
        <v>2018</v>
      </c>
      <c r="J1898">
        <f t="shared" si="117"/>
        <v>75.599999999999994</v>
      </c>
      <c r="K1898">
        <f t="shared" si="118"/>
        <v>10</v>
      </c>
      <c r="L1898" t="str">
        <f t="shared" si="119"/>
        <v>Q4</v>
      </c>
    </row>
    <row r="1899" spans="1:12">
      <c r="A1899">
        <v>10983</v>
      </c>
      <c r="B1899">
        <v>57</v>
      </c>
      <c r="C1899" t="str">
        <f>_xlfn.IFNA(VLOOKUP(B1899,Products!$A$1:$J$93,2,FALSE),"")</f>
        <v>Ravioli Angelo</v>
      </c>
      <c r="D1899" t="str">
        <f>_xlfn.IFNA(VLOOKUP(VLOOKUP(A1899,Orders!$A$1:$L$832,3,FALSE),Employees!$A$1:$J$10,3,FALSE)&amp;" "&amp;VLOOKUP(VLOOKUP(A1899,Orders!$A$1:$L$832,3,FALSE),Employees!$A$1:$J$10,2,FALSE),"")</f>
        <v>Andrew Fuller</v>
      </c>
      <c r="E1899" s="3">
        <f>_xlfn.IFNA(VLOOKUP(A1899,Orders!$A$1:$L$832,4,FALSE),"")</f>
        <v>43381</v>
      </c>
      <c r="F1899">
        <v>19.5</v>
      </c>
      <c r="G1899">
        <v>15</v>
      </c>
      <c r="H1899">
        <v>0</v>
      </c>
      <c r="I1899">
        <f t="shared" si="116"/>
        <v>2018</v>
      </c>
      <c r="J1899">
        <f t="shared" si="117"/>
        <v>292.5</v>
      </c>
      <c r="K1899">
        <f t="shared" si="118"/>
        <v>10</v>
      </c>
      <c r="L1899" t="str">
        <f t="shared" si="119"/>
        <v>Q4</v>
      </c>
    </row>
    <row r="1900" spans="1:12">
      <c r="A1900">
        <v>10984</v>
      </c>
      <c r="B1900">
        <v>16</v>
      </c>
      <c r="C1900" t="str">
        <f>_xlfn.IFNA(VLOOKUP(B1900,Products!$A$1:$J$93,2,FALSE),"")</f>
        <v>Pavlova</v>
      </c>
      <c r="D1900" t="str">
        <f>_xlfn.IFNA(VLOOKUP(VLOOKUP(A1900,Orders!$A$1:$L$832,3,FALSE),Employees!$A$1:$J$10,3,FALSE)&amp;" "&amp;VLOOKUP(VLOOKUP(A1900,Orders!$A$1:$L$832,3,FALSE),Employees!$A$1:$J$10,2,FALSE),"")</f>
        <v>Nancy Davolio</v>
      </c>
      <c r="E1900" s="3">
        <f>_xlfn.IFNA(VLOOKUP(A1900,Orders!$A$1:$L$832,4,FALSE),"")</f>
        <v>43384</v>
      </c>
      <c r="F1900">
        <v>17.45</v>
      </c>
      <c r="G1900">
        <v>55</v>
      </c>
      <c r="H1900">
        <v>0</v>
      </c>
      <c r="I1900">
        <f t="shared" si="116"/>
        <v>2018</v>
      </c>
      <c r="J1900">
        <f t="shared" si="117"/>
        <v>959.75</v>
      </c>
      <c r="K1900">
        <f t="shared" si="118"/>
        <v>10</v>
      </c>
      <c r="L1900" t="str">
        <f t="shared" si="119"/>
        <v>Q4</v>
      </c>
    </row>
    <row r="1901" spans="1:12">
      <c r="A1901">
        <v>10984</v>
      </c>
      <c r="B1901">
        <v>24</v>
      </c>
      <c r="C1901" t="str">
        <f>_xlfn.IFNA(VLOOKUP(B1901,Products!$A$1:$J$93,2,FALSE),"")</f>
        <v>Guaraná Fantástica</v>
      </c>
      <c r="D1901" t="str">
        <f>_xlfn.IFNA(VLOOKUP(VLOOKUP(A1901,Orders!$A$1:$L$832,3,FALSE),Employees!$A$1:$J$10,3,FALSE)&amp;" "&amp;VLOOKUP(VLOOKUP(A1901,Orders!$A$1:$L$832,3,FALSE),Employees!$A$1:$J$10,2,FALSE),"")</f>
        <v>Nancy Davolio</v>
      </c>
      <c r="E1901" s="3">
        <f>_xlfn.IFNA(VLOOKUP(A1901,Orders!$A$1:$L$832,4,FALSE),"")</f>
        <v>43384</v>
      </c>
      <c r="F1901">
        <v>4.5</v>
      </c>
      <c r="G1901">
        <v>20</v>
      </c>
      <c r="H1901">
        <v>0</v>
      </c>
      <c r="I1901">
        <f t="shared" si="116"/>
        <v>2018</v>
      </c>
      <c r="J1901">
        <f t="shared" si="117"/>
        <v>90</v>
      </c>
      <c r="K1901">
        <f t="shared" si="118"/>
        <v>10</v>
      </c>
      <c r="L1901" t="str">
        <f t="shared" si="119"/>
        <v>Q4</v>
      </c>
    </row>
    <row r="1902" spans="1:12">
      <c r="A1902">
        <v>10984</v>
      </c>
      <c r="B1902">
        <v>36</v>
      </c>
      <c r="C1902" t="str">
        <f>_xlfn.IFNA(VLOOKUP(B1902,Products!$A$1:$J$93,2,FALSE),"")</f>
        <v>Inlagd Sill</v>
      </c>
      <c r="D1902" t="str">
        <f>_xlfn.IFNA(VLOOKUP(VLOOKUP(A1902,Orders!$A$1:$L$832,3,FALSE),Employees!$A$1:$J$10,3,FALSE)&amp;" "&amp;VLOOKUP(VLOOKUP(A1902,Orders!$A$1:$L$832,3,FALSE),Employees!$A$1:$J$10,2,FALSE),"")</f>
        <v>Nancy Davolio</v>
      </c>
      <c r="E1902" s="3">
        <f>_xlfn.IFNA(VLOOKUP(A1902,Orders!$A$1:$L$832,4,FALSE),"")</f>
        <v>43384</v>
      </c>
      <c r="F1902">
        <v>19</v>
      </c>
      <c r="G1902">
        <v>40</v>
      </c>
      <c r="H1902">
        <v>0</v>
      </c>
      <c r="I1902">
        <f t="shared" si="116"/>
        <v>2018</v>
      </c>
      <c r="J1902">
        <f t="shared" si="117"/>
        <v>760</v>
      </c>
      <c r="K1902">
        <f t="shared" si="118"/>
        <v>10</v>
      </c>
      <c r="L1902" t="str">
        <f t="shared" si="119"/>
        <v>Q4</v>
      </c>
    </row>
    <row r="1903" spans="1:12">
      <c r="A1903">
        <v>10985</v>
      </c>
      <c r="B1903">
        <v>16</v>
      </c>
      <c r="C1903" t="str">
        <f>_xlfn.IFNA(VLOOKUP(B1903,Products!$A$1:$J$93,2,FALSE),"")</f>
        <v>Pavlova</v>
      </c>
      <c r="D1903" t="str">
        <f>_xlfn.IFNA(VLOOKUP(VLOOKUP(A1903,Orders!$A$1:$L$832,3,FALSE),Employees!$A$1:$J$10,3,FALSE)&amp;" "&amp;VLOOKUP(VLOOKUP(A1903,Orders!$A$1:$L$832,3,FALSE),Employees!$A$1:$J$10,2,FALSE),"")</f>
        <v>Andrew Fuller</v>
      </c>
      <c r="E1903" s="3">
        <f>_xlfn.IFNA(VLOOKUP(A1903,Orders!$A$1:$L$832,4,FALSE),"")</f>
        <v>43384</v>
      </c>
      <c r="F1903">
        <v>17.45</v>
      </c>
      <c r="G1903">
        <v>36</v>
      </c>
      <c r="H1903">
        <v>0.1</v>
      </c>
      <c r="I1903">
        <f t="shared" si="116"/>
        <v>2018</v>
      </c>
      <c r="J1903">
        <f t="shared" si="117"/>
        <v>62.819999999999993</v>
      </c>
      <c r="K1903">
        <f t="shared" si="118"/>
        <v>10</v>
      </c>
      <c r="L1903" t="str">
        <f t="shared" si="119"/>
        <v>Q4</v>
      </c>
    </row>
    <row r="1904" spans="1:12">
      <c r="A1904">
        <v>10985</v>
      </c>
      <c r="B1904">
        <v>18</v>
      </c>
      <c r="C1904" t="str">
        <f>_xlfn.IFNA(VLOOKUP(B1904,Products!$A$1:$J$93,2,FALSE),"")</f>
        <v>Carnarvon Tigers</v>
      </c>
      <c r="D1904" t="str">
        <f>_xlfn.IFNA(VLOOKUP(VLOOKUP(A1904,Orders!$A$1:$L$832,3,FALSE),Employees!$A$1:$J$10,3,FALSE)&amp;" "&amp;VLOOKUP(VLOOKUP(A1904,Orders!$A$1:$L$832,3,FALSE),Employees!$A$1:$J$10,2,FALSE),"")</f>
        <v>Andrew Fuller</v>
      </c>
      <c r="E1904" s="3">
        <f>_xlfn.IFNA(VLOOKUP(A1904,Orders!$A$1:$L$832,4,FALSE),"")</f>
        <v>43384</v>
      </c>
      <c r="F1904">
        <v>62.5</v>
      </c>
      <c r="G1904">
        <v>8</v>
      </c>
      <c r="H1904">
        <v>0.1</v>
      </c>
      <c r="I1904">
        <f t="shared" si="116"/>
        <v>2018</v>
      </c>
      <c r="J1904">
        <f t="shared" si="117"/>
        <v>50</v>
      </c>
      <c r="K1904">
        <f t="shared" si="118"/>
        <v>10</v>
      </c>
      <c r="L1904" t="str">
        <f t="shared" si="119"/>
        <v>Q4</v>
      </c>
    </row>
    <row r="1905" spans="1:12">
      <c r="A1905">
        <v>10985</v>
      </c>
      <c r="B1905">
        <v>32</v>
      </c>
      <c r="C1905" t="str">
        <f>_xlfn.IFNA(VLOOKUP(B1905,Products!$A$1:$J$93,2,FALSE),"")</f>
        <v>Mascarpone Fabioli</v>
      </c>
      <c r="D1905" t="str">
        <f>_xlfn.IFNA(VLOOKUP(VLOOKUP(A1905,Orders!$A$1:$L$832,3,FALSE),Employees!$A$1:$J$10,3,FALSE)&amp;" "&amp;VLOOKUP(VLOOKUP(A1905,Orders!$A$1:$L$832,3,FALSE),Employees!$A$1:$J$10,2,FALSE),"")</f>
        <v>Andrew Fuller</v>
      </c>
      <c r="E1905" s="3">
        <f>_xlfn.IFNA(VLOOKUP(A1905,Orders!$A$1:$L$832,4,FALSE),"")</f>
        <v>43384</v>
      </c>
      <c r="F1905">
        <v>32</v>
      </c>
      <c r="G1905">
        <v>35</v>
      </c>
      <c r="H1905">
        <v>0.1</v>
      </c>
      <c r="I1905">
        <f t="shared" si="116"/>
        <v>2018</v>
      </c>
      <c r="J1905">
        <f t="shared" si="117"/>
        <v>112</v>
      </c>
      <c r="K1905">
        <f t="shared" si="118"/>
        <v>10</v>
      </c>
      <c r="L1905" t="str">
        <f t="shared" si="119"/>
        <v>Q4</v>
      </c>
    </row>
    <row r="1906" spans="1:12">
      <c r="A1906">
        <v>10986</v>
      </c>
      <c r="B1906">
        <v>11</v>
      </c>
      <c r="C1906" t="str">
        <f>_xlfn.IFNA(VLOOKUP(B1906,Products!$A$1:$J$93,2,FALSE),"")</f>
        <v>Queso Cabrales</v>
      </c>
      <c r="D1906" t="str">
        <f>_xlfn.IFNA(VLOOKUP(VLOOKUP(A1906,Orders!$A$1:$L$832,3,FALSE),Employees!$A$1:$J$10,3,FALSE)&amp;" "&amp;VLOOKUP(VLOOKUP(A1906,Orders!$A$1:$L$832,3,FALSE),Employees!$A$1:$J$10,2,FALSE),"")</f>
        <v>Laura Callahan</v>
      </c>
      <c r="E1906" s="3">
        <f>_xlfn.IFNA(VLOOKUP(A1906,Orders!$A$1:$L$832,4,FALSE),"")</f>
        <v>43384</v>
      </c>
      <c r="F1906">
        <v>21</v>
      </c>
      <c r="G1906">
        <v>30</v>
      </c>
      <c r="H1906">
        <v>0</v>
      </c>
      <c r="I1906">
        <f t="shared" si="116"/>
        <v>2018</v>
      </c>
      <c r="J1906">
        <f t="shared" si="117"/>
        <v>630</v>
      </c>
      <c r="K1906">
        <f t="shared" si="118"/>
        <v>10</v>
      </c>
      <c r="L1906" t="str">
        <f t="shared" si="119"/>
        <v>Q4</v>
      </c>
    </row>
    <row r="1907" spans="1:12">
      <c r="A1907">
        <v>10986</v>
      </c>
      <c r="B1907">
        <v>20</v>
      </c>
      <c r="C1907" t="str">
        <f>_xlfn.IFNA(VLOOKUP(B1907,Products!$A$1:$J$93,2,FALSE),"")</f>
        <v>Sir Rodney's Marmalade</v>
      </c>
      <c r="D1907" t="str">
        <f>_xlfn.IFNA(VLOOKUP(VLOOKUP(A1907,Orders!$A$1:$L$832,3,FALSE),Employees!$A$1:$J$10,3,FALSE)&amp;" "&amp;VLOOKUP(VLOOKUP(A1907,Orders!$A$1:$L$832,3,FALSE),Employees!$A$1:$J$10,2,FALSE),"")</f>
        <v>Laura Callahan</v>
      </c>
      <c r="E1907" s="3">
        <f>_xlfn.IFNA(VLOOKUP(A1907,Orders!$A$1:$L$832,4,FALSE),"")</f>
        <v>43384</v>
      </c>
      <c r="F1907">
        <v>81</v>
      </c>
      <c r="G1907">
        <v>15</v>
      </c>
      <c r="H1907">
        <v>0</v>
      </c>
      <c r="I1907">
        <f t="shared" si="116"/>
        <v>2018</v>
      </c>
      <c r="J1907">
        <f t="shared" si="117"/>
        <v>1215</v>
      </c>
      <c r="K1907">
        <f t="shared" si="118"/>
        <v>10</v>
      </c>
      <c r="L1907" t="str">
        <f t="shared" si="119"/>
        <v>Q4</v>
      </c>
    </row>
    <row r="1908" spans="1:12">
      <c r="A1908">
        <v>10986</v>
      </c>
      <c r="B1908">
        <v>76</v>
      </c>
      <c r="C1908" t="str">
        <f>_xlfn.IFNA(VLOOKUP(B1908,Products!$A$1:$J$93,2,FALSE),"")</f>
        <v>Lakkalikööri</v>
      </c>
      <c r="D1908" t="str">
        <f>_xlfn.IFNA(VLOOKUP(VLOOKUP(A1908,Orders!$A$1:$L$832,3,FALSE),Employees!$A$1:$J$10,3,FALSE)&amp;" "&amp;VLOOKUP(VLOOKUP(A1908,Orders!$A$1:$L$832,3,FALSE),Employees!$A$1:$J$10,2,FALSE),"")</f>
        <v>Laura Callahan</v>
      </c>
      <c r="E1908" s="3">
        <f>_xlfn.IFNA(VLOOKUP(A1908,Orders!$A$1:$L$832,4,FALSE),"")</f>
        <v>43384</v>
      </c>
      <c r="F1908">
        <v>18</v>
      </c>
      <c r="G1908">
        <v>10</v>
      </c>
      <c r="H1908">
        <v>0</v>
      </c>
      <c r="I1908">
        <f t="shared" si="116"/>
        <v>2018</v>
      </c>
      <c r="J1908">
        <f t="shared" si="117"/>
        <v>180</v>
      </c>
      <c r="K1908">
        <f t="shared" si="118"/>
        <v>10</v>
      </c>
      <c r="L1908" t="str">
        <f t="shared" si="119"/>
        <v>Q4</v>
      </c>
    </row>
    <row r="1909" spans="1:12">
      <c r="A1909">
        <v>10986</v>
      </c>
      <c r="B1909">
        <v>77</v>
      </c>
      <c r="C1909" t="str">
        <f>_xlfn.IFNA(VLOOKUP(B1909,Products!$A$1:$J$93,2,FALSE),"")</f>
        <v>Original Frankfurter grüne Soße</v>
      </c>
      <c r="D1909" t="str">
        <f>_xlfn.IFNA(VLOOKUP(VLOOKUP(A1909,Orders!$A$1:$L$832,3,FALSE),Employees!$A$1:$J$10,3,FALSE)&amp;" "&amp;VLOOKUP(VLOOKUP(A1909,Orders!$A$1:$L$832,3,FALSE),Employees!$A$1:$J$10,2,FALSE),"")</f>
        <v>Laura Callahan</v>
      </c>
      <c r="E1909" s="3">
        <f>_xlfn.IFNA(VLOOKUP(A1909,Orders!$A$1:$L$832,4,FALSE),"")</f>
        <v>43384</v>
      </c>
      <c r="F1909">
        <v>13</v>
      </c>
      <c r="G1909">
        <v>15</v>
      </c>
      <c r="H1909">
        <v>0</v>
      </c>
      <c r="I1909">
        <f t="shared" si="116"/>
        <v>2018</v>
      </c>
      <c r="J1909">
        <f t="shared" si="117"/>
        <v>195</v>
      </c>
      <c r="K1909">
        <f t="shared" si="118"/>
        <v>10</v>
      </c>
      <c r="L1909" t="str">
        <f t="shared" si="119"/>
        <v>Q4</v>
      </c>
    </row>
    <row r="1910" spans="1:12">
      <c r="A1910">
        <v>10987</v>
      </c>
      <c r="B1910">
        <v>7</v>
      </c>
      <c r="C1910" t="str">
        <f>_xlfn.IFNA(VLOOKUP(B1910,Products!$A$1:$J$93,2,FALSE),"")</f>
        <v>Uncle Bob's Organic Dried Pears</v>
      </c>
      <c r="D1910" t="str">
        <f>_xlfn.IFNA(VLOOKUP(VLOOKUP(A1910,Orders!$A$1:$L$832,3,FALSE),Employees!$A$1:$J$10,3,FALSE)&amp;" "&amp;VLOOKUP(VLOOKUP(A1910,Orders!$A$1:$L$832,3,FALSE),Employees!$A$1:$J$10,2,FALSE),"")</f>
        <v>Laura Callahan</v>
      </c>
      <c r="E1910" s="3">
        <f>_xlfn.IFNA(VLOOKUP(A1910,Orders!$A$1:$L$832,4,FALSE),"")</f>
        <v>43385</v>
      </c>
      <c r="F1910">
        <v>30</v>
      </c>
      <c r="G1910">
        <v>60</v>
      </c>
      <c r="H1910">
        <v>0</v>
      </c>
      <c r="I1910">
        <f t="shared" si="116"/>
        <v>2018</v>
      </c>
      <c r="J1910">
        <f t="shared" si="117"/>
        <v>1800</v>
      </c>
      <c r="K1910">
        <f t="shared" si="118"/>
        <v>10</v>
      </c>
      <c r="L1910" t="str">
        <f t="shared" si="119"/>
        <v>Q4</v>
      </c>
    </row>
    <row r="1911" spans="1:12">
      <c r="A1911">
        <v>10987</v>
      </c>
      <c r="B1911">
        <v>43</v>
      </c>
      <c r="C1911" t="str">
        <f>_xlfn.IFNA(VLOOKUP(B1911,Products!$A$1:$J$93,2,FALSE),"")</f>
        <v>Ipoh Coffee</v>
      </c>
      <c r="D1911" t="str">
        <f>_xlfn.IFNA(VLOOKUP(VLOOKUP(A1911,Orders!$A$1:$L$832,3,FALSE),Employees!$A$1:$J$10,3,FALSE)&amp;" "&amp;VLOOKUP(VLOOKUP(A1911,Orders!$A$1:$L$832,3,FALSE),Employees!$A$1:$J$10,2,FALSE),"")</f>
        <v>Laura Callahan</v>
      </c>
      <c r="E1911" s="3">
        <f>_xlfn.IFNA(VLOOKUP(A1911,Orders!$A$1:$L$832,4,FALSE),"")</f>
        <v>43385</v>
      </c>
      <c r="F1911">
        <v>46</v>
      </c>
      <c r="G1911">
        <v>6</v>
      </c>
      <c r="H1911">
        <v>0</v>
      </c>
      <c r="I1911">
        <f t="shared" si="116"/>
        <v>2018</v>
      </c>
      <c r="J1911">
        <f t="shared" si="117"/>
        <v>276</v>
      </c>
      <c r="K1911">
        <f t="shared" si="118"/>
        <v>10</v>
      </c>
      <c r="L1911" t="str">
        <f t="shared" si="119"/>
        <v>Q4</v>
      </c>
    </row>
    <row r="1912" spans="1:12">
      <c r="A1912">
        <v>10987</v>
      </c>
      <c r="B1912">
        <v>72</v>
      </c>
      <c r="C1912" t="str">
        <f>_xlfn.IFNA(VLOOKUP(B1912,Products!$A$1:$J$93,2,FALSE),"")</f>
        <v>Mozzarella di Giovanni</v>
      </c>
      <c r="D1912" t="str">
        <f>_xlfn.IFNA(VLOOKUP(VLOOKUP(A1912,Orders!$A$1:$L$832,3,FALSE),Employees!$A$1:$J$10,3,FALSE)&amp;" "&amp;VLOOKUP(VLOOKUP(A1912,Orders!$A$1:$L$832,3,FALSE),Employees!$A$1:$J$10,2,FALSE),"")</f>
        <v>Laura Callahan</v>
      </c>
      <c r="E1912" s="3">
        <f>_xlfn.IFNA(VLOOKUP(A1912,Orders!$A$1:$L$832,4,FALSE),"")</f>
        <v>43385</v>
      </c>
      <c r="F1912">
        <v>34.799999999999997</v>
      </c>
      <c r="G1912">
        <v>20</v>
      </c>
      <c r="H1912">
        <v>0</v>
      </c>
      <c r="I1912">
        <f t="shared" si="116"/>
        <v>2018</v>
      </c>
      <c r="J1912">
        <f t="shared" si="117"/>
        <v>696</v>
      </c>
      <c r="K1912">
        <f t="shared" si="118"/>
        <v>10</v>
      </c>
      <c r="L1912" t="str">
        <f t="shared" si="119"/>
        <v>Q4</v>
      </c>
    </row>
    <row r="1913" spans="1:12">
      <c r="A1913">
        <v>10988</v>
      </c>
      <c r="B1913">
        <v>7</v>
      </c>
      <c r="C1913" t="str">
        <f>_xlfn.IFNA(VLOOKUP(B1913,Products!$A$1:$J$93,2,FALSE),"")</f>
        <v>Uncle Bob's Organic Dried Pears</v>
      </c>
      <c r="D1913" t="str">
        <f>_xlfn.IFNA(VLOOKUP(VLOOKUP(A1913,Orders!$A$1:$L$832,3,FALSE),Employees!$A$1:$J$10,3,FALSE)&amp;" "&amp;VLOOKUP(VLOOKUP(A1913,Orders!$A$1:$L$832,3,FALSE),Employees!$A$1:$J$10,2,FALSE),"")</f>
        <v>Janet Leverling</v>
      </c>
      <c r="E1913" s="3">
        <f>_xlfn.IFNA(VLOOKUP(A1913,Orders!$A$1:$L$832,4,FALSE),"")</f>
        <v>43385</v>
      </c>
      <c r="F1913">
        <v>30</v>
      </c>
      <c r="G1913">
        <v>60</v>
      </c>
      <c r="H1913">
        <v>0</v>
      </c>
      <c r="I1913">
        <f t="shared" si="116"/>
        <v>2018</v>
      </c>
      <c r="J1913">
        <f t="shared" si="117"/>
        <v>1800</v>
      </c>
      <c r="K1913">
        <f t="shared" si="118"/>
        <v>10</v>
      </c>
      <c r="L1913" t="str">
        <f t="shared" si="119"/>
        <v>Q4</v>
      </c>
    </row>
    <row r="1914" spans="1:12">
      <c r="A1914">
        <v>10988</v>
      </c>
      <c r="B1914">
        <v>62</v>
      </c>
      <c r="C1914" t="str">
        <f>_xlfn.IFNA(VLOOKUP(B1914,Products!$A$1:$J$93,2,FALSE),"")</f>
        <v>Tarte au sucre</v>
      </c>
      <c r="D1914" t="str">
        <f>_xlfn.IFNA(VLOOKUP(VLOOKUP(A1914,Orders!$A$1:$L$832,3,FALSE),Employees!$A$1:$J$10,3,FALSE)&amp;" "&amp;VLOOKUP(VLOOKUP(A1914,Orders!$A$1:$L$832,3,FALSE),Employees!$A$1:$J$10,2,FALSE),"")</f>
        <v>Janet Leverling</v>
      </c>
      <c r="E1914" s="3">
        <f>_xlfn.IFNA(VLOOKUP(A1914,Orders!$A$1:$L$832,4,FALSE),"")</f>
        <v>43385</v>
      </c>
      <c r="F1914">
        <v>49.3</v>
      </c>
      <c r="G1914">
        <v>40</v>
      </c>
      <c r="H1914">
        <v>0.1</v>
      </c>
      <c r="I1914">
        <f t="shared" si="116"/>
        <v>2018</v>
      </c>
      <c r="J1914">
        <f t="shared" si="117"/>
        <v>197.20000000000002</v>
      </c>
      <c r="K1914">
        <f t="shared" si="118"/>
        <v>10</v>
      </c>
      <c r="L1914" t="str">
        <f t="shared" si="119"/>
        <v>Q4</v>
      </c>
    </row>
    <row r="1915" spans="1:12">
      <c r="A1915">
        <v>10989</v>
      </c>
      <c r="B1915">
        <v>6</v>
      </c>
      <c r="C1915" t="str">
        <f>_xlfn.IFNA(VLOOKUP(B1915,Products!$A$1:$J$93,2,FALSE),"")</f>
        <v>Grandma's Boysenberry Spread</v>
      </c>
      <c r="D1915" t="str">
        <f>_xlfn.IFNA(VLOOKUP(VLOOKUP(A1915,Orders!$A$1:$L$832,3,FALSE),Employees!$A$1:$J$10,3,FALSE)&amp;" "&amp;VLOOKUP(VLOOKUP(A1915,Orders!$A$1:$L$832,3,FALSE),Employees!$A$1:$J$10,2,FALSE),"")</f>
        <v>Andrew Fuller</v>
      </c>
      <c r="E1915" s="3">
        <f>_xlfn.IFNA(VLOOKUP(A1915,Orders!$A$1:$L$832,4,FALSE),"")</f>
        <v>43385</v>
      </c>
      <c r="F1915">
        <v>25</v>
      </c>
      <c r="G1915">
        <v>40</v>
      </c>
      <c r="H1915">
        <v>0</v>
      </c>
      <c r="I1915">
        <f t="shared" si="116"/>
        <v>2018</v>
      </c>
      <c r="J1915">
        <f t="shared" si="117"/>
        <v>1000</v>
      </c>
      <c r="K1915">
        <f t="shared" si="118"/>
        <v>10</v>
      </c>
      <c r="L1915" t="str">
        <f t="shared" si="119"/>
        <v>Q4</v>
      </c>
    </row>
    <row r="1916" spans="1:12">
      <c r="A1916">
        <v>10989</v>
      </c>
      <c r="B1916">
        <v>11</v>
      </c>
      <c r="C1916" t="str">
        <f>_xlfn.IFNA(VLOOKUP(B1916,Products!$A$1:$J$93,2,FALSE),"")</f>
        <v>Queso Cabrales</v>
      </c>
      <c r="D1916" t="str">
        <f>_xlfn.IFNA(VLOOKUP(VLOOKUP(A1916,Orders!$A$1:$L$832,3,FALSE),Employees!$A$1:$J$10,3,FALSE)&amp;" "&amp;VLOOKUP(VLOOKUP(A1916,Orders!$A$1:$L$832,3,FALSE),Employees!$A$1:$J$10,2,FALSE),"")</f>
        <v>Andrew Fuller</v>
      </c>
      <c r="E1916" s="3">
        <f>_xlfn.IFNA(VLOOKUP(A1916,Orders!$A$1:$L$832,4,FALSE),"")</f>
        <v>43385</v>
      </c>
      <c r="F1916">
        <v>21</v>
      </c>
      <c r="G1916">
        <v>15</v>
      </c>
      <c r="H1916">
        <v>0</v>
      </c>
      <c r="I1916">
        <f t="shared" si="116"/>
        <v>2018</v>
      </c>
      <c r="J1916">
        <f t="shared" si="117"/>
        <v>315</v>
      </c>
      <c r="K1916">
        <f t="shared" si="118"/>
        <v>10</v>
      </c>
      <c r="L1916" t="str">
        <f t="shared" si="119"/>
        <v>Q4</v>
      </c>
    </row>
    <row r="1917" spans="1:12">
      <c r="A1917">
        <v>10989</v>
      </c>
      <c r="B1917">
        <v>41</v>
      </c>
      <c r="C1917" t="str">
        <f>_xlfn.IFNA(VLOOKUP(B1917,Products!$A$1:$J$93,2,FALSE),"")</f>
        <v>Jack's New England Clam Chowder</v>
      </c>
      <c r="D1917" t="str">
        <f>_xlfn.IFNA(VLOOKUP(VLOOKUP(A1917,Orders!$A$1:$L$832,3,FALSE),Employees!$A$1:$J$10,3,FALSE)&amp;" "&amp;VLOOKUP(VLOOKUP(A1917,Orders!$A$1:$L$832,3,FALSE),Employees!$A$1:$J$10,2,FALSE),"")</f>
        <v>Andrew Fuller</v>
      </c>
      <c r="E1917" s="3">
        <f>_xlfn.IFNA(VLOOKUP(A1917,Orders!$A$1:$L$832,4,FALSE),"")</f>
        <v>43385</v>
      </c>
      <c r="F1917">
        <v>9.65</v>
      </c>
      <c r="G1917">
        <v>4</v>
      </c>
      <c r="H1917">
        <v>0</v>
      </c>
      <c r="I1917">
        <f t="shared" si="116"/>
        <v>2018</v>
      </c>
      <c r="J1917">
        <f t="shared" si="117"/>
        <v>38.6</v>
      </c>
      <c r="K1917">
        <f t="shared" si="118"/>
        <v>10</v>
      </c>
      <c r="L1917" t="str">
        <f t="shared" si="119"/>
        <v>Q4</v>
      </c>
    </row>
    <row r="1918" spans="1:12">
      <c r="A1918">
        <v>10990</v>
      </c>
      <c r="B1918">
        <v>21</v>
      </c>
      <c r="C1918" t="str">
        <f>_xlfn.IFNA(VLOOKUP(B1918,Products!$A$1:$J$93,2,FALSE),"")</f>
        <v>Sir Rodney's Scones</v>
      </c>
      <c r="D1918" t="str">
        <f>_xlfn.IFNA(VLOOKUP(VLOOKUP(A1918,Orders!$A$1:$L$832,3,FALSE),Employees!$A$1:$J$10,3,FALSE)&amp;" "&amp;VLOOKUP(VLOOKUP(A1918,Orders!$A$1:$L$832,3,FALSE),Employees!$A$1:$J$10,2,FALSE),"")</f>
        <v>Andrew Fuller</v>
      </c>
      <c r="E1918" s="3">
        <f>_xlfn.IFNA(VLOOKUP(A1918,Orders!$A$1:$L$832,4,FALSE),"")</f>
        <v>43386</v>
      </c>
      <c r="F1918">
        <v>10</v>
      </c>
      <c r="G1918">
        <v>65</v>
      </c>
      <c r="H1918">
        <v>0</v>
      </c>
      <c r="I1918">
        <f t="shared" si="116"/>
        <v>2018</v>
      </c>
      <c r="J1918">
        <f t="shared" si="117"/>
        <v>650</v>
      </c>
      <c r="K1918">
        <f t="shared" si="118"/>
        <v>10</v>
      </c>
      <c r="L1918" t="str">
        <f t="shared" si="119"/>
        <v>Q4</v>
      </c>
    </row>
    <row r="1919" spans="1:12">
      <c r="A1919">
        <v>10990</v>
      </c>
      <c r="B1919">
        <v>34</v>
      </c>
      <c r="C1919" t="str">
        <f>_xlfn.IFNA(VLOOKUP(B1919,Products!$A$1:$J$93,2,FALSE),"")</f>
        <v>Sasquatch Ale</v>
      </c>
      <c r="D1919" t="str">
        <f>_xlfn.IFNA(VLOOKUP(VLOOKUP(A1919,Orders!$A$1:$L$832,3,FALSE),Employees!$A$1:$J$10,3,FALSE)&amp;" "&amp;VLOOKUP(VLOOKUP(A1919,Orders!$A$1:$L$832,3,FALSE),Employees!$A$1:$J$10,2,FALSE),"")</f>
        <v>Andrew Fuller</v>
      </c>
      <c r="E1919" s="3">
        <f>_xlfn.IFNA(VLOOKUP(A1919,Orders!$A$1:$L$832,4,FALSE),"")</f>
        <v>43386</v>
      </c>
      <c r="F1919">
        <v>14</v>
      </c>
      <c r="G1919">
        <v>60</v>
      </c>
      <c r="H1919">
        <v>0.15</v>
      </c>
      <c r="I1919">
        <f t="shared" si="116"/>
        <v>2018</v>
      </c>
      <c r="J1919">
        <f t="shared" si="117"/>
        <v>126</v>
      </c>
      <c r="K1919">
        <f t="shared" si="118"/>
        <v>10</v>
      </c>
      <c r="L1919" t="str">
        <f t="shared" si="119"/>
        <v>Q4</v>
      </c>
    </row>
    <row r="1920" spans="1:12">
      <c r="A1920">
        <v>10990</v>
      </c>
      <c r="B1920">
        <v>55</v>
      </c>
      <c r="C1920" t="str">
        <f>_xlfn.IFNA(VLOOKUP(B1920,Products!$A$1:$J$93,2,FALSE),"")</f>
        <v>Pâté chinois</v>
      </c>
      <c r="D1920" t="str">
        <f>_xlfn.IFNA(VLOOKUP(VLOOKUP(A1920,Orders!$A$1:$L$832,3,FALSE),Employees!$A$1:$J$10,3,FALSE)&amp;" "&amp;VLOOKUP(VLOOKUP(A1920,Orders!$A$1:$L$832,3,FALSE),Employees!$A$1:$J$10,2,FALSE),"")</f>
        <v>Andrew Fuller</v>
      </c>
      <c r="E1920" s="3">
        <f>_xlfn.IFNA(VLOOKUP(A1920,Orders!$A$1:$L$832,4,FALSE),"")</f>
        <v>43386</v>
      </c>
      <c r="F1920">
        <v>24</v>
      </c>
      <c r="G1920">
        <v>65</v>
      </c>
      <c r="H1920">
        <v>0.15</v>
      </c>
      <c r="I1920">
        <f t="shared" si="116"/>
        <v>2018</v>
      </c>
      <c r="J1920">
        <f t="shared" si="117"/>
        <v>234</v>
      </c>
      <c r="K1920">
        <f t="shared" si="118"/>
        <v>10</v>
      </c>
      <c r="L1920" t="str">
        <f t="shared" si="119"/>
        <v>Q4</v>
      </c>
    </row>
    <row r="1921" spans="1:12">
      <c r="A1921">
        <v>10990</v>
      </c>
      <c r="B1921">
        <v>61</v>
      </c>
      <c r="C1921" t="str">
        <f>_xlfn.IFNA(VLOOKUP(B1921,Products!$A$1:$J$93,2,FALSE),"")</f>
        <v>Sirop d'érable</v>
      </c>
      <c r="D1921" t="str">
        <f>_xlfn.IFNA(VLOOKUP(VLOOKUP(A1921,Orders!$A$1:$L$832,3,FALSE),Employees!$A$1:$J$10,3,FALSE)&amp;" "&amp;VLOOKUP(VLOOKUP(A1921,Orders!$A$1:$L$832,3,FALSE),Employees!$A$1:$J$10,2,FALSE),"")</f>
        <v>Andrew Fuller</v>
      </c>
      <c r="E1921" s="3">
        <f>_xlfn.IFNA(VLOOKUP(A1921,Orders!$A$1:$L$832,4,FALSE),"")</f>
        <v>43386</v>
      </c>
      <c r="F1921">
        <v>28.5</v>
      </c>
      <c r="G1921">
        <v>66</v>
      </c>
      <c r="H1921">
        <v>0.15</v>
      </c>
      <c r="I1921">
        <f t="shared" si="116"/>
        <v>2018</v>
      </c>
      <c r="J1921">
        <f t="shared" si="117"/>
        <v>282.14999999999998</v>
      </c>
      <c r="K1921">
        <f t="shared" si="118"/>
        <v>10</v>
      </c>
      <c r="L1921" t="str">
        <f t="shared" si="119"/>
        <v>Q4</v>
      </c>
    </row>
    <row r="1922" spans="1:12">
      <c r="A1922">
        <v>10991</v>
      </c>
      <c r="B1922">
        <v>2</v>
      </c>
      <c r="C1922" t="str">
        <f>_xlfn.IFNA(VLOOKUP(B1922,Products!$A$1:$J$93,2,FALSE),"")</f>
        <v>Chang5</v>
      </c>
      <c r="D1922" t="str">
        <f>_xlfn.IFNA(VLOOKUP(VLOOKUP(A1922,Orders!$A$1:$L$832,3,FALSE),Employees!$A$1:$J$10,3,FALSE)&amp;" "&amp;VLOOKUP(VLOOKUP(A1922,Orders!$A$1:$L$832,3,FALSE),Employees!$A$1:$J$10,2,FALSE),"")</f>
        <v>Nancy Davolio</v>
      </c>
      <c r="E1922" s="3">
        <f>_xlfn.IFNA(VLOOKUP(A1922,Orders!$A$1:$L$832,4,FALSE),"")</f>
        <v>43386</v>
      </c>
      <c r="F1922">
        <v>19</v>
      </c>
      <c r="G1922">
        <v>50</v>
      </c>
      <c r="H1922">
        <v>0.2</v>
      </c>
      <c r="I1922">
        <f t="shared" si="116"/>
        <v>2018</v>
      </c>
      <c r="J1922">
        <f t="shared" si="117"/>
        <v>190</v>
      </c>
      <c r="K1922">
        <f t="shared" si="118"/>
        <v>10</v>
      </c>
      <c r="L1922" t="str">
        <f t="shared" si="119"/>
        <v>Q4</v>
      </c>
    </row>
    <row r="1923" spans="1:12">
      <c r="A1923">
        <v>10991</v>
      </c>
      <c r="B1923">
        <v>70</v>
      </c>
      <c r="C1923" t="str">
        <f>_xlfn.IFNA(VLOOKUP(B1923,Products!$A$1:$J$93,2,FALSE),"")</f>
        <v>Outback Lager</v>
      </c>
      <c r="D1923" t="str">
        <f>_xlfn.IFNA(VLOOKUP(VLOOKUP(A1923,Orders!$A$1:$L$832,3,FALSE),Employees!$A$1:$J$10,3,FALSE)&amp;" "&amp;VLOOKUP(VLOOKUP(A1923,Orders!$A$1:$L$832,3,FALSE),Employees!$A$1:$J$10,2,FALSE),"")</f>
        <v>Nancy Davolio</v>
      </c>
      <c r="E1923" s="3">
        <f>_xlfn.IFNA(VLOOKUP(A1923,Orders!$A$1:$L$832,4,FALSE),"")</f>
        <v>43386</v>
      </c>
      <c r="F1923">
        <v>15</v>
      </c>
      <c r="G1923">
        <v>20</v>
      </c>
      <c r="H1923">
        <v>0.2</v>
      </c>
      <c r="I1923">
        <f t="shared" ref="I1923:I1986" si="120">IFERROR(IF(E1923="","",YEAR(E1923)),"")</f>
        <v>2018</v>
      </c>
      <c r="J1923">
        <f t="shared" ref="J1923:J1986" si="121">IF(H1923=0,F1923*G1923,F1923*G1923*H1923)</f>
        <v>60</v>
      </c>
      <c r="K1923">
        <f t="shared" ref="K1923:K1986" si="122">IFERROR(MONTH(E1923),"")</f>
        <v>10</v>
      </c>
      <c r="L1923" t="str">
        <f t="shared" ref="L1923:L1986" si="123">IFERROR("Q"&amp;ROUNDUP(MONTH(E1923)/3,0),"")</f>
        <v>Q4</v>
      </c>
    </row>
    <row r="1924" spans="1:12">
      <c r="A1924">
        <v>10991</v>
      </c>
      <c r="B1924">
        <v>76</v>
      </c>
      <c r="C1924" t="str">
        <f>_xlfn.IFNA(VLOOKUP(B1924,Products!$A$1:$J$93,2,FALSE),"")</f>
        <v>Lakkalikööri</v>
      </c>
      <c r="D1924" t="str">
        <f>_xlfn.IFNA(VLOOKUP(VLOOKUP(A1924,Orders!$A$1:$L$832,3,FALSE),Employees!$A$1:$J$10,3,FALSE)&amp;" "&amp;VLOOKUP(VLOOKUP(A1924,Orders!$A$1:$L$832,3,FALSE),Employees!$A$1:$J$10,2,FALSE),"")</f>
        <v>Nancy Davolio</v>
      </c>
      <c r="E1924" s="3">
        <f>_xlfn.IFNA(VLOOKUP(A1924,Orders!$A$1:$L$832,4,FALSE),"")</f>
        <v>43386</v>
      </c>
      <c r="F1924">
        <v>18</v>
      </c>
      <c r="G1924">
        <v>90</v>
      </c>
      <c r="H1924">
        <v>0.2</v>
      </c>
      <c r="I1924">
        <f t="shared" si="120"/>
        <v>2018</v>
      </c>
      <c r="J1924">
        <f t="shared" si="121"/>
        <v>324</v>
      </c>
      <c r="K1924">
        <f t="shared" si="122"/>
        <v>10</v>
      </c>
      <c r="L1924" t="str">
        <f t="shared" si="123"/>
        <v>Q4</v>
      </c>
    </row>
    <row r="1925" spans="1:12">
      <c r="A1925">
        <v>10992</v>
      </c>
      <c r="B1925">
        <v>72</v>
      </c>
      <c r="C1925" t="str">
        <f>_xlfn.IFNA(VLOOKUP(B1925,Products!$A$1:$J$93,2,FALSE),"")</f>
        <v>Mozzarella di Giovanni</v>
      </c>
      <c r="D1925" t="str">
        <f>_xlfn.IFNA(VLOOKUP(VLOOKUP(A1925,Orders!$A$1:$L$832,3,FALSE),Employees!$A$1:$J$10,3,FALSE)&amp;" "&amp;VLOOKUP(VLOOKUP(A1925,Orders!$A$1:$L$832,3,FALSE),Employees!$A$1:$J$10,2,FALSE),"")</f>
        <v>Nancy Davolio</v>
      </c>
      <c r="E1925" s="3">
        <f>_xlfn.IFNA(VLOOKUP(A1925,Orders!$A$1:$L$832,4,FALSE),"")</f>
        <v>43386</v>
      </c>
      <c r="F1925">
        <v>34.799999999999997</v>
      </c>
      <c r="G1925">
        <v>2</v>
      </c>
      <c r="H1925">
        <v>0</v>
      </c>
      <c r="I1925">
        <f t="shared" si="120"/>
        <v>2018</v>
      </c>
      <c r="J1925">
        <f t="shared" si="121"/>
        <v>69.599999999999994</v>
      </c>
      <c r="K1925">
        <f t="shared" si="122"/>
        <v>10</v>
      </c>
      <c r="L1925" t="str">
        <f t="shared" si="123"/>
        <v>Q4</v>
      </c>
    </row>
    <row r="1926" spans="1:12">
      <c r="A1926">
        <v>10993</v>
      </c>
      <c r="B1926">
        <v>29</v>
      </c>
      <c r="C1926" t="str">
        <f>_xlfn.IFNA(VLOOKUP(B1926,Products!$A$1:$J$93,2,FALSE),"")</f>
        <v>Thüringer Rostbratwurst</v>
      </c>
      <c r="D1926" t="str">
        <f>_xlfn.IFNA(VLOOKUP(VLOOKUP(A1926,Orders!$A$1:$L$832,3,FALSE),Employees!$A$1:$J$10,3,FALSE)&amp;" "&amp;VLOOKUP(VLOOKUP(A1926,Orders!$A$1:$L$832,3,FALSE),Employees!$A$1:$J$10,2,FALSE),"")</f>
        <v>Robert King</v>
      </c>
      <c r="E1926" s="3">
        <f>_xlfn.IFNA(VLOOKUP(A1926,Orders!$A$1:$L$832,4,FALSE),"")</f>
        <v>43386</v>
      </c>
      <c r="F1926">
        <v>123.79</v>
      </c>
      <c r="G1926">
        <v>50</v>
      </c>
      <c r="H1926">
        <v>0.25</v>
      </c>
      <c r="I1926">
        <f t="shared" si="120"/>
        <v>2018</v>
      </c>
      <c r="J1926">
        <f t="shared" si="121"/>
        <v>1547.375</v>
      </c>
      <c r="K1926">
        <f t="shared" si="122"/>
        <v>10</v>
      </c>
      <c r="L1926" t="str">
        <f t="shared" si="123"/>
        <v>Q4</v>
      </c>
    </row>
    <row r="1927" spans="1:12">
      <c r="A1927">
        <v>10993</v>
      </c>
      <c r="B1927">
        <v>41</v>
      </c>
      <c r="C1927" t="str">
        <f>_xlfn.IFNA(VLOOKUP(B1927,Products!$A$1:$J$93,2,FALSE),"")</f>
        <v>Jack's New England Clam Chowder</v>
      </c>
      <c r="D1927" t="str">
        <f>_xlfn.IFNA(VLOOKUP(VLOOKUP(A1927,Orders!$A$1:$L$832,3,FALSE),Employees!$A$1:$J$10,3,FALSE)&amp;" "&amp;VLOOKUP(VLOOKUP(A1927,Orders!$A$1:$L$832,3,FALSE),Employees!$A$1:$J$10,2,FALSE),"")</f>
        <v>Robert King</v>
      </c>
      <c r="E1927" s="3">
        <f>_xlfn.IFNA(VLOOKUP(A1927,Orders!$A$1:$L$832,4,FALSE),"")</f>
        <v>43386</v>
      </c>
      <c r="F1927">
        <v>9.65</v>
      </c>
      <c r="G1927">
        <v>35</v>
      </c>
      <c r="H1927">
        <v>0.25</v>
      </c>
      <c r="I1927">
        <f t="shared" si="120"/>
        <v>2018</v>
      </c>
      <c r="J1927">
        <f t="shared" si="121"/>
        <v>84.4375</v>
      </c>
      <c r="K1927">
        <f t="shared" si="122"/>
        <v>10</v>
      </c>
      <c r="L1927" t="str">
        <f t="shared" si="123"/>
        <v>Q4</v>
      </c>
    </row>
    <row r="1928" spans="1:12">
      <c r="A1928">
        <v>10994</v>
      </c>
      <c r="B1928">
        <v>59</v>
      </c>
      <c r="C1928" t="str">
        <f>_xlfn.IFNA(VLOOKUP(B1928,Products!$A$1:$J$93,2,FALSE),"")</f>
        <v>Raclette Courdavault</v>
      </c>
      <c r="D1928" t="str">
        <f>_xlfn.IFNA(VLOOKUP(VLOOKUP(A1928,Orders!$A$1:$L$832,3,FALSE),Employees!$A$1:$J$10,3,FALSE)&amp;" "&amp;VLOOKUP(VLOOKUP(A1928,Orders!$A$1:$L$832,3,FALSE),Employees!$A$1:$J$10,2,FALSE),"")</f>
        <v>Andrew Fuller</v>
      </c>
      <c r="E1928" s="3">
        <f>_xlfn.IFNA(VLOOKUP(A1928,Orders!$A$1:$L$832,4,FALSE),"")</f>
        <v>43387</v>
      </c>
      <c r="F1928">
        <v>55</v>
      </c>
      <c r="G1928">
        <v>18</v>
      </c>
      <c r="H1928">
        <v>0.05</v>
      </c>
      <c r="I1928">
        <f t="shared" si="120"/>
        <v>2018</v>
      </c>
      <c r="J1928">
        <f t="shared" si="121"/>
        <v>49.5</v>
      </c>
      <c r="K1928">
        <f t="shared" si="122"/>
        <v>10</v>
      </c>
      <c r="L1928" t="str">
        <f t="shared" si="123"/>
        <v>Q4</v>
      </c>
    </row>
    <row r="1929" spans="1:12">
      <c r="A1929">
        <v>10995</v>
      </c>
      <c r="B1929">
        <v>51</v>
      </c>
      <c r="C1929" t="str">
        <f>_xlfn.IFNA(VLOOKUP(B1929,Products!$A$1:$J$93,2,FALSE),"")</f>
        <v>Manjimup Dried Apples</v>
      </c>
      <c r="D1929" t="str">
        <f>_xlfn.IFNA(VLOOKUP(VLOOKUP(A1929,Orders!$A$1:$L$832,3,FALSE),Employees!$A$1:$J$10,3,FALSE)&amp;" "&amp;VLOOKUP(VLOOKUP(A1929,Orders!$A$1:$L$832,3,FALSE),Employees!$A$1:$J$10,2,FALSE),"")</f>
        <v>Nancy Davolio</v>
      </c>
      <c r="E1929" s="3">
        <f>_xlfn.IFNA(VLOOKUP(A1929,Orders!$A$1:$L$832,4,FALSE),"")</f>
        <v>43387</v>
      </c>
      <c r="F1929">
        <v>53</v>
      </c>
      <c r="G1929">
        <v>20</v>
      </c>
      <c r="H1929">
        <v>0</v>
      </c>
      <c r="I1929">
        <f t="shared" si="120"/>
        <v>2018</v>
      </c>
      <c r="J1929">
        <f t="shared" si="121"/>
        <v>1060</v>
      </c>
      <c r="K1929">
        <f t="shared" si="122"/>
        <v>10</v>
      </c>
      <c r="L1929" t="str">
        <f t="shared" si="123"/>
        <v>Q4</v>
      </c>
    </row>
    <row r="1930" spans="1:12">
      <c r="A1930">
        <v>10995</v>
      </c>
      <c r="B1930">
        <v>60</v>
      </c>
      <c r="C1930" t="str">
        <f>_xlfn.IFNA(VLOOKUP(B1930,Products!$A$1:$J$93,2,FALSE),"")</f>
        <v>Camembert Pierrot</v>
      </c>
      <c r="D1930" t="str">
        <f>_xlfn.IFNA(VLOOKUP(VLOOKUP(A1930,Orders!$A$1:$L$832,3,FALSE),Employees!$A$1:$J$10,3,FALSE)&amp;" "&amp;VLOOKUP(VLOOKUP(A1930,Orders!$A$1:$L$832,3,FALSE),Employees!$A$1:$J$10,2,FALSE),"")</f>
        <v>Nancy Davolio</v>
      </c>
      <c r="E1930" s="3">
        <f>_xlfn.IFNA(VLOOKUP(A1930,Orders!$A$1:$L$832,4,FALSE),"")</f>
        <v>43387</v>
      </c>
      <c r="F1930">
        <v>34</v>
      </c>
      <c r="G1930">
        <v>4</v>
      </c>
      <c r="H1930">
        <v>0</v>
      </c>
      <c r="I1930">
        <f t="shared" si="120"/>
        <v>2018</v>
      </c>
      <c r="J1930">
        <f t="shared" si="121"/>
        <v>136</v>
      </c>
      <c r="K1930">
        <f t="shared" si="122"/>
        <v>10</v>
      </c>
      <c r="L1930" t="str">
        <f t="shared" si="123"/>
        <v>Q4</v>
      </c>
    </row>
    <row r="1931" spans="1:12">
      <c r="A1931">
        <v>10996</v>
      </c>
      <c r="B1931">
        <v>42</v>
      </c>
      <c r="C1931" t="str">
        <f>_xlfn.IFNA(VLOOKUP(B1931,Products!$A$1:$J$93,2,FALSE),"")</f>
        <v>Singaporean Hokkien Fried Mee</v>
      </c>
      <c r="D1931" t="str">
        <f>_xlfn.IFNA(VLOOKUP(VLOOKUP(A1931,Orders!$A$1:$L$832,3,FALSE),Employees!$A$1:$J$10,3,FALSE)&amp;" "&amp;VLOOKUP(VLOOKUP(A1931,Orders!$A$1:$L$832,3,FALSE),Employees!$A$1:$J$10,2,FALSE),"")</f>
        <v>Margaret Peacock</v>
      </c>
      <c r="E1931" s="3">
        <f>_xlfn.IFNA(VLOOKUP(A1931,Orders!$A$1:$L$832,4,FALSE),"")</f>
        <v>43387</v>
      </c>
      <c r="F1931">
        <v>14</v>
      </c>
      <c r="G1931">
        <v>40</v>
      </c>
      <c r="H1931">
        <v>0</v>
      </c>
      <c r="I1931">
        <f t="shared" si="120"/>
        <v>2018</v>
      </c>
      <c r="J1931">
        <f t="shared" si="121"/>
        <v>560</v>
      </c>
      <c r="K1931">
        <f t="shared" si="122"/>
        <v>10</v>
      </c>
      <c r="L1931" t="str">
        <f t="shared" si="123"/>
        <v>Q4</v>
      </c>
    </row>
    <row r="1932" spans="1:12">
      <c r="A1932">
        <v>10997</v>
      </c>
      <c r="B1932">
        <v>32</v>
      </c>
      <c r="C1932" t="str">
        <f>_xlfn.IFNA(VLOOKUP(B1932,Products!$A$1:$J$93,2,FALSE),"")</f>
        <v>Mascarpone Fabioli</v>
      </c>
      <c r="D1932" t="str">
        <f>_xlfn.IFNA(VLOOKUP(VLOOKUP(A1932,Orders!$A$1:$L$832,3,FALSE),Employees!$A$1:$J$10,3,FALSE)&amp;" "&amp;VLOOKUP(VLOOKUP(A1932,Orders!$A$1:$L$832,3,FALSE),Employees!$A$1:$J$10,2,FALSE),"")</f>
        <v>Laura Callahan</v>
      </c>
      <c r="E1932" s="3">
        <f>_xlfn.IFNA(VLOOKUP(A1932,Orders!$A$1:$L$832,4,FALSE),"")</f>
        <v>43388</v>
      </c>
      <c r="F1932">
        <v>32</v>
      </c>
      <c r="G1932">
        <v>50</v>
      </c>
      <c r="H1932">
        <v>0</v>
      </c>
      <c r="I1932">
        <f t="shared" si="120"/>
        <v>2018</v>
      </c>
      <c r="J1932">
        <f t="shared" si="121"/>
        <v>1600</v>
      </c>
      <c r="K1932">
        <f t="shared" si="122"/>
        <v>10</v>
      </c>
      <c r="L1932" t="str">
        <f t="shared" si="123"/>
        <v>Q4</v>
      </c>
    </row>
    <row r="1933" spans="1:12">
      <c r="A1933">
        <v>10997</v>
      </c>
      <c r="B1933">
        <v>46</v>
      </c>
      <c r="C1933" t="str">
        <f>_xlfn.IFNA(VLOOKUP(B1933,Products!$A$1:$J$93,2,FALSE),"")</f>
        <v>Spegesild</v>
      </c>
      <c r="D1933" t="str">
        <f>_xlfn.IFNA(VLOOKUP(VLOOKUP(A1933,Orders!$A$1:$L$832,3,FALSE),Employees!$A$1:$J$10,3,FALSE)&amp;" "&amp;VLOOKUP(VLOOKUP(A1933,Orders!$A$1:$L$832,3,FALSE),Employees!$A$1:$J$10,2,FALSE),"")</f>
        <v>Laura Callahan</v>
      </c>
      <c r="E1933" s="3">
        <f>_xlfn.IFNA(VLOOKUP(A1933,Orders!$A$1:$L$832,4,FALSE),"")</f>
        <v>43388</v>
      </c>
      <c r="F1933">
        <v>12</v>
      </c>
      <c r="G1933">
        <v>20</v>
      </c>
      <c r="H1933">
        <v>0.25</v>
      </c>
      <c r="I1933">
        <f t="shared" si="120"/>
        <v>2018</v>
      </c>
      <c r="J1933">
        <f t="shared" si="121"/>
        <v>60</v>
      </c>
      <c r="K1933">
        <f t="shared" si="122"/>
        <v>10</v>
      </c>
      <c r="L1933" t="str">
        <f t="shared" si="123"/>
        <v>Q4</v>
      </c>
    </row>
    <row r="1934" spans="1:12">
      <c r="A1934">
        <v>10997</v>
      </c>
      <c r="B1934">
        <v>52</v>
      </c>
      <c r="C1934" t="str">
        <f>_xlfn.IFNA(VLOOKUP(B1934,Products!$A$1:$J$93,2,FALSE),"")</f>
        <v>Filo Mix</v>
      </c>
      <c r="D1934" t="str">
        <f>_xlfn.IFNA(VLOOKUP(VLOOKUP(A1934,Orders!$A$1:$L$832,3,FALSE),Employees!$A$1:$J$10,3,FALSE)&amp;" "&amp;VLOOKUP(VLOOKUP(A1934,Orders!$A$1:$L$832,3,FALSE),Employees!$A$1:$J$10,2,FALSE),"")</f>
        <v>Laura Callahan</v>
      </c>
      <c r="E1934" s="3">
        <f>_xlfn.IFNA(VLOOKUP(A1934,Orders!$A$1:$L$832,4,FALSE),"")</f>
        <v>43388</v>
      </c>
      <c r="F1934">
        <v>7</v>
      </c>
      <c r="G1934">
        <v>20</v>
      </c>
      <c r="H1934">
        <v>0.25</v>
      </c>
      <c r="I1934">
        <f t="shared" si="120"/>
        <v>2018</v>
      </c>
      <c r="J1934">
        <f t="shared" si="121"/>
        <v>35</v>
      </c>
      <c r="K1934">
        <f t="shared" si="122"/>
        <v>10</v>
      </c>
      <c r="L1934" t="str">
        <f t="shared" si="123"/>
        <v>Q4</v>
      </c>
    </row>
    <row r="1935" spans="1:12">
      <c r="A1935">
        <v>10998</v>
      </c>
      <c r="B1935">
        <v>24</v>
      </c>
      <c r="C1935" t="str">
        <f>_xlfn.IFNA(VLOOKUP(B1935,Products!$A$1:$J$93,2,FALSE),"")</f>
        <v>Guaraná Fantástica</v>
      </c>
      <c r="D1935" t="str">
        <f>_xlfn.IFNA(VLOOKUP(VLOOKUP(A1935,Orders!$A$1:$L$832,3,FALSE),Employees!$A$1:$J$10,3,FALSE)&amp;" "&amp;VLOOKUP(VLOOKUP(A1935,Orders!$A$1:$L$832,3,FALSE),Employees!$A$1:$J$10,2,FALSE),"")</f>
        <v>Laura Callahan</v>
      </c>
      <c r="E1935" s="3">
        <f>_xlfn.IFNA(VLOOKUP(A1935,Orders!$A$1:$L$832,4,FALSE),"")</f>
        <v>43388</v>
      </c>
      <c r="F1935">
        <v>4.5</v>
      </c>
      <c r="G1935">
        <v>12</v>
      </c>
      <c r="H1935">
        <v>0</v>
      </c>
      <c r="I1935">
        <f t="shared" si="120"/>
        <v>2018</v>
      </c>
      <c r="J1935">
        <f t="shared" si="121"/>
        <v>54</v>
      </c>
      <c r="K1935">
        <f t="shared" si="122"/>
        <v>10</v>
      </c>
      <c r="L1935" t="str">
        <f t="shared" si="123"/>
        <v>Q4</v>
      </c>
    </row>
    <row r="1936" spans="1:12">
      <c r="A1936">
        <v>10998</v>
      </c>
      <c r="B1936">
        <v>61</v>
      </c>
      <c r="C1936" t="str">
        <f>_xlfn.IFNA(VLOOKUP(B1936,Products!$A$1:$J$93,2,FALSE),"")</f>
        <v>Sirop d'érable</v>
      </c>
      <c r="D1936" t="str">
        <f>_xlfn.IFNA(VLOOKUP(VLOOKUP(A1936,Orders!$A$1:$L$832,3,FALSE),Employees!$A$1:$J$10,3,FALSE)&amp;" "&amp;VLOOKUP(VLOOKUP(A1936,Orders!$A$1:$L$832,3,FALSE),Employees!$A$1:$J$10,2,FALSE),"")</f>
        <v>Laura Callahan</v>
      </c>
      <c r="E1936" s="3">
        <f>_xlfn.IFNA(VLOOKUP(A1936,Orders!$A$1:$L$832,4,FALSE),"")</f>
        <v>43388</v>
      </c>
      <c r="F1936">
        <v>28.5</v>
      </c>
      <c r="G1936">
        <v>7</v>
      </c>
      <c r="H1936">
        <v>0</v>
      </c>
      <c r="I1936">
        <f t="shared" si="120"/>
        <v>2018</v>
      </c>
      <c r="J1936">
        <f t="shared" si="121"/>
        <v>199.5</v>
      </c>
      <c r="K1936">
        <f t="shared" si="122"/>
        <v>10</v>
      </c>
      <c r="L1936" t="str">
        <f t="shared" si="123"/>
        <v>Q4</v>
      </c>
    </row>
    <row r="1937" spans="1:12">
      <c r="A1937">
        <v>10998</v>
      </c>
      <c r="B1937">
        <v>74</v>
      </c>
      <c r="C1937" t="str">
        <f>_xlfn.IFNA(VLOOKUP(B1937,Products!$A$1:$J$93,2,FALSE),"")</f>
        <v>Longlife Tofu</v>
      </c>
      <c r="D1937" t="str">
        <f>_xlfn.IFNA(VLOOKUP(VLOOKUP(A1937,Orders!$A$1:$L$832,3,FALSE),Employees!$A$1:$J$10,3,FALSE)&amp;" "&amp;VLOOKUP(VLOOKUP(A1937,Orders!$A$1:$L$832,3,FALSE),Employees!$A$1:$J$10,2,FALSE),"")</f>
        <v>Laura Callahan</v>
      </c>
      <c r="E1937" s="3">
        <f>_xlfn.IFNA(VLOOKUP(A1937,Orders!$A$1:$L$832,4,FALSE),"")</f>
        <v>43388</v>
      </c>
      <c r="F1937">
        <v>10</v>
      </c>
      <c r="G1937">
        <v>20</v>
      </c>
      <c r="H1937">
        <v>0</v>
      </c>
      <c r="I1937">
        <f t="shared" si="120"/>
        <v>2018</v>
      </c>
      <c r="J1937">
        <f t="shared" si="121"/>
        <v>200</v>
      </c>
      <c r="K1937">
        <f t="shared" si="122"/>
        <v>10</v>
      </c>
      <c r="L1937" t="str">
        <f t="shared" si="123"/>
        <v>Q4</v>
      </c>
    </row>
    <row r="1938" spans="1:12">
      <c r="A1938">
        <v>10998</v>
      </c>
      <c r="B1938">
        <v>75</v>
      </c>
      <c r="C1938" t="str">
        <f>_xlfn.IFNA(VLOOKUP(B1938,Products!$A$1:$J$93,2,FALSE),"")</f>
        <v>Rhönbräu Klosterbier</v>
      </c>
      <c r="D1938" t="str">
        <f>_xlfn.IFNA(VLOOKUP(VLOOKUP(A1938,Orders!$A$1:$L$832,3,FALSE),Employees!$A$1:$J$10,3,FALSE)&amp;" "&amp;VLOOKUP(VLOOKUP(A1938,Orders!$A$1:$L$832,3,FALSE),Employees!$A$1:$J$10,2,FALSE),"")</f>
        <v>Laura Callahan</v>
      </c>
      <c r="E1938" s="3">
        <f>_xlfn.IFNA(VLOOKUP(A1938,Orders!$A$1:$L$832,4,FALSE),"")</f>
        <v>43388</v>
      </c>
      <c r="F1938">
        <v>7.75</v>
      </c>
      <c r="G1938">
        <v>30</v>
      </c>
      <c r="H1938">
        <v>0</v>
      </c>
      <c r="I1938">
        <f t="shared" si="120"/>
        <v>2018</v>
      </c>
      <c r="J1938">
        <f t="shared" si="121"/>
        <v>232.5</v>
      </c>
      <c r="K1938">
        <f t="shared" si="122"/>
        <v>10</v>
      </c>
      <c r="L1938" t="str">
        <f t="shared" si="123"/>
        <v>Q4</v>
      </c>
    </row>
    <row r="1939" spans="1:12">
      <c r="A1939">
        <v>10999</v>
      </c>
      <c r="B1939">
        <v>41</v>
      </c>
      <c r="C1939" t="str">
        <f>_xlfn.IFNA(VLOOKUP(B1939,Products!$A$1:$J$93,2,FALSE),"")</f>
        <v>Jack's New England Clam Chowder</v>
      </c>
      <c r="D1939" t="str">
        <f>_xlfn.IFNA(VLOOKUP(VLOOKUP(A1939,Orders!$A$1:$L$832,3,FALSE),Employees!$A$1:$J$10,3,FALSE)&amp;" "&amp;VLOOKUP(VLOOKUP(A1939,Orders!$A$1:$L$832,3,FALSE),Employees!$A$1:$J$10,2,FALSE),"")</f>
        <v>Michael Suyama</v>
      </c>
      <c r="E1939" s="3">
        <f>_xlfn.IFNA(VLOOKUP(A1939,Orders!$A$1:$L$832,4,FALSE),"")</f>
        <v>43388</v>
      </c>
      <c r="F1939">
        <v>9.65</v>
      </c>
      <c r="G1939">
        <v>20</v>
      </c>
      <c r="H1939">
        <v>0.05</v>
      </c>
      <c r="I1939">
        <f t="shared" si="120"/>
        <v>2018</v>
      </c>
      <c r="J1939">
        <f t="shared" si="121"/>
        <v>9.65</v>
      </c>
      <c r="K1939">
        <f t="shared" si="122"/>
        <v>10</v>
      </c>
      <c r="L1939" t="str">
        <f t="shared" si="123"/>
        <v>Q4</v>
      </c>
    </row>
    <row r="1940" spans="1:12">
      <c r="A1940">
        <v>10999</v>
      </c>
      <c r="B1940">
        <v>51</v>
      </c>
      <c r="C1940" t="str">
        <f>_xlfn.IFNA(VLOOKUP(B1940,Products!$A$1:$J$93,2,FALSE),"")</f>
        <v>Manjimup Dried Apples</v>
      </c>
      <c r="D1940" t="str">
        <f>_xlfn.IFNA(VLOOKUP(VLOOKUP(A1940,Orders!$A$1:$L$832,3,FALSE),Employees!$A$1:$J$10,3,FALSE)&amp;" "&amp;VLOOKUP(VLOOKUP(A1940,Orders!$A$1:$L$832,3,FALSE),Employees!$A$1:$J$10,2,FALSE),"")</f>
        <v>Michael Suyama</v>
      </c>
      <c r="E1940" s="3">
        <f>_xlfn.IFNA(VLOOKUP(A1940,Orders!$A$1:$L$832,4,FALSE),"")</f>
        <v>43388</v>
      </c>
      <c r="F1940">
        <v>53</v>
      </c>
      <c r="G1940">
        <v>15</v>
      </c>
      <c r="H1940">
        <v>0.05</v>
      </c>
      <c r="I1940">
        <f t="shared" si="120"/>
        <v>2018</v>
      </c>
      <c r="J1940">
        <f t="shared" si="121"/>
        <v>39.75</v>
      </c>
      <c r="K1940">
        <f t="shared" si="122"/>
        <v>10</v>
      </c>
      <c r="L1940" t="str">
        <f t="shared" si="123"/>
        <v>Q4</v>
      </c>
    </row>
    <row r="1941" spans="1:12">
      <c r="A1941">
        <v>10999</v>
      </c>
      <c r="B1941">
        <v>77</v>
      </c>
      <c r="C1941" t="str">
        <f>_xlfn.IFNA(VLOOKUP(B1941,Products!$A$1:$J$93,2,FALSE),"")</f>
        <v>Original Frankfurter grüne Soße</v>
      </c>
      <c r="D1941" t="str">
        <f>_xlfn.IFNA(VLOOKUP(VLOOKUP(A1941,Orders!$A$1:$L$832,3,FALSE),Employees!$A$1:$J$10,3,FALSE)&amp;" "&amp;VLOOKUP(VLOOKUP(A1941,Orders!$A$1:$L$832,3,FALSE),Employees!$A$1:$J$10,2,FALSE),"")</f>
        <v>Michael Suyama</v>
      </c>
      <c r="E1941" s="3">
        <f>_xlfn.IFNA(VLOOKUP(A1941,Orders!$A$1:$L$832,4,FALSE),"")</f>
        <v>43388</v>
      </c>
      <c r="F1941">
        <v>13</v>
      </c>
      <c r="G1941">
        <v>21</v>
      </c>
      <c r="H1941">
        <v>0.05</v>
      </c>
      <c r="I1941">
        <f t="shared" si="120"/>
        <v>2018</v>
      </c>
      <c r="J1941">
        <f t="shared" si="121"/>
        <v>13.65</v>
      </c>
      <c r="K1941">
        <f t="shared" si="122"/>
        <v>10</v>
      </c>
      <c r="L1941" t="str">
        <f t="shared" si="123"/>
        <v>Q4</v>
      </c>
    </row>
    <row r="1942" spans="1:12">
      <c r="A1942">
        <v>11000</v>
      </c>
      <c r="B1942">
        <v>4</v>
      </c>
      <c r="C1942" t="str">
        <f>_xlfn.IFNA(VLOOKUP(B1942,Products!$A$1:$J$93,2,FALSE),"")</f>
        <v>Chef Anton's Cajun Seasoning</v>
      </c>
      <c r="D1942" t="str">
        <f>_xlfn.IFNA(VLOOKUP(VLOOKUP(A1942,Orders!$A$1:$L$832,3,FALSE),Employees!$A$1:$J$10,3,FALSE)&amp;" "&amp;VLOOKUP(VLOOKUP(A1942,Orders!$A$1:$L$832,3,FALSE),Employees!$A$1:$J$10,2,FALSE),"")</f>
        <v>Andrew Fuller</v>
      </c>
      <c r="E1942" s="3">
        <f>_xlfn.IFNA(VLOOKUP(A1942,Orders!$A$1:$L$832,4,FALSE),"")</f>
        <v>43391</v>
      </c>
      <c r="F1942">
        <v>22</v>
      </c>
      <c r="G1942">
        <v>25</v>
      </c>
      <c r="H1942">
        <v>0.25</v>
      </c>
      <c r="I1942">
        <f t="shared" si="120"/>
        <v>2018</v>
      </c>
      <c r="J1942">
        <f t="shared" si="121"/>
        <v>137.5</v>
      </c>
      <c r="K1942">
        <f t="shared" si="122"/>
        <v>10</v>
      </c>
      <c r="L1942" t="str">
        <f t="shared" si="123"/>
        <v>Q4</v>
      </c>
    </row>
    <row r="1943" spans="1:12">
      <c r="A1943">
        <v>11000</v>
      </c>
      <c r="B1943">
        <v>24</v>
      </c>
      <c r="C1943" t="str">
        <f>_xlfn.IFNA(VLOOKUP(B1943,Products!$A$1:$J$93,2,FALSE),"")</f>
        <v>Guaraná Fantástica</v>
      </c>
      <c r="D1943" t="str">
        <f>_xlfn.IFNA(VLOOKUP(VLOOKUP(A1943,Orders!$A$1:$L$832,3,FALSE),Employees!$A$1:$J$10,3,FALSE)&amp;" "&amp;VLOOKUP(VLOOKUP(A1943,Orders!$A$1:$L$832,3,FALSE),Employees!$A$1:$J$10,2,FALSE),"")</f>
        <v>Andrew Fuller</v>
      </c>
      <c r="E1943" s="3">
        <f>_xlfn.IFNA(VLOOKUP(A1943,Orders!$A$1:$L$832,4,FALSE),"")</f>
        <v>43391</v>
      </c>
      <c r="F1943">
        <v>4.5</v>
      </c>
      <c r="G1943">
        <v>30</v>
      </c>
      <c r="H1943">
        <v>0.25</v>
      </c>
      <c r="I1943">
        <f t="shared" si="120"/>
        <v>2018</v>
      </c>
      <c r="J1943">
        <f t="shared" si="121"/>
        <v>33.75</v>
      </c>
      <c r="K1943">
        <f t="shared" si="122"/>
        <v>10</v>
      </c>
      <c r="L1943" t="str">
        <f t="shared" si="123"/>
        <v>Q4</v>
      </c>
    </row>
    <row r="1944" spans="1:12">
      <c r="A1944">
        <v>11000</v>
      </c>
      <c r="B1944">
        <v>77</v>
      </c>
      <c r="C1944" t="str">
        <f>_xlfn.IFNA(VLOOKUP(B1944,Products!$A$1:$J$93,2,FALSE),"")</f>
        <v>Original Frankfurter grüne Soße</v>
      </c>
      <c r="D1944" t="str">
        <f>_xlfn.IFNA(VLOOKUP(VLOOKUP(A1944,Orders!$A$1:$L$832,3,FALSE),Employees!$A$1:$J$10,3,FALSE)&amp;" "&amp;VLOOKUP(VLOOKUP(A1944,Orders!$A$1:$L$832,3,FALSE),Employees!$A$1:$J$10,2,FALSE),"")</f>
        <v>Andrew Fuller</v>
      </c>
      <c r="E1944" s="3">
        <f>_xlfn.IFNA(VLOOKUP(A1944,Orders!$A$1:$L$832,4,FALSE),"")</f>
        <v>43391</v>
      </c>
      <c r="F1944">
        <v>13</v>
      </c>
      <c r="G1944">
        <v>30</v>
      </c>
      <c r="H1944">
        <v>0</v>
      </c>
      <c r="I1944">
        <f t="shared" si="120"/>
        <v>2018</v>
      </c>
      <c r="J1944">
        <f t="shared" si="121"/>
        <v>390</v>
      </c>
      <c r="K1944">
        <f t="shared" si="122"/>
        <v>10</v>
      </c>
      <c r="L1944" t="str">
        <f t="shared" si="123"/>
        <v>Q4</v>
      </c>
    </row>
    <row r="1945" spans="1:12">
      <c r="A1945">
        <v>11001</v>
      </c>
      <c r="B1945">
        <v>7</v>
      </c>
      <c r="C1945" t="str">
        <f>_xlfn.IFNA(VLOOKUP(B1945,Products!$A$1:$J$93,2,FALSE),"")</f>
        <v>Uncle Bob's Organic Dried Pears</v>
      </c>
      <c r="D1945" t="str">
        <f>_xlfn.IFNA(VLOOKUP(VLOOKUP(A1945,Orders!$A$1:$L$832,3,FALSE),Employees!$A$1:$J$10,3,FALSE)&amp;" "&amp;VLOOKUP(VLOOKUP(A1945,Orders!$A$1:$L$832,3,FALSE),Employees!$A$1:$J$10,2,FALSE),"")</f>
        <v>Andrew Fuller</v>
      </c>
      <c r="E1945" s="3">
        <f>_xlfn.IFNA(VLOOKUP(A1945,Orders!$A$1:$L$832,4,FALSE),"")</f>
        <v>43391</v>
      </c>
      <c r="F1945">
        <v>30</v>
      </c>
      <c r="G1945">
        <v>60</v>
      </c>
      <c r="H1945">
        <v>0</v>
      </c>
      <c r="I1945">
        <f t="shared" si="120"/>
        <v>2018</v>
      </c>
      <c r="J1945">
        <f t="shared" si="121"/>
        <v>1800</v>
      </c>
      <c r="K1945">
        <f t="shared" si="122"/>
        <v>10</v>
      </c>
      <c r="L1945" t="str">
        <f t="shared" si="123"/>
        <v>Q4</v>
      </c>
    </row>
    <row r="1946" spans="1:12">
      <c r="A1946">
        <v>11001</v>
      </c>
      <c r="B1946">
        <v>22</v>
      </c>
      <c r="C1946" t="str">
        <f>_xlfn.IFNA(VLOOKUP(B1946,Products!$A$1:$J$93,2,FALSE),"")</f>
        <v>Gustaf's Knäckebröd</v>
      </c>
      <c r="D1946" t="str">
        <f>_xlfn.IFNA(VLOOKUP(VLOOKUP(A1946,Orders!$A$1:$L$832,3,FALSE),Employees!$A$1:$J$10,3,FALSE)&amp;" "&amp;VLOOKUP(VLOOKUP(A1946,Orders!$A$1:$L$832,3,FALSE),Employees!$A$1:$J$10,2,FALSE),"")</f>
        <v>Andrew Fuller</v>
      </c>
      <c r="E1946" s="3">
        <f>_xlfn.IFNA(VLOOKUP(A1946,Orders!$A$1:$L$832,4,FALSE),"")</f>
        <v>43391</v>
      </c>
      <c r="F1946">
        <v>21</v>
      </c>
      <c r="G1946">
        <v>25</v>
      </c>
      <c r="H1946">
        <v>0</v>
      </c>
      <c r="I1946">
        <f t="shared" si="120"/>
        <v>2018</v>
      </c>
      <c r="J1946">
        <f t="shared" si="121"/>
        <v>525</v>
      </c>
      <c r="K1946">
        <f t="shared" si="122"/>
        <v>10</v>
      </c>
      <c r="L1946" t="str">
        <f t="shared" si="123"/>
        <v>Q4</v>
      </c>
    </row>
    <row r="1947" spans="1:12">
      <c r="A1947">
        <v>11001</v>
      </c>
      <c r="B1947">
        <v>46</v>
      </c>
      <c r="C1947" t="str">
        <f>_xlfn.IFNA(VLOOKUP(B1947,Products!$A$1:$J$93,2,FALSE),"")</f>
        <v>Spegesild</v>
      </c>
      <c r="D1947" t="str">
        <f>_xlfn.IFNA(VLOOKUP(VLOOKUP(A1947,Orders!$A$1:$L$832,3,FALSE),Employees!$A$1:$J$10,3,FALSE)&amp;" "&amp;VLOOKUP(VLOOKUP(A1947,Orders!$A$1:$L$832,3,FALSE),Employees!$A$1:$J$10,2,FALSE),"")</f>
        <v>Andrew Fuller</v>
      </c>
      <c r="E1947" s="3">
        <f>_xlfn.IFNA(VLOOKUP(A1947,Orders!$A$1:$L$832,4,FALSE),"")</f>
        <v>43391</v>
      </c>
      <c r="F1947">
        <v>12</v>
      </c>
      <c r="G1947">
        <v>25</v>
      </c>
      <c r="H1947">
        <v>0</v>
      </c>
      <c r="I1947">
        <f t="shared" si="120"/>
        <v>2018</v>
      </c>
      <c r="J1947">
        <f t="shared" si="121"/>
        <v>300</v>
      </c>
      <c r="K1947">
        <f t="shared" si="122"/>
        <v>10</v>
      </c>
      <c r="L1947" t="str">
        <f t="shared" si="123"/>
        <v>Q4</v>
      </c>
    </row>
    <row r="1948" spans="1:12">
      <c r="A1948">
        <v>11001</v>
      </c>
      <c r="B1948">
        <v>55</v>
      </c>
      <c r="C1948" t="str">
        <f>_xlfn.IFNA(VLOOKUP(B1948,Products!$A$1:$J$93,2,FALSE),"")</f>
        <v>Pâté chinois</v>
      </c>
      <c r="D1948" t="str">
        <f>_xlfn.IFNA(VLOOKUP(VLOOKUP(A1948,Orders!$A$1:$L$832,3,FALSE),Employees!$A$1:$J$10,3,FALSE)&amp;" "&amp;VLOOKUP(VLOOKUP(A1948,Orders!$A$1:$L$832,3,FALSE),Employees!$A$1:$J$10,2,FALSE),"")</f>
        <v>Andrew Fuller</v>
      </c>
      <c r="E1948" s="3">
        <f>_xlfn.IFNA(VLOOKUP(A1948,Orders!$A$1:$L$832,4,FALSE),"")</f>
        <v>43391</v>
      </c>
      <c r="F1948">
        <v>24</v>
      </c>
      <c r="G1948">
        <v>6</v>
      </c>
      <c r="H1948">
        <v>0</v>
      </c>
      <c r="I1948">
        <f t="shared" si="120"/>
        <v>2018</v>
      </c>
      <c r="J1948">
        <f t="shared" si="121"/>
        <v>144</v>
      </c>
      <c r="K1948">
        <f t="shared" si="122"/>
        <v>10</v>
      </c>
      <c r="L1948" t="str">
        <f t="shared" si="123"/>
        <v>Q4</v>
      </c>
    </row>
    <row r="1949" spans="1:12">
      <c r="A1949">
        <v>11002</v>
      </c>
      <c r="B1949">
        <v>13</v>
      </c>
      <c r="C1949" t="str">
        <f>_xlfn.IFNA(VLOOKUP(B1949,Products!$A$1:$J$93,2,FALSE),"")</f>
        <v>Konbu</v>
      </c>
      <c r="D1949" t="str">
        <f>_xlfn.IFNA(VLOOKUP(VLOOKUP(A1949,Orders!$A$1:$L$832,3,FALSE),Employees!$A$1:$J$10,3,FALSE)&amp;" "&amp;VLOOKUP(VLOOKUP(A1949,Orders!$A$1:$L$832,3,FALSE),Employees!$A$1:$J$10,2,FALSE),"")</f>
        <v>Margaret Peacock</v>
      </c>
      <c r="E1949" s="3">
        <f>_xlfn.IFNA(VLOOKUP(A1949,Orders!$A$1:$L$832,4,FALSE),"")</f>
        <v>43391</v>
      </c>
      <c r="F1949">
        <v>6</v>
      </c>
      <c r="G1949">
        <v>56</v>
      </c>
      <c r="H1949">
        <v>0</v>
      </c>
      <c r="I1949">
        <f t="shared" si="120"/>
        <v>2018</v>
      </c>
      <c r="J1949">
        <f t="shared" si="121"/>
        <v>336</v>
      </c>
      <c r="K1949">
        <f t="shared" si="122"/>
        <v>10</v>
      </c>
      <c r="L1949" t="str">
        <f t="shared" si="123"/>
        <v>Q4</v>
      </c>
    </row>
    <row r="1950" spans="1:12">
      <c r="A1950">
        <v>11002</v>
      </c>
      <c r="B1950">
        <v>35</v>
      </c>
      <c r="C1950" t="str">
        <f>_xlfn.IFNA(VLOOKUP(B1950,Products!$A$1:$J$93,2,FALSE),"")</f>
        <v>Steeleye Stout</v>
      </c>
      <c r="D1950" t="str">
        <f>_xlfn.IFNA(VLOOKUP(VLOOKUP(A1950,Orders!$A$1:$L$832,3,FALSE),Employees!$A$1:$J$10,3,FALSE)&amp;" "&amp;VLOOKUP(VLOOKUP(A1950,Orders!$A$1:$L$832,3,FALSE),Employees!$A$1:$J$10,2,FALSE),"")</f>
        <v>Margaret Peacock</v>
      </c>
      <c r="E1950" s="3">
        <f>_xlfn.IFNA(VLOOKUP(A1950,Orders!$A$1:$L$832,4,FALSE),"")</f>
        <v>43391</v>
      </c>
      <c r="F1950">
        <v>18</v>
      </c>
      <c r="G1950">
        <v>15</v>
      </c>
      <c r="H1950">
        <v>0.15</v>
      </c>
      <c r="I1950">
        <f t="shared" si="120"/>
        <v>2018</v>
      </c>
      <c r="J1950">
        <f t="shared" si="121"/>
        <v>40.5</v>
      </c>
      <c r="K1950">
        <f t="shared" si="122"/>
        <v>10</v>
      </c>
      <c r="L1950" t="str">
        <f t="shared" si="123"/>
        <v>Q4</v>
      </c>
    </row>
    <row r="1951" spans="1:12">
      <c r="A1951">
        <v>11002</v>
      </c>
      <c r="B1951">
        <v>42</v>
      </c>
      <c r="C1951" t="str">
        <f>_xlfn.IFNA(VLOOKUP(B1951,Products!$A$1:$J$93,2,FALSE),"")</f>
        <v>Singaporean Hokkien Fried Mee</v>
      </c>
      <c r="D1951" t="str">
        <f>_xlfn.IFNA(VLOOKUP(VLOOKUP(A1951,Orders!$A$1:$L$832,3,FALSE),Employees!$A$1:$J$10,3,FALSE)&amp;" "&amp;VLOOKUP(VLOOKUP(A1951,Orders!$A$1:$L$832,3,FALSE),Employees!$A$1:$J$10,2,FALSE),"")</f>
        <v>Margaret Peacock</v>
      </c>
      <c r="E1951" s="3">
        <f>_xlfn.IFNA(VLOOKUP(A1951,Orders!$A$1:$L$832,4,FALSE),"")</f>
        <v>43391</v>
      </c>
      <c r="F1951">
        <v>14</v>
      </c>
      <c r="G1951">
        <v>24</v>
      </c>
      <c r="H1951">
        <v>0.15</v>
      </c>
      <c r="I1951">
        <f t="shared" si="120"/>
        <v>2018</v>
      </c>
      <c r="J1951">
        <f t="shared" si="121"/>
        <v>50.4</v>
      </c>
      <c r="K1951">
        <f t="shared" si="122"/>
        <v>10</v>
      </c>
      <c r="L1951" t="str">
        <f t="shared" si="123"/>
        <v>Q4</v>
      </c>
    </row>
    <row r="1952" spans="1:12">
      <c r="A1952">
        <v>11002</v>
      </c>
      <c r="B1952">
        <v>55</v>
      </c>
      <c r="C1952" t="str">
        <f>_xlfn.IFNA(VLOOKUP(B1952,Products!$A$1:$J$93,2,FALSE),"")</f>
        <v>Pâté chinois</v>
      </c>
      <c r="D1952" t="str">
        <f>_xlfn.IFNA(VLOOKUP(VLOOKUP(A1952,Orders!$A$1:$L$832,3,FALSE),Employees!$A$1:$J$10,3,FALSE)&amp;" "&amp;VLOOKUP(VLOOKUP(A1952,Orders!$A$1:$L$832,3,FALSE),Employees!$A$1:$J$10,2,FALSE),"")</f>
        <v>Margaret Peacock</v>
      </c>
      <c r="E1952" s="3">
        <f>_xlfn.IFNA(VLOOKUP(A1952,Orders!$A$1:$L$832,4,FALSE),"")</f>
        <v>43391</v>
      </c>
      <c r="F1952">
        <v>24</v>
      </c>
      <c r="G1952">
        <v>40</v>
      </c>
      <c r="H1952">
        <v>0</v>
      </c>
      <c r="I1952">
        <f t="shared" si="120"/>
        <v>2018</v>
      </c>
      <c r="J1952">
        <f t="shared" si="121"/>
        <v>960</v>
      </c>
      <c r="K1952">
        <f t="shared" si="122"/>
        <v>10</v>
      </c>
      <c r="L1952" t="str">
        <f t="shared" si="123"/>
        <v>Q4</v>
      </c>
    </row>
    <row r="1953" spans="1:12">
      <c r="A1953">
        <v>11003</v>
      </c>
      <c r="B1953">
        <v>1</v>
      </c>
      <c r="C1953" t="str">
        <f>_xlfn.IFNA(VLOOKUP(B1953,Products!$A$1:$J$93,2,FALSE),"")</f>
        <v>Tea</v>
      </c>
      <c r="D1953" t="str">
        <f>_xlfn.IFNA(VLOOKUP(VLOOKUP(A1953,Orders!$A$1:$L$832,3,FALSE),Employees!$A$1:$J$10,3,FALSE)&amp;" "&amp;VLOOKUP(VLOOKUP(A1953,Orders!$A$1:$L$832,3,FALSE),Employees!$A$1:$J$10,2,FALSE),"")</f>
        <v>Janet Leverling</v>
      </c>
      <c r="E1953" s="3">
        <f>_xlfn.IFNA(VLOOKUP(A1953,Orders!$A$1:$L$832,4,FALSE),"")</f>
        <v>43391</v>
      </c>
      <c r="F1953">
        <v>18</v>
      </c>
      <c r="G1953">
        <v>4</v>
      </c>
      <c r="H1953">
        <v>0</v>
      </c>
      <c r="I1953">
        <f t="shared" si="120"/>
        <v>2018</v>
      </c>
      <c r="J1953">
        <f t="shared" si="121"/>
        <v>72</v>
      </c>
      <c r="K1953">
        <f t="shared" si="122"/>
        <v>10</v>
      </c>
      <c r="L1953" t="str">
        <f t="shared" si="123"/>
        <v>Q4</v>
      </c>
    </row>
    <row r="1954" spans="1:12">
      <c r="A1954">
        <v>11003</v>
      </c>
      <c r="B1954">
        <v>40</v>
      </c>
      <c r="C1954" t="str">
        <f>_xlfn.IFNA(VLOOKUP(B1954,Products!$A$1:$J$93,2,FALSE),"")</f>
        <v>Boston Crab Meat</v>
      </c>
      <c r="D1954" t="str">
        <f>_xlfn.IFNA(VLOOKUP(VLOOKUP(A1954,Orders!$A$1:$L$832,3,FALSE),Employees!$A$1:$J$10,3,FALSE)&amp;" "&amp;VLOOKUP(VLOOKUP(A1954,Orders!$A$1:$L$832,3,FALSE),Employees!$A$1:$J$10,2,FALSE),"")</f>
        <v>Janet Leverling</v>
      </c>
      <c r="E1954" s="3">
        <f>_xlfn.IFNA(VLOOKUP(A1954,Orders!$A$1:$L$832,4,FALSE),"")</f>
        <v>43391</v>
      </c>
      <c r="F1954">
        <v>18.399999999999999</v>
      </c>
      <c r="G1954">
        <v>10</v>
      </c>
      <c r="H1954">
        <v>0</v>
      </c>
      <c r="I1954">
        <f t="shared" si="120"/>
        <v>2018</v>
      </c>
      <c r="J1954">
        <f t="shared" si="121"/>
        <v>184</v>
      </c>
      <c r="K1954">
        <f t="shared" si="122"/>
        <v>10</v>
      </c>
      <c r="L1954" t="str">
        <f t="shared" si="123"/>
        <v>Q4</v>
      </c>
    </row>
    <row r="1955" spans="1:12">
      <c r="A1955">
        <v>11003</v>
      </c>
      <c r="B1955">
        <v>52</v>
      </c>
      <c r="C1955" t="str">
        <f>_xlfn.IFNA(VLOOKUP(B1955,Products!$A$1:$J$93,2,FALSE),"")</f>
        <v>Filo Mix</v>
      </c>
      <c r="D1955" t="str">
        <f>_xlfn.IFNA(VLOOKUP(VLOOKUP(A1955,Orders!$A$1:$L$832,3,FALSE),Employees!$A$1:$J$10,3,FALSE)&amp;" "&amp;VLOOKUP(VLOOKUP(A1955,Orders!$A$1:$L$832,3,FALSE),Employees!$A$1:$J$10,2,FALSE),"")</f>
        <v>Janet Leverling</v>
      </c>
      <c r="E1955" s="3">
        <f>_xlfn.IFNA(VLOOKUP(A1955,Orders!$A$1:$L$832,4,FALSE),"")</f>
        <v>43391</v>
      </c>
      <c r="F1955">
        <v>7</v>
      </c>
      <c r="G1955">
        <v>10</v>
      </c>
      <c r="H1955">
        <v>0</v>
      </c>
      <c r="I1955">
        <f t="shared" si="120"/>
        <v>2018</v>
      </c>
      <c r="J1955">
        <f t="shared" si="121"/>
        <v>70</v>
      </c>
      <c r="K1955">
        <f t="shared" si="122"/>
        <v>10</v>
      </c>
      <c r="L1955" t="str">
        <f t="shared" si="123"/>
        <v>Q4</v>
      </c>
    </row>
    <row r="1956" spans="1:12">
      <c r="A1956">
        <v>11004</v>
      </c>
      <c r="B1956">
        <v>26</v>
      </c>
      <c r="C1956" t="str">
        <f>_xlfn.IFNA(VLOOKUP(B1956,Products!$A$1:$J$93,2,FALSE),"")</f>
        <v>Gumbär Gummibärchen</v>
      </c>
      <c r="D1956" t="str">
        <f>_xlfn.IFNA(VLOOKUP(VLOOKUP(A1956,Orders!$A$1:$L$832,3,FALSE),Employees!$A$1:$J$10,3,FALSE)&amp;" "&amp;VLOOKUP(VLOOKUP(A1956,Orders!$A$1:$L$832,3,FALSE),Employees!$A$1:$J$10,2,FALSE),"")</f>
        <v>Janet Leverling</v>
      </c>
      <c r="E1956" s="3">
        <f>_xlfn.IFNA(VLOOKUP(A1956,Orders!$A$1:$L$832,4,FALSE),"")</f>
        <v>43392</v>
      </c>
      <c r="F1956">
        <v>31.23</v>
      </c>
      <c r="G1956">
        <v>6</v>
      </c>
      <c r="H1956">
        <v>0</v>
      </c>
      <c r="I1956">
        <f t="shared" si="120"/>
        <v>2018</v>
      </c>
      <c r="J1956">
        <f t="shared" si="121"/>
        <v>187.38</v>
      </c>
      <c r="K1956">
        <f t="shared" si="122"/>
        <v>10</v>
      </c>
      <c r="L1956" t="str">
        <f t="shared" si="123"/>
        <v>Q4</v>
      </c>
    </row>
    <row r="1957" spans="1:12">
      <c r="A1957">
        <v>11004</v>
      </c>
      <c r="B1957">
        <v>76</v>
      </c>
      <c r="C1957" t="str">
        <f>_xlfn.IFNA(VLOOKUP(B1957,Products!$A$1:$J$93,2,FALSE),"")</f>
        <v>Lakkalikööri</v>
      </c>
      <c r="D1957" t="str">
        <f>_xlfn.IFNA(VLOOKUP(VLOOKUP(A1957,Orders!$A$1:$L$832,3,FALSE),Employees!$A$1:$J$10,3,FALSE)&amp;" "&amp;VLOOKUP(VLOOKUP(A1957,Orders!$A$1:$L$832,3,FALSE),Employees!$A$1:$J$10,2,FALSE),"")</f>
        <v>Janet Leverling</v>
      </c>
      <c r="E1957" s="3">
        <f>_xlfn.IFNA(VLOOKUP(A1957,Orders!$A$1:$L$832,4,FALSE),"")</f>
        <v>43392</v>
      </c>
      <c r="F1957">
        <v>18</v>
      </c>
      <c r="G1957">
        <v>6</v>
      </c>
      <c r="H1957">
        <v>0</v>
      </c>
      <c r="I1957">
        <f t="shared" si="120"/>
        <v>2018</v>
      </c>
      <c r="J1957">
        <f t="shared" si="121"/>
        <v>108</v>
      </c>
      <c r="K1957">
        <f t="shared" si="122"/>
        <v>10</v>
      </c>
      <c r="L1957" t="str">
        <f t="shared" si="123"/>
        <v>Q4</v>
      </c>
    </row>
    <row r="1958" spans="1:12">
      <c r="A1958">
        <v>11005</v>
      </c>
      <c r="B1958">
        <v>1</v>
      </c>
      <c r="C1958" t="str">
        <f>_xlfn.IFNA(VLOOKUP(B1958,Products!$A$1:$J$93,2,FALSE),"")</f>
        <v>Tea</v>
      </c>
      <c r="D1958" t="str">
        <f>_xlfn.IFNA(VLOOKUP(VLOOKUP(A1958,Orders!$A$1:$L$832,3,FALSE),Employees!$A$1:$J$10,3,FALSE)&amp;" "&amp;VLOOKUP(VLOOKUP(A1958,Orders!$A$1:$L$832,3,FALSE),Employees!$A$1:$J$10,2,FALSE),"")</f>
        <v>Andrew Fuller</v>
      </c>
      <c r="E1958" s="3">
        <f>_xlfn.IFNA(VLOOKUP(A1958,Orders!$A$1:$L$832,4,FALSE),"")</f>
        <v>43392</v>
      </c>
      <c r="F1958">
        <v>18</v>
      </c>
      <c r="G1958">
        <v>2</v>
      </c>
      <c r="H1958">
        <v>0</v>
      </c>
      <c r="I1958">
        <f t="shared" si="120"/>
        <v>2018</v>
      </c>
      <c r="J1958">
        <f t="shared" si="121"/>
        <v>36</v>
      </c>
      <c r="K1958">
        <f t="shared" si="122"/>
        <v>10</v>
      </c>
      <c r="L1958" t="str">
        <f t="shared" si="123"/>
        <v>Q4</v>
      </c>
    </row>
    <row r="1959" spans="1:12">
      <c r="A1959">
        <v>11005</v>
      </c>
      <c r="B1959">
        <v>59</v>
      </c>
      <c r="C1959" t="str">
        <f>_xlfn.IFNA(VLOOKUP(B1959,Products!$A$1:$J$93,2,FALSE),"")</f>
        <v>Raclette Courdavault</v>
      </c>
      <c r="D1959" t="str">
        <f>_xlfn.IFNA(VLOOKUP(VLOOKUP(A1959,Orders!$A$1:$L$832,3,FALSE),Employees!$A$1:$J$10,3,FALSE)&amp;" "&amp;VLOOKUP(VLOOKUP(A1959,Orders!$A$1:$L$832,3,FALSE),Employees!$A$1:$J$10,2,FALSE),"")</f>
        <v>Andrew Fuller</v>
      </c>
      <c r="E1959" s="3">
        <f>_xlfn.IFNA(VLOOKUP(A1959,Orders!$A$1:$L$832,4,FALSE),"")</f>
        <v>43392</v>
      </c>
      <c r="F1959">
        <v>55</v>
      </c>
      <c r="G1959">
        <v>10</v>
      </c>
      <c r="H1959">
        <v>0</v>
      </c>
      <c r="I1959">
        <f t="shared" si="120"/>
        <v>2018</v>
      </c>
      <c r="J1959">
        <f t="shared" si="121"/>
        <v>550</v>
      </c>
      <c r="K1959">
        <f t="shared" si="122"/>
        <v>10</v>
      </c>
      <c r="L1959" t="str">
        <f t="shared" si="123"/>
        <v>Q4</v>
      </c>
    </row>
    <row r="1960" spans="1:12">
      <c r="A1960">
        <v>11006</v>
      </c>
      <c r="B1960">
        <v>1</v>
      </c>
      <c r="C1960" t="str">
        <f>_xlfn.IFNA(VLOOKUP(B1960,Products!$A$1:$J$93,2,FALSE),"")</f>
        <v>Tea</v>
      </c>
      <c r="D1960" t="str">
        <f>_xlfn.IFNA(VLOOKUP(VLOOKUP(A1960,Orders!$A$1:$L$832,3,FALSE),Employees!$A$1:$J$10,3,FALSE)&amp;" "&amp;VLOOKUP(VLOOKUP(A1960,Orders!$A$1:$L$832,3,FALSE),Employees!$A$1:$J$10,2,FALSE),"")</f>
        <v>Janet Leverling</v>
      </c>
      <c r="E1960" s="3">
        <f>_xlfn.IFNA(VLOOKUP(A1960,Orders!$A$1:$L$832,4,FALSE),"")</f>
        <v>43392</v>
      </c>
      <c r="F1960">
        <v>18</v>
      </c>
      <c r="G1960">
        <v>8</v>
      </c>
      <c r="H1960">
        <v>0</v>
      </c>
      <c r="I1960">
        <f t="shared" si="120"/>
        <v>2018</v>
      </c>
      <c r="J1960">
        <f t="shared" si="121"/>
        <v>144</v>
      </c>
      <c r="K1960">
        <f t="shared" si="122"/>
        <v>10</v>
      </c>
      <c r="L1960" t="str">
        <f t="shared" si="123"/>
        <v>Q4</v>
      </c>
    </row>
    <row r="1961" spans="1:12">
      <c r="A1961">
        <v>11006</v>
      </c>
      <c r="B1961">
        <v>29</v>
      </c>
      <c r="C1961" t="str">
        <f>_xlfn.IFNA(VLOOKUP(B1961,Products!$A$1:$J$93,2,FALSE),"")</f>
        <v>Thüringer Rostbratwurst</v>
      </c>
      <c r="D1961" t="str">
        <f>_xlfn.IFNA(VLOOKUP(VLOOKUP(A1961,Orders!$A$1:$L$832,3,FALSE),Employees!$A$1:$J$10,3,FALSE)&amp;" "&amp;VLOOKUP(VLOOKUP(A1961,Orders!$A$1:$L$832,3,FALSE),Employees!$A$1:$J$10,2,FALSE),"")</f>
        <v>Janet Leverling</v>
      </c>
      <c r="E1961" s="3">
        <f>_xlfn.IFNA(VLOOKUP(A1961,Orders!$A$1:$L$832,4,FALSE),"")</f>
        <v>43392</v>
      </c>
      <c r="F1961">
        <v>123.79</v>
      </c>
      <c r="G1961">
        <v>2</v>
      </c>
      <c r="H1961">
        <v>0.25</v>
      </c>
      <c r="I1961">
        <f t="shared" si="120"/>
        <v>2018</v>
      </c>
      <c r="J1961">
        <f t="shared" si="121"/>
        <v>61.895000000000003</v>
      </c>
      <c r="K1961">
        <f t="shared" si="122"/>
        <v>10</v>
      </c>
      <c r="L1961" t="str">
        <f t="shared" si="123"/>
        <v>Q4</v>
      </c>
    </row>
    <row r="1962" spans="1:12">
      <c r="A1962">
        <v>11007</v>
      </c>
      <c r="B1962">
        <v>8</v>
      </c>
      <c r="C1962" t="str">
        <f>_xlfn.IFNA(VLOOKUP(B1962,Products!$A$1:$J$93,2,FALSE),"")</f>
        <v>Northwoods Cranberry Sauce</v>
      </c>
      <c r="D1962" t="str">
        <f>_xlfn.IFNA(VLOOKUP(VLOOKUP(A1962,Orders!$A$1:$L$832,3,FALSE),Employees!$A$1:$J$10,3,FALSE)&amp;" "&amp;VLOOKUP(VLOOKUP(A1962,Orders!$A$1:$L$832,3,FALSE),Employees!$A$1:$J$10,2,FALSE),"")</f>
        <v>Laura Callahan</v>
      </c>
      <c r="E1962" s="3">
        <f>_xlfn.IFNA(VLOOKUP(A1962,Orders!$A$1:$L$832,4,FALSE),"")</f>
        <v>43393</v>
      </c>
      <c r="F1962">
        <v>40</v>
      </c>
      <c r="G1962">
        <v>30</v>
      </c>
      <c r="H1962">
        <v>0</v>
      </c>
      <c r="I1962">
        <f t="shared" si="120"/>
        <v>2018</v>
      </c>
      <c r="J1962">
        <f t="shared" si="121"/>
        <v>1200</v>
      </c>
      <c r="K1962">
        <f t="shared" si="122"/>
        <v>10</v>
      </c>
      <c r="L1962" t="str">
        <f t="shared" si="123"/>
        <v>Q4</v>
      </c>
    </row>
    <row r="1963" spans="1:12">
      <c r="A1963">
        <v>11007</v>
      </c>
      <c r="B1963">
        <v>29</v>
      </c>
      <c r="C1963" t="str">
        <f>_xlfn.IFNA(VLOOKUP(B1963,Products!$A$1:$J$93,2,FALSE),"")</f>
        <v>Thüringer Rostbratwurst</v>
      </c>
      <c r="D1963" t="str">
        <f>_xlfn.IFNA(VLOOKUP(VLOOKUP(A1963,Orders!$A$1:$L$832,3,FALSE),Employees!$A$1:$J$10,3,FALSE)&amp;" "&amp;VLOOKUP(VLOOKUP(A1963,Orders!$A$1:$L$832,3,FALSE),Employees!$A$1:$J$10,2,FALSE),"")</f>
        <v>Laura Callahan</v>
      </c>
      <c r="E1963" s="3">
        <f>_xlfn.IFNA(VLOOKUP(A1963,Orders!$A$1:$L$832,4,FALSE),"")</f>
        <v>43393</v>
      </c>
      <c r="F1963">
        <v>123.79</v>
      </c>
      <c r="G1963">
        <v>10</v>
      </c>
      <c r="H1963">
        <v>0</v>
      </c>
      <c r="I1963">
        <f t="shared" si="120"/>
        <v>2018</v>
      </c>
      <c r="J1963">
        <f t="shared" si="121"/>
        <v>1237.9000000000001</v>
      </c>
      <c r="K1963">
        <f t="shared" si="122"/>
        <v>10</v>
      </c>
      <c r="L1963" t="str">
        <f t="shared" si="123"/>
        <v>Q4</v>
      </c>
    </row>
    <row r="1964" spans="1:12">
      <c r="A1964">
        <v>11007</v>
      </c>
      <c r="B1964">
        <v>42</v>
      </c>
      <c r="C1964" t="str">
        <f>_xlfn.IFNA(VLOOKUP(B1964,Products!$A$1:$J$93,2,FALSE),"")</f>
        <v>Singaporean Hokkien Fried Mee</v>
      </c>
      <c r="D1964" t="str">
        <f>_xlfn.IFNA(VLOOKUP(VLOOKUP(A1964,Orders!$A$1:$L$832,3,FALSE),Employees!$A$1:$J$10,3,FALSE)&amp;" "&amp;VLOOKUP(VLOOKUP(A1964,Orders!$A$1:$L$832,3,FALSE),Employees!$A$1:$J$10,2,FALSE),"")</f>
        <v>Laura Callahan</v>
      </c>
      <c r="E1964" s="3">
        <f>_xlfn.IFNA(VLOOKUP(A1964,Orders!$A$1:$L$832,4,FALSE),"")</f>
        <v>43393</v>
      </c>
      <c r="F1964">
        <v>14</v>
      </c>
      <c r="G1964">
        <v>14</v>
      </c>
      <c r="H1964">
        <v>0</v>
      </c>
      <c r="I1964">
        <f t="shared" si="120"/>
        <v>2018</v>
      </c>
      <c r="J1964">
        <f t="shared" si="121"/>
        <v>196</v>
      </c>
      <c r="K1964">
        <f t="shared" si="122"/>
        <v>10</v>
      </c>
      <c r="L1964" t="str">
        <f t="shared" si="123"/>
        <v>Q4</v>
      </c>
    </row>
    <row r="1965" spans="1:12">
      <c r="A1965">
        <v>11008</v>
      </c>
      <c r="B1965">
        <v>28</v>
      </c>
      <c r="C1965" t="str">
        <f>_xlfn.IFNA(VLOOKUP(B1965,Products!$A$1:$J$93,2,FALSE),"")</f>
        <v>Rössle Sauerkraut</v>
      </c>
      <c r="D1965" t="str">
        <f>_xlfn.IFNA(VLOOKUP(VLOOKUP(A1965,Orders!$A$1:$L$832,3,FALSE),Employees!$A$1:$J$10,3,FALSE)&amp;" "&amp;VLOOKUP(VLOOKUP(A1965,Orders!$A$1:$L$832,3,FALSE),Employees!$A$1:$J$10,2,FALSE),"")</f>
        <v>Robert King</v>
      </c>
      <c r="E1965" s="3">
        <f>_xlfn.IFNA(VLOOKUP(A1965,Orders!$A$1:$L$832,4,FALSE),"")</f>
        <v>43393</v>
      </c>
      <c r="F1965">
        <v>45.6</v>
      </c>
      <c r="G1965">
        <v>70</v>
      </c>
      <c r="H1965">
        <v>0.05</v>
      </c>
      <c r="I1965">
        <f t="shared" si="120"/>
        <v>2018</v>
      </c>
      <c r="J1965">
        <f t="shared" si="121"/>
        <v>159.60000000000002</v>
      </c>
      <c r="K1965">
        <f t="shared" si="122"/>
        <v>10</v>
      </c>
      <c r="L1965" t="str">
        <f t="shared" si="123"/>
        <v>Q4</v>
      </c>
    </row>
    <row r="1966" spans="1:12">
      <c r="A1966">
        <v>11008</v>
      </c>
      <c r="B1966">
        <v>34</v>
      </c>
      <c r="C1966" t="str">
        <f>_xlfn.IFNA(VLOOKUP(B1966,Products!$A$1:$J$93,2,FALSE),"")</f>
        <v>Sasquatch Ale</v>
      </c>
      <c r="D1966" t="str">
        <f>_xlfn.IFNA(VLOOKUP(VLOOKUP(A1966,Orders!$A$1:$L$832,3,FALSE),Employees!$A$1:$J$10,3,FALSE)&amp;" "&amp;VLOOKUP(VLOOKUP(A1966,Orders!$A$1:$L$832,3,FALSE),Employees!$A$1:$J$10,2,FALSE),"")</f>
        <v>Robert King</v>
      </c>
      <c r="E1966" s="3">
        <f>_xlfn.IFNA(VLOOKUP(A1966,Orders!$A$1:$L$832,4,FALSE),"")</f>
        <v>43393</v>
      </c>
      <c r="F1966">
        <v>14</v>
      </c>
      <c r="G1966">
        <v>90</v>
      </c>
      <c r="H1966">
        <v>0.05</v>
      </c>
      <c r="I1966">
        <f t="shared" si="120"/>
        <v>2018</v>
      </c>
      <c r="J1966">
        <f t="shared" si="121"/>
        <v>63</v>
      </c>
      <c r="K1966">
        <f t="shared" si="122"/>
        <v>10</v>
      </c>
      <c r="L1966" t="str">
        <f t="shared" si="123"/>
        <v>Q4</v>
      </c>
    </row>
    <row r="1967" spans="1:12">
      <c r="A1967">
        <v>11008</v>
      </c>
      <c r="B1967">
        <v>71</v>
      </c>
      <c r="C1967" t="str">
        <f>_xlfn.IFNA(VLOOKUP(B1967,Products!$A$1:$J$93,2,FALSE),"")</f>
        <v>Flotemysost</v>
      </c>
      <c r="D1967" t="str">
        <f>_xlfn.IFNA(VLOOKUP(VLOOKUP(A1967,Orders!$A$1:$L$832,3,FALSE),Employees!$A$1:$J$10,3,FALSE)&amp;" "&amp;VLOOKUP(VLOOKUP(A1967,Orders!$A$1:$L$832,3,FALSE),Employees!$A$1:$J$10,2,FALSE),"")</f>
        <v>Robert King</v>
      </c>
      <c r="E1967" s="3">
        <f>_xlfn.IFNA(VLOOKUP(A1967,Orders!$A$1:$L$832,4,FALSE),"")</f>
        <v>43393</v>
      </c>
      <c r="F1967">
        <v>21.5</v>
      </c>
      <c r="G1967">
        <v>21</v>
      </c>
      <c r="H1967">
        <v>0</v>
      </c>
      <c r="I1967">
        <f t="shared" si="120"/>
        <v>2018</v>
      </c>
      <c r="J1967">
        <f t="shared" si="121"/>
        <v>451.5</v>
      </c>
      <c r="K1967">
        <f t="shared" si="122"/>
        <v>10</v>
      </c>
      <c r="L1967" t="str">
        <f t="shared" si="123"/>
        <v>Q4</v>
      </c>
    </row>
    <row r="1968" spans="1:12">
      <c r="A1968">
        <v>11009</v>
      </c>
      <c r="B1968">
        <v>24</v>
      </c>
      <c r="C1968" t="str">
        <f>_xlfn.IFNA(VLOOKUP(B1968,Products!$A$1:$J$93,2,FALSE),"")</f>
        <v>Guaraná Fantástica</v>
      </c>
      <c r="D1968" t="str">
        <f>_xlfn.IFNA(VLOOKUP(VLOOKUP(A1968,Orders!$A$1:$L$832,3,FALSE),Employees!$A$1:$J$10,3,FALSE)&amp;" "&amp;VLOOKUP(VLOOKUP(A1968,Orders!$A$1:$L$832,3,FALSE),Employees!$A$1:$J$10,2,FALSE),"")</f>
        <v>Andrew Fuller</v>
      </c>
      <c r="E1968" s="3">
        <f>_xlfn.IFNA(VLOOKUP(A1968,Orders!$A$1:$L$832,4,FALSE),"")</f>
        <v>43393</v>
      </c>
      <c r="F1968">
        <v>4.5</v>
      </c>
      <c r="G1968">
        <v>12</v>
      </c>
      <c r="H1968">
        <v>0</v>
      </c>
      <c r="I1968">
        <f t="shared" si="120"/>
        <v>2018</v>
      </c>
      <c r="J1968">
        <f t="shared" si="121"/>
        <v>54</v>
      </c>
      <c r="K1968">
        <f t="shared" si="122"/>
        <v>10</v>
      </c>
      <c r="L1968" t="str">
        <f t="shared" si="123"/>
        <v>Q4</v>
      </c>
    </row>
    <row r="1969" spans="1:12">
      <c r="A1969">
        <v>11009</v>
      </c>
      <c r="B1969">
        <v>36</v>
      </c>
      <c r="C1969" t="str">
        <f>_xlfn.IFNA(VLOOKUP(B1969,Products!$A$1:$J$93,2,FALSE),"")</f>
        <v>Inlagd Sill</v>
      </c>
      <c r="D1969" t="str">
        <f>_xlfn.IFNA(VLOOKUP(VLOOKUP(A1969,Orders!$A$1:$L$832,3,FALSE),Employees!$A$1:$J$10,3,FALSE)&amp;" "&amp;VLOOKUP(VLOOKUP(A1969,Orders!$A$1:$L$832,3,FALSE),Employees!$A$1:$J$10,2,FALSE),"")</f>
        <v>Andrew Fuller</v>
      </c>
      <c r="E1969" s="3">
        <f>_xlfn.IFNA(VLOOKUP(A1969,Orders!$A$1:$L$832,4,FALSE),"")</f>
        <v>43393</v>
      </c>
      <c r="F1969">
        <v>19</v>
      </c>
      <c r="G1969">
        <v>18</v>
      </c>
      <c r="H1969">
        <v>0.25</v>
      </c>
      <c r="I1969">
        <f t="shared" si="120"/>
        <v>2018</v>
      </c>
      <c r="J1969">
        <f t="shared" si="121"/>
        <v>85.5</v>
      </c>
      <c r="K1969">
        <f t="shared" si="122"/>
        <v>10</v>
      </c>
      <c r="L1969" t="str">
        <f t="shared" si="123"/>
        <v>Q4</v>
      </c>
    </row>
    <row r="1970" spans="1:12">
      <c r="A1970">
        <v>11009</v>
      </c>
      <c r="B1970">
        <v>60</v>
      </c>
      <c r="C1970" t="str">
        <f>_xlfn.IFNA(VLOOKUP(B1970,Products!$A$1:$J$93,2,FALSE),"")</f>
        <v>Camembert Pierrot</v>
      </c>
      <c r="D1970" t="str">
        <f>_xlfn.IFNA(VLOOKUP(VLOOKUP(A1970,Orders!$A$1:$L$832,3,FALSE),Employees!$A$1:$J$10,3,FALSE)&amp;" "&amp;VLOOKUP(VLOOKUP(A1970,Orders!$A$1:$L$832,3,FALSE),Employees!$A$1:$J$10,2,FALSE),"")</f>
        <v>Andrew Fuller</v>
      </c>
      <c r="E1970" s="3">
        <f>_xlfn.IFNA(VLOOKUP(A1970,Orders!$A$1:$L$832,4,FALSE),"")</f>
        <v>43393</v>
      </c>
      <c r="F1970">
        <v>34</v>
      </c>
      <c r="G1970">
        <v>9</v>
      </c>
      <c r="H1970">
        <v>0</v>
      </c>
      <c r="I1970">
        <f t="shared" si="120"/>
        <v>2018</v>
      </c>
      <c r="J1970">
        <f t="shared" si="121"/>
        <v>306</v>
      </c>
      <c r="K1970">
        <f t="shared" si="122"/>
        <v>10</v>
      </c>
      <c r="L1970" t="str">
        <f t="shared" si="123"/>
        <v>Q4</v>
      </c>
    </row>
    <row r="1971" spans="1:12">
      <c r="A1971">
        <v>11010</v>
      </c>
      <c r="B1971">
        <v>7</v>
      </c>
      <c r="C1971" t="str">
        <f>_xlfn.IFNA(VLOOKUP(B1971,Products!$A$1:$J$93,2,FALSE),"")</f>
        <v>Uncle Bob's Organic Dried Pears</v>
      </c>
      <c r="D1971" t="str">
        <f>_xlfn.IFNA(VLOOKUP(VLOOKUP(A1971,Orders!$A$1:$L$832,3,FALSE),Employees!$A$1:$J$10,3,FALSE)&amp;" "&amp;VLOOKUP(VLOOKUP(A1971,Orders!$A$1:$L$832,3,FALSE),Employees!$A$1:$J$10,2,FALSE),"")</f>
        <v>Andrew Fuller</v>
      </c>
      <c r="E1971" s="3">
        <f>_xlfn.IFNA(VLOOKUP(A1971,Orders!$A$1:$L$832,4,FALSE),"")</f>
        <v>43394</v>
      </c>
      <c r="F1971">
        <v>30</v>
      </c>
      <c r="G1971">
        <v>20</v>
      </c>
      <c r="H1971">
        <v>0</v>
      </c>
      <c r="I1971">
        <f t="shared" si="120"/>
        <v>2018</v>
      </c>
      <c r="J1971">
        <f t="shared" si="121"/>
        <v>600</v>
      </c>
      <c r="K1971">
        <f t="shared" si="122"/>
        <v>10</v>
      </c>
      <c r="L1971" t="str">
        <f t="shared" si="123"/>
        <v>Q4</v>
      </c>
    </row>
    <row r="1972" spans="1:12">
      <c r="A1972">
        <v>11010</v>
      </c>
      <c r="B1972">
        <v>24</v>
      </c>
      <c r="C1972" t="str">
        <f>_xlfn.IFNA(VLOOKUP(B1972,Products!$A$1:$J$93,2,FALSE),"")</f>
        <v>Guaraná Fantástica</v>
      </c>
      <c r="D1972" t="str">
        <f>_xlfn.IFNA(VLOOKUP(VLOOKUP(A1972,Orders!$A$1:$L$832,3,FALSE),Employees!$A$1:$J$10,3,FALSE)&amp;" "&amp;VLOOKUP(VLOOKUP(A1972,Orders!$A$1:$L$832,3,FALSE),Employees!$A$1:$J$10,2,FALSE),"")</f>
        <v>Andrew Fuller</v>
      </c>
      <c r="E1972" s="3">
        <f>_xlfn.IFNA(VLOOKUP(A1972,Orders!$A$1:$L$832,4,FALSE),"")</f>
        <v>43394</v>
      </c>
      <c r="F1972">
        <v>4.5</v>
      </c>
      <c r="G1972">
        <v>10</v>
      </c>
      <c r="H1972">
        <v>0</v>
      </c>
      <c r="I1972">
        <f t="shared" si="120"/>
        <v>2018</v>
      </c>
      <c r="J1972">
        <f t="shared" si="121"/>
        <v>45</v>
      </c>
      <c r="K1972">
        <f t="shared" si="122"/>
        <v>10</v>
      </c>
      <c r="L1972" t="str">
        <f t="shared" si="123"/>
        <v>Q4</v>
      </c>
    </row>
    <row r="1973" spans="1:12">
      <c r="A1973">
        <v>11011</v>
      </c>
      <c r="B1973">
        <v>58</v>
      </c>
      <c r="C1973" t="str">
        <f>_xlfn.IFNA(VLOOKUP(B1973,Products!$A$1:$J$93,2,FALSE),"")</f>
        <v>Escargots de Bourgogne</v>
      </c>
      <c r="D1973" t="str">
        <f>_xlfn.IFNA(VLOOKUP(VLOOKUP(A1973,Orders!$A$1:$L$832,3,FALSE),Employees!$A$1:$J$10,3,FALSE)&amp;" "&amp;VLOOKUP(VLOOKUP(A1973,Orders!$A$1:$L$832,3,FALSE),Employees!$A$1:$J$10,2,FALSE),"")</f>
        <v>Janet Leverling</v>
      </c>
      <c r="E1973" s="3">
        <f>_xlfn.IFNA(VLOOKUP(A1973,Orders!$A$1:$L$832,4,FALSE),"")</f>
        <v>43394</v>
      </c>
      <c r="F1973">
        <v>13.25</v>
      </c>
      <c r="G1973">
        <v>40</v>
      </c>
      <c r="H1973">
        <v>0.05</v>
      </c>
      <c r="I1973">
        <f t="shared" si="120"/>
        <v>2018</v>
      </c>
      <c r="J1973">
        <f t="shared" si="121"/>
        <v>26.5</v>
      </c>
      <c r="K1973">
        <f t="shared" si="122"/>
        <v>10</v>
      </c>
      <c r="L1973" t="str">
        <f t="shared" si="123"/>
        <v>Q4</v>
      </c>
    </row>
    <row r="1974" spans="1:12">
      <c r="A1974">
        <v>11011</v>
      </c>
      <c r="B1974">
        <v>71</v>
      </c>
      <c r="C1974" t="str">
        <f>_xlfn.IFNA(VLOOKUP(B1974,Products!$A$1:$J$93,2,FALSE),"")</f>
        <v>Flotemysost</v>
      </c>
      <c r="D1974" t="str">
        <f>_xlfn.IFNA(VLOOKUP(VLOOKUP(A1974,Orders!$A$1:$L$832,3,FALSE),Employees!$A$1:$J$10,3,FALSE)&amp;" "&amp;VLOOKUP(VLOOKUP(A1974,Orders!$A$1:$L$832,3,FALSE),Employees!$A$1:$J$10,2,FALSE),"")</f>
        <v>Janet Leverling</v>
      </c>
      <c r="E1974" s="3">
        <f>_xlfn.IFNA(VLOOKUP(A1974,Orders!$A$1:$L$832,4,FALSE),"")</f>
        <v>43394</v>
      </c>
      <c r="F1974">
        <v>21.5</v>
      </c>
      <c r="G1974">
        <v>20</v>
      </c>
      <c r="H1974">
        <v>0</v>
      </c>
      <c r="I1974">
        <f t="shared" si="120"/>
        <v>2018</v>
      </c>
      <c r="J1974">
        <f t="shared" si="121"/>
        <v>430</v>
      </c>
      <c r="K1974">
        <f t="shared" si="122"/>
        <v>10</v>
      </c>
      <c r="L1974" t="str">
        <f t="shared" si="123"/>
        <v>Q4</v>
      </c>
    </row>
    <row r="1975" spans="1:12">
      <c r="A1975">
        <v>11012</v>
      </c>
      <c r="B1975">
        <v>19</v>
      </c>
      <c r="C1975" t="str">
        <f>_xlfn.IFNA(VLOOKUP(B1975,Products!$A$1:$J$93,2,FALSE),"")</f>
        <v>Teatime Chocolate Biscuits</v>
      </c>
      <c r="D1975" t="str">
        <f>_xlfn.IFNA(VLOOKUP(VLOOKUP(A1975,Orders!$A$1:$L$832,3,FALSE),Employees!$A$1:$J$10,3,FALSE)&amp;" "&amp;VLOOKUP(VLOOKUP(A1975,Orders!$A$1:$L$832,3,FALSE),Employees!$A$1:$J$10,2,FALSE),"")</f>
        <v>Nancy Davolio</v>
      </c>
      <c r="E1975" s="3">
        <f>_xlfn.IFNA(VLOOKUP(A1975,Orders!$A$1:$L$832,4,FALSE),"")</f>
        <v>43394</v>
      </c>
      <c r="F1975">
        <v>9.1999999999999993</v>
      </c>
      <c r="G1975">
        <v>50</v>
      </c>
      <c r="H1975">
        <v>0.05</v>
      </c>
      <c r="I1975">
        <f t="shared" si="120"/>
        <v>2018</v>
      </c>
      <c r="J1975">
        <f t="shared" si="121"/>
        <v>23</v>
      </c>
      <c r="K1975">
        <f t="shared" si="122"/>
        <v>10</v>
      </c>
      <c r="L1975" t="str">
        <f t="shared" si="123"/>
        <v>Q4</v>
      </c>
    </row>
    <row r="1976" spans="1:12">
      <c r="A1976">
        <v>11012</v>
      </c>
      <c r="B1976">
        <v>60</v>
      </c>
      <c r="C1976" t="str">
        <f>_xlfn.IFNA(VLOOKUP(B1976,Products!$A$1:$J$93,2,FALSE),"")</f>
        <v>Camembert Pierrot</v>
      </c>
      <c r="D1976" t="str">
        <f>_xlfn.IFNA(VLOOKUP(VLOOKUP(A1976,Orders!$A$1:$L$832,3,FALSE),Employees!$A$1:$J$10,3,FALSE)&amp;" "&amp;VLOOKUP(VLOOKUP(A1976,Orders!$A$1:$L$832,3,FALSE),Employees!$A$1:$J$10,2,FALSE),"")</f>
        <v>Nancy Davolio</v>
      </c>
      <c r="E1976" s="3">
        <f>_xlfn.IFNA(VLOOKUP(A1976,Orders!$A$1:$L$832,4,FALSE),"")</f>
        <v>43394</v>
      </c>
      <c r="F1976">
        <v>34</v>
      </c>
      <c r="G1976">
        <v>36</v>
      </c>
      <c r="H1976">
        <v>0.05</v>
      </c>
      <c r="I1976">
        <f t="shared" si="120"/>
        <v>2018</v>
      </c>
      <c r="J1976">
        <f t="shared" si="121"/>
        <v>61.2</v>
      </c>
      <c r="K1976">
        <f t="shared" si="122"/>
        <v>10</v>
      </c>
      <c r="L1976" t="str">
        <f t="shared" si="123"/>
        <v>Q4</v>
      </c>
    </row>
    <row r="1977" spans="1:12">
      <c r="A1977">
        <v>11012</v>
      </c>
      <c r="B1977">
        <v>71</v>
      </c>
      <c r="C1977" t="str">
        <f>_xlfn.IFNA(VLOOKUP(B1977,Products!$A$1:$J$93,2,FALSE),"")</f>
        <v>Flotemysost</v>
      </c>
      <c r="D1977" t="str">
        <f>_xlfn.IFNA(VLOOKUP(VLOOKUP(A1977,Orders!$A$1:$L$832,3,FALSE),Employees!$A$1:$J$10,3,FALSE)&amp;" "&amp;VLOOKUP(VLOOKUP(A1977,Orders!$A$1:$L$832,3,FALSE),Employees!$A$1:$J$10,2,FALSE),"")</f>
        <v>Nancy Davolio</v>
      </c>
      <c r="E1977" s="3">
        <f>_xlfn.IFNA(VLOOKUP(A1977,Orders!$A$1:$L$832,4,FALSE),"")</f>
        <v>43394</v>
      </c>
      <c r="F1977">
        <v>21.5</v>
      </c>
      <c r="G1977">
        <v>60</v>
      </c>
      <c r="H1977">
        <v>0.05</v>
      </c>
      <c r="I1977">
        <f t="shared" si="120"/>
        <v>2018</v>
      </c>
      <c r="J1977">
        <f t="shared" si="121"/>
        <v>64.5</v>
      </c>
      <c r="K1977">
        <f t="shared" si="122"/>
        <v>10</v>
      </c>
      <c r="L1977" t="str">
        <f t="shared" si="123"/>
        <v>Q4</v>
      </c>
    </row>
    <row r="1978" spans="1:12">
      <c r="A1978">
        <v>11013</v>
      </c>
      <c r="B1978">
        <v>23</v>
      </c>
      <c r="C1978" t="str">
        <f>_xlfn.IFNA(VLOOKUP(B1978,Products!$A$1:$J$93,2,FALSE),"")</f>
        <v>Tunnbröd</v>
      </c>
      <c r="D1978" t="str">
        <f>_xlfn.IFNA(VLOOKUP(VLOOKUP(A1978,Orders!$A$1:$L$832,3,FALSE),Employees!$A$1:$J$10,3,FALSE)&amp;" "&amp;VLOOKUP(VLOOKUP(A1978,Orders!$A$1:$L$832,3,FALSE),Employees!$A$1:$J$10,2,FALSE),"")</f>
        <v>Andrew Fuller</v>
      </c>
      <c r="E1978" s="3">
        <f>_xlfn.IFNA(VLOOKUP(A1978,Orders!$A$1:$L$832,4,FALSE),"")</f>
        <v>43394</v>
      </c>
      <c r="F1978">
        <v>9</v>
      </c>
      <c r="G1978">
        <v>10</v>
      </c>
      <c r="H1978">
        <v>0</v>
      </c>
      <c r="I1978">
        <f t="shared" si="120"/>
        <v>2018</v>
      </c>
      <c r="J1978">
        <f t="shared" si="121"/>
        <v>90</v>
      </c>
      <c r="K1978">
        <f t="shared" si="122"/>
        <v>10</v>
      </c>
      <c r="L1978" t="str">
        <f t="shared" si="123"/>
        <v>Q4</v>
      </c>
    </row>
    <row r="1979" spans="1:12">
      <c r="A1979">
        <v>11013</v>
      </c>
      <c r="B1979">
        <v>42</v>
      </c>
      <c r="C1979" t="str">
        <f>_xlfn.IFNA(VLOOKUP(B1979,Products!$A$1:$J$93,2,FALSE),"")</f>
        <v>Singaporean Hokkien Fried Mee</v>
      </c>
      <c r="D1979" t="str">
        <f>_xlfn.IFNA(VLOOKUP(VLOOKUP(A1979,Orders!$A$1:$L$832,3,FALSE),Employees!$A$1:$J$10,3,FALSE)&amp;" "&amp;VLOOKUP(VLOOKUP(A1979,Orders!$A$1:$L$832,3,FALSE),Employees!$A$1:$J$10,2,FALSE),"")</f>
        <v>Andrew Fuller</v>
      </c>
      <c r="E1979" s="3">
        <f>_xlfn.IFNA(VLOOKUP(A1979,Orders!$A$1:$L$832,4,FALSE),"")</f>
        <v>43394</v>
      </c>
      <c r="F1979">
        <v>14</v>
      </c>
      <c r="G1979">
        <v>4</v>
      </c>
      <c r="H1979">
        <v>0</v>
      </c>
      <c r="I1979">
        <f t="shared" si="120"/>
        <v>2018</v>
      </c>
      <c r="J1979">
        <f t="shared" si="121"/>
        <v>56</v>
      </c>
      <c r="K1979">
        <f t="shared" si="122"/>
        <v>10</v>
      </c>
      <c r="L1979" t="str">
        <f t="shared" si="123"/>
        <v>Q4</v>
      </c>
    </row>
    <row r="1980" spans="1:12">
      <c r="A1980">
        <v>11013</v>
      </c>
      <c r="B1980">
        <v>45</v>
      </c>
      <c r="C1980" t="str">
        <f>_xlfn.IFNA(VLOOKUP(B1980,Products!$A$1:$J$93,2,FALSE),"")</f>
        <v>Rogede sild</v>
      </c>
      <c r="D1980" t="str">
        <f>_xlfn.IFNA(VLOOKUP(VLOOKUP(A1980,Orders!$A$1:$L$832,3,FALSE),Employees!$A$1:$J$10,3,FALSE)&amp;" "&amp;VLOOKUP(VLOOKUP(A1980,Orders!$A$1:$L$832,3,FALSE),Employees!$A$1:$J$10,2,FALSE),"")</f>
        <v>Andrew Fuller</v>
      </c>
      <c r="E1980" s="3">
        <f>_xlfn.IFNA(VLOOKUP(A1980,Orders!$A$1:$L$832,4,FALSE),"")</f>
        <v>43394</v>
      </c>
      <c r="F1980">
        <v>9.5</v>
      </c>
      <c r="G1980">
        <v>20</v>
      </c>
      <c r="H1980">
        <v>0</v>
      </c>
      <c r="I1980">
        <f t="shared" si="120"/>
        <v>2018</v>
      </c>
      <c r="J1980">
        <f t="shared" si="121"/>
        <v>190</v>
      </c>
      <c r="K1980">
        <f t="shared" si="122"/>
        <v>10</v>
      </c>
      <c r="L1980" t="str">
        <f t="shared" si="123"/>
        <v>Q4</v>
      </c>
    </row>
    <row r="1981" spans="1:12">
      <c r="A1981">
        <v>11013</v>
      </c>
      <c r="B1981">
        <v>68</v>
      </c>
      <c r="C1981" t="str">
        <f>_xlfn.IFNA(VLOOKUP(B1981,Products!$A$1:$J$93,2,FALSE),"")</f>
        <v>Scottish Longbreads</v>
      </c>
      <c r="D1981" t="str">
        <f>_xlfn.IFNA(VLOOKUP(VLOOKUP(A1981,Orders!$A$1:$L$832,3,FALSE),Employees!$A$1:$J$10,3,FALSE)&amp;" "&amp;VLOOKUP(VLOOKUP(A1981,Orders!$A$1:$L$832,3,FALSE),Employees!$A$1:$J$10,2,FALSE),"")</f>
        <v>Andrew Fuller</v>
      </c>
      <c r="E1981" s="3">
        <f>_xlfn.IFNA(VLOOKUP(A1981,Orders!$A$1:$L$832,4,FALSE),"")</f>
        <v>43394</v>
      </c>
      <c r="F1981">
        <v>12.5</v>
      </c>
      <c r="G1981">
        <v>2</v>
      </c>
      <c r="H1981">
        <v>0</v>
      </c>
      <c r="I1981">
        <f t="shared" si="120"/>
        <v>2018</v>
      </c>
      <c r="J1981">
        <f t="shared" si="121"/>
        <v>25</v>
      </c>
      <c r="K1981">
        <f t="shared" si="122"/>
        <v>10</v>
      </c>
      <c r="L1981" t="str">
        <f t="shared" si="123"/>
        <v>Q4</v>
      </c>
    </row>
    <row r="1982" spans="1:12">
      <c r="A1982">
        <v>11014</v>
      </c>
      <c r="B1982">
        <v>41</v>
      </c>
      <c r="C1982" t="str">
        <f>_xlfn.IFNA(VLOOKUP(B1982,Products!$A$1:$J$93,2,FALSE),"")</f>
        <v>Jack's New England Clam Chowder</v>
      </c>
      <c r="D1982" t="str">
        <f>_xlfn.IFNA(VLOOKUP(VLOOKUP(A1982,Orders!$A$1:$L$832,3,FALSE),Employees!$A$1:$J$10,3,FALSE)&amp;" "&amp;VLOOKUP(VLOOKUP(A1982,Orders!$A$1:$L$832,3,FALSE),Employees!$A$1:$J$10,2,FALSE),"")</f>
        <v>Andrew Fuller</v>
      </c>
      <c r="E1982" s="3">
        <f>_xlfn.IFNA(VLOOKUP(A1982,Orders!$A$1:$L$832,4,FALSE),"")</f>
        <v>43395</v>
      </c>
      <c r="F1982">
        <v>9.65</v>
      </c>
      <c r="G1982">
        <v>28</v>
      </c>
      <c r="H1982">
        <v>0.1</v>
      </c>
      <c r="I1982">
        <f t="shared" si="120"/>
        <v>2018</v>
      </c>
      <c r="J1982">
        <f t="shared" si="121"/>
        <v>27.02</v>
      </c>
      <c r="K1982">
        <f t="shared" si="122"/>
        <v>10</v>
      </c>
      <c r="L1982" t="str">
        <f t="shared" si="123"/>
        <v>Q4</v>
      </c>
    </row>
    <row r="1983" spans="1:12">
      <c r="A1983">
        <v>11015</v>
      </c>
      <c r="B1983">
        <v>30</v>
      </c>
      <c r="C1983" t="str">
        <f>_xlfn.IFNA(VLOOKUP(B1983,Products!$A$1:$J$93,2,FALSE),"")</f>
        <v>Nord-Ost Matjeshering</v>
      </c>
      <c r="D1983" t="str">
        <f>_xlfn.IFNA(VLOOKUP(VLOOKUP(A1983,Orders!$A$1:$L$832,3,FALSE),Employees!$A$1:$J$10,3,FALSE)&amp;" "&amp;VLOOKUP(VLOOKUP(A1983,Orders!$A$1:$L$832,3,FALSE),Employees!$A$1:$J$10,2,FALSE),"")</f>
        <v>Andrew Fuller</v>
      </c>
      <c r="E1983" s="3">
        <f>_xlfn.IFNA(VLOOKUP(A1983,Orders!$A$1:$L$832,4,FALSE),"")</f>
        <v>43395</v>
      </c>
      <c r="F1983">
        <v>25.89</v>
      </c>
      <c r="G1983">
        <v>15</v>
      </c>
      <c r="H1983">
        <v>0</v>
      </c>
      <c r="I1983">
        <f t="shared" si="120"/>
        <v>2018</v>
      </c>
      <c r="J1983">
        <f t="shared" si="121"/>
        <v>388.35</v>
      </c>
      <c r="K1983">
        <f t="shared" si="122"/>
        <v>10</v>
      </c>
      <c r="L1983" t="str">
        <f t="shared" si="123"/>
        <v>Q4</v>
      </c>
    </row>
    <row r="1984" spans="1:12">
      <c r="A1984">
        <v>11015</v>
      </c>
      <c r="B1984">
        <v>77</v>
      </c>
      <c r="C1984" t="str">
        <f>_xlfn.IFNA(VLOOKUP(B1984,Products!$A$1:$J$93,2,FALSE),"")</f>
        <v>Original Frankfurter grüne Soße</v>
      </c>
      <c r="D1984" t="str">
        <f>_xlfn.IFNA(VLOOKUP(VLOOKUP(A1984,Orders!$A$1:$L$832,3,FALSE),Employees!$A$1:$J$10,3,FALSE)&amp;" "&amp;VLOOKUP(VLOOKUP(A1984,Orders!$A$1:$L$832,3,FALSE),Employees!$A$1:$J$10,2,FALSE),"")</f>
        <v>Andrew Fuller</v>
      </c>
      <c r="E1984" s="3">
        <f>_xlfn.IFNA(VLOOKUP(A1984,Orders!$A$1:$L$832,4,FALSE),"")</f>
        <v>43395</v>
      </c>
      <c r="F1984">
        <v>13</v>
      </c>
      <c r="G1984">
        <v>18</v>
      </c>
      <c r="H1984">
        <v>0</v>
      </c>
      <c r="I1984">
        <f t="shared" si="120"/>
        <v>2018</v>
      </c>
      <c r="J1984">
        <f t="shared" si="121"/>
        <v>234</v>
      </c>
      <c r="K1984">
        <f t="shared" si="122"/>
        <v>10</v>
      </c>
      <c r="L1984" t="str">
        <f t="shared" si="123"/>
        <v>Q4</v>
      </c>
    </row>
    <row r="1985" spans="1:12">
      <c r="A1985">
        <v>11016</v>
      </c>
      <c r="B1985">
        <v>31</v>
      </c>
      <c r="C1985" t="str">
        <f>_xlfn.IFNA(VLOOKUP(B1985,Products!$A$1:$J$93,2,FALSE),"")</f>
        <v>Gorgonzola Telino</v>
      </c>
      <c r="D1985" t="str">
        <f>_xlfn.IFNA(VLOOKUP(VLOOKUP(A1985,Orders!$A$1:$L$832,3,FALSE),Employees!$A$1:$J$10,3,FALSE)&amp;" "&amp;VLOOKUP(VLOOKUP(A1985,Orders!$A$1:$L$832,3,FALSE),Employees!$A$1:$J$10,2,FALSE),"")</f>
        <v>Anne Dodsworth</v>
      </c>
      <c r="E1985" s="3">
        <f>_xlfn.IFNA(VLOOKUP(A1985,Orders!$A$1:$L$832,4,FALSE),"")</f>
        <v>43395</v>
      </c>
      <c r="F1985">
        <v>12.5</v>
      </c>
      <c r="G1985">
        <v>15</v>
      </c>
      <c r="H1985">
        <v>0</v>
      </c>
      <c r="I1985">
        <f t="shared" si="120"/>
        <v>2018</v>
      </c>
      <c r="J1985">
        <f t="shared" si="121"/>
        <v>187.5</v>
      </c>
      <c r="K1985">
        <f t="shared" si="122"/>
        <v>10</v>
      </c>
      <c r="L1985" t="str">
        <f t="shared" si="123"/>
        <v>Q4</v>
      </c>
    </row>
    <row r="1986" spans="1:12">
      <c r="A1986">
        <v>11016</v>
      </c>
      <c r="B1986">
        <v>36</v>
      </c>
      <c r="C1986" t="str">
        <f>_xlfn.IFNA(VLOOKUP(B1986,Products!$A$1:$J$93,2,FALSE),"")</f>
        <v>Inlagd Sill</v>
      </c>
      <c r="D1986" t="str">
        <f>_xlfn.IFNA(VLOOKUP(VLOOKUP(A1986,Orders!$A$1:$L$832,3,FALSE),Employees!$A$1:$J$10,3,FALSE)&amp;" "&amp;VLOOKUP(VLOOKUP(A1986,Orders!$A$1:$L$832,3,FALSE),Employees!$A$1:$J$10,2,FALSE),"")</f>
        <v>Anne Dodsworth</v>
      </c>
      <c r="E1986" s="3">
        <f>_xlfn.IFNA(VLOOKUP(A1986,Orders!$A$1:$L$832,4,FALSE),"")</f>
        <v>43395</v>
      </c>
      <c r="F1986">
        <v>19</v>
      </c>
      <c r="G1986">
        <v>16</v>
      </c>
      <c r="H1986">
        <v>0</v>
      </c>
      <c r="I1986">
        <f t="shared" si="120"/>
        <v>2018</v>
      </c>
      <c r="J1986">
        <f t="shared" si="121"/>
        <v>304</v>
      </c>
      <c r="K1986">
        <f t="shared" si="122"/>
        <v>10</v>
      </c>
      <c r="L1986" t="str">
        <f t="shared" si="123"/>
        <v>Q4</v>
      </c>
    </row>
    <row r="1987" spans="1:12">
      <c r="A1987">
        <v>11017</v>
      </c>
      <c r="B1987">
        <v>3</v>
      </c>
      <c r="C1987" t="str">
        <f>_xlfn.IFNA(VLOOKUP(B1987,Products!$A$1:$J$93,2,FALSE),"")</f>
        <v>Aniseed Syrup</v>
      </c>
      <c r="D1987" t="str">
        <f>_xlfn.IFNA(VLOOKUP(VLOOKUP(A1987,Orders!$A$1:$L$832,3,FALSE),Employees!$A$1:$J$10,3,FALSE)&amp;" "&amp;VLOOKUP(VLOOKUP(A1987,Orders!$A$1:$L$832,3,FALSE),Employees!$A$1:$J$10,2,FALSE),"")</f>
        <v>Anne Dodsworth</v>
      </c>
      <c r="E1987" s="3">
        <f>_xlfn.IFNA(VLOOKUP(A1987,Orders!$A$1:$L$832,4,FALSE),"")</f>
        <v>43398</v>
      </c>
      <c r="F1987">
        <v>10</v>
      </c>
      <c r="G1987">
        <v>25</v>
      </c>
      <c r="H1987">
        <v>0</v>
      </c>
      <c r="I1987">
        <f t="shared" ref="I1987:I2050" si="124">IFERROR(IF(E1987="","",YEAR(E1987)),"")</f>
        <v>2018</v>
      </c>
      <c r="J1987">
        <f t="shared" ref="J1987:J2050" si="125">IF(H1987=0,F1987*G1987,F1987*G1987*H1987)</f>
        <v>250</v>
      </c>
      <c r="K1987">
        <f t="shared" ref="K1987:K2050" si="126">IFERROR(MONTH(E1987),"")</f>
        <v>10</v>
      </c>
      <c r="L1987" t="str">
        <f t="shared" ref="L1987:L2050" si="127">IFERROR("Q"&amp;ROUNDUP(MONTH(E1987)/3,0),"")</f>
        <v>Q4</v>
      </c>
    </row>
    <row r="1988" spans="1:12">
      <c r="A1988">
        <v>11017</v>
      </c>
      <c r="B1988">
        <v>59</v>
      </c>
      <c r="C1988" t="str">
        <f>_xlfn.IFNA(VLOOKUP(B1988,Products!$A$1:$J$93,2,FALSE),"")</f>
        <v>Raclette Courdavault</v>
      </c>
      <c r="D1988" t="str">
        <f>_xlfn.IFNA(VLOOKUP(VLOOKUP(A1988,Orders!$A$1:$L$832,3,FALSE),Employees!$A$1:$J$10,3,FALSE)&amp;" "&amp;VLOOKUP(VLOOKUP(A1988,Orders!$A$1:$L$832,3,FALSE),Employees!$A$1:$J$10,2,FALSE),"")</f>
        <v>Anne Dodsworth</v>
      </c>
      <c r="E1988" s="3">
        <f>_xlfn.IFNA(VLOOKUP(A1988,Orders!$A$1:$L$832,4,FALSE),"")</f>
        <v>43398</v>
      </c>
      <c r="F1988">
        <v>55</v>
      </c>
      <c r="G1988">
        <v>110</v>
      </c>
      <c r="H1988">
        <v>0</v>
      </c>
      <c r="I1988">
        <f t="shared" si="124"/>
        <v>2018</v>
      </c>
      <c r="J1988">
        <f t="shared" si="125"/>
        <v>6050</v>
      </c>
      <c r="K1988">
        <f t="shared" si="126"/>
        <v>10</v>
      </c>
      <c r="L1988" t="str">
        <f t="shared" si="127"/>
        <v>Q4</v>
      </c>
    </row>
    <row r="1989" spans="1:12">
      <c r="A1989">
        <v>11017</v>
      </c>
      <c r="B1989">
        <v>70</v>
      </c>
      <c r="C1989" t="str">
        <f>_xlfn.IFNA(VLOOKUP(B1989,Products!$A$1:$J$93,2,FALSE),"")</f>
        <v>Outback Lager</v>
      </c>
      <c r="D1989" t="str">
        <f>_xlfn.IFNA(VLOOKUP(VLOOKUP(A1989,Orders!$A$1:$L$832,3,FALSE),Employees!$A$1:$J$10,3,FALSE)&amp;" "&amp;VLOOKUP(VLOOKUP(A1989,Orders!$A$1:$L$832,3,FALSE),Employees!$A$1:$J$10,2,FALSE),"")</f>
        <v>Anne Dodsworth</v>
      </c>
      <c r="E1989" s="3">
        <f>_xlfn.IFNA(VLOOKUP(A1989,Orders!$A$1:$L$832,4,FALSE),"")</f>
        <v>43398</v>
      </c>
      <c r="F1989">
        <v>15</v>
      </c>
      <c r="G1989">
        <v>30</v>
      </c>
      <c r="H1989">
        <v>0</v>
      </c>
      <c r="I1989">
        <f t="shared" si="124"/>
        <v>2018</v>
      </c>
      <c r="J1989">
        <f t="shared" si="125"/>
        <v>450</v>
      </c>
      <c r="K1989">
        <f t="shared" si="126"/>
        <v>10</v>
      </c>
      <c r="L1989" t="str">
        <f t="shared" si="127"/>
        <v>Q4</v>
      </c>
    </row>
    <row r="1990" spans="1:12">
      <c r="A1990">
        <v>11018</v>
      </c>
      <c r="B1990">
        <v>12</v>
      </c>
      <c r="C1990" t="str">
        <f>_xlfn.IFNA(VLOOKUP(B1990,Products!$A$1:$J$93,2,FALSE),"")</f>
        <v>Queso Manchego La Pastora</v>
      </c>
      <c r="D1990" t="str">
        <f>_xlfn.IFNA(VLOOKUP(VLOOKUP(A1990,Orders!$A$1:$L$832,3,FALSE),Employees!$A$1:$J$10,3,FALSE)&amp;" "&amp;VLOOKUP(VLOOKUP(A1990,Orders!$A$1:$L$832,3,FALSE),Employees!$A$1:$J$10,2,FALSE),"")</f>
        <v>Margaret Peacock</v>
      </c>
      <c r="E1990" s="3">
        <f>_xlfn.IFNA(VLOOKUP(A1990,Orders!$A$1:$L$832,4,FALSE),"")</f>
        <v>43398</v>
      </c>
      <c r="F1990">
        <v>38</v>
      </c>
      <c r="G1990">
        <v>20</v>
      </c>
      <c r="H1990">
        <v>0</v>
      </c>
      <c r="I1990">
        <f t="shared" si="124"/>
        <v>2018</v>
      </c>
      <c r="J1990">
        <f t="shared" si="125"/>
        <v>760</v>
      </c>
      <c r="K1990">
        <f t="shared" si="126"/>
        <v>10</v>
      </c>
      <c r="L1990" t="str">
        <f t="shared" si="127"/>
        <v>Q4</v>
      </c>
    </row>
    <row r="1991" spans="1:12">
      <c r="A1991">
        <v>11018</v>
      </c>
      <c r="B1991">
        <v>18</v>
      </c>
      <c r="C1991" t="str">
        <f>_xlfn.IFNA(VLOOKUP(B1991,Products!$A$1:$J$93,2,FALSE),"")</f>
        <v>Carnarvon Tigers</v>
      </c>
      <c r="D1991" t="str">
        <f>_xlfn.IFNA(VLOOKUP(VLOOKUP(A1991,Orders!$A$1:$L$832,3,FALSE),Employees!$A$1:$J$10,3,FALSE)&amp;" "&amp;VLOOKUP(VLOOKUP(A1991,Orders!$A$1:$L$832,3,FALSE),Employees!$A$1:$J$10,2,FALSE),"")</f>
        <v>Margaret Peacock</v>
      </c>
      <c r="E1991" s="3">
        <f>_xlfn.IFNA(VLOOKUP(A1991,Orders!$A$1:$L$832,4,FALSE),"")</f>
        <v>43398</v>
      </c>
      <c r="F1991">
        <v>62.5</v>
      </c>
      <c r="G1991">
        <v>10</v>
      </c>
      <c r="H1991">
        <v>0</v>
      </c>
      <c r="I1991">
        <f t="shared" si="124"/>
        <v>2018</v>
      </c>
      <c r="J1991">
        <f t="shared" si="125"/>
        <v>625</v>
      </c>
      <c r="K1991">
        <f t="shared" si="126"/>
        <v>10</v>
      </c>
      <c r="L1991" t="str">
        <f t="shared" si="127"/>
        <v>Q4</v>
      </c>
    </row>
    <row r="1992" spans="1:12">
      <c r="A1992">
        <v>11018</v>
      </c>
      <c r="B1992">
        <v>56</v>
      </c>
      <c r="C1992" t="str">
        <f>_xlfn.IFNA(VLOOKUP(B1992,Products!$A$1:$J$93,2,FALSE),"")</f>
        <v>Gnocchi di nonna Alice</v>
      </c>
      <c r="D1992" t="str">
        <f>_xlfn.IFNA(VLOOKUP(VLOOKUP(A1992,Orders!$A$1:$L$832,3,FALSE),Employees!$A$1:$J$10,3,FALSE)&amp;" "&amp;VLOOKUP(VLOOKUP(A1992,Orders!$A$1:$L$832,3,FALSE),Employees!$A$1:$J$10,2,FALSE),"")</f>
        <v>Margaret Peacock</v>
      </c>
      <c r="E1992" s="3">
        <f>_xlfn.IFNA(VLOOKUP(A1992,Orders!$A$1:$L$832,4,FALSE),"")</f>
        <v>43398</v>
      </c>
      <c r="F1992">
        <v>38</v>
      </c>
      <c r="G1992">
        <v>5</v>
      </c>
      <c r="H1992">
        <v>0</v>
      </c>
      <c r="I1992">
        <f t="shared" si="124"/>
        <v>2018</v>
      </c>
      <c r="J1992">
        <f t="shared" si="125"/>
        <v>190</v>
      </c>
      <c r="K1992">
        <f t="shared" si="126"/>
        <v>10</v>
      </c>
      <c r="L1992" t="str">
        <f t="shared" si="127"/>
        <v>Q4</v>
      </c>
    </row>
    <row r="1993" spans="1:12">
      <c r="A1993">
        <v>11019</v>
      </c>
      <c r="B1993">
        <v>46</v>
      </c>
      <c r="C1993" t="str">
        <f>_xlfn.IFNA(VLOOKUP(B1993,Products!$A$1:$J$93,2,FALSE),"")</f>
        <v>Spegesild</v>
      </c>
      <c r="D1993" t="str">
        <f>_xlfn.IFNA(VLOOKUP(VLOOKUP(A1993,Orders!$A$1:$L$832,3,FALSE),Employees!$A$1:$J$10,3,FALSE)&amp;" "&amp;VLOOKUP(VLOOKUP(A1993,Orders!$A$1:$L$832,3,FALSE),Employees!$A$1:$J$10,2,FALSE),"")</f>
        <v>Michael Suyama</v>
      </c>
      <c r="E1993" s="3">
        <f>_xlfn.IFNA(VLOOKUP(A1993,Orders!$A$1:$L$832,4,FALSE),"")</f>
        <v>43398</v>
      </c>
      <c r="F1993">
        <v>12</v>
      </c>
      <c r="G1993">
        <v>3</v>
      </c>
      <c r="H1993">
        <v>0</v>
      </c>
      <c r="I1993">
        <f t="shared" si="124"/>
        <v>2018</v>
      </c>
      <c r="J1993">
        <f t="shared" si="125"/>
        <v>36</v>
      </c>
      <c r="K1993">
        <f t="shared" si="126"/>
        <v>10</v>
      </c>
      <c r="L1993" t="str">
        <f t="shared" si="127"/>
        <v>Q4</v>
      </c>
    </row>
    <row r="1994" spans="1:12">
      <c r="A1994">
        <v>11019</v>
      </c>
      <c r="B1994">
        <v>49</v>
      </c>
      <c r="C1994" t="str">
        <f>_xlfn.IFNA(VLOOKUP(B1994,Products!$A$1:$J$93,2,FALSE),"")</f>
        <v>Maxilaku</v>
      </c>
      <c r="D1994" t="str">
        <f>_xlfn.IFNA(VLOOKUP(VLOOKUP(A1994,Orders!$A$1:$L$832,3,FALSE),Employees!$A$1:$J$10,3,FALSE)&amp;" "&amp;VLOOKUP(VLOOKUP(A1994,Orders!$A$1:$L$832,3,FALSE),Employees!$A$1:$J$10,2,FALSE),"")</f>
        <v>Michael Suyama</v>
      </c>
      <c r="E1994" s="3">
        <f>_xlfn.IFNA(VLOOKUP(A1994,Orders!$A$1:$L$832,4,FALSE),"")</f>
        <v>43398</v>
      </c>
      <c r="F1994">
        <v>20</v>
      </c>
      <c r="G1994">
        <v>2</v>
      </c>
      <c r="H1994">
        <v>0</v>
      </c>
      <c r="I1994">
        <f t="shared" si="124"/>
        <v>2018</v>
      </c>
      <c r="J1994">
        <f t="shared" si="125"/>
        <v>40</v>
      </c>
      <c r="K1994">
        <f t="shared" si="126"/>
        <v>10</v>
      </c>
      <c r="L1994" t="str">
        <f t="shared" si="127"/>
        <v>Q4</v>
      </c>
    </row>
    <row r="1995" spans="1:12">
      <c r="A1995">
        <v>11020</v>
      </c>
      <c r="B1995">
        <v>10</v>
      </c>
      <c r="C1995" t="str">
        <f>_xlfn.IFNA(VLOOKUP(B1995,Products!$A$1:$J$93,2,FALSE),"")</f>
        <v>sugar</v>
      </c>
      <c r="D1995" t="str">
        <f>_xlfn.IFNA(VLOOKUP(VLOOKUP(A1995,Orders!$A$1:$L$832,3,FALSE),Employees!$A$1:$J$10,3,FALSE)&amp;" "&amp;VLOOKUP(VLOOKUP(A1995,Orders!$A$1:$L$832,3,FALSE),Employees!$A$1:$J$10,2,FALSE),"")</f>
        <v>Andrew Fuller</v>
      </c>
      <c r="E1995" s="3">
        <f>_xlfn.IFNA(VLOOKUP(A1995,Orders!$A$1:$L$832,4,FALSE),"")</f>
        <v>43399</v>
      </c>
      <c r="F1995">
        <v>31</v>
      </c>
      <c r="G1995">
        <v>24</v>
      </c>
      <c r="H1995">
        <v>0.15</v>
      </c>
      <c r="I1995">
        <f t="shared" si="124"/>
        <v>2018</v>
      </c>
      <c r="J1995">
        <f t="shared" si="125"/>
        <v>111.6</v>
      </c>
      <c r="K1995">
        <f t="shared" si="126"/>
        <v>10</v>
      </c>
      <c r="L1995" t="str">
        <f t="shared" si="127"/>
        <v>Q4</v>
      </c>
    </row>
    <row r="1996" spans="1:12">
      <c r="A1996">
        <v>11021</v>
      </c>
      <c r="B1996">
        <v>2</v>
      </c>
      <c r="C1996" t="str">
        <f>_xlfn.IFNA(VLOOKUP(B1996,Products!$A$1:$J$93,2,FALSE),"")</f>
        <v>Chang5</v>
      </c>
      <c r="D1996" t="str">
        <f>_xlfn.IFNA(VLOOKUP(VLOOKUP(A1996,Orders!$A$1:$L$832,3,FALSE),Employees!$A$1:$J$10,3,FALSE)&amp;" "&amp;VLOOKUP(VLOOKUP(A1996,Orders!$A$1:$L$832,3,FALSE),Employees!$A$1:$J$10,2,FALSE),"")</f>
        <v>Janet Leverling</v>
      </c>
      <c r="E1996" s="3">
        <f>_xlfn.IFNA(VLOOKUP(A1996,Orders!$A$1:$L$832,4,FALSE),"")</f>
        <v>43399</v>
      </c>
      <c r="F1996">
        <v>19</v>
      </c>
      <c r="G1996">
        <v>11</v>
      </c>
      <c r="H1996">
        <v>0.25</v>
      </c>
      <c r="I1996">
        <f t="shared" si="124"/>
        <v>2018</v>
      </c>
      <c r="J1996">
        <f t="shared" si="125"/>
        <v>52.25</v>
      </c>
      <c r="K1996">
        <f t="shared" si="126"/>
        <v>10</v>
      </c>
      <c r="L1996" t="str">
        <f t="shared" si="127"/>
        <v>Q4</v>
      </c>
    </row>
    <row r="1997" spans="1:12">
      <c r="A1997">
        <v>11021</v>
      </c>
      <c r="B1997">
        <v>20</v>
      </c>
      <c r="C1997" t="str">
        <f>_xlfn.IFNA(VLOOKUP(B1997,Products!$A$1:$J$93,2,FALSE),"")</f>
        <v>Sir Rodney's Marmalade</v>
      </c>
      <c r="D1997" t="str">
        <f>_xlfn.IFNA(VLOOKUP(VLOOKUP(A1997,Orders!$A$1:$L$832,3,FALSE),Employees!$A$1:$J$10,3,FALSE)&amp;" "&amp;VLOOKUP(VLOOKUP(A1997,Orders!$A$1:$L$832,3,FALSE),Employees!$A$1:$J$10,2,FALSE),"")</f>
        <v>Janet Leverling</v>
      </c>
      <c r="E1997" s="3">
        <f>_xlfn.IFNA(VLOOKUP(A1997,Orders!$A$1:$L$832,4,FALSE),"")</f>
        <v>43399</v>
      </c>
      <c r="F1997">
        <v>81</v>
      </c>
      <c r="G1997">
        <v>15</v>
      </c>
      <c r="H1997">
        <v>0</v>
      </c>
      <c r="I1997">
        <f t="shared" si="124"/>
        <v>2018</v>
      </c>
      <c r="J1997">
        <f t="shared" si="125"/>
        <v>1215</v>
      </c>
      <c r="K1997">
        <f t="shared" si="126"/>
        <v>10</v>
      </c>
      <c r="L1997" t="str">
        <f t="shared" si="127"/>
        <v>Q4</v>
      </c>
    </row>
    <row r="1998" spans="1:12">
      <c r="A1998">
        <v>11021</v>
      </c>
      <c r="B1998">
        <v>26</v>
      </c>
      <c r="C1998" t="str">
        <f>_xlfn.IFNA(VLOOKUP(B1998,Products!$A$1:$J$93,2,FALSE),"")</f>
        <v>Gumbär Gummibärchen</v>
      </c>
      <c r="D1998" t="str">
        <f>_xlfn.IFNA(VLOOKUP(VLOOKUP(A1998,Orders!$A$1:$L$832,3,FALSE),Employees!$A$1:$J$10,3,FALSE)&amp;" "&amp;VLOOKUP(VLOOKUP(A1998,Orders!$A$1:$L$832,3,FALSE),Employees!$A$1:$J$10,2,FALSE),"")</f>
        <v>Janet Leverling</v>
      </c>
      <c r="E1998" s="3">
        <f>_xlfn.IFNA(VLOOKUP(A1998,Orders!$A$1:$L$832,4,FALSE),"")</f>
        <v>43399</v>
      </c>
      <c r="F1998">
        <v>31.23</v>
      </c>
      <c r="G1998">
        <v>63</v>
      </c>
      <c r="H1998">
        <v>0</v>
      </c>
      <c r="I1998">
        <f t="shared" si="124"/>
        <v>2018</v>
      </c>
      <c r="J1998">
        <f t="shared" si="125"/>
        <v>1967.49</v>
      </c>
      <c r="K1998">
        <f t="shared" si="126"/>
        <v>10</v>
      </c>
      <c r="L1998" t="str">
        <f t="shared" si="127"/>
        <v>Q4</v>
      </c>
    </row>
    <row r="1999" spans="1:12">
      <c r="A1999">
        <v>11021</v>
      </c>
      <c r="B1999">
        <v>51</v>
      </c>
      <c r="C1999" t="str">
        <f>_xlfn.IFNA(VLOOKUP(B1999,Products!$A$1:$J$93,2,FALSE),"")</f>
        <v>Manjimup Dried Apples</v>
      </c>
      <c r="D1999" t="str">
        <f>_xlfn.IFNA(VLOOKUP(VLOOKUP(A1999,Orders!$A$1:$L$832,3,FALSE),Employees!$A$1:$J$10,3,FALSE)&amp;" "&amp;VLOOKUP(VLOOKUP(A1999,Orders!$A$1:$L$832,3,FALSE),Employees!$A$1:$J$10,2,FALSE),"")</f>
        <v>Janet Leverling</v>
      </c>
      <c r="E1999" s="3">
        <f>_xlfn.IFNA(VLOOKUP(A1999,Orders!$A$1:$L$832,4,FALSE),"")</f>
        <v>43399</v>
      </c>
      <c r="F1999">
        <v>53</v>
      </c>
      <c r="G1999">
        <v>44</v>
      </c>
      <c r="H1999">
        <v>0.25</v>
      </c>
      <c r="I1999">
        <f t="shared" si="124"/>
        <v>2018</v>
      </c>
      <c r="J1999">
        <f t="shared" si="125"/>
        <v>583</v>
      </c>
      <c r="K1999">
        <f t="shared" si="126"/>
        <v>10</v>
      </c>
      <c r="L1999" t="str">
        <f t="shared" si="127"/>
        <v>Q4</v>
      </c>
    </row>
    <row r="2000" spans="1:12">
      <c r="A2000">
        <v>11021</v>
      </c>
      <c r="B2000">
        <v>72</v>
      </c>
      <c r="C2000" t="str">
        <f>_xlfn.IFNA(VLOOKUP(B2000,Products!$A$1:$J$93,2,FALSE),"")</f>
        <v>Mozzarella di Giovanni</v>
      </c>
      <c r="D2000" t="str">
        <f>_xlfn.IFNA(VLOOKUP(VLOOKUP(A2000,Orders!$A$1:$L$832,3,FALSE),Employees!$A$1:$J$10,3,FALSE)&amp;" "&amp;VLOOKUP(VLOOKUP(A2000,Orders!$A$1:$L$832,3,FALSE),Employees!$A$1:$J$10,2,FALSE),"")</f>
        <v>Janet Leverling</v>
      </c>
      <c r="E2000" s="3">
        <f>_xlfn.IFNA(VLOOKUP(A2000,Orders!$A$1:$L$832,4,FALSE),"")</f>
        <v>43399</v>
      </c>
      <c r="F2000">
        <v>34.799999999999997</v>
      </c>
      <c r="G2000">
        <v>35</v>
      </c>
      <c r="H2000">
        <v>0</v>
      </c>
      <c r="I2000">
        <f t="shared" si="124"/>
        <v>2018</v>
      </c>
      <c r="J2000">
        <f t="shared" si="125"/>
        <v>1218</v>
      </c>
      <c r="K2000">
        <f t="shared" si="126"/>
        <v>10</v>
      </c>
      <c r="L2000" t="str">
        <f t="shared" si="127"/>
        <v>Q4</v>
      </c>
    </row>
    <row r="2001" spans="1:12">
      <c r="A2001">
        <v>11022</v>
      </c>
      <c r="B2001">
        <v>19</v>
      </c>
      <c r="C2001" t="str">
        <f>_xlfn.IFNA(VLOOKUP(B2001,Products!$A$1:$J$93,2,FALSE),"")</f>
        <v>Teatime Chocolate Biscuits</v>
      </c>
      <c r="D2001" t="str">
        <f>_xlfn.IFNA(VLOOKUP(VLOOKUP(A2001,Orders!$A$1:$L$832,3,FALSE),Employees!$A$1:$J$10,3,FALSE)&amp;" "&amp;VLOOKUP(VLOOKUP(A2001,Orders!$A$1:$L$832,3,FALSE),Employees!$A$1:$J$10,2,FALSE),"")</f>
        <v>Anne Dodsworth</v>
      </c>
      <c r="E2001" s="3">
        <f>_xlfn.IFNA(VLOOKUP(A2001,Orders!$A$1:$L$832,4,FALSE),"")</f>
        <v>43399</v>
      </c>
      <c r="F2001">
        <v>9.1999999999999993</v>
      </c>
      <c r="G2001">
        <v>35</v>
      </c>
      <c r="H2001">
        <v>0</v>
      </c>
      <c r="I2001">
        <f t="shared" si="124"/>
        <v>2018</v>
      </c>
      <c r="J2001">
        <f t="shared" si="125"/>
        <v>322</v>
      </c>
      <c r="K2001">
        <f t="shared" si="126"/>
        <v>10</v>
      </c>
      <c r="L2001" t="str">
        <f t="shared" si="127"/>
        <v>Q4</v>
      </c>
    </row>
    <row r="2002" spans="1:12">
      <c r="A2002">
        <v>11022</v>
      </c>
      <c r="B2002">
        <v>69</v>
      </c>
      <c r="C2002" t="str">
        <f>_xlfn.IFNA(VLOOKUP(B2002,Products!$A$1:$J$93,2,FALSE),"")</f>
        <v>Gudbrandsdalsost</v>
      </c>
      <c r="D2002" t="str">
        <f>_xlfn.IFNA(VLOOKUP(VLOOKUP(A2002,Orders!$A$1:$L$832,3,FALSE),Employees!$A$1:$J$10,3,FALSE)&amp;" "&amp;VLOOKUP(VLOOKUP(A2002,Orders!$A$1:$L$832,3,FALSE),Employees!$A$1:$J$10,2,FALSE),"")</f>
        <v>Anne Dodsworth</v>
      </c>
      <c r="E2002" s="3">
        <f>_xlfn.IFNA(VLOOKUP(A2002,Orders!$A$1:$L$832,4,FALSE),"")</f>
        <v>43399</v>
      </c>
      <c r="F2002">
        <v>36</v>
      </c>
      <c r="G2002">
        <v>30</v>
      </c>
      <c r="H2002">
        <v>0</v>
      </c>
      <c r="I2002">
        <f t="shared" si="124"/>
        <v>2018</v>
      </c>
      <c r="J2002">
        <f t="shared" si="125"/>
        <v>1080</v>
      </c>
      <c r="K2002">
        <f t="shared" si="126"/>
        <v>10</v>
      </c>
      <c r="L2002" t="str">
        <f t="shared" si="127"/>
        <v>Q4</v>
      </c>
    </row>
    <row r="2003" spans="1:12">
      <c r="A2003">
        <v>11023</v>
      </c>
      <c r="B2003">
        <v>7</v>
      </c>
      <c r="C2003" t="str">
        <f>_xlfn.IFNA(VLOOKUP(B2003,Products!$A$1:$J$93,2,FALSE),"")</f>
        <v>Uncle Bob's Organic Dried Pears</v>
      </c>
      <c r="D2003" t="str">
        <f>_xlfn.IFNA(VLOOKUP(VLOOKUP(A2003,Orders!$A$1:$L$832,3,FALSE),Employees!$A$1:$J$10,3,FALSE)&amp;" "&amp;VLOOKUP(VLOOKUP(A2003,Orders!$A$1:$L$832,3,FALSE),Employees!$A$1:$J$10,2,FALSE),"")</f>
        <v>Nancy Davolio</v>
      </c>
      <c r="E2003" s="3">
        <f>_xlfn.IFNA(VLOOKUP(A2003,Orders!$A$1:$L$832,4,FALSE),"")</f>
        <v>43399</v>
      </c>
      <c r="F2003">
        <v>30</v>
      </c>
      <c r="G2003">
        <v>4</v>
      </c>
      <c r="H2003">
        <v>0</v>
      </c>
      <c r="I2003">
        <f t="shared" si="124"/>
        <v>2018</v>
      </c>
      <c r="J2003">
        <f t="shared" si="125"/>
        <v>120</v>
      </c>
      <c r="K2003">
        <f t="shared" si="126"/>
        <v>10</v>
      </c>
      <c r="L2003" t="str">
        <f t="shared" si="127"/>
        <v>Q4</v>
      </c>
    </row>
    <row r="2004" spans="1:12">
      <c r="A2004">
        <v>11023</v>
      </c>
      <c r="B2004">
        <v>43</v>
      </c>
      <c r="C2004" t="str">
        <f>_xlfn.IFNA(VLOOKUP(B2004,Products!$A$1:$J$93,2,FALSE),"")</f>
        <v>Ipoh Coffee</v>
      </c>
      <c r="D2004" t="str">
        <f>_xlfn.IFNA(VLOOKUP(VLOOKUP(A2004,Orders!$A$1:$L$832,3,FALSE),Employees!$A$1:$J$10,3,FALSE)&amp;" "&amp;VLOOKUP(VLOOKUP(A2004,Orders!$A$1:$L$832,3,FALSE),Employees!$A$1:$J$10,2,FALSE),"")</f>
        <v>Nancy Davolio</v>
      </c>
      <c r="E2004" s="3">
        <f>_xlfn.IFNA(VLOOKUP(A2004,Orders!$A$1:$L$832,4,FALSE),"")</f>
        <v>43399</v>
      </c>
      <c r="F2004">
        <v>46</v>
      </c>
      <c r="G2004">
        <v>30</v>
      </c>
      <c r="H2004">
        <v>0</v>
      </c>
      <c r="I2004">
        <f t="shared" si="124"/>
        <v>2018</v>
      </c>
      <c r="J2004">
        <f t="shared" si="125"/>
        <v>1380</v>
      </c>
      <c r="K2004">
        <f t="shared" si="126"/>
        <v>10</v>
      </c>
      <c r="L2004" t="str">
        <f t="shared" si="127"/>
        <v>Q4</v>
      </c>
    </row>
    <row r="2005" spans="1:12">
      <c r="A2005">
        <v>11024</v>
      </c>
      <c r="B2005">
        <v>26</v>
      </c>
      <c r="C2005" t="str">
        <f>_xlfn.IFNA(VLOOKUP(B2005,Products!$A$1:$J$93,2,FALSE),"")</f>
        <v>Gumbär Gummibärchen</v>
      </c>
      <c r="D2005" t="str">
        <f>_xlfn.IFNA(VLOOKUP(VLOOKUP(A2005,Orders!$A$1:$L$832,3,FALSE),Employees!$A$1:$J$10,3,FALSE)&amp;" "&amp;VLOOKUP(VLOOKUP(A2005,Orders!$A$1:$L$832,3,FALSE),Employees!$A$1:$J$10,2,FALSE),"")</f>
        <v>Margaret Peacock</v>
      </c>
      <c r="E2005" s="3">
        <f>_xlfn.IFNA(VLOOKUP(A2005,Orders!$A$1:$L$832,4,FALSE),"")</f>
        <v>43400</v>
      </c>
      <c r="F2005">
        <v>31.23</v>
      </c>
      <c r="G2005">
        <v>12</v>
      </c>
      <c r="H2005">
        <v>0</v>
      </c>
      <c r="I2005">
        <f t="shared" si="124"/>
        <v>2018</v>
      </c>
      <c r="J2005">
        <f t="shared" si="125"/>
        <v>374.76</v>
      </c>
      <c r="K2005">
        <f t="shared" si="126"/>
        <v>10</v>
      </c>
      <c r="L2005" t="str">
        <f t="shared" si="127"/>
        <v>Q4</v>
      </c>
    </row>
    <row r="2006" spans="1:12">
      <c r="A2006">
        <v>11024</v>
      </c>
      <c r="B2006">
        <v>33</v>
      </c>
      <c r="C2006" t="str">
        <f>_xlfn.IFNA(VLOOKUP(B2006,Products!$A$1:$J$93,2,FALSE),"")</f>
        <v>Geitost</v>
      </c>
      <c r="D2006" t="str">
        <f>_xlfn.IFNA(VLOOKUP(VLOOKUP(A2006,Orders!$A$1:$L$832,3,FALSE),Employees!$A$1:$J$10,3,FALSE)&amp;" "&amp;VLOOKUP(VLOOKUP(A2006,Orders!$A$1:$L$832,3,FALSE),Employees!$A$1:$J$10,2,FALSE),"")</f>
        <v>Margaret Peacock</v>
      </c>
      <c r="E2006" s="3">
        <f>_xlfn.IFNA(VLOOKUP(A2006,Orders!$A$1:$L$832,4,FALSE),"")</f>
        <v>43400</v>
      </c>
      <c r="F2006">
        <v>2.5</v>
      </c>
      <c r="G2006">
        <v>30</v>
      </c>
      <c r="H2006">
        <v>0</v>
      </c>
      <c r="I2006">
        <f t="shared" si="124"/>
        <v>2018</v>
      </c>
      <c r="J2006">
        <f t="shared" si="125"/>
        <v>75</v>
      </c>
      <c r="K2006">
        <f t="shared" si="126"/>
        <v>10</v>
      </c>
      <c r="L2006" t="str">
        <f t="shared" si="127"/>
        <v>Q4</v>
      </c>
    </row>
    <row r="2007" spans="1:12">
      <c r="A2007">
        <v>11024</v>
      </c>
      <c r="B2007">
        <v>65</v>
      </c>
      <c r="C2007" t="str">
        <f>_xlfn.IFNA(VLOOKUP(B2007,Products!$A$1:$J$93,2,FALSE),"")</f>
        <v>Louisiana Fiery Hot Pepper Sauce</v>
      </c>
      <c r="D2007" t="str">
        <f>_xlfn.IFNA(VLOOKUP(VLOOKUP(A2007,Orders!$A$1:$L$832,3,FALSE),Employees!$A$1:$J$10,3,FALSE)&amp;" "&amp;VLOOKUP(VLOOKUP(A2007,Orders!$A$1:$L$832,3,FALSE),Employees!$A$1:$J$10,2,FALSE),"")</f>
        <v>Margaret Peacock</v>
      </c>
      <c r="E2007" s="3">
        <f>_xlfn.IFNA(VLOOKUP(A2007,Orders!$A$1:$L$832,4,FALSE),"")</f>
        <v>43400</v>
      </c>
      <c r="F2007">
        <v>21.05</v>
      </c>
      <c r="G2007">
        <v>21</v>
      </c>
      <c r="H2007">
        <v>0</v>
      </c>
      <c r="I2007">
        <f t="shared" si="124"/>
        <v>2018</v>
      </c>
      <c r="J2007">
        <f t="shared" si="125"/>
        <v>442.05</v>
      </c>
      <c r="K2007">
        <f t="shared" si="126"/>
        <v>10</v>
      </c>
      <c r="L2007" t="str">
        <f t="shared" si="127"/>
        <v>Q4</v>
      </c>
    </row>
    <row r="2008" spans="1:12">
      <c r="A2008">
        <v>11024</v>
      </c>
      <c r="B2008">
        <v>71</v>
      </c>
      <c r="C2008" t="str">
        <f>_xlfn.IFNA(VLOOKUP(B2008,Products!$A$1:$J$93,2,FALSE),"")</f>
        <v>Flotemysost</v>
      </c>
      <c r="D2008" t="str">
        <f>_xlfn.IFNA(VLOOKUP(VLOOKUP(A2008,Orders!$A$1:$L$832,3,FALSE),Employees!$A$1:$J$10,3,FALSE)&amp;" "&amp;VLOOKUP(VLOOKUP(A2008,Orders!$A$1:$L$832,3,FALSE),Employees!$A$1:$J$10,2,FALSE),"")</f>
        <v>Margaret Peacock</v>
      </c>
      <c r="E2008" s="3">
        <f>_xlfn.IFNA(VLOOKUP(A2008,Orders!$A$1:$L$832,4,FALSE),"")</f>
        <v>43400</v>
      </c>
      <c r="F2008">
        <v>21.5</v>
      </c>
      <c r="G2008">
        <v>50</v>
      </c>
      <c r="H2008">
        <v>0</v>
      </c>
      <c r="I2008">
        <f t="shared" si="124"/>
        <v>2018</v>
      </c>
      <c r="J2008">
        <f t="shared" si="125"/>
        <v>1075</v>
      </c>
      <c r="K2008">
        <f t="shared" si="126"/>
        <v>10</v>
      </c>
      <c r="L2008" t="str">
        <f t="shared" si="127"/>
        <v>Q4</v>
      </c>
    </row>
    <row r="2009" spans="1:12">
      <c r="A2009">
        <v>11025</v>
      </c>
      <c r="B2009">
        <v>1</v>
      </c>
      <c r="C2009" t="str">
        <f>_xlfn.IFNA(VLOOKUP(B2009,Products!$A$1:$J$93,2,FALSE),"")</f>
        <v>Tea</v>
      </c>
      <c r="D2009" t="str">
        <f>_xlfn.IFNA(VLOOKUP(VLOOKUP(A2009,Orders!$A$1:$L$832,3,FALSE),Employees!$A$1:$J$10,3,FALSE)&amp;" "&amp;VLOOKUP(VLOOKUP(A2009,Orders!$A$1:$L$832,3,FALSE),Employees!$A$1:$J$10,2,FALSE),"")</f>
        <v>Michael Suyama</v>
      </c>
      <c r="E2009" s="3">
        <f>_xlfn.IFNA(VLOOKUP(A2009,Orders!$A$1:$L$832,4,FALSE),"")</f>
        <v>43400</v>
      </c>
      <c r="F2009">
        <v>18</v>
      </c>
      <c r="G2009">
        <v>10</v>
      </c>
      <c r="H2009">
        <v>0.1</v>
      </c>
      <c r="I2009">
        <f t="shared" si="124"/>
        <v>2018</v>
      </c>
      <c r="J2009">
        <f t="shared" si="125"/>
        <v>18</v>
      </c>
      <c r="K2009">
        <f t="shared" si="126"/>
        <v>10</v>
      </c>
      <c r="L2009" t="str">
        <f t="shared" si="127"/>
        <v>Q4</v>
      </c>
    </row>
    <row r="2010" spans="1:12">
      <c r="A2010">
        <v>11025</v>
      </c>
      <c r="B2010">
        <v>13</v>
      </c>
      <c r="C2010" t="str">
        <f>_xlfn.IFNA(VLOOKUP(B2010,Products!$A$1:$J$93,2,FALSE),"")</f>
        <v>Konbu</v>
      </c>
      <c r="D2010" t="str">
        <f>_xlfn.IFNA(VLOOKUP(VLOOKUP(A2010,Orders!$A$1:$L$832,3,FALSE),Employees!$A$1:$J$10,3,FALSE)&amp;" "&amp;VLOOKUP(VLOOKUP(A2010,Orders!$A$1:$L$832,3,FALSE),Employees!$A$1:$J$10,2,FALSE),"")</f>
        <v>Michael Suyama</v>
      </c>
      <c r="E2010" s="3">
        <f>_xlfn.IFNA(VLOOKUP(A2010,Orders!$A$1:$L$832,4,FALSE),"")</f>
        <v>43400</v>
      </c>
      <c r="F2010">
        <v>6</v>
      </c>
      <c r="G2010">
        <v>20</v>
      </c>
      <c r="H2010">
        <v>0.1</v>
      </c>
      <c r="I2010">
        <f t="shared" si="124"/>
        <v>2018</v>
      </c>
      <c r="J2010">
        <f t="shared" si="125"/>
        <v>12</v>
      </c>
      <c r="K2010">
        <f t="shared" si="126"/>
        <v>10</v>
      </c>
      <c r="L2010" t="str">
        <f t="shared" si="127"/>
        <v>Q4</v>
      </c>
    </row>
    <row r="2011" spans="1:12">
      <c r="A2011">
        <v>11026</v>
      </c>
      <c r="B2011">
        <v>18</v>
      </c>
      <c r="C2011" t="str">
        <f>_xlfn.IFNA(VLOOKUP(B2011,Products!$A$1:$J$93,2,FALSE),"")</f>
        <v>Carnarvon Tigers</v>
      </c>
      <c r="D2011" t="str">
        <f>_xlfn.IFNA(VLOOKUP(VLOOKUP(A2011,Orders!$A$1:$L$832,3,FALSE),Employees!$A$1:$J$10,3,FALSE)&amp;" "&amp;VLOOKUP(VLOOKUP(A2011,Orders!$A$1:$L$832,3,FALSE),Employees!$A$1:$J$10,2,FALSE),"")</f>
        <v>Margaret Peacock</v>
      </c>
      <c r="E2011" s="3">
        <f>_xlfn.IFNA(VLOOKUP(A2011,Orders!$A$1:$L$832,4,FALSE),"")</f>
        <v>43400</v>
      </c>
      <c r="F2011">
        <v>62.5</v>
      </c>
      <c r="G2011">
        <v>8</v>
      </c>
      <c r="H2011">
        <v>0</v>
      </c>
      <c r="I2011">
        <f t="shared" si="124"/>
        <v>2018</v>
      </c>
      <c r="J2011">
        <f t="shared" si="125"/>
        <v>500</v>
      </c>
      <c r="K2011">
        <f t="shared" si="126"/>
        <v>10</v>
      </c>
      <c r="L2011" t="str">
        <f t="shared" si="127"/>
        <v>Q4</v>
      </c>
    </row>
    <row r="2012" spans="1:12">
      <c r="A2012">
        <v>11026</v>
      </c>
      <c r="B2012">
        <v>51</v>
      </c>
      <c r="C2012" t="str">
        <f>_xlfn.IFNA(VLOOKUP(B2012,Products!$A$1:$J$93,2,FALSE),"")</f>
        <v>Manjimup Dried Apples</v>
      </c>
      <c r="D2012" t="str">
        <f>_xlfn.IFNA(VLOOKUP(VLOOKUP(A2012,Orders!$A$1:$L$832,3,FALSE),Employees!$A$1:$J$10,3,FALSE)&amp;" "&amp;VLOOKUP(VLOOKUP(A2012,Orders!$A$1:$L$832,3,FALSE),Employees!$A$1:$J$10,2,FALSE),"")</f>
        <v>Margaret Peacock</v>
      </c>
      <c r="E2012" s="3">
        <f>_xlfn.IFNA(VLOOKUP(A2012,Orders!$A$1:$L$832,4,FALSE),"")</f>
        <v>43400</v>
      </c>
      <c r="F2012">
        <v>53</v>
      </c>
      <c r="G2012">
        <v>10</v>
      </c>
      <c r="H2012">
        <v>0</v>
      </c>
      <c r="I2012">
        <f t="shared" si="124"/>
        <v>2018</v>
      </c>
      <c r="J2012">
        <f t="shared" si="125"/>
        <v>530</v>
      </c>
      <c r="K2012">
        <f t="shared" si="126"/>
        <v>10</v>
      </c>
      <c r="L2012" t="str">
        <f t="shared" si="127"/>
        <v>Q4</v>
      </c>
    </row>
    <row r="2013" spans="1:12">
      <c r="A2013">
        <v>11027</v>
      </c>
      <c r="B2013">
        <v>24</v>
      </c>
      <c r="C2013" t="str">
        <f>_xlfn.IFNA(VLOOKUP(B2013,Products!$A$1:$J$93,2,FALSE),"")</f>
        <v>Guaraná Fantástica</v>
      </c>
      <c r="D2013" t="str">
        <f>_xlfn.IFNA(VLOOKUP(VLOOKUP(A2013,Orders!$A$1:$L$832,3,FALSE),Employees!$A$1:$J$10,3,FALSE)&amp;" "&amp;VLOOKUP(VLOOKUP(A2013,Orders!$A$1:$L$832,3,FALSE),Employees!$A$1:$J$10,2,FALSE),"")</f>
        <v>Nancy Davolio</v>
      </c>
      <c r="E2013" s="3">
        <f>_xlfn.IFNA(VLOOKUP(A2013,Orders!$A$1:$L$832,4,FALSE),"")</f>
        <v>43401</v>
      </c>
      <c r="F2013">
        <v>4.5</v>
      </c>
      <c r="G2013">
        <v>30</v>
      </c>
      <c r="H2013">
        <v>0.25</v>
      </c>
      <c r="I2013">
        <f t="shared" si="124"/>
        <v>2018</v>
      </c>
      <c r="J2013">
        <f t="shared" si="125"/>
        <v>33.75</v>
      </c>
      <c r="K2013">
        <f t="shared" si="126"/>
        <v>10</v>
      </c>
      <c r="L2013" t="str">
        <f t="shared" si="127"/>
        <v>Q4</v>
      </c>
    </row>
    <row r="2014" spans="1:12">
      <c r="A2014">
        <v>11027</v>
      </c>
      <c r="B2014">
        <v>62</v>
      </c>
      <c r="C2014" t="str">
        <f>_xlfn.IFNA(VLOOKUP(B2014,Products!$A$1:$J$93,2,FALSE),"")</f>
        <v>Tarte au sucre</v>
      </c>
      <c r="D2014" t="str">
        <f>_xlfn.IFNA(VLOOKUP(VLOOKUP(A2014,Orders!$A$1:$L$832,3,FALSE),Employees!$A$1:$J$10,3,FALSE)&amp;" "&amp;VLOOKUP(VLOOKUP(A2014,Orders!$A$1:$L$832,3,FALSE),Employees!$A$1:$J$10,2,FALSE),"")</f>
        <v>Nancy Davolio</v>
      </c>
      <c r="E2014" s="3">
        <f>_xlfn.IFNA(VLOOKUP(A2014,Orders!$A$1:$L$832,4,FALSE),"")</f>
        <v>43401</v>
      </c>
      <c r="F2014">
        <v>49.3</v>
      </c>
      <c r="G2014">
        <v>21</v>
      </c>
      <c r="H2014">
        <v>0.25</v>
      </c>
      <c r="I2014">
        <f t="shared" si="124"/>
        <v>2018</v>
      </c>
      <c r="J2014">
        <f t="shared" si="125"/>
        <v>258.82499999999999</v>
      </c>
      <c r="K2014">
        <f t="shared" si="126"/>
        <v>10</v>
      </c>
      <c r="L2014" t="str">
        <f t="shared" si="127"/>
        <v>Q4</v>
      </c>
    </row>
    <row r="2015" spans="1:12">
      <c r="A2015">
        <v>11028</v>
      </c>
      <c r="B2015">
        <v>55</v>
      </c>
      <c r="C2015" t="str">
        <f>_xlfn.IFNA(VLOOKUP(B2015,Products!$A$1:$J$93,2,FALSE),"")</f>
        <v>Pâté chinois</v>
      </c>
      <c r="D2015" t="str">
        <f>_xlfn.IFNA(VLOOKUP(VLOOKUP(A2015,Orders!$A$1:$L$832,3,FALSE),Employees!$A$1:$J$10,3,FALSE)&amp;" "&amp;VLOOKUP(VLOOKUP(A2015,Orders!$A$1:$L$832,3,FALSE),Employees!$A$1:$J$10,2,FALSE),"")</f>
        <v>Andrew Fuller</v>
      </c>
      <c r="E2015" s="3">
        <f>_xlfn.IFNA(VLOOKUP(A2015,Orders!$A$1:$L$832,4,FALSE),"")</f>
        <v>43401</v>
      </c>
      <c r="F2015">
        <v>24</v>
      </c>
      <c r="G2015">
        <v>35</v>
      </c>
      <c r="H2015">
        <v>0</v>
      </c>
      <c r="I2015">
        <f t="shared" si="124"/>
        <v>2018</v>
      </c>
      <c r="J2015">
        <f t="shared" si="125"/>
        <v>840</v>
      </c>
      <c r="K2015">
        <f t="shared" si="126"/>
        <v>10</v>
      </c>
      <c r="L2015" t="str">
        <f t="shared" si="127"/>
        <v>Q4</v>
      </c>
    </row>
    <row r="2016" spans="1:12">
      <c r="A2016">
        <v>11028</v>
      </c>
      <c r="B2016">
        <v>59</v>
      </c>
      <c r="C2016" t="str">
        <f>_xlfn.IFNA(VLOOKUP(B2016,Products!$A$1:$J$93,2,FALSE),"")</f>
        <v>Raclette Courdavault</v>
      </c>
      <c r="D2016" t="str">
        <f>_xlfn.IFNA(VLOOKUP(VLOOKUP(A2016,Orders!$A$1:$L$832,3,FALSE),Employees!$A$1:$J$10,3,FALSE)&amp;" "&amp;VLOOKUP(VLOOKUP(A2016,Orders!$A$1:$L$832,3,FALSE),Employees!$A$1:$J$10,2,FALSE),"")</f>
        <v>Andrew Fuller</v>
      </c>
      <c r="E2016" s="3">
        <f>_xlfn.IFNA(VLOOKUP(A2016,Orders!$A$1:$L$832,4,FALSE),"")</f>
        <v>43401</v>
      </c>
      <c r="F2016">
        <v>55</v>
      </c>
      <c r="G2016">
        <v>24</v>
      </c>
      <c r="H2016">
        <v>0</v>
      </c>
      <c r="I2016">
        <f t="shared" si="124"/>
        <v>2018</v>
      </c>
      <c r="J2016">
        <f t="shared" si="125"/>
        <v>1320</v>
      </c>
      <c r="K2016">
        <f t="shared" si="126"/>
        <v>10</v>
      </c>
      <c r="L2016" t="str">
        <f t="shared" si="127"/>
        <v>Q4</v>
      </c>
    </row>
    <row r="2017" spans="1:12">
      <c r="A2017">
        <v>11029</v>
      </c>
      <c r="B2017">
        <v>56</v>
      </c>
      <c r="C2017" t="str">
        <f>_xlfn.IFNA(VLOOKUP(B2017,Products!$A$1:$J$93,2,FALSE),"")</f>
        <v>Gnocchi di nonna Alice</v>
      </c>
      <c r="D2017" t="str">
        <f>_xlfn.IFNA(VLOOKUP(VLOOKUP(A2017,Orders!$A$1:$L$832,3,FALSE),Employees!$A$1:$J$10,3,FALSE)&amp;" "&amp;VLOOKUP(VLOOKUP(A2017,Orders!$A$1:$L$832,3,FALSE),Employees!$A$1:$J$10,2,FALSE),"")</f>
        <v>Margaret Peacock</v>
      </c>
      <c r="E2017" s="3">
        <f>_xlfn.IFNA(VLOOKUP(A2017,Orders!$A$1:$L$832,4,FALSE),"")</f>
        <v>43401</v>
      </c>
      <c r="F2017">
        <v>38</v>
      </c>
      <c r="G2017">
        <v>20</v>
      </c>
      <c r="H2017">
        <v>0</v>
      </c>
      <c r="I2017">
        <f t="shared" si="124"/>
        <v>2018</v>
      </c>
      <c r="J2017">
        <f t="shared" si="125"/>
        <v>760</v>
      </c>
      <c r="K2017">
        <f t="shared" si="126"/>
        <v>10</v>
      </c>
      <c r="L2017" t="str">
        <f t="shared" si="127"/>
        <v>Q4</v>
      </c>
    </row>
    <row r="2018" spans="1:12">
      <c r="A2018">
        <v>11029</v>
      </c>
      <c r="B2018">
        <v>63</v>
      </c>
      <c r="C2018" t="str">
        <f>_xlfn.IFNA(VLOOKUP(B2018,Products!$A$1:$J$93,2,FALSE),"")</f>
        <v>Vegie-spread</v>
      </c>
      <c r="D2018" t="str">
        <f>_xlfn.IFNA(VLOOKUP(VLOOKUP(A2018,Orders!$A$1:$L$832,3,FALSE),Employees!$A$1:$J$10,3,FALSE)&amp;" "&amp;VLOOKUP(VLOOKUP(A2018,Orders!$A$1:$L$832,3,FALSE),Employees!$A$1:$J$10,2,FALSE),"")</f>
        <v>Margaret Peacock</v>
      </c>
      <c r="E2018" s="3">
        <f>_xlfn.IFNA(VLOOKUP(A2018,Orders!$A$1:$L$832,4,FALSE),"")</f>
        <v>43401</v>
      </c>
      <c r="F2018">
        <v>43.9</v>
      </c>
      <c r="G2018">
        <v>12</v>
      </c>
      <c r="H2018">
        <v>0</v>
      </c>
      <c r="I2018">
        <f t="shared" si="124"/>
        <v>2018</v>
      </c>
      <c r="J2018">
        <f t="shared" si="125"/>
        <v>526.79999999999995</v>
      </c>
      <c r="K2018">
        <f t="shared" si="126"/>
        <v>10</v>
      </c>
      <c r="L2018" t="str">
        <f t="shared" si="127"/>
        <v>Q4</v>
      </c>
    </row>
    <row r="2019" spans="1:12">
      <c r="A2019">
        <v>11030</v>
      </c>
      <c r="B2019">
        <v>2</v>
      </c>
      <c r="C2019" t="str">
        <f>_xlfn.IFNA(VLOOKUP(B2019,Products!$A$1:$J$93,2,FALSE),"")</f>
        <v>Chang5</v>
      </c>
      <c r="D2019" t="str">
        <f>_xlfn.IFNA(VLOOKUP(VLOOKUP(A2019,Orders!$A$1:$L$832,3,FALSE),Employees!$A$1:$J$10,3,FALSE)&amp;" "&amp;VLOOKUP(VLOOKUP(A2019,Orders!$A$1:$L$832,3,FALSE),Employees!$A$1:$J$10,2,FALSE),"")</f>
        <v>Robert King</v>
      </c>
      <c r="E2019" s="3">
        <f>_xlfn.IFNA(VLOOKUP(A2019,Orders!$A$1:$L$832,4,FALSE),"")</f>
        <v>43402</v>
      </c>
      <c r="F2019">
        <v>19</v>
      </c>
      <c r="G2019">
        <v>100</v>
      </c>
      <c r="H2019">
        <v>0.25</v>
      </c>
      <c r="I2019">
        <f t="shared" si="124"/>
        <v>2018</v>
      </c>
      <c r="J2019">
        <f t="shared" si="125"/>
        <v>475</v>
      </c>
      <c r="K2019">
        <f t="shared" si="126"/>
        <v>10</v>
      </c>
      <c r="L2019" t="str">
        <f t="shared" si="127"/>
        <v>Q4</v>
      </c>
    </row>
    <row r="2020" spans="1:12">
      <c r="A2020">
        <v>11030</v>
      </c>
      <c r="B2020">
        <v>5</v>
      </c>
      <c r="C2020" t="str">
        <f>_xlfn.IFNA(VLOOKUP(B2020,Products!$A$1:$J$93,2,FALSE),"")</f>
        <v>Chef Anton's Gumbo Mix</v>
      </c>
      <c r="D2020" t="str">
        <f>_xlfn.IFNA(VLOOKUP(VLOOKUP(A2020,Orders!$A$1:$L$832,3,FALSE),Employees!$A$1:$J$10,3,FALSE)&amp;" "&amp;VLOOKUP(VLOOKUP(A2020,Orders!$A$1:$L$832,3,FALSE),Employees!$A$1:$J$10,2,FALSE),"")</f>
        <v>Robert King</v>
      </c>
      <c r="E2020" s="3">
        <f>_xlfn.IFNA(VLOOKUP(A2020,Orders!$A$1:$L$832,4,FALSE),"")</f>
        <v>43402</v>
      </c>
      <c r="F2020">
        <v>21.35</v>
      </c>
      <c r="G2020">
        <v>70</v>
      </c>
      <c r="H2020">
        <v>0</v>
      </c>
      <c r="I2020">
        <f t="shared" si="124"/>
        <v>2018</v>
      </c>
      <c r="J2020">
        <f t="shared" si="125"/>
        <v>1494.5</v>
      </c>
      <c r="K2020">
        <f t="shared" si="126"/>
        <v>10</v>
      </c>
      <c r="L2020" t="str">
        <f t="shared" si="127"/>
        <v>Q4</v>
      </c>
    </row>
    <row r="2021" spans="1:12">
      <c r="A2021">
        <v>11030</v>
      </c>
      <c r="B2021">
        <v>29</v>
      </c>
      <c r="C2021" t="str">
        <f>_xlfn.IFNA(VLOOKUP(B2021,Products!$A$1:$J$93,2,FALSE),"")</f>
        <v>Thüringer Rostbratwurst</v>
      </c>
      <c r="D2021" t="str">
        <f>_xlfn.IFNA(VLOOKUP(VLOOKUP(A2021,Orders!$A$1:$L$832,3,FALSE),Employees!$A$1:$J$10,3,FALSE)&amp;" "&amp;VLOOKUP(VLOOKUP(A2021,Orders!$A$1:$L$832,3,FALSE),Employees!$A$1:$J$10,2,FALSE),"")</f>
        <v>Robert King</v>
      </c>
      <c r="E2021" s="3">
        <f>_xlfn.IFNA(VLOOKUP(A2021,Orders!$A$1:$L$832,4,FALSE),"")</f>
        <v>43402</v>
      </c>
      <c r="F2021">
        <v>123.79</v>
      </c>
      <c r="G2021">
        <v>60</v>
      </c>
      <c r="H2021">
        <v>0.25</v>
      </c>
      <c r="I2021">
        <f t="shared" si="124"/>
        <v>2018</v>
      </c>
      <c r="J2021">
        <f t="shared" si="125"/>
        <v>1856.8500000000001</v>
      </c>
      <c r="K2021">
        <f t="shared" si="126"/>
        <v>10</v>
      </c>
      <c r="L2021" t="str">
        <f t="shared" si="127"/>
        <v>Q4</v>
      </c>
    </row>
    <row r="2022" spans="1:12">
      <c r="A2022">
        <v>11030</v>
      </c>
      <c r="B2022">
        <v>59</v>
      </c>
      <c r="C2022" t="str">
        <f>_xlfn.IFNA(VLOOKUP(B2022,Products!$A$1:$J$93,2,FALSE),"")</f>
        <v>Raclette Courdavault</v>
      </c>
      <c r="D2022" t="str">
        <f>_xlfn.IFNA(VLOOKUP(VLOOKUP(A2022,Orders!$A$1:$L$832,3,FALSE),Employees!$A$1:$J$10,3,FALSE)&amp;" "&amp;VLOOKUP(VLOOKUP(A2022,Orders!$A$1:$L$832,3,FALSE),Employees!$A$1:$J$10,2,FALSE),"")</f>
        <v>Robert King</v>
      </c>
      <c r="E2022" s="3">
        <f>_xlfn.IFNA(VLOOKUP(A2022,Orders!$A$1:$L$832,4,FALSE),"")</f>
        <v>43402</v>
      </c>
      <c r="F2022">
        <v>55</v>
      </c>
      <c r="G2022">
        <v>100</v>
      </c>
      <c r="H2022">
        <v>0.25</v>
      </c>
      <c r="I2022">
        <f t="shared" si="124"/>
        <v>2018</v>
      </c>
      <c r="J2022">
        <f t="shared" si="125"/>
        <v>1375</v>
      </c>
      <c r="K2022">
        <f t="shared" si="126"/>
        <v>10</v>
      </c>
      <c r="L2022" t="str">
        <f t="shared" si="127"/>
        <v>Q4</v>
      </c>
    </row>
    <row r="2023" spans="1:12">
      <c r="A2023">
        <v>11031</v>
      </c>
      <c r="B2023">
        <v>1</v>
      </c>
      <c r="C2023" t="str">
        <f>_xlfn.IFNA(VLOOKUP(B2023,Products!$A$1:$J$93,2,FALSE),"")</f>
        <v>Tea</v>
      </c>
      <c r="D2023" t="str">
        <f>_xlfn.IFNA(VLOOKUP(VLOOKUP(A2023,Orders!$A$1:$L$832,3,FALSE),Employees!$A$1:$J$10,3,FALSE)&amp;" "&amp;VLOOKUP(VLOOKUP(A2023,Orders!$A$1:$L$832,3,FALSE),Employees!$A$1:$J$10,2,FALSE),"")</f>
        <v>Michael Suyama</v>
      </c>
      <c r="E2023" s="3">
        <f>_xlfn.IFNA(VLOOKUP(A2023,Orders!$A$1:$L$832,4,FALSE),"")</f>
        <v>43402</v>
      </c>
      <c r="F2023">
        <v>18</v>
      </c>
      <c r="G2023">
        <v>45</v>
      </c>
      <c r="H2023">
        <v>0</v>
      </c>
      <c r="I2023">
        <f t="shared" si="124"/>
        <v>2018</v>
      </c>
      <c r="J2023">
        <f t="shared" si="125"/>
        <v>810</v>
      </c>
      <c r="K2023">
        <f t="shared" si="126"/>
        <v>10</v>
      </c>
      <c r="L2023" t="str">
        <f t="shared" si="127"/>
        <v>Q4</v>
      </c>
    </row>
    <row r="2024" spans="1:12">
      <c r="A2024">
        <v>11031</v>
      </c>
      <c r="B2024">
        <v>13</v>
      </c>
      <c r="C2024" t="str">
        <f>_xlfn.IFNA(VLOOKUP(B2024,Products!$A$1:$J$93,2,FALSE),"")</f>
        <v>Konbu</v>
      </c>
      <c r="D2024" t="str">
        <f>_xlfn.IFNA(VLOOKUP(VLOOKUP(A2024,Orders!$A$1:$L$832,3,FALSE),Employees!$A$1:$J$10,3,FALSE)&amp;" "&amp;VLOOKUP(VLOOKUP(A2024,Orders!$A$1:$L$832,3,FALSE),Employees!$A$1:$J$10,2,FALSE),"")</f>
        <v>Michael Suyama</v>
      </c>
      <c r="E2024" s="3">
        <f>_xlfn.IFNA(VLOOKUP(A2024,Orders!$A$1:$L$832,4,FALSE),"")</f>
        <v>43402</v>
      </c>
      <c r="F2024">
        <v>6</v>
      </c>
      <c r="G2024">
        <v>80</v>
      </c>
      <c r="H2024">
        <v>0</v>
      </c>
      <c r="I2024">
        <f t="shared" si="124"/>
        <v>2018</v>
      </c>
      <c r="J2024">
        <f t="shared" si="125"/>
        <v>480</v>
      </c>
      <c r="K2024">
        <f t="shared" si="126"/>
        <v>10</v>
      </c>
      <c r="L2024" t="str">
        <f t="shared" si="127"/>
        <v>Q4</v>
      </c>
    </row>
    <row r="2025" spans="1:12">
      <c r="A2025">
        <v>11031</v>
      </c>
      <c r="B2025">
        <v>24</v>
      </c>
      <c r="C2025" t="str">
        <f>_xlfn.IFNA(VLOOKUP(B2025,Products!$A$1:$J$93,2,FALSE),"")</f>
        <v>Guaraná Fantástica</v>
      </c>
      <c r="D2025" t="str">
        <f>_xlfn.IFNA(VLOOKUP(VLOOKUP(A2025,Orders!$A$1:$L$832,3,FALSE),Employees!$A$1:$J$10,3,FALSE)&amp;" "&amp;VLOOKUP(VLOOKUP(A2025,Orders!$A$1:$L$832,3,FALSE),Employees!$A$1:$J$10,2,FALSE),"")</f>
        <v>Michael Suyama</v>
      </c>
      <c r="E2025" s="3">
        <f>_xlfn.IFNA(VLOOKUP(A2025,Orders!$A$1:$L$832,4,FALSE),"")</f>
        <v>43402</v>
      </c>
      <c r="F2025">
        <v>4.5</v>
      </c>
      <c r="G2025">
        <v>21</v>
      </c>
      <c r="H2025">
        <v>0</v>
      </c>
      <c r="I2025">
        <f t="shared" si="124"/>
        <v>2018</v>
      </c>
      <c r="J2025">
        <f t="shared" si="125"/>
        <v>94.5</v>
      </c>
      <c r="K2025">
        <f t="shared" si="126"/>
        <v>10</v>
      </c>
      <c r="L2025" t="str">
        <f t="shared" si="127"/>
        <v>Q4</v>
      </c>
    </row>
    <row r="2026" spans="1:12">
      <c r="A2026">
        <v>11031</v>
      </c>
      <c r="B2026">
        <v>64</v>
      </c>
      <c r="C2026" t="str">
        <f>_xlfn.IFNA(VLOOKUP(B2026,Products!$A$1:$J$93,2,FALSE),"")</f>
        <v>Wimmers gute Semmelknödel</v>
      </c>
      <c r="D2026" t="str">
        <f>_xlfn.IFNA(VLOOKUP(VLOOKUP(A2026,Orders!$A$1:$L$832,3,FALSE),Employees!$A$1:$J$10,3,FALSE)&amp;" "&amp;VLOOKUP(VLOOKUP(A2026,Orders!$A$1:$L$832,3,FALSE),Employees!$A$1:$J$10,2,FALSE),"")</f>
        <v>Michael Suyama</v>
      </c>
      <c r="E2026" s="3">
        <f>_xlfn.IFNA(VLOOKUP(A2026,Orders!$A$1:$L$832,4,FALSE),"")</f>
        <v>43402</v>
      </c>
      <c r="F2026">
        <v>33.25</v>
      </c>
      <c r="G2026">
        <v>20</v>
      </c>
      <c r="H2026">
        <v>0</v>
      </c>
      <c r="I2026">
        <f t="shared" si="124"/>
        <v>2018</v>
      </c>
      <c r="J2026">
        <f t="shared" si="125"/>
        <v>665</v>
      </c>
      <c r="K2026">
        <f t="shared" si="126"/>
        <v>10</v>
      </c>
      <c r="L2026" t="str">
        <f t="shared" si="127"/>
        <v>Q4</v>
      </c>
    </row>
    <row r="2027" spans="1:12">
      <c r="A2027">
        <v>11031</v>
      </c>
      <c r="B2027">
        <v>71</v>
      </c>
      <c r="C2027" t="str">
        <f>_xlfn.IFNA(VLOOKUP(B2027,Products!$A$1:$J$93,2,FALSE),"")</f>
        <v>Flotemysost</v>
      </c>
      <c r="D2027" t="str">
        <f>_xlfn.IFNA(VLOOKUP(VLOOKUP(A2027,Orders!$A$1:$L$832,3,FALSE),Employees!$A$1:$J$10,3,FALSE)&amp;" "&amp;VLOOKUP(VLOOKUP(A2027,Orders!$A$1:$L$832,3,FALSE),Employees!$A$1:$J$10,2,FALSE),"")</f>
        <v>Michael Suyama</v>
      </c>
      <c r="E2027" s="3">
        <f>_xlfn.IFNA(VLOOKUP(A2027,Orders!$A$1:$L$832,4,FALSE),"")</f>
        <v>43402</v>
      </c>
      <c r="F2027">
        <v>21.5</v>
      </c>
      <c r="G2027">
        <v>16</v>
      </c>
      <c r="H2027">
        <v>0</v>
      </c>
      <c r="I2027">
        <f t="shared" si="124"/>
        <v>2018</v>
      </c>
      <c r="J2027">
        <f t="shared" si="125"/>
        <v>344</v>
      </c>
      <c r="K2027">
        <f t="shared" si="126"/>
        <v>10</v>
      </c>
      <c r="L2027" t="str">
        <f t="shared" si="127"/>
        <v>Q4</v>
      </c>
    </row>
    <row r="2028" spans="1:12">
      <c r="A2028">
        <v>11032</v>
      </c>
      <c r="B2028">
        <v>36</v>
      </c>
      <c r="C2028" t="str">
        <f>_xlfn.IFNA(VLOOKUP(B2028,Products!$A$1:$J$93,2,FALSE),"")</f>
        <v>Inlagd Sill</v>
      </c>
      <c r="D2028" t="str">
        <f>_xlfn.IFNA(VLOOKUP(VLOOKUP(A2028,Orders!$A$1:$L$832,3,FALSE),Employees!$A$1:$J$10,3,FALSE)&amp;" "&amp;VLOOKUP(VLOOKUP(A2028,Orders!$A$1:$L$832,3,FALSE),Employees!$A$1:$J$10,2,FALSE),"")</f>
        <v>Andrew Fuller</v>
      </c>
      <c r="E2028" s="3">
        <f>_xlfn.IFNA(VLOOKUP(A2028,Orders!$A$1:$L$832,4,FALSE),"")</f>
        <v>43402</v>
      </c>
      <c r="F2028">
        <v>19</v>
      </c>
      <c r="G2028">
        <v>35</v>
      </c>
      <c r="H2028">
        <v>0</v>
      </c>
      <c r="I2028">
        <f t="shared" si="124"/>
        <v>2018</v>
      </c>
      <c r="J2028">
        <f t="shared" si="125"/>
        <v>665</v>
      </c>
      <c r="K2028">
        <f t="shared" si="126"/>
        <v>10</v>
      </c>
      <c r="L2028" t="str">
        <f t="shared" si="127"/>
        <v>Q4</v>
      </c>
    </row>
    <row r="2029" spans="1:12">
      <c r="A2029">
        <v>11032</v>
      </c>
      <c r="B2029">
        <v>38</v>
      </c>
      <c r="C2029" t="str">
        <f>_xlfn.IFNA(VLOOKUP(B2029,Products!$A$1:$J$93,2,FALSE),"")</f>
        <v>Côte de Blaye</v>
      </c>
      <c r="D2029" t="str">
        <f>_xlfn.IFNA(VLOOKUP(VLOOKUP(A2029,Orders!$A$1:$L$832,3,FALSE),Employees!$A$1:$J$10,3,FALSE)&amp;" "&amp;VLOOKUP(VLOOKUP(A2029,Orders!$A$1:$L$832,3,FALSE),Employees!$A$1:$J$10,2,FALSE),"")</f>
        <v>Andrew Fuller</v>
      </c>
      <c r="E2029" s="3">
        <f>_xlfn.IFNA(VLOOKUP(A2029,Orders!$A$1:$L$832,4,FALSE),"")</f>
        <v>43402</v>
      </c>
      <c r="F2029">
        <v>263.5</v>
      </c>
      <c r="G2029">
        <v>25</v>
      </c>
      <c r="H2029">
        <v>0</v>
      </c>
      <c r="I2029">
        <f t="shared" si="124"/>
        <v>2018</v>
      </c>
      <c r="J2029">
        <f t="shared" si="125"/>
        <v>6587.5</v>
      </c>
      <c r="K2029">
        <f t="shared" si="126"/>
        <v>10</v>
      </c>
      <c r="L2029" t="str">
        <f t="shared" si="127"/>
        <v>Q4</v>
      </c>
    </row>
    <row r="2030" spans="1:12">
      <c r="A2030">
        <v>11032</v>
      </c>
      <c r="B2030">
        <v>59</v>
      </c>
      <c r="C2030" t="str">
        <f>_xlfn.IFNA(VLOOKUP(B2030,Products!$A$1:$J$93,2,FALSE),"")</f>
        <v>Raclette Courdavault</v>
      </c>
      <c r="D2030" t="str">
        <f>_xlfn.IFNA(VLOOKUP(VLOOKUP(A2030,Orders!$A$1:$L$832,3,FALSE),Employees!$A$1:$J$10,3,FALSE)&amp;" "&amp;VLOOKUP(VLOOKUP(A2030,Orders!$A$1:$L$832,3,FALSE),Employees!$A$1:$J$10,2,FALSE),"")</f>
        <v>Andrew Fuller</v>
      </c>
      <c r="E2030" s="3">
        <f>_xlfn.IFNA(VLOOKUP(A2030,Orders!$A$1:$L$832,4,FALSE),"")</f>
        <v>43402</v>
      </c>
      <c r="F2030">
        <v>55</v>
      </c>
      <c r="G2030">
        <v>30</v>
      </c>
      <c r="H2030">
        <v>0</v>
      </c>
      <c r="I2030">
        <f t="shared" si="124"/>
        <v>2018</v>
      </c>
      <c r="J2030">
        <f t="shared" si="125"/>
        <v>1650</v>
      </c>
      <c r="K2030">
        <f t="shared" si="126"/>
        <v>10</v>
      </c>
      <c r="L2030" t="str">
        <f t="shared" si="127"/>
        <v>Q4</v>
      </c>
    </row>
    <row r="2031" spans="1:12">
      <c r="A2031">
        <v>11033</v>
      </c>
      <c r="B2031">
        <v>53</v>
      </c>
      <c r="C2031" t="str">
        <f>_xlfn.IFNA(VLOOKUP(B2031,Products!$A$1:$J$93,2,FALSE),"")</f>
        <v>Perth Pasties</v>
      </c>
      <c r="D2031" t="str">
        <f>_xlfn.IFNA(VLOOKUP(VLOOKUP(A2031,Orders!$A$1:$L$832,3,FALSE),Employees!$A$1:$J$10,3,FALSE)&amp;" "&amp;VLOOKUP(VLOOKUP(A2031,Orders!$A$1:$L$832,3,FALSE),Employees!$A$1:$J$10,2,FALSE),"")</f>
        <v>Robert King</v>
      </c>
      <c r="E2031" s="3">
        <f>_xlfn.IFNA(VLOOKUP(A2031,Orders!$A$1:$L$832,4,FALSE),"")</f>
        <v>43402</v>
      </c>
      <c r="F2031">
        <v>32.799999999999997</v>
      </c>
      <c r="G2031">
        <v>70</v>
      </c>
      <c r="H2031">
        <v>0.1</v>
      </c>
      <c r="I2031">
        <f t="shared" si="124"/>
        <v>2018</v>
      </c>
      <c r="J2031">
        <f t="shared" si="125"/>
        <v>229.60000000000002</v>
      </c>
      <c r="K2031">
        <f t="shared" si="126"/>
        <v>10</v>
      </c>
      <c r="L2031" t="str">
        <f t="shared" si="127"/>
        <v>Q4</v>
      </c>
    </row>
    <row r="2032" spans="1:12">
      <c r="A2032">
        <v>11033</v>
      </c>
      <c r="B2032">
        <v>69</v>
      </c>
      <c r="C2032" t="str">
        <f>_xlfn.IFNA(VLOOKUP(B2032,Products!$A$1:$J$93,2,FALSE),"")</f>
        <v>Gudbrandsdalsost</v>
      </c>
      <c r="D2032" t="str">
        <f>_xlfn.IFNA(VLOOKUP(VLOOKUP(A2032,Orders!$A$1:$L$832,3,FALSE),Employees!$A$1:$J$10,3,FALSE)&amp;" "&amp;VLOOKUP(VLOOKUP(A2032,Orders!$A$1:$L$832,3,FALSE),Employees!$A$1:$J$10,2,FALSE),"")</f>
        <v>Robert King</v>
      </c>
      <c r="E2032" s="3">
        <f>_xlfn.IFNA(VLOOKUP(A2032,Orders!$A$1:$L$832,4,FALSE),"")</f>
        <v>43402</v>
      </c>
      <c r="F2032">
        <v>36</v>
      </c>
      <c r="G2032">
        <v>36</v>
      </c>
      <c r="H2032">
        <v>0.1</v>
      </c>
      <c r="I2032">
        <f t="shared" si="124"/>
        <v>2018</v>
      </c>
      <c r="J2032">
        <f t="shared" si="125"/>
        <v>129.6</v>
      </c>
      <c r="K2032">
        <f t="shared" si="126"/>
        <v>10</v>
      </c>
      <c r="L2032" t="str">
        <f t="shared" si="127"/>
        <v>Q4</v>
      </c>
    </row>
    <row r="2033" spans="1:12">
      <c r="A2033">
        <v>11034</v>
      </c>
      <c r="B2033">
        <v>21</v>
      </c>
      <c r="C2033" t="str">
        <f>_xlfn.IFNA(VLOOKUP(B2033,Products!$A$1:$J$93,2,FALSE),"")</f>
        <v>Sir Rodney's Scones</v>
      </c>
      <c r="D2033" t="str">
        <f>_xlfn.IFNA(VLOOKUP(VLOOKUP(A2033,Orders!$A$1:$L$832,3,FALSE),Employees!$A$1:$J$10,3,FALSE)&amp;" "&amp;VLOOKUP(VLOOKUP(A2033,Orders!$A$1:$L$832,3,FALSE),Employees!$A$1:$J$10,2,FALSE),"")</f>
        <v>Laura Callahan</v>
      </c>
      <c r="E2033" s="3">
        <f>_xlfn.IFNA(VLOOKUP(A2033,Orders!$A$1:$L$832,4,FALSE),"")</f>
        <v>43405</v>
      </c>
      <c r="F2033">
        <v>10</v>
      </c>
      <c r="G2033">
        <v>15</v>
      </c>
      <c r="H2033">
        <v>0.1</v>
      </c>
      <c r="I2033">
        <f t="shared" si="124"/>
        <v>2018</v>
      </c>
      <c r="J2033">
        <f t="shared" si="125"/>
        <v>15</v>
      </c>
      <c r="K2033">
        <f t="shared" si="126"/>
        <v>11</v>
      </c>
      <c r="L2033" t="str">
        <f t="shared" si="127"/>
        <v>Q4</v>
      </c>
    </row>
    <row r="2034" spans="1:12">
      <c r="A2034">
        <v>11034</v>
      </c>
      <c r="B2034">
        <v>44</v>
      </c>
      <c r="C2034" t="str">
        <f>_xlfn.IFNA(VLOOKUP(B2034,Products!$A$1:$J$93,2,FALSE),"")</f>
        <v>Gula Malacca</v>
      </c>
      <c r="D2034" t="str">
        <f>_xlfn.IFNA(VLOOKUP(VLOOKUP(A2034,Orders!$A$1:$L$832,3,FALSE),Employees!$A$1:$J$10,3,FALSE)&amp;" "&amp;VLOOKUP(VLOOKUP(A2034,Orders!$A$1:$L$832,3,FALSE),Employees!$A$1:$J$10,2,FALSE),"")</f>
        <v>Laura Callahan</v>
      </c>
      <c r="E2034" s="3">
        <f>_xlfn.IFNA(VLOOKUP(A2034,Orders!$A$1:$L$832,4,FALSE),"")</f>
        <v>43405</v>
      </c>
      <c r="F2034">
        <v>19.45</v>
      </c>
      <c r="G2034">
        <v>12</v>
      </c>
      <c r="H2034">
        <v>0</v>
      </c>
      <c r="I2034">
        <f t="shared" si="124"/>
        <v>2018</v>
      </c>
      <c r="J2034">
        <f t="shared" si="125"/>
        <v>233.39999999999998</v>
      </c>
      <c r="K2034">
        <f t="shared" si="126"/>
        <v>11</v>
      </c>
      <c r="L2034" t="str">
        <f t="shared" si="127"/>
        <v>Q4</v>
      </c>
    </row>
    <row r="2035" spans="1:12">
      <c r="A2035">
        <v>11034</v>
      </c>
      <c r="B2035">
        <v>61</v>
      </c>
      <c r="C2035" t="str">
        <f>_xlfn.IFNA(VLOOKUP(B2035,Products!$A$1:$J$93,2,FALSE),"")</f>
        <v>Sirop d'érable</v>
      </c>
      <c r="D2035" t="str">
        <f>_xlfn.IFNA(VLOOKUP(VLOOKUP(A2035,Orders!$A$1:$L$832,3,FALSE),Employees!$A$1:$J$10,3,FALSE)&amp;" "&amp;VLOOKUP(VLOOKUP(A2035,Orders!$A$1:$L$832,3,FALSE),Employees!$A$1:$J$10,2,FALSE),"")</f>
        <v>Laura Callahan</v>
      </c>
      <c r="E2035" s="3">
        <f>_xlfn.IFNA(VLOOKUP(A2035,Orders!$A$1:$L$832,4,FALSE),"")</f>
        <v>43405</v>
      </c>
      <c r="F2035">
        <v>28.5</v>
      </c>
      <c r="G2035">
        <v>6</v>
      </c>
      <c r="H2035">
        <v>0</v>
      </c>
      <c r="I2035">
        <f t="shared" si="124"/>
        <v>2018</v>
      </c>
      <c r="J2035">
        <f t="shared" si="125"/>
        <v>171</v>
      </c>
      <c r="K2035">
        <f t="shared" si="126"/>
        <v>11</v>
      </c>
      <c r="L2035" t="str">
        <f t="shared" si="127"/>
        <v>Q4</v>
      </c>
    </row>
    <row r="2036" spans="1:12">
      <c r="A2036">
        <v>11035</v>
      </c>
      <c r="B2036">
        <v>1</v>
      </c>
      <c r="C2036" t="str">
        <f>_xlfn.IFNA(VLOOKUP(B2036,Products!$A$1:$J$93,2,FALSE),"")</f>
        <v>Tea</v>
      </c>
      <c r="D2036" t="str">
        <f>_xlfn.IFNA(VLOOKUP(VLOOKUP(A2036,Orders!$A$1:$L$832,3,FALSE),Employees!$A$1:$J$10,3,FALSE)&amp;" "&amp;VLOOKUP(VLOOKUP(A2036,Orders!$A$1:$L$832,3,FALSE),Employees!$A$1:$J$10,2,FALSE),"")</f>
        <v>Andrew Fuller</v>
      </c>
      <c r="E2036" s="3">
        <f>_xlfn.IFNA(VLOOKUP(A2036,Orders!$A$1:$L$832,4,FALSE),"")</f>
        <v>43405</v>
      </c>
      <c r="F2036">
        <v>18</v>
      </c>
      <c r="G2036">
        <v>10</v>
      </c>
      <c r="H2036">
        <v>0</v>
      </c>
      <c r="I2036">
        <f t="shared" si="124"/>
        <v>2018</v>
      </c>
      <c r="J2036">
        <f t="shared" si="125"/>
        <v>180</v>
      </c>
      <c r="K2036">
        <f t="shared" si="126"/>
        <v>11</v>
      </c>
      <c r="L2036" t="str">
        <f t="shared" si="127"/>
        <v>Q4</v>
      </c>
    </row>
    <row r="2037" spans="1:12">
      <c r="A2037">
        <v>11035</v>
      </c>
      <c r="B2037">
        <v>35</v>
      </c>
      <c r="C2037" t="str">
        <f>_xlfn.IFNA(VLOOKUP(B2037,Products!$A$1:$J$93,2,FALSE),"")</f>
        <v>Steeleye Stout</v>
      </c>
      <c r="D2037" t="str">
        <f>_xlfn.IFNA(VLOOKUP(VLOOKUP(A2037,Orders!$A$1:$L$832,3,FALSE),Employees!$A$1:$J$10,3,FALSE)&amp;" "&amp;VLOOKUP(VLOOKUP(A2037,Orders!$A$1:$L$832,3,FALSE),Employees!$A$1:$J$10,2,FALSE),"")</f>
        <v>Andrew Fuller</v>
      </c>
      <c r="E2037" s="3">
        <f>_xlfn.IFNA(VLOOKUP(A2037,Orders!$A$1:$L$832,4,FALSE),"")</f>
        <v>43405</v>
      </c>
      <c r="F2037">
        <v>18</v>
      </c>
      <c r="G2037">
        <v>60</v>
      </c>
      <c r="H2037">
        <v>0</v>
      </c>
      <c r="I2037">
        <f t="shared" si="124"/>
        <v>2018</v>
      </c>
      <c r="J2037">
        <f t="shared" si="125"/>
        <v>1080</v>
      </c>
      <c r="K2037">
        <f t="shared" si="126"/>
        <v>11</v>
      </c>
      <c r="L2037" t="str">
        <f t="shared" si="127"/>
        <v>Q4</v>
      </c>
    </row>
    <row r="2038" spans="1:12">
      <c r="A2038">
        <v>11035</v>
      </c>
      <c r="B2038">
        <v>42</v>
      </c>
      <c r="C2038" t="str">
        <f>_xlfn.IFNA(VLOOKUP(B2038,Products!$A$1:$J$93,2,FALSE),"")</f>
        <v>Singaporean Hokkien Fried Mee</v>
      </c>
      <c r="D2038" t="str">
        <f>_xlfn.IFNA(VLOOKUP(VLOOKUP(A2038,Orders!$A$1:$L$832,3,FALSE),Employees!$A$1:$J$10,3,FALSE)&amp;" "&amp;VLOOKUP(VLOOKUP(A2038,Orders!$A$1:$L$832,3,FALSE),Employees!$A$1:$J$10,2,FALSE),"")</f>
        <v>Andrew Fuller</v>
      </c>
      <c r="E2038" s="3">
        <f>_xlfn.IFNA(VLOOKUP(A2038,Orders!$A$1:$L$832,4,FALSE),"")</f>
        <v>43405</v>
      </c>
      <c r="F2038">
        <v>14</v>
      </c>
      <c r="G2038">
        <v>30</v>
      </c>
      <c r="H2038">
        <v>0</v>
      </c>
      <c r="I2038">
        <f t="shared" si="124"/>
        <v>2018</v>
      </c>
      <c r="J2038">
        <f t="shared" si="125"/>
        <v>420</v>
      </c>
      <c r="K2038">
        <f t="shared" si="126"/>
        <v>11</v>
      </c>
      <c r="L2038" t="str">
        <f t="shared" si="127"/>
        <v>Q4</v>
      </c>
    </row>
    <row r="2039" spans="1:12">
      <c r="A2039">
        <v>11035</v>
      </c>
      <c r="B2039">
        <v>54</v>
      </c>
      <c r="C2039" t="str">
        <f>_xlfn.IFNA(VLOOKUP(B2039,Products!$A$1:$J$93,2,FALSE),"")</f>
        <v>Tourtière</v>
      </c>
      <c r="D2039" t="str">
        <f>_xlfn.IFNA(VLOOKUP(VLOOKUP(A2039,Orders!$A$1:$L$832,3,FALSE),Employees!$A$1:$J$10,3,FALSE)&amp;" "&amp;VLOOKUP(VLOOKUP(A2039,Orders!$A$1:$L$832,3,FALSE),Employees!$A$1:$J$10,2,FALSE),"")</f>
        <v>Andrew Fuller</v>
      </c>
      <c r="E2039" s="3">
        <f>_xlfn.IFNA(VLOOKUP(A2039,Orders!$A$1:$L$832,4,FALSE),"")</f>
        <v>43405</v>
      </c>
      <c r="F2039">
        <v>7.45</v>
      </c>
      <c r="G2039">
        <v>10</v>
      </c>
      <c r="H2039">
        <v>0</v>
      </c>
      <c r="I2039">
        <f t="shared" si="124"/>
        <v>2018</v>
      </c>
      <c r="J2039">
        <f t="shared" si="125"/>
        <v>74.5</v>
      </c>
      <c r="K2039">
        <f t="shared" si="126"/>
        <v>11</v>
      </c>
      <c r="L2039" t="str">
        <f t="shared" si="127"/>
        <v>Q4</v>
      </c>
    </row>
    <row r="2040" spans="1:12">
      <c r="A2040">
        <v>11036</v>
      </c>
      <c r="B2040">
        <v>13</v>
      </c>
      <c r="C2040" t="str">
        <f>_xlfn.IFNA(VLOOKUP(B2040,Products!$A$1:$J$93,2,FALSE),"")</f>
        <v>Konbu</v>
      </c>
      <c r="D2040" t="str">
        <f>_xlfn.IFNA(VLOOKUP(VLOOKUP(A2040,Orders!$A$1:$L$832,3,FALSE),Employees!$A$1:$J$10,3,FALSE)&amp;" "&amp;VLOOKUP(VLOOKUP(A2040,Orders!$A$1:$L$832,3,FALSE),Employees!$A$1:$J$10,2,FALSE),"")</f>
        <v>Laura Callahan</v>
      </c>
      <c r="E2040" s="3">
        <f>_xlfn.IFNA(VLOOKUP(A2040,Orders!$A$1:$L$832,4,FALSE),"")</f>
        <v>43405</v>
      </c>
      <c r="F2040">
        <v>6</v>
      </c>
      <c r="G2040">
        <v>7</v>
      </c>
      <c r="H2040">
        <v>0</v>
      </c>
      <c r="I2040">
        <f t="shared" si="124"/>
        <v>2018</v>
      </c>
      <c r="J2040">
        <f t="shared" si="125"/>
        <v>42</v>
      </c>
      <c r="K2040">
        <f t="shared" si="126"/>
        <v>11</v>
      </c>
      <c r="L2040" t="str">
        <f t="shared" si="127"/>
        <v>Q4</v>
      </c>
    </row>
    <row r="2041" spans="1:12">
      <c r="A2041">
        <v>11036</v>
      </c>
      <c r="B2041">
        <v>59</v>
      </c>
      <c r="C2041" t="str">
        <f>_xlfn.IFNA(VLOOKUP(B2041,Products!$A$1:$J$93,2,FALSE),"")</f>
        <v>Raclette Courdavault</v>
      </c>
      <c r="D2041" t="str">
        <f>_xlfn.IFNA(VLOOKUP(VLOOKUP(A2041,Orders!$A$1:$L$832,3,FALSE),Employees!$A$1:$J$10,3,FALSE)&amp;" "&amp;VLOOKUP(VLOOKUP(A2041,Orders!$A$1:$L$832,3,FALSE),Employees!$A$1:$J$10,2,FALSE),"")</f>
        <v>Laura Callahan</v>
      </c>
      <c r="E2041" s="3">
        <f>_xlfn.IFNA(VLOOKUP(A2041,Orders!$A$1:$L$832,4,FALSE),"")</f>
        <v>43405</v>
      </c>
      <c r="F2041">
        <v>55</v>
      </c>
      <c r="G2041">
        <v>30</v>
      </c>
      <c r="H2041">
        <v>0</v>
      </c>
      <c r="I2041">
        <f t="shared" si="124"/>
        <v>2018</v>
      </c>
      <c r="J2041">
        <f t="shared" si="125"/>
        <v>1650</v>
      </c>
      <c r="K2041">
        <f t="shared" si="126"/>
        <v>11</v>
      </c>
      <c r="L2041" t="str">
        <f t="shared" si="127"/>
        <v>Q4</v>
      </c>
    </row>
    <row r="2042" spans="1:12">
      <c r="A2042">
        <v>11037</v>
      </c>
      <c r="B2042">
        <v>70</v>
      </c>
      <c r="C2042" t="str">
        <f>_xlfn.IFNA(VLOOKUP(B2042,Products!$A$1:$J$93,2,FALSE),"")</f>
        <v>Outback Lager</v>
      </c>
      <c r="D2042" t="str">
        <f>_xlfn.IFNA(VLOOKUP(VLOOKUP(A2042,Orders!$A$1:$L$832,3,FALSE),Employees!$A$1:$J$10,3,FALSE)&amp;" "&amp;VLOOKUP(VLOOKUP(A2042,Orders!$A$1:$L$832,3,FALSE),Employees!$A$1:$J$10,2,FALSE),"")</f>
        <v>Robert King</v>
      </c>
      <c r="E2042" s="3">
        <f>_xlfn.IFNA(VLOOKUP(A2042,Orders!$A$1:$L$832,4,FALSE),"")</f>
        <v>43406</v>
      </c>
      <c r="F2042">
        <v>15</v>
      </c>
      <c r="G2042">
        <v>4</v>
      </c>
      <c r="H2042">
        <v>0</v>
      </c>
      <c r="I2042">
        <f t="shared" si="124"/>
        <v>2018</v>
      </c>
      <c r="J2042">
        <f t="shared" si="125"/>
        <v>60</v>
      </c>
      <c r="K2042">
        <f t="shared" si="126"/>
        <v>11</v>
      </c>
      <c r="L2042" t="str">
        <f t="shared" si="127"/>
        <v>Q4</v>
      </c>
    </row>
    <row r="2043" spans="1:12">
      <c r="A2043">
        <v>11038</v>
      </c>
      <c r="B2043">
        <v>40</v>
      </c>
      <c r="C2043" t="str">
        <f>_xlfn.IFNA(VLOOKUP(B2043,Products!$A$1:$J$93,2,FALSE),"")</f>
        <v>Boston Crab Meat</v>
      </c>
      <c r="D2043" t="str">
        <f>_xlfn.IFNA(VLOOKUP(VLOOKUP(A2043,Orders!$A$1:$L$832,3,FALSE),Employees!$A$1:$J$10,3,FALSE)&amp;" "&amp;VLOOKUP(VLOOKUP(A2043,Orders!$A$1:$L$832,3,FALSE),Employees!$A$1:$J$10,2,FALSE),"")</f>
        <v>Nancy Davolio</v>
      </c>
      <c r="E2043" s="3">
        <f>_xlfn.IFNA(VLOOKUP(A2043,Orders!$A$1:$L$832,4,FALSE),"")</f>
        <v>43406</v>
      </c>
      <c r="F2043">
        <v>18.399999999999999</v>
      </c>
      <c r="G2043">
        <v>5</v>
      </c>
      <c r="H2043">
        <v>0.2</v>
      </c>
      <c r="I2043">
        <f t="shared" si="124"/>
        <v>2018</v>
      </c>
      <c r="J2043">
        <f t="shared" si="125"/>
        <v>18.400000000000002</v>
      </c>
      <c r="K2043">
        <f t="shared" si="126"/>
        <v>11</v>
      </c>
      <c r="L2043" t="str">
        <f t="shared" si="127"/>
        <v>Q4</v>
      </c>
    </row>
    <row r="2044" spans="1:12">
      <c r="A2044">
        <v>11038</v>
      </c>
      <c r="B2044">
        <v>52</v>
      </c>
      <c r="C2044" t="str">
        <f>_xlfn.IFNA(VLOOKUP(B2044,Products!$A$1:$J$93,2,FALSE),"")</f>
        <v>Filo Mix</v>
      </c>
      <c r="D2044" t="str">
        <f>_xlfn.IFNA(VLOOKUP(VLOOKUP(A2044,Orders!$A$1:$L$832,3,FALSE),Employees!$A$1:$J$10,3,FALSE)&amp;" "&amp;VLOOKUP(VLOOKUP(A2044,Orders!$A$1:$L$832,3,FALSE),Employees!$A$1:$J$10,2,FALSE),"")</f>
        <v>Nancy Davolio</v>
      </c>
      <c r="E2044" s="3">
        <f>_xlfn.IFNA(VLOOKUP(A2044,Orders!$A$1:$L$832,4,FALSE),"")</f>
        <v>43406</v>
      </c>
      <c r="F2044">
        <v>7</v>
      </c>
      <c r="G2044">
        <v>2</v>
      </c>
      <c r="H2044">
        <v>0</v>
      </c>
      <c r="I2044">
        <f t="shared" si="124"/>
        <v>2018</v>
      </c>
      <c r="J2044">
        <f t="shared" si="125"/>
        <v>14</v>
      </c>
      <c r="K2044">
        <f t="shared" si="126"/>
        <v>11</v>
      </c>
      <c r="L2044" t="str">
        <f t="shared" si="127"/>
        <v>Q4</v>
      </c>
    </row>
    <row r="2045" spans="1:12">
      <c r="A2045">
        <v>11038</v>
      </c>
      <c r="B2045">
        <v>71</v>
      </c>
      <c r="C2045" t="str">
        <f>_xlfn.IFNA(VLOOKUP(B2045,Products!$A$1:$J$93,2,FALSE),"")</f>
        <v>Flotemysost</v>
      </c>
      <c r="D2045" t="str">
        <f>_xlfn.IFNA(VLOOKUP(VLOOKUP(A2045,Orders!$A$1:$L$832,3,FALSE),Employees!$A$1:$J$10,3,FALSE)&amp;" "&amp;VLOOKUP(VLOOKUP(A2045,Orders!$A$1:$L$832,3,FALSE),Employees!$A$1:$J$10,2,FALSE),"")</f>
        <v>Nancy Davolio</v>
      </c>
      <c r="E2045" s="3">
        <f>_xlfn.IFNA(VLOOKUP(A2045,Orders!$A$1:$L$832,4,FALSE),"")</f>
        <v>43406</v>
      </c>
      <c r="F2045">
        <v>21.5</v>
      </c>
      <c r="G2045">
        <v>30</v>
      </c>
      <c r="H2045">
        <v>0</v>
      </c>
      <c r="I2045">
        <f t="shared" si="124"/>
        <v>2018</v>
      </c>
      <c r="J2045">
        <f t="shared" si="125"/>
        <v>645</v>
      </c>
      <c r="K2045">
        <f t="shared" si="126"/>
        <v>11</v>
      </c>
      <c r="L2045" t="str">
        <f t="shared" si="127"/>
        <v>Q4</v>
      </c>
    </row>
    <row r="2046" spans="1:12">
      <c r="A2046">
        <v>11039</v>
      </c>
      <c r="B2046">
        <v>28</v>
      </c>
      <c r="C2046" t="str">
        <f>_xlfn.IFNA(VLOOKUP(B2046,Products!$A$1:$J$93,2,FALSE),"")</f>
        <v>Rössle Sauerkraut</v>
      </c>
      <c r="D2046" t="str">
        <f>_xlfn.IFNA(VLOOKUP(VLOOKUP(A2046,Orders!$A$1:$L$832,3,FALSE),Employees!$A$1:$J$10,3,FALSE)&amp;" "&amp;VLOOKUP(VLOOKUP(A2046,Orders!$A$1:$L$832,3,FALSE),Employees!$A$1:$J$10,2,FALSE),"")</f>
        <v>Nancy Davolio</v>
      </c>
      <c r="E2046" s="3">
        <f>_xlfn.IFNA(VLOOKUP(A2046,Orders!$A$1:$L$832,4,FALSE),"")</f>
        <v>43406</v>
      </c>
      <c r="F2046">
        <v>45.6</v>
      </c>
      <c r="G2046">
        <v>20</v>
      </c>
      <c r="H2046">
        <v>0</v>
      </c>
      <c r="I2046">
        <f t="shared" si="124"/>
        <v>2018</v>
      </c>
      <c r="J2046">
        <f t="shared" si="125"/>
        <v>912</v>
      </c>
      <c r="K2046">
        <f t="shared" si="126"/>
        <v>11</v>
      </c>
      <c r="L2046" t="str">
        <f t="shared" si="127"/>
        <v>Q4</v>
      </c>
    </row>
    <row r="2047" spans="1:12">
      <c r="A2047">
        <v>11039</v>
      </c>
      <c r="B2047">
        <v>35</v>
      </c>
      <c r="C2047" t="str">
        <f>_xlfn.IFNA(VLOOKUP(B2047,Products!$A$1:$J$93,2,FALSE),"")</f>
        <v>Steeleye Stout</v>
      </c>
      <c r="D2047" t="str">
        <f>_xlfn.IFNA(VLOOKUP(VLOOKUP(A2047,Orders!$A$1:$L$832,3,FALSE),Employees!$A$1:$J$10,3,FALSE)&amp;" "&amp;VLOOKUP(VLOOKUP(A2047,Orders!$A$1:$L$832,3,FALSE),Employees!$A$1:$J$10,2,FALSE),"")</f>
        <v>Nancy Davolio</v>
      </c>
      <c r="E2047" s="3">
        <f>_xlfn.IFNA(VLOOKUP(A2047,Orders!$A$1:$L$832,4,FALSE),"")</f>
        <v>43406</v>
      </c>
      <c r="F2047">
        <v>18</v>
      </c>
      <c r="G2047">
        <v>24</v>
      </c>
      <c r="H2047">
        <v>0</v>
      </c>
      <c r="I2047">
        <f t="shared" si="124"/>
        <v>2018</v>
      </c>
      <c r="J2047">
        <f t="shared" si="125"/>
        <v>432</v>
      </c>
      <c r="K2047">
        <f t="shared" si="126"/>
        <v>11</v>
      </c>
      <c r="L2047" t="str">
        <f t="shared" si="127"/>
        <v>Q4</v>
      </c>
    </row>
    <row r="2048" spans="1:12">
      <c r="A2048">
        <v>11039</v>
      </c>
      <c r="B2048">
        <v>49</v>
      </c>
      <c r="C2048" t="str">
        <f>_xlfn.IFNA(VLOOKUP(B2048,Products!$A$1:$J$93,2,FALSE),"")</f>
        <v>Maxilaku</v>
      </c>
      <c r="D2048" t="str">
        <f>_xlfn.IFNA(VLOOKUP(VLOOKUP(A2048,Orders!$A$1:$L$832,3,FALSE),Employees!$A$1:$J$10,3,FALSE)&amp;" "&amp;VLOOKUP(VLOOKUP(A2048,Orders!$A$1:$L$832,3,FALSE),Employees!$A$1:$J$10,2,FALSE),"")</f>
        <v>Nancy Davolio</v>
      </c>
      <c r="E2048" s="3">
        <f>_xlfn.IFNA(VLOOKUP(A2048,Orders!$A$1:$L$832,4,FALSE),"")</f>
        <v>43406</v>
      </c>
      <c r="F2048">
        <v>20</v>
      </c>
      <c r="G2048">
        <v>60</v>
      </c>
      <c r="H2048">
        <v>0</v>
      </c>
      <c r="I2048">
        <f t="shared" si="124"/>
        <v>2018</v>
      </c>
      <c r="J2048">
        <f t="shared" si="125"/>
        <v>1200</v>
      </c>
      <c r="K2048">
        <f t="shared" si="126"/>
        <v>11</v>
      </c>
      <c r="L2048" t="str">
        <f t="shared" si="127"/>
        <v>Q4</v>
      </c>
    </row>
    <row r="2049" spans="1:12">
      <c r="A2049">
        <v>11039</v>
      </c>
      <c r="B2049">
        <v>57</v>
      </c>
      <c r="C2049" t="str">
        <f>_xlfn.IFNA(VLOOKUP(B2049,Products!$A$1:$J$93,2,FALSE),"")</f>
        <v>Ravioli Angelo</v>
      </c>
      <c r="D2049" t="str">
        <f>_xlfn.IFNA(VLOOKUP(VLOOKUP(A2049,Orders!$A$1:$L$832,3,FALSE),Employees!$A$1:$J$10,3,FALSE)&amp;" "&amp;VLOOKUP(VLOOKUP(A2049,Orders!$A$1:$L$832,3,FALSE),Employees!$A$1:$J$10,2,FALSE),"")</f>
        <v>Nancy Davolio</v>
      </c>
      <c r="E2049" s="3">
        <f>_xlfn.IFNA(VLOOKUP(A2049,Orders!$A$1:$L$832,4,FALSE),"")</f>
        <v>43406</v>
      </c>
      <c r="F2049">
        <v>19.5</v>
      </c>
      <c r="G2049">
        <v>28</v>
      </c>
      <c r="H2049">
        <v>0</v>
      </c>
      <c r="I2049">
        <f t="shared" si="124"/>
        <v>2018</v>
      </c>
      <c r="J2049">
        <f t="shared" si="125"/>
        <v>546</v>
      </c>
      <c r="K2049">
        <f t="shared" si="126"/>
        <v>11</v>
      </c>
      <c r="L2049" t="str">
        <f t="shared" si="127"/>
        <v>Q4</v>
      </c>
    </row>
    <row r="2050" spans="1:12">
      <c r="A2050">
        <v>11040</v>
      </c>
      <c r="B2050">
        <v>21</v>
      </c>
      <c r="C2050" t="str">
        <f>_xlfn.IFNA(VLOOKUP(B2050,Products!$A$1:$J$93,2,FALSE),"")</f>
        <v>Sir Rodney's Scones</v>
      </c>
      <c r="D2050" t="str">
        <f>_xlfn.IFNA(VLOOKUP(VLOOKUP(A2050,Orders!$A$1:$L$832,3,FALSE),Employees!$A$1:$J$10,3,FALSE)&amp;" "&amp;VLOOKUP(VLOOKUP(A2050,Orders!$A$1:$L$832,3,FALSE),Employees!$A$1:$J$10,2,FALSE),"")</f>
        <v>Margaret Peacock</v>
      </c>
      <c r="E2050" s="3">
        <f>_xlfn.IFNA(VLOOKUP(A2050,Orders!$A$1:$L$832,4,FALSE),"")</f>
        <v>43407</v>
      </c>
      <c r="F2050">
        <v>10</v>
      </c>
      <c r="G2050">
        <v>20</v>
      </c>
      <c r="H2050">
        <v>0</v>
      </c>
      <c r="I2050">
        <f t="shared" si="124"/>
        <v>2018</v>
      </c>
      <c r="J2050">
        <f t="shared" si="125"/>
        <v>200</v>
      </c>
      <c r="K2050">
        <f t="shared" si="126"/>
        <v>11</v>
      </c>
      <c r="L2050" t="str">
        <f t="shared" si="127"/>
        <v>Q4</v>
      </c>
    </row>
    <row r="2051" spans="1:12">
      <c r="A2051">
        <v>11041</v>
      </c>
      <c r="B2051">
        <v>2</v>
      </c>
      <c r="C2051" t="str">
        <f>_xlfn.IFNA(VLOOKUP(B2051,Products!$A$1:$J$93,2,FALSE),"")</f>
        <v>Chang5</v>
      </c>
      <c r="D2051" t="str">
        <f>_xlfn.IFNA(VLOOKUP(VLOOKUP(A2051,Orders!$A$1:$L$832,3,FALSE),Employees!$A$1:$J$10,3,FALSE)&amp;" "&amp;VLOOKUP(VLOOKUP(A2051,Orders!$A$1:$L$832,3,FALSE),Employees!$A$1:$J$10,2,FALSE),"")</f>
        <v>Janet Leverling</v>
      </c>
      <c r="E2051" s="3">
        <f>_xlfn.IFNA(VLOOKUP(A2051,Orders!$A$1:$L$832,4,FALSE),"")</f>
        <v>43407</v>
      </c>
      <c r="F2051">
        <v>19</v>
      </c>
      <c r="G2051">
        <v>30</v>
      </c>
      <c r="H2051">
        <v>0.2</v>
      </c>
      <c r="I2051">
        <f t="shared" ref="I2051:I2114" si="128">IFERROR(IF(E2051="","",YEAR(E2051)),"")</f>
        <v>2018</v>
      </c>
      <c r="J2051">
        <f t="shared" ref="J2051:J2114" si="129">IF(H2051=0,F2051*G2051,F2051*G2051*H2051)</f>
        <v>114</v>
      </c>
      <c r="K2051">
        <f t="shared" ref="K2051:K2114" si="130">IFERROR(MONTH(E2051),"")</f>
        <v>11</v>
      </c>
      <c r="L2051" t="str">
        <f t="shared" ref="L2051:L2114" si="131">IFERROR("Q"&amp;ROUNDUP(MONTH(E2051)/3,0),"")</f>
        <v>Q4</v>
      </c>
    </row>
    <row r="2052" spans="1:12">
      <c r="A2052">
        <v>11041</v>
      </c>
      <c r="B2052">
        <v>63</v>
      </c>
      <c r="C2052" t="str">
        <f>_xlfn.IFNA(VLOOKUP(B2052,Products!$A$1:$J$93,2,FALSE),"")</f>
        <v>Vegie-spread</v>
      </c>
      <c r="D2052" t="str">
        <f>_xlfn.IFNA(VLOOKUP(VLOOKUP(A2052,Orders!$A$1:$L$832,3,FALSE),Employees!$A$1:$J$10,3,FALSE)&amp;" "&amp;VLOOKUP(VLOOKUP(A2052,Orders!$A$1:$L$832,3,FALSE),Employees!$A$1:$J$10,2,FALSE),"")</f>
        <v>Janet Leverling</v>
      </c>
      <c r="E2052" s="3">
        <f>_xlfn.IFNA(VLOOKUP(A2052,Orders!$A$1:$L$832,4,FALSE),"")</f>
        <v>43407</v>
      </c>
      <c r="F2052">
        <v>43.9</v>
      </c>
      <c r="G2052">
        <v>30</v>
      </c>
      <c r="H2052">
        <v>0</v>
      </c>
      <c r="I2052">
        <f t="shared" si="128"/>
        <v>2018</v>
      </c>
      <c r="J2052">
        <f t="shared" si="129"/>
        <v>1317</v>
      </c>
      <c r="K2052">
        <f t="shared" si="130"/>
        <v>11</v>
      </c>
      <c r="L2052" t="str">
        <f t="shared" si="131"/>
        <v>Q4</v>
      </c>
    </row>
    <row r="2053" spans="1:12">
      <c r="A2053">
        <v>11042</v>
      </c>
      <c r="B2053">
        <v>44</v>
      </c>
      <c r="C2053" t="str">
        <f>_xlfn.IFNA(VLOOKUP(B2053,Products!$A$1:$J$93,2,FALSE),"")</f>
        <v>Gula Malacca</v>
      </c>
      <c r="D2053" t="str">
        <f>_xlfn.IFNA(VLOOKUP(VLOOKUP(A2053,Orders!$A$1:$L$832,3,FALSE),Employees!$A$1:$J$10,3,FALSE)&amp;" "&amp;VLOOKUP(VLOOKUP(A2053,Orders!$A$1:$L$832,3,FALSE),Employees!$A$1:$J$10,2,FALSE),"")</f>
        <v>Andrew Fuller</v>
      </c>
      <c r="E2053" s="3">
        <f>_xlfn.IFNA(VLOOKUP(A2053,Orders!$A$1:$L$832,4,FALSE),"")</f>
        <v>43407</v>
      </c>
      <c r="F2053">
        <v>19.45</v>
      </c>
      <c r="G2053">
        <v>15</v>
      </c>
      <c r="H2053">
        <v>0</v>
      </c>
      <c r="I2053">
        <f t="shared" si="128"/>
        <v>2018</v>
      </c>
      <c r="J2053">
        <f t="shared" si="129"/>
        <v>291.75</v>
      </c>
      <c r="K2053">
        <f t="shared" si="130"/>
        <v>11</v>
      </c>
      <c r="L2053" t="str">
        <f t="shared" si="131"/>
        <v>Q4</v>
      </c>
    </row>
    <row r="2054" spans="1:12">
      <c r="A2054">
        <v>11042</v>
      </c>
      <c r="B2054">
        <v>61</v>
      </c>
      <c r="C2054" t="str">
        <f>_xlfn.IFNA(VLOOKUP(B2054,Products!$A$1:$J$93,2,FALSE),"")</f>
        <v>Sirop d'érable</v>
      </c>
      <c r="D2054" t="str">
        <f>_xlfn.IFNA(VLOOKUP(VLOOKUP(A2054,Orders!$A$1:$L$832,3,FALSE),Employees!$A$1:$J$10,3,FALSE)&amp;" "&amp;VLOOKUP(VLOOKUP(A2054,Orders!$A$1:$L$832,3,FALSE),Employees!$A$1:$J$10,2,FALSE),"")</f>
        <v>Andrew Fuller</v>
      </c>
      <c r="E2054" s="3">
        <f>_xlfn.IFNA(VLOOKUP(A2054,Orders!$A$1:$L$832,4,FALSE),"")</f>
        <v>43407</v>
      </c>
      <c r="F2054">
        <v>28.5</v>
      </c>
      <c r="G2054">
        <v>4</v>
      </c>
      <c r="H2054">
        <v>0</v>
      </c>
      <c r="I2054">
        <f t="shared" si="128"/>
        <v>2018</v>
      </c>
      <c r="J2054">
        <f t="shared" si="129"/>
        <v>114</v>
      </c>
      <c r="K2054">
        <f t="shared" si="130"/>
        <v>11</v>
      </c>
      <c r="L2054" t="str">
        <f t="shared" si="131"/>
        <v>Q4</v>
      </c>
    </row>
    <row r="2055" spans="1:12">
      <c r="A2055">
        <v>11043</v>
      </c>
      <c r="B2055">
        <v>11</v>
      </c>
      <c r="C2055" t="str">
        <f>_xlfn.IFNA(VLOOKUP(B2055,Products!$A$1:$J$93,2,FALSE),"")</f>
        <v>Queso Cabrales</v>
      </c>
      <c r="D2055" t="str">
        <f>_xlfn.IFNA(VLOOKUP(VLOOKUP(A2055,Orders!$A$1:$L$832,3,FALSE),Employees!$A$1:$J$10,3,FALSE)&amp;" "&amp;VLOOKUP(VLOOKUP(A2055,Orders!$A$1:$L$832,3,FALSE),Employees!$A$1:$J$10,2,FALSE),"")</f>
        <v>Steven Buchanan</v>
      </c>
      <c r="E2055" s="3">
        <f>_xlfn.IFNA(VLOOKUP(A2055,Orders!$A$1:$L$832,4,FALSE),"")</f>
        <v>43407</v>
      </c>
      <c r="F2055">
        <v>21</v>
      </c>
      <c r="G2055">
        <v>10</v>
      </c>
      <c r="H2055">
        <v>0</v>
      </c>
      <c r="I2055">
        <f t="shared" si="128"/>
        <v>2018</v>
      </c>
      <c r="J2055">
        <f t="shared" si="129"/>
        <v>210</v>
      </c>
      <c r="K2055">
        <f t="shared" si="130"/>
        <v>11</v>
      </c>
      <c r="L2055" t="str">
        <f t="shared" si="131"/>
        <v>Q4</v>
      </c>
    </row>
    <row r="2056" spans="1:12">
      <c r="A2056">
        <v>11044</v>
      </c>
      <c r="B2056">
        <v>62</v>
      </c>
      <c r="C2056" t="str">
        <f>_xlfn.IFNA(VLOOKUP(B2056,Products!$A$1:$J$93,2,FALSE),"")</f>
        <v>Tarte au sucre</v>
      </c>
      <c r="D2056" t="str">
        <f>_xlfn.IFNA(VLOOKUP(VLOOKUP(A2056,Orders!$A$1:$L$832,3,FALSE),Employees!$A$1:$J$10,3,FALSE)&amp;" "&amp;VLOOKUP(VLOOKUP(A2056,Orders!$A$1:$L$832,3,FALSE),Employees!$A$1:$J$10,2,FALSE),"")</f>
        <v>Margaret Peacock</v>
      </c>
      <c r="E2056" s="3">
        <f>_xlfn.IFNA(VLOOKUP(A2056,Orders!$A$1:$L$832,4,FALSE),"")</f>
        <v>43408</v>
      </c>
      <c r="F2056">
        <v>49.3</v>
      </c>
      <c r="G2056">
        <v>12</v>
      </c>
      <c r="H2056">
        <v>0</v>
      </c>
      <c r="I2056">
        <f t="shared" si="128"/>
        <v>2018</v>
      </c>
      <c r="J2056">
        <f t="shared" si="129"/>
        <v>591.59999999999991</v>
      </c>
      <c r="K2056">
        <f t="shared" si="130"/>
        <v>11</v>
      </c>
      <c r="L2056" t="str">
        <f t="shared" si="131"/>
        <v>Q4</v>
      </c>
    </row>
    <row r="2057" spans="1:12">
      <c r="A2057">
        <v>11045</v>
      </c>
      <c r="B2057">
        <v>33</v>
      </c>
      <c r="C2057" t="str">
        <f>_xlfn.IFNA(VLOOKUP(B2057,Products!$A$1:$J$93,2,FALSE),"")</f>
        <v>Geitost</v>
      </c>
      <c r="D2057" t="str">
        <f>_xlfn.IFNA(VLOOKUP(VLOOKUP(A2057,Orders!$A$1:$L$832,3,FALSE),Employees!$A$1:$J$10,3,FALSE)&amp;" "&amp;VLOOKUP(VLOOKUP(A2057,Orders!$A$1:$L$832,3,FALSE),Employees!$A$1:$J$10,2,FALSE),"")</f>
        <v>Michael Suyama</v>
      </c>
      <c r="E2057" s="3">
        <f>_xlfn.IFNA(VLOOKUP(A2057,Orders!$A$1:$L$832,4,FALSE),"")</f>
        <v>43408</v>
      </c>
      <c r="F2057">
        <v>2.5</v>
      </c>
      <c r="G2057">
        <v>15</v>
      </c>
      <c r="H2057">
        <v>0</v>
      </c>
      <c r="I2057">
        <f t="shared" si="128"/>
        <v>2018</v>
      </c>
      <c r="J2057">
        <f t="shared" si="129"/>
        <v>37.5</v>
      </c>
      <c r="K2057">
        <f t="shared" si="130"/>
        <v>11</v>
      </c>
      <c r="L2057" t="str">
        <f t="shared" si="131"/>
        <v>Q4</v>
      </c>
    </row>
    <row r="2058" spans="1:12">
      <c r="A2058">
        <v>11045</v>
      </c>
      <c r="B2058">
        <v>51</v>
      </c>
      <c r="C2058" t="str">
        <f>_xlfn.IFNA(VLOOKUP(B2058,Products!$A$1:$J$93,2,FALSE),"")</f>
        <v>Manjimup Dried Apples</v>
      </c>
      <c r="D2058" t="str">
        <f>_xlfn.IFNA(VLOOKUP(VLOOKUP(A2058,Orders!$A$1:$L$832,3,FALSE),Employees!$A$1:$J$10,3,FALSE)&amp;" "&amp;VLOOKUP(VLOOKUP(A2058,Orders!$A$1:$L$832,3,FALSE),Employees!$A$1:$J$10,2,FALSE),"")</f>
        <v>Michael Suyama</v>
      </c>
      <c r="E2058" s="3">
        <f>_xlfn.IFNA(VLOOKUP(A2058,Orders!$A$1:$L$832,4,FALSE),"")</f>
        <v>43408</v>
      </c>
      <c r="F2058">
        <v>53</v>
      </c>
      <c r="G2058">
        <v>24</v>
      </c>
      <c r="H2058">
        <v>0</v>
      </c>
      <c r="I2058">
        <f t="shared" si="128"/>
        <v>2018</v>
      </c>
      <c r="J2058">
        <f t="shared" si="129"/>
        <v>1272</v>
      </c>
      <c r="K2058">
        <f t="shared" si="130"/>
        <v>11</v>
      </c>
      <c r="L2058" t="str">
        <f t="shared" si="131"/>
        <v>Q4</v>
      </c>
    </row>
    <row r="2059" spans="1:12">
      <c r="A2059">
        <v>11046</v>
      </c>
      <c r="B2059">
        <v>12</v>
      </c>
      <c r="C2059" t="str">
        <f>_xlfn.IFNA(VLOOKUP(B2059,Products!$A$1:$J$93,2,FALSE),"")</f>
        <v>Queso Manchego La Pastora</v>
      </c>
      <c r="D2059" t="str">
        <f>_xlfn.IFNA(VLOOKUP(VLOOKUP(A2059,Orders!$A$1:$L$832,3,FALSE),Employees!$A$1:$J$10,3,FALSE)&amp;" "&amp;VLOOKUP(VLOOKUP(A2059,Orders!$A$1:$L$832,3,FALSE),Employees!$A$1:$J$10,2,FALSE),"")</f>
        <v>Laura Callahan</v>
      </c>
      <c r="E2059" s="3">
        <f>_xlfn.IFNA(VLOOKUP(A2059,Orders!$A$1:$L$832,4,FALSE),"")</f>
        <v>43408</v>
      </c>
      <c r="F2059">
        <v>38</v>
      </c>
      <c r="G2059">
        <v>20</v>
      </c>
      <c r="H2059">
        <v>0.05</v>
      </c>
      <c r="I2059">
        <f t="shared" si="128"/>
        <v>2018</v>
      </c>
      <c r="J2059">
        <f t="shared" si="129"/>
        <v>38</v>
      </c>
      <c r="K2059">
        <f t="shared" si="130"/>
        <v>11</v>
      </c>
      <c r="L2059" t="str">
        <f t="shared" si="131"/>
        <v>Q4</v>
      </c>
    </row>
    <row r="2060" spans="1:12">
      <c r="A2060">
        <v>11046</v>
      </c>
      <c r="B2060">
        <v>32</v>
      </c>
      <c r="C2060" t="str">
        <f>_xlfn.IFNA(VLOOKUP(B2060,Products!$A$1:$J$93,2,FALSE),"")</f>
        <v>Mascarpone Fabioli</v>
      </c>
      <c r="D2060" t="str">
        <f>_xlfn.IFNA(VLOOKUP(VLOOKUP(A2060,Orders!$A$1:$L$832,3,FALSE),Employees!$A$1:$J$10,3,FALSE)&amp;" "&amp;VLOOKUP(VLOOKUP(A2060,Orders!$A$1:$L$832,3,FALSE),Employees!$A$1:$J$10,2,FALSE),"")</f>
        <v>Laura Callahan</v>
      </c>
      <c r="E2060" s="3">
        <f>_xlfn.IFNA(VLOOKUP(A2060,Orders!$A$1:$L$832,4,FALSE),"")</f>
        <v>43408</v>
      </c>
      <c r="F2060">
        <v>32</v>
      </c>
      <c r="G2060">
        <v>15</v>
      </c>
      <c r="H2060">
        <v>0.05</v>
      </c>
      <c r="I2060">
        <f t="shared" si="128"/>
        <v>2018</v>
      </c>
      <c r="J2060">
        <f t="shared" si="129"/>
        <v>24</v>
      </c>
      <c r="K2060">
        <f t="shared" si="130"/>
        <v>11</v>
      </c>
      <c r="L2060" t="str">
        <f t="shared" si="131"/>
        <v>Q4</v>
      </c>
    </row>
    <row r="2061" spans="1:12">
      <c r="A2061">
        <v>11046</v>
      </c>
      <c r="B2061">
        <v>35</v>
      </c>
      <c r="C2061" t="str">
        <f>_xlfn.IFNA(VLOOKUP(B2061,Products!$A$1:$J$93,2,FALSE),"")</f>
        <v>Steeleye Stout</v>
      </c>
      <c r="D2061" t="str">
        <f>_xlfn.IFNA(VLOOKUP(VLOOKUP(A2061,Orders!$A$1:$L$832,3,FALSE),Employees!$A$1:$J$10,3,FALSE)&amp;" "&amp;VLOOKUP(VLOOKUP(A2061,Orders!$A$1:$L$832,3,FALSE),Employees!$A$1:$J$10,2,FALSE),"")</f>
        <v>Laura Callahan</v>
      </c>
      <c r="E2061" s="3">
        <f>_xlfn.IFNA(VLOOKUP(A2061,Orders!$A$1:$L$832,4,FALSE),"")</f>
        <v>43408</v>
      </c>
      <c r="F2061">
        <v>18</v>
      </c>
      <c r="G2061">
        <v>18</v>
      </c>
      <c r="H2061">
        <v>0.05</v>
      </c>
      <c r="I2061">
        <f t="shared" si="128"/>
        <v>2018</v>
      </c>
      <c r="J2061">
        <f t="shared" si="129"/>
        <v>16.2</v>
      </c>
      <c r="K2061">
        <f t="shared" si="130"/>
        <v>11</v>
      </c>
      <c r="L2061" t="str">
        <f t="shared" si="131"/>
        <v>Q4</v>
      </c>
    </row>
    <row r="2062" spans="1:12">
      <c r="A2062">
        <v>11047</v>
      </c>
      <c r="B2062">
        <v>1</v>
      </c>
      <c r="C2062" t="str">
        <f>_xlfn.IFNA(VLOOKUP(B2062,Products!$A$1:$J$93,2,FALSE),"")</f>
        <v>Tea</v>
      </c>
      <c r="D2062" t="str">
        <f>_xlfn.IFNA(VLOOKUP(VLOOKUP(A2062,Orders!$A$1:$L$832,3,FALSE),Employees!$A$1:$J$10,3,FALSE)&amp;" "&amp;VLOOKUP(VLOOKUP(A2062,Orders!$A$1:$L$832,3,FALSE),Employees!$A$1:$J$10,2,FALSE),"")</f>
        <v>Robert King</v>
      </c>
      <c r="E2062" s="3">
        <f>_xlfn.IFNA(VLOOKUP(A2062,Orders!$A$1:$L$832,4,FALSE),"")</f>
        <v>43409</v>
      </c>
      <c r="F2062">
        <v>18</v>
      </c>
      <c r="G2062">
        <v>25</v>
      </c>
      <c r="H2062">
        <v>0.25</v>
      </c>
      <c r="I2062">
        <f t="shared" si="128"/>
        <v>2018</v>
      </c>
      <c r="J2062">
        <f t="shared" si="129"/>
        <v>112.5</v>
      </c>
      <c r="K2062">
        <f t="shared" si="130"/>
        <v>11</v>
      </c>
      <c r="L2062" t="str">
        <f t="shared" si="131"/>
        <v>Q4</v>
      </c>
    </row>
    <row r="2063" spans="1:12">
      <c r="A2063">
        <v>11047</v>
      </c>
      <c r="B2063">
        <v>5</v>
      </c>
      <c r="C2063" t="str">
        <f>_xlfn.IFNA(VLOOKUP(B2063,Products!$A$1:$J$93,2,FALSE),"")</f>
        <v>Chef Anton's Gumbo Mix</v>
      </c>
      <c r="D2063" t="str">
        <f>_xlfn.IFNA(VLOOKUP(VLOOKUP(A2063,Orders!$A$1:$L$832,3,FALSE),Employees!$A$1:$J$10,3,FALSE)&amp;" "&amp;VLOOKUP(VLOOKUP(A2063,Orders!$A$1:$L$832,3,FALSE),Employees!$A$1:$J$10,2,FALSE),"")</f>
        <v>Robert King</v>
      </c>
      <c r="E2063" s="3">
        <f>_xlfn.IFNA(VLOOKUP(A2063,Orders!$A$1:$L$832,4,FALSE),"")</f>
        <v>43409</v>
      </c>
      <c r="F2063">
        <v>21.35</v>
      </c>
      <c r="G2063">
        <v>30</v>
      </c>
      <c r="H2063">
        <v>0.25</v>
      </c>
      <c r="I2063">
        <f t="shared" si="128"/>
        <v>2018</v>
      </c>
      <c r="J2063">
        <f t="shared" si="129"/>
        <v>160.125</v>
      </c>
      <c r="K2063">
        <f t="shared" si="130"/>
        <v>11</v>
      </c>
      <c r="L2063" t="str">
        <f t="shared" si="131"/>
        <v>Q4</v>
      </c>
    </row>
    <row r="2064" spans="1:12">
      <c r="A2064">
        <v>11048</v>
      </c>
      <c r="B2064">
        <v>68</v>
      </c>
      <c r="C2064" t="str">
        <f>_xlfn.IFNA(VLOOKUP(B2064,Products!$A$1:$J$93,2,FALSE),"")</f>
        <v>Scottish Longbreads</v>
      </c>
      <c r="D2064" t="str">
        <f>_xlfn.IFNA(VLOOKUP(VLOOKUP(A2064,Orders!$A$1:$L$832,3,FALSE),Employees!$A$1:$J$10,3,FALSE)&amp;" "&amp;VLOOKUP(VLOOKUP(A2064,Orders!$A$1:$L$832,3,FALSE),Employees!$A$1:$J$10,2,FALSE),"")</f>
        <v>Robert King</v>
      </c>
      <c r="E2064" s="3">
        <f>_xlfn.IFNA(VLOOKUP(A2064,Orders!$A$1:$L$832,4,FALSE),"")</f>
        <v>43409</v>
      </c>
      <c r="F2064">
        <v>12.5</v>
      </c>
      <c r="G2064">
        <v>42</v>
      </c>
      <c r="H2064">
        <v>0</v>
      </c>
      <c r="I2064">
        <f t="shared" si="128"/>
        <v>2018</v>
      </c>
      <c r="J2064">
        <f t="shared" si="129"/>
        <v>525</v>
      </c>
      <c r="K2064">
        <f t="shared" si="130"/>
        <v>11</v>
      </c>
      <c r="L2064" t="str">
        <f t="shared" si="131"/>
        <v>Q4</v>
      </c>
    </row>
    <row r="2065" spans="1:12">
      <c r="A2065">
        <v>11049</v>
      </c>
      <c r="B2065">
        <v>2</v>
      </c>
      <c r="C2065" t="str">
        <f>_xlfn.IFNA(VLOOKUP(B2065,Products!$A$1:$J$93,2,FALSE),"")</f>
        <v>Chang5</v>
      </c>
      <c r="D2065" t="str">
        <f>_xlfn.IFNA(VLOOKUP(VLOOKUP(A2065,Orders!$A$1:$L$832,3,FALSE),Employees!$A$1:$J$10,3,FALSE)&amp;" "&amp;VLOOKUP(VLOOKUP(A2065,Orders!$A$1:$L$832,3,FALSE),Employees!$A$1:$J$10,2,FALSE),"")</f>
        <v>Janet Leverling</v>
      </c>
      <c r="E2065" s="3">
        <f>_xlfn.IFNA(VLOOKUP(A2065,Orders!$A$1:$L$832,4,FALSE),"")</f>
        <v>43409</v>
      </c>
      <c r="F2065">
        <v>19</v>
      </c>
      <c r="G2065">
        <v>10</v>
      </c>
      <c r="H2065">
        <v>0.2</v>
      </c>
      <c r="I2065">
        <f t="shared" si="128"/>
        <v>2018</v>
      </c>
      <c r="J2065">
        <f t="shared" si="129"/>
        <v>38</v>
      </c>
      <c r="K2065">
        <f t="shared" si="130"/>
        <v>11</v>
      </c>
      <c r="L2065" t="str">
        <f t="shared" si="131"/>
        <v>Q4</v>
      </c>
    </row>
    <row r="2066" spans="1:12">
      <c r="A2066">
        <v>11049</v>
      </c>
      <c r="B2066">
        <v>12</v>
      </c>
      <c r="C2066" t="str">
        <f>_xlfn.IFNA(VLOOKUP(B2066,Products!$A$1:$J$93,2,FALSE),"")</f>
        <v>Queso Manchego La Pastora</v>
      </c>
      <c r="D2066" t="str">
        <f>_xlfn.IFNA(VLOOKUP(VLOOKUP(A2066,Orders!$A$1:$L$832,3,FALSE),Employees!$A$1:$J$10,3,FALSE)&amp;" "&amp;VLOOKUP(VLOOKUP(A2066,Orders!$A$1:$L$832,3,FALSE),Employees!$A$1:$J$10,2,FALSE),"")</f>
        <v>Janet Leverling</v>
      </c>
      <c r="E2066" s="3">
        <f>_xlfn.IFNA(VLOOKUP(A2066,Orders!$A$1:$L$832,4,FALSE),"")</f>
        <v>43409</v>
      </c>
      <c r="F2066">
        <v>38</v>
      </c>
      <c r="G2066">
        <v>4</v>
      </c>
      <c r="H2066">
        <v>0.2</v>
      </c>
      <c r="I2066">
        <f t="shared" si="128"/>
        <v>2018</v>
      </c>
      <c r="J2066">
        <f t="shared" si="129"/>
        <v>30.400000000000002</v>
      </c>
      <c r="K2066">
        <f t="shared" si="130"/>
        <v>11</v>
      </c>
      <c r="L2066" t="str">
        <f t="shared" si="131"/>
        <v>Q4</v>
      </c>
    </row>
    <row r="2067" spans="1:12">
      <c r="A2067">
        <v>11050</v>
      </c>
      <c r="B2067">
        <v>76</v>
      </c>
      <c r="C2067" t="str">
        <f>_xlfn.IFNA(VLOOKUP(B2067,Products!$A$1:$J$93,2,FALSE),"")</f>
        <v>Lakkalikööri</v>
      </c>
      <c r="D2067" t="str">
        <f>_xlfn.IFNA(VLOOKUP(VLOOKUP(A2067,Orders!$A$1:$L$832,3,FALSE),Employees!$A$1:$J$10,3,FALSE)&amp;" "&amp;VLOOKUP(VLOOKUP(A2067,Orders!$A$1:$L$832,3,FALSE),Employees!$A$1:$J$10,2,FALSE),"")</f>
        <v>Laura Callahan</v>
      </c>
      <c r="E2067" s="3">
        <f>_xlfn.IFNA(VLOOKUP(A2067,Orders!$A$1:$L$832,4,FALSE),"")</f>
        <v>43412</v>
      </c>
      <c r="F2067">
        <v>18</v>
      </c>
      <c r="G2067">
        <v>50</v>
      </c>
      <c r="H2067">
        <v>0.1</v>
      </c>
      <c r="I2067">
        <f t="shared" si="128"/>
        <v>2018</v>
      </c>
      <c r="J2067">
        <f t="shared" si="129"/>
        <v>90</v>
      </c>
      <c r="K2067">
        <f t="shared" si="130"/>
        <v>11</v>
      </c>
      <c r="L2067" t="str">
        <f t="shared" si="131"/>
        <v>Q4</v>
      </c>
    </row>
    <row r="2068" spans="1:12">
      <c r="A2068">
        <v>11051</v>
      </c>
      <c r="B2068">
        <v>24</v>
      </c>
      <c r="C2068" t="str">
        <f>_xlfn.IFNA(VLOOKUP(B2068,Products!$A$1:$J$93,2,FALSE),"")</f>
        <v>Guaraná Fantástica</v>
      </c>
      <c r="D2068" t="str">
        <f>_xlfn.IFNA(VLOOKUP(VLOOKUP(A2068,Orders!$A$1:$L$832,3,FALSE),Employees!$A$1:$J$10,3,FALSE)&amp;" "&amp;VLOOKUP(VLOOKUP(A2068,Orders!$A$1:$L$832,3,FALSE),Employees!$A$1:$J$10,2,FALSE),"")</f>
        <v>Robert King</v>
      </c>
      <c r="E2068" s="3">
        <f>_xlfn.IFNA(VLOOKUP(A2068,Orders!$A$1:$L$832,4,FALSE),"")</f>
        <v>43412</v>
      </c>
      <c r="F2068">
        <v>4.5</v>
      </c>
      <c r="G2068">
        <v>10</v>
      </c>
      <c r="H2068">
        <v>0.2</v>
      </c>
      <c r="I2068">
        <f t="shared" si="128"/>
        <v>2018</v>
      </c>
      <c r="J2068">
        <f t="shared" si="129"/>
        <v>9</v>
      </c>
      <c r="K2068">
        <f t="shared" si="130"/>
        <v>11</v>
      </c>
      <c r="L2068" t="str">
        <f t="shared" si="131"/>
        <v>Q4</v>
      </c>
    </row>
    <row r="2069" spans="1:12">
      <c r="A2069">
        <v>11052</v>
      </c>
      <c r="B2069">
        <v>43</v>
      </c>
      <c r="C2069" t="str">
        <f>_xlfn.IFNA(VLOOKUP(B2069,Products!$A$1:$J$93,2,FALSE),"")</f>
        <v>Ipoh Coffee</v>
      </c>
      <c r="D2069" t="str">
        <f>_xlfn.IFNA(VLOOKUP(VLOOKUP(A2069,Orders!$A$1:$L$832,3,FALSE),Employees!$A$1:$J$10,3,FALSE)&amp;" "&amp;VLOOKUP(VLOOKUP(A2069,Orders!$A$1:$L$832,3,FALSE),Employees!$A$1:$J$10,2,FALSE),"")</f>
        <v>Janet Leverling</v>
      </c>
      <c r="E2069" s="3">
        <f>_xlfn.IFNA(VLOOKUP(A2069,Orders!$A$1:$L$832,4,FALSE),"")</f>
        <v>43412</v>
      </c>
      <c r="F2069">
        <v>46</v>
      </c>
      <c r="G2069">
        <v>30</v>
      </c>
      <c r="H2069">
        <v>0.2</v>
      </c>
      <c r="I2069">
        <f t="shared" si="128"/>
        <v>2018</v>
      </c>
      <c r="J2069">
        <f t="shared" si="129"/>
        <v>276</v>
      </c>
      <c r="K2069">
        <f t="shared" si="130"/>
        <v>11</v>
      </c>
      <c r="L2069" t="str">
        <f t="shared" si="131"/>
        <v>Q4</v>
      </c>
    </row>
    <row r="2070" spans="1:12">
      <c r="A2070">
        <v>11052</v>
      </c>
      <c r="B2070">
        <v>61</v>
      </c>
      <c r="C2070" t="str">
        <f>_xlfn.IFNA(VLOOKUP(B2070,Products!$A$1:$J$93,2,FALSE),"")</f>
        <v>Sirop d'érable</v>
      </c>
      <c r="D2070" t="str">
        <f>_xlfn.IFNA(VLOOKUP(VLOOKUP(A2070,Orders!$A$1:$L$832,3,FALSE),Employees!$A$1:$J$10,3,FALSE)&amp;" "&amp;VLOOKUP(VLOOKUP(A2070,Orders!$A$1:$L$832,3,FALSE),Employees!$A$1:$J$10,2,FALSE),"")</f>
        <v>Janet Leverling</v>
      </c>
      <c r="E2070" s="3">
        <f>_xlfn.IFNA(VLOOKUP(A2070,Orders!$A$1:$L$832,4,FALSE),"")</f>
        <v>43412</v>
      </c>
      <c r="F2070">
        <v>28.5</v>
      </c>
      <c r="G2070">
        <v>10</v>
      </c>
      <c r="H2070">
        <v>0.2</v>
      </c>
      <c r="I2070">
        <f t="shared" si="128"/>
        <v>2018</v>
      </c>
      <c r="J2070">
        <f t="shared" si="129"/>
        <v>57</v>
      </c>
      <c r="K2070">
        <f t="shared" si="130"/>
        <v>11</v>
      </c>
      <c r="L2070" t="str">
        <f t="shared" si="131"/>
        <v>Q4</v>
      </c>
    </row>
    <row r="2071" spans="1:12">
      <c r="A2071">
        <v>11053</v>
      </c>
      <c r="B2071">
        <v>18</v>
      </c>
      <c r="C2071" t="str">
        <f>_xlfn.IFNA(VLOOKUP(B2071,Products!$A$1:$J$93,2,FALSE),"")</f>
        <v>Carnarvon Tigers</v>
      </c>
      <c r="D2071" t="str">
        <f>_xlfn.IFNA(VLOOKUP(VLOOKUP(A2071,Orders!$A$1:$L$832,3,FALSE),Employees!$A$1:$J$10,3,FALSE)&amp;" "&amp;VLOOKUP(VLOOKUP(A2071,Orders!$A$1:$L$832,3,FALSE),Employees!$A$1:$J$10,2,FALSE),"")</f>
        <v>Andrew Fuller</v>
      </c>
      <c r="E2071" s="3">
        <f>_xlfn.IFNA(VLOOKUP(A2071,Orders!$A$1:$L$832,4,FALSE),"")</f>
        <v>43412</v>
      </c>
      <c r="F2071">
        <v>62.5</v>
      </c>
      <c r="G2071">
        <v>35</v>
      </c>
      <c r="H2071">
        <v>0.2</v>
      </c>
      <c r="I2071">
        <f t="shared" si="128"/>
        <v>2018</v>
      </c>
      <c r="J2071">
        <f t="shared" si="129"/>
        <v>437.5</v>
      </c>
      <c r="K2071">
        <f t="shared" si="130"/>
        <v>11</v>
      </c>
      <c r="L2071" t="str">
        <f t="shared" si="131"/>
        <v>Q4</v>
      </c>
    </row>
    <row r="2072" spans="1:12">
      <c r="A2072">
        <v>11053</v>
      </c>
      <c r="B2072">
        <v>32</v>
      </c>
      <c r="C2072" t="str">
        <f>_xlfn.IFNA(VLOOKUP(B2072,Products!$A$1:$J$93,2,FALSE),"")</f>
        <v>Mascarpone Fabioli</v>
      </c>
      <c r="D2072" t="str">
        <f>_xlfn.IFNA(VLOOKUP(VLOOKUP(A2072,Orders!$A$1:$L$832,3,FALSE),Employees!$A$1:$J$10,3,FALSE)&amp;" "&amp;VLOOKUP(VLOOKUP(A2072,Orders!$A$1:$L$832,3,FALSE),Employees!$A$1:$J$10,2,FALSE),"")</f>
        <v>Andrew Fuller</v>
      </c>
      <c r="E2072" s="3">
        <f>_xlfn.IFNA(VLOOKUP(A2072,Orders!$A$1:$L$832,4,FALSE),"")</f>
        <v>43412</v>
      </c>
      <c r="F2072">
        <v>32</v>
      </c>
      <c r="G2072">
        <v>20</v>
      </c>
      <c r="H2072">
        <v>0</v>
      </c>
      <c r="I2072">
        <f t="shared" si="128"/>
        <v>2018</v>
      </c>
      <c r="J2072">
        <f t="shared" si="129"/>
        <v>640</v>
      </c>
      <c r="K2072">
        <f t="shared" si="130"/>
        <v>11</v>
      </c>
      <c r="L2072" t="str">
        <f t="shared" si="131"/>
        <v>Q4</v>
      </c>
    </row>
    <row r="2073" spans="1:12">
      <c r="A2073">
        <v>11053</v>
      </c>
      <c r="B2073">
        <v>64</v>
      </c>
      <c r="C2073" t="str">
        <f>_xlfn.IFNA(VLOOKUP(B2073,Products!$A$1:$J$93,2,FALSE),"")</f>
        <v>Wimmers gute Semmelknödel</v>
      </c>
      <c r="D2073" t="str">
        <f>_xlfn.IFNA(VLOOKUP(VLOOKUP(A2073,Orders!$A$1:$L$832,3,FALSE),Employees!$A$1:$J$10,3,FALSE)&amp;" "&amp;VLOOKUP(VLOOKUP(A2073,Orders!$A$1:$L$832,3,FALSE),Employees!$A$1:$J$10,2,FALSE),"")</f>
        <v>Andrew Fuller</v>
      </c>
      <c r="E2073" s="3">
        <f>_xlfn.IFNA(VLOOKUP(A2073,Orders!$A$1:$L$832,4,FALSE),"")</f>
        <v>43412</v>
      </c>
      <c r="F2073">
        <v>33.25</v>
      </c>
      <c r="G2073">
        <v>25</v>
      </c>
      <c r="H2073">
        <v>0.2</v>
      </c>
      <c r="I2073">
        <f t="shared" si="128"/>
        <v>2018</v>
      </c>
      <c r="J2073">
        <f t="shared" si="129"/>
        <v>166.25</v>
      </c>
      <c r="K2073">
        <f t="shared" si="130"/>
        <v>11</v>
      </c>
      <c r="L2073" t="str">
        <f t="shared" si="131"/>
        <v>Q4</v>
      </c>
    </row>
    <row r="2074" spans="1:12">
      <c r="A2074">
        <v>11054</v>
      </c>
      <c r="B2074">
        <v>33</v>
      </c>
      <c r="C2074" t="str">
        <f>_xlfn.IFNA(VLOOKUP(B2074,Products!$A$1:$J$93,2,FALSE),"")</f>
        <v>Geitost</v>
      </c>
      <c r="D2074" t="str">
        <f>_xlfn.IFNA(VLOOKUP(VLOOKUP(A2074,Orders!$A$1:$L$832,3,FALSE),Employees!$A$1:$J$10,3,FALSE)&amp;" "&amp;VLOOKUP(VLOOKUP(A2074,Orders!$A$1:$L$832,3,FALSE),Employees!$A$1:$J$10,2,FALSE),"")</f>
        <v>Laura Callahan</v>
      </c>
      <c r="E2074" s="3">
        <f>_xlfn.IFNA(VLOOKUP(A2074,Orders!$A$1:$L$832,4,FALSE),"")</f>
        <v>43413</v>
      </c>
      <c r="F2074">
        <v>2.5</v>
      </c>
      <c r="G2074">
        <v>10</v>
      </c>
      <c r="H2074">
        <v>0</v>
      </c>
      <c r="I2074">
        <f t="shared" si="128"/>
        <v>2018</v>
      </c>
      <c r="J2074">
        <f t="shared" si="129"/>
        <v>25</v>
      </c>
      <c r="K2074">
        <f t="shared" si="130"/>
        <v>11</v>
      </c>
      <c r="L2074" t="str">
        <f t="shared" si="131"/>
        <v>Q4</v>
      </c>
    </row>
    <row r="2075" spans="1:12">
      <c r="A2075">
        <v>11054</v>
      </c>
      <c r="B2075">
        <v>67</v>
      </c>
      <c r="C2075" t="str">
        <f>_xlfn.IFNA(VLOOKUP(B2075,Products!$A$1:$J$93,2,FALSE),"")</f>
        <v>Laughing Lumberjack Lager</v>
      </c>
      <c r="D2075" t="str">
        <f>_xlfn.IFNA(VLOOKUP(VLOOKUP(A2075,Orders!$A$1:$L$832,3,FALSE),Employees!$A$1:$J$10,3,FALSE)&amp;" "&amp;VLOOKUP(VLOOKUP(A2075,Orders!$A$1:$L$832,3,FALSE),Employees!$A$1:$J$10,2,FALSE),"")</f>
        <v>Laura Callahan</v>
      </c>
      <c r="E2075" s="3">
        <f>_xlfn.IFNA(VLOOKUP(A2075,Orders!$A$1:$L$832,4,FALSE),"")</f>
        <v>43413</v>
      </c>
      <c r="F2075">
        <v>14</v>
      </c>
      <c r="G2075">
        <v>20</v>
      </c>
      <c r="H2075">
        <v>0</v>
      </c>
      <c r="I2075">
        <f t="shared" si="128"/>
        <v>2018</v>
      </c>
      <c r="J2075">
        <f t="shared" si="129"/>
        <v>280</v>
      </c>
      <c r="K2075">
        <f t="shared" si="130"/>
        <v>11</v>
      </c>
      <c r="L2075" t="str">
        <f t="shared" si="131"/>
        <v>Q4</v>
      </c>
    </row>
    <row r="2076" spans="1:12">
      <c r="A2076">
        <v>11055</v>
      </c>
      <c r="B2076">
        <v>24</v>
      </c>
      <c r="C2076" t="str">
        <f>_xlfn.IFNA(VLOOKUP(B2076,Products!$A$1:$J$93,2,FALSE),"")</f>
        <v>Guaraná Fantástica</v>
      </c>
      <c r="D2076" t="str">
        <f>_xlfn.IFNA(VLOOKUP(VLOOKUP(A2076,Orders!$A$1:$L$832,3,FALSE),Employees!$A$1:$J$10,3,FALSE)&amp;" "&amp;VLOOKUP(VLOOKUP(A2076,Orders!$A$1:$L$832,3,FALSE),Employees!$A$1:$J$10,2,FALSE),"")</f>
        <v>Robert King</v>
      </c>
      <c r="E2076" s="3">
        <f>_xlfn.IFNA(VLOOKUP(A2076,Orders!$A$1:$L$832,4,FALSE),"")</f>
        <v>43413</v>
      </c>
      <c r="F2076">
        <v>4.5</v>
      </c>
      <c r="G2076">
        <v>15</v>
      </c>
      <c r="H2076">
        <v>0</v>
      </c>
      <c r="I2076">
        <f t="shared" si="128"/>
        <v>2018</v>
      </c>
      <c r="J2076">
        <f t="shared" si="129"/>
        <v>67.5</v>
      </c>
      <c r="K2076">
        <f t="shared" si="130"/>
        <v>11</v>
      </c>
      <c r="L2076" t="str">
        <f t="shared" si="131"/>
        <v>Q4</v>
      </c>
    </row>
    <row r="2077" spans="1:12">
      <c r="A2077">
        <v>11055</v>
      </c>
      <c r="B2077">
        <v>25</v>
      </c>
      <c r="C2077" t="str">
        <f>_xlfn.IFNA(VLOOKUP(B2077,Products!$A$1:$J$93,2,FALSE),"")</f>
        <v>NuNuCa Nuß-Nougat-Creme</v>
      </c>
      <c r="D2077" t="str">
        <f>_xlfn.IFNA(VLOOKUP(VLOOKUP(A2077,Orders!$A$1:$L$832,3,FALSE),Employees!$A$1:$J$10,3,FALSE)&amp;" "&amp;VLOOKUP(VLOOKUP(A2077,Orders!$A$1:$L$832,3,FALSE),Employees!$A$1:$J$10,2,FALSE),"")</f>
        <v>Robert King</v>
      </c>
      <c r="E2077" s="3">
        <f>_xlfn.IFNA(VLOOKUP(A2077,Orders!$A$1:$L$832,4,FALSE),"")</f>
        <v>43413</v>
      </c>
      <c r="F2077">
        <v>14</v>
      </c>
      <c r="G2077">
        <v>15</v>
      </c>
      <c r="H2077">
        <v>0</v>
      </c>
      <c r="I2077">
        <f t="shared" si="128"/>
        <v>2018</v>
      </c>
      <c r="J2077">
        <f t="shared" si="129"/>
        <v>210</v>
      </c>
      <c r="K2077">
        <f t="shared" si="130"/>
        <v>11</v>
      </c>
      <c r="L2077" t="str">
        <f t="shared" si="131"/>
        <v>Q4</v>
      </c>
    </row>
    <row r="2078" spans="1:12">
      <c r="A2078">
        <v>11055</v>
      </c>
      <c r="B2078">
        <v>51</v>
      </c>
      <c r="C2078" t="str">
        <f>_xlfn.IFNA(VLOOKUP(B2078,Products!$A$1:$J$93,2,FALSE),"")</f>
        <v>Manjimup Dried Apples</v>
      </c>
      <c r="D2078" t="str">
        <f>_xlfn.IFNA(VLOOKUP(VLOOKUP(A2078,Orders!$A$1:$L$832,3,FALSE),Employees!$A$1:$J$10,3,FALSE)&amp;" "&amp;VLOOKUP(VLOOKUP(A2078,Orders!$A$1:$L$832,3,FALSE),Employees!$A$1:$J$10,2,FALSE),"")</f>
        <v>Robert King</v>
      </c>
      <c r="E2078" s="3">
        <f>_xlfn.IFNA(VLOOKUP(A2078,Orders!$A$1:$L$832,4,FALSE),"")</f>
        <v>43413</v>
      </c>
      <c r="F2078">
        <v>53</v>
      </c>
      <c r="G2078">
        <v>20</v>
      </c>
      <c r="H2078">
        <v>0</v>
      </c>
      <c r="I2078">
        <f t="shared" si="128"/>
        <v>2018</v>
      </c>
      <c r="J2078">
        <f t="shared" si="129"/>
        <v>1060</v>
      </c>
      <c r="K2078">
        <f t="shared" si="130"/>
        <v>11</v>
      </c>
      <c r="L2078" t="str">
        <f t="shared" si="131"/>
        <v>Q4</v>
      </c>
    </row>
    <row r="2079" spans="1:12">
      <c r="A2079">
        <v>11055</v>
      </c>
      <c r="B2079">
        <v>57</v>
      </c>
      <c r="C2079" t="str">
        <f>_xlfn.IFNA(VLOOKUP(B2079,Products!$A$1:$J$93,2,FALSE),"")</f>
        <v>Ravioli Angelo</v>
      </c>
      <c r="D2079" t="str">
        <f>_xlfn.IFNA(VLOOKUP(VLOOKUP(A2079,Orders!$A$1:$L$832,3,FALSE),Employees!$A$1:$J$10,3,FALSE)&amp;" "&amp;VLOOKUP(VLOOKUP(A2079,Orders!$A$1:$L$832,3,FALSE),Employees!$A$1:$J$10,2,FALSE),"")</f>
        <v>Robert King</v>
      </c>
      <c r="E2079" s="3">
        <f>_xlfn.IFNA(VLOOKUP(A2079,Orders!$A$1:$L$832,4,FALSE),"")</f>
        <v>43413</v>
      </c>
      <c r="F2079">
        <v>19.5</v>
      </c>
      <c r="G2079">
        <v>20</v>
      </c>
      <c r="H2079">
        <v>0</v>
      </c>
      <c r="I2079">
        <f t="shared" si="128"/>
        <v>2018</v>
      </c>
      <c r="J2079">
        <f t="shared" si="129"/>
        <v>390</v>
      </c>
      <c r="K2079">
        <f t="shared" si="130"/>
        <v>11</v>
      </c>
      <c r="L2079" t="str">
        <f t="shared" si="131"/>
        <v>Q4</v>
      </c>
    </row>
    <row r="2080" spans="1:12">
      <c r="A2080">
        <v>11056</v>
      </c>
      <c r="B2080">
        <v>7</v>
      </c>
      <c r="C2080" t="str">
        <f>_xlfn.IFNA(VLOOKUP(B2080,Products!$A$1:$J$93,2,FALSE),"")</f>
        <v>Uncle Bob's Organic Dried Pears</v>
      </c>
      <c r="D2080" t="str">
        <f>_xlfn.IFNA(VLOOKUP(VLOOKUP(A2080,Orders!$A$1:$L$832,3,FALSE),Employees!$A$1:$J$10,3,FALSE)&amp;" "&amp;VLOOKUP(VLOOKUP(A2080,Orders!$A$1:$L$832,3,FALSE),Employees!$A$1:$J$10,2,FALSE),"")</f>
        <v>Laura Callahan</v>
      </c>
      <c r="E2080" s="3">
        <f>_xlfn.IFNA(VLOOKUP(A2080,Orders!$A$1:$L$832,4,FALSE),"")</f>
        <v>43413</v>
      </c>
      <c r="F2080">
        <v>30</v>
      </c>
      <c r="G2080">
        <v>40</v>
      </c>
      <c r="H2080">
        <v>0</v>
      </c>
      <c r="I2080">
        <f t="shared" si="128"/>
        <v>2018</v>
      </c>
      <c r="J2080">
        <f t="shared" si="129"/>
        <v>1200</v>
      </c>
      <c r="K2080">
        <f t="shared" si="130"/>
        <v>11</v>
      </c>
      <c r="L2080" t="str">
        <f t="shared" si="131"/>
        <v>Q4</v>
      </c>
    </row>
    <row r="2081" spans="1:12">
      <c r="A2081">
        <v>11056</v>
      </c>
      <c r="B2081">
        <v>55</v>
      </c>
      <c r="C2081" t="str">
        <f>_xlfn.IFNA(VLOOKUP(B2081,Products!$A$1:$J$93,2,FALSE),"")</f>
        <v>Pâté chinois</v>
      </c>
      <c r="D2081" t="str">
        <f>_xlfn.IFNA(VLOOKUP(VLOOKUP(A2081,Orders!$A$1:$L$832,3,FALSE),Employees!$A$1:$J$10,3,FALSE)&amp;" "&amp;VLOOKUP(VLOOKUP(A2081,Orders!$A$1:$L$832,3,FALSE),Employees!$A$1:$J$10,2,FALSE),"")</f>
        <v>Laura Callahan</v>
      </c>
      <c r="E2081" s="3">
        <f>_xlfn.IFNA(VLOOKUP(A2081,Orders!$A$1:$L$832,4,FALSE),"")</f>
        <v>43413</v>
      </c>
      <c r="F2081">
        <v>24</v>
      </c>
      <c r="G2081">
        <v>35</v>
      </c>
      <c r="H2081">
        <v>0</v>
      </c>
      <c r="I2081">
        <f t="shared" si="128"/>
        <v>2018</v>
      </c>
      <c r="J2081">
        <f t="shared" si="129"/>
        <v>840</v>
      </c>
      <c r="K2081">
        <f t="shared" si="130"/>
        <v>11</v>
      </c>
      <c r="L2081" t="str">
        <f t="shared" si="131"/>
        <v>Q4</v>
      </c>
    </row>
    <row r="2082" spans="1:12">
      <c r="A2082">
        <v>11056</v>
      </c>
      <c r="B2082">
        <v>60</v>
      </c>
      <c r="C2082" t="str">
        <f>_xlfn.IFNA(VLOOKUP(B2082,Products!$A$1:$J$93,2,FALSE),"")</f>
        <v>Camembert Pierrot</v>
      </c>
      <c r="D2082" t="str">
        <f>_xlfn.IFNA(VLOOKUP(VLOOKUP(A2082,Orders!$A$1:$L$832,3,FALSE),Employees!$A$1:$J$10,3,FALSE)&amp;" "&amp;VLOOKUP(VLOOKUP(A2082,Orders!$A$1:$L$832,3,FALSE),Employees!$A$1:$J$10,2,FALSE),"")</f>
        <v>Laura Callahan</v>
      </c>
      <c r="E2082" s="3">
        <f>_xlfn.IFNA(VLOOKUP(A2082,Orders!$A$1:$L$832,4,FALSE),"")</f>
        <v>43413</v>
      </c>
      <c r="F2082">
        <v>34</v>
      </c>
      <c r="G2082">
        <v>50</v>
      </c>
      <c r="H2082">
        <v>0</v>
      </c>
      <c r="I2082">
        <f t="shared" si="128"/>
        <v>2018</v>
      </c>
      <c r="J2082">
        <f t="shared" si="129"/>
        <v>1700</v>
      </c>
      <c r="K2082">
        <f t="shared" si="130"/>
        <v>11</v>
      </c>
      <c r="L2082" t="str">
        <f t="shared" si="131"/>
        <v>Q4</v>
      </c>
    </row>
    <row r="2083" spans="1:12">
      <c r="A2083">
        <v>11057</v>
      </c>
      <c r="B2083">
        <v>70</v>
      </c>
      <c r="C2083" t="str">
        <f>_xlfn.IFNA(VLOOKUP(B2083,Products!$A$1:$J$93,2,FALSE),"")</f>
        <v>Outback Lager</v>
      </c>
      <c r="D2083" t="str">
        <f>_xlfn.IFNA(VLOOKUP(VLOOKUP(A2083,Orders!$A$1:$L$832,3,FALSE),Employees!$A$1:$J$10,3,FALSE)&amp;" "&amp;VLOOKUP(VLOOKUP(A2083,Orders!$A$1:$L$832,3,FALSE),Employees!$A$1:$J$10,2,FALSE),"")</f>
        <v>Janet Leverling</v>
      </c>
      <c r="E2083" s="3">
        <f>_xlfn.IFNA(VLOOKUP(A2083,Orders!$A$1:$L$832,4,FALSE),"")</f>
        <v>43414</v>
      </c>
      <c r="F2083">
        <v>15</v>
      </c>
      <c r="G2083">
        <v>3</v>
      </c>
      <c r="H2083">
        <v>0</v>
      </c>
      <c r="I2083">
        <f t="shared" si="128"/>
        <v>2018</v>
      </c>
      <c r="J2083">
        <f t="shared" si="129"/>
        <v>45</v>
      </c>
      <c r="K2083">
        <f t="shared" si="130"/>
        <v>11</v>
      </c>
      <c r="L2083" t="str">
        <f t="shared" si="131"/>
        <v>Q4</v>
      </c>
    </row>
    <row r="2084" spans="1:12">
      <c r="A2084">
        <v>11058</v>
      </c>
      <c r="B2084">
        <v>21</v>
      </c>
      <c r="C2084" t="str">
        <f>_xlfn.IFNA(VLOOKUP(B2084,Products!$A$1:$J$93,2,FALSE),"")</f>
        <v>Sir Rodney's Scones</v>
      </c>
      <c r="D2084" t="str">
        <f>_xlfn.IFNA(VLOOKUP(VLOOKUP(A2084,Orders!$A$1:$L$832,3,FALSE),Employees!$A$1:$J$10,3,FALSE)&amp;" "&amp;VLOOKUP(VLOOKUP(A2084,Orders!$A$1:$L$832,3,FALSE),Employees!$A$1:$J$10,2,FALSE),"")</f>
        <v>Anne Dodsworth</v>
      </c>
      <c r="E2084" s="3">
        <f>_xlfn.IFNA(VLOOKUP(A2084,Orders!$A$1:$L$832,4,FALSE),"")</f>
        <v>43414</v>
      </c>
      <c r="F2084">
        <v>10</v>
      </c>
      <c r="G2084">
        <v>3</v>
      </c>
      <c r="H2084">
        <v>0</v>
      </c>
      <c r="I2084">
        <f t="shared" si="128"/>
        <v>2018</v>
      </c>
      <c r="J2084">
        <f t="shared" si="129"/>
        <v>30</v>
      </c>
      <c r="K2084">
        <f t="shared" si="130"/>
        <v>11</v>
      </c>
      <c r="L2084" t="str">
        <f t="shared" si="131"/>
        <v>Q4</v>
      </c>
    </row>
    <row r="2085" spans="1:12">
      <c r="A2085">
        <v>11058</v>
      </c>
      <c r="B2085">
        <v>60</v>
      </c>
      <c r="C2085" t="str">
        <f>_xlfn.IFNA(VLOOKUP(B2085,Products!$A$1:$J$93,2,FALSE),"")</f>
        <v>Camembert Pierrot</v>
      </c>
      <c r="D2085" t="str">
        <f>_xlfn.IFNA(VLOOKUP(VLOOKUP(A2085,Orders!$A$1:$L$832,3,FALSE),Employees!$A$1:$J$10,3,FALSE)&amp;" "&amp;VLOOKUP(VLOOKUP(A2085,Orders!$A$1:$L$832,3,FALSE),Employees!$A$1:$J$10,2,FALSE),"")</f>
        <v>Anne Dodsworth</v>
      </c>
      <c r="E2085" s="3">
        <f>_xlfn.IFNA(VLOOKUP(A2085,Orders!$A$1:$L$832,4,FALSE),"")</f>
        <v>43414</v>
      </c>
      <c r="F2085">
        <v>34</v>
      </c>
      <c r="G2085">
        <v>21</v>
      </c>
      <c r="H2085">
        <v>0</v>
      </c>
      <c r="I2085">
        <f t="shared" si="128"/>
        <v>2018</v>
      </c>
      <c r="J2085">
        <f t="shared" si="129"/>
        <v>714</v>
      </c>
      <c r="K2085">
        <f t="shared" si="130"/>
        <v>11</v>
      </c>
      <c r="L2085" t="str">
        <f t="shared" si="131"/>
        <v>Q4</v>
      </c>
    </row>
    <row r="2086" spans="1:12">
      <c r="A2086">
        <v>11058</v>
      </c>
      <c r="B2086">
        <v>61</v>
      </c>
      <c r="C2086" t="str">
        <f>_xlfn.IFNA(VLOOKUP(B2086,Products!$A$1:$J$93,2,FALSE),"")</f>
        <v>Sirop d'érable</v>
      </c>
      <c r="D2086" t="str">
        <f>_xlfn.IFNA(VLOOKUP(VLOOKUP(A2086,Orders!$A$1:$L$832,3,FALSE),Employees!$A$1:$J$10,3,FALSE)&amp;" "&amp;VLOOKUP(VLOOKUP(A2086,Orders!$A$1:$L$832,3,FALSE),Employees!$A$1:$J$10,2,FALSE),"")</f>
        <v>Anne Dodsworth</v>
      </c>
      <c r="E2086" s="3">
        <f>_xlfn.IFNA(VLOOKUP(A2086,Orders!$A$1:$L$832,4,FALSE),"")</f>
        <v>43414</v>
      </c>
      <c r="F2086">
        <v>28.5</v>
      </c>
      <c r="G2086">
        <v>4</v>
      </c>
      <c r="H2086">
        <v>0</v>
      </c>
      <c r="I2086">
        <f t="shared" si="128"/>
        <v>2018</v>
      </c>
      <c r="J2086">
        <f t="shared" si="129"/>
        <v>114</v>
      </c>
      <c r="K2086">
        <f t="shared" si="130"/>
        <v>11</v>
      </c>
      <c r="L2086" t="str">
        <f t="shared" si="131"/>
        <v>Q4</v>
      </c>
    </row>
    <row r="2087" spans="1:12">
      <c r="A2087">
        <v>11059</v>
      </c>
      <c r="B2087">
        <v>13</v>
      </c>
      <c r="C2087" t="str">
        <f>_xlfn.IFNA(VLOOKUP(B2087,Products!$A$1:$J$93,2,FALSE),"")</f>
        <v>Konbu</v>
      </c>
      <c r="D2087" t="str">
        <f>_xlfn.IFNA(VLOOKUP(VLOOKUP(A2087,Orders!$A$1:$L$832,3,FALSE),Employees!$A$1:$J$10,3,FALSE)&amp;" "&amp;VLOOKUP(VLOOKUP(A2087,Orders!$A$1:$L$832,3,FALSE),Employees!$A$1:$J$10,2,FALSE),"")</f>
        <v>Andrew Fuller</v>
      </c>
      <c r="E2087" s="3">
        <f>_xlfn.IFNA(VLOOKUP(A2087,Orders!$A$1:$L$832,4,FALSE),"")</f>
        <v>43414</v>
      </c>
      <c r="F2087">
        <v>6</v>
      </c>
      <c r="G2087">
        <v>30</v>
      </c>
      <c r="H2087">
        <v>0</v>
      </c>
      <c r="I2087">
        <f t="shared" si="128"/>
        <v>2018</v>
      </c>
      <c r="J2087">
        <f t="shared" si="129"/>
        <v>180</v>
      </c>
      <c r="K2087">
        <f t="shared" si="130"/>
        <v>11</v>
      </c>
      <c r="L2087" t="str">
        <f t="shared" si="131"/>
        <v>Q4</v>
      </c>
    </row>
    <row r="2088" spans="1:12">
      <c r="A2088">
        <v>11059</v>
      </c>
      <c r="B2088">
        <v>17</v>
      </c>
      <c r="C2088" t="str">
        <f>_xlfn.IFNA(VLOOKUP(B2088,Products!$A$1:$J$93,2,FALSE),"")</f>
        <v>Alice Mutton</v>
      </c>
      <c r="D2088" t="str">
        <f>_xlfn.IFNA(VLOOKUP(VLOOKUP(A2088,Orders!$A$1:$L$832,3,FALSE),Employees!$A$1:$J$10,3,FALSE)&amp;" "&amp;VLOOKUP(VLOOKUP(A2088,Orders!$A$1:$L$832,3,FALSE),Employees!$A$1:$J$10,2,FALSE),"")</f>
        <v>Andrew Fuller</v>
      </c>
      <c r="E2088" s="3">
        <f>_xlfn.IFNA(VLOOKUP(A2088,Orders!$A$1:$L$832,4,FALSE),"")</f>
        <v>43414</v>
      </c>
      <c r="F2088">
        <v>39</v>
      </c>
      <c r="G2088">
        <v>12</v>
      </c>
      <c r="H2088">
        <v>0</v>
      </c>
      <c r="I2088">
        <f t="shared" si="128"/>
        <v>2018</v>
      </c>
      <c r="J2088">
        <f t="shared" si="129"/>
        <v>468</v>
      </c>
      <c r="K2088">
        <f t="shared" si="130"/>
        <v>11</v>
      </c>
      <c r="L2088" t="str">
        <f t="shared" si="131"/>
        <v>Q4</v>
      </c>
    </row>
    <row r="2089" spans="1:12">
      <c r="A2089">
        <v>11059</v>
      </c>
      <c r="B2089">
        <v>60</v>
      </c>
      <c r="C2089" t="str">
        <f>_xlfn.IFNA(VLOOKUP(B2089,Products!$A$1:$J$93,2,FALSE),"")</f>
        <v>Camembert Pierrot</v>
      </c>
      <c r="D2089" t="str">
        <f>_xlfn.IFNA(VLOOKUP(VLOOKUP(A2089,Orders!$A$1:$L$832,3,FALSE),Employees!$A$1:$J$10,3,FALSE)&amp;" "&amp;VLOOKUP(VLOOKUP(A2089,Orders!$A$1:$L$832,3,FALSE),Employees!$A$1:$J$10,2,FALSE),"")</f>
        <v>Andrew Fuller</v>
      </c>
      <c r="E2089" s="3">
        <f>_xlfn.IFNA(VLOOKUP(A2089,Orders!$A$1:$L$832,4,FALSE),"")</f>
        <v>43414</v>
      </c>
      <c r="F2089">
        <v>34</v>
      </c>
      <c r="G2089">
        <v>35</v>
      </c>
      <c r="H2089">
        <v>0</v>
      </c>
      <c r="I2089">
        <f t="shared" si="128"/>
        <v>2018</v>
      </c>
      <c r="J2089">
        <f t="shared" si="129"/>
        <v>1190</v>
      </c>
      <c r="K2089">
        <f t="shared" si="130"/>
        <v>11</v>
      </c>
      <c r="L2089" t="str">
        <f t="shared" si="131"/>
        <v>Q4</v>
      </c>
    </row>
    <row r="2090" spans="1:12">
      <c r="A2090">
        <v>11060</v>
      </c>
      <c r="B2090">
        <v>60</v>
      </c>
      <c r="C2090" t="str">
        <f>_xlfn.IFNA(VLOOKUP(B2090,Products!$A$1:$J$93,2,FALSE),"")</f>
        <v>Camembert Pierrot</v>
      </c>
      <c r="D2090" t="str">
        <f>_xlfn.IFNA(VLOOKUP(VLOOKUP(A2090,Orders!$A$1:$L$832,3,FALSE),Employees!$A$1:$J$10,3,FALSE)&amp;" "&amp;VLOOKUP(VLOOKUP(A2090,Orders!$A$1:$L$832,3,FALSE),Employees!$A$1:$J$10,2,FALSE),"")</f>
        <v>Andrew Fuller</v>
      </c>
      <c r="E2090" s="3">
        <f>_xlfn.IFNA(VLOOKUP(A2090,Orders!$A$1:$L$832,4,FALSE),"")</f>
        <v>43415</v>
      </c>
      <c r="F2090">
        <v>34</v>
      </c>
      <c r="G2090">
        <v>4</v>
      </c>
      <c r="H2090">
        <v>0</v>
      </c>
      <c r="I2090">
        <f t="shared" si="128"/>
        <v>2018</v>
      </c>
      <c r="J2090">
        <f t="shared" si="129"/>
        <v>136</v>
      </c>
      <c r="K2090">
        <f t="shared" si="130"/>
        <v>11</v>
      </c>
      <c r="L2090" t="str">
        <f t="shared" si="131"/>
        <v>Q4</v>
      </c>
    </row>
    <row r="2091" spans="1:12">
      <c r="A2091">
        <v>11060</v>
      </c>
      <c r="B2091">
        <v>77</v>
      </c>
      <c r="C2091" t="str">
        <f>_xlfn.IFNA(VLOOKUP(B2091,Products!$A$1:$J$93,2,FALSE),"")</f>
        <v>Original Frankfurter grüne Soße</v>
      </c>
      <c r="D2091" t="str">
        <f>_xlfn.IFNA(VLOOKUP(VLOOKUP(A2091,Orders!$A$1:$L$832,3,FALSE),Employees!$A$1:$J$10,3,FALSE)&amp;" "&amp;VLOOKUP(VLOOKUP(A2091,Orders!$A$1:$L$832,3,FALSE),Employees!$A$1:$J$10,2,FALSE),"")</f>
        <v>Andrew Fuller</v>
      </c>
      <c r="E2091" s="3">
        <f>_xlfn.IFNA(VLOOKUP(A2091,Orders!$A$1:$L$832,4,FALSE),"")</f>
        <v>43415</v>
      </c>
      <c r="F2091">
        <v>13</v>
      </c>
      <c r="G2091">
        <v>10</v>
      </c>
      <c r="H2091">
        <v>0</v>
      </c>
      <c r="I2091">
        <f t="shared" si="128"/>
        <v>2018</v>
      </c>
      <c r="J2091">
        <f t="shared" si="129"/>
        <v>130</v>
      </c>
      <c r="K2091">
        <f t="shared" si="130"/>
        <v>11</v>
      </c>
      <c r="L2091" t="str">
        <f t="shared" si="131"/>
        <v>Q4</v>
      </c>
    </row>
    <row r="2092" spans="1:12">
      <c r="A2092">
        <v>11061</v>
      </c>
      <c r="B2092">
        <v>60</v>
      </c>
      <c r="C2092" t="str">
        <f>_xlfn.IFNA(VLOOKUP(B2092,Products!$A$1:$J$93,2,FALSE),"")</f>
        <v>Camembert Pierrot</v>
      </c>
      <c r="D2092" t="str">
        <f>_xlfn.IFNA(VLOOKUP(VLOOKUP(A2092,Orders!$A$1:$L$832,3,FALSE),Employees!$A$1:$J$10,3,FALSE)&amp;" "&amp;VLOOKUP(VLOOKUP(A2092,Orders!$A$1:$L$832,3,FALSE),Employees!$A$1:$J$10,2,FALSE),"")</f>
        <v>Margaret Peacock</v>
      </c>
      <c r="E2092" s="3">
        <f>_xlfn.IFNA(VLOOKUP(A2092,Orders!$A$1:$L$832,4,FALSE),"")</f>
        <v>43415</v>
      </c>
      <c r="F2092">
        <v>34</v>
      </c>
      <c r="G2092">
        <v>15</v>
      </c>
      <c r="H2092">
        <v>0</v>
      </c>
      <c r="I2092">
        <f t="shared" si="128"/>
        <v>2018</v>
      </c>
      <c r="J2092">
        <f t="shared" si="129"/>
        <v>510</v>
      </c>
      <c r="K2092">
        <f t="shared" si="130"/>
        <v>11</v>
      </c>
      <c r="L2092" t="str">
        <f t="shared" si="131"/>
        <v>Q4</v>
      </c>
    </row>
    <row r="2093" spans="1:12">
      <c r="A2093">
        <v>11062</v>
      </c>
      <c r="B2093">
        <v>53</v>
      </c>
      <c r="C2093" t="str">
        <f>_xlfn.IFNA(VLOOKUP(B2093,Products!$A$1:$J$93,2,FALSE),"")</f>
        <v>Perth Pasties</v>
      </c>
      <c r="D2093" t="str">
        <f>_xlfn.IFNA(VLOOKUP(VLOOKUP(A2093,Orders!$A$1:$L$832,3,FALSE),Employees!$A$1:$J$10,3,FALSE)&amp;" "&amp;VLOOKUP(VLOOKUP(A2093,Orders!$A$1:$L$832,3,FALSE),Employees!$A$1:$J$10,2,FALSE),"")</f>
        <v>Margaret Peacock</v>
      </c>
      <c r="E2093" s="3">
        <f>_xlfn.IFNA(VLOOKUP(A2093,Orders!$A$1:$L$832,4,FALSE),"")</f>
        <v>43415</v>
      </c>
      <c r="F2093">
        <v>32.799999999999997</v>
      </c>
      <c r="G2093">
        <v>10</v>
      </c>
      <c r="H2093">
        <v>0.2</v>
      </c>
      <c r="I2093">
        <f t="shared" si="128"/>
        <v>2018</v>
      </c>
      <c r="J2093">
        <f t="shared" si="129"/>
        <v>65.600000000000009</v>
      </c>
      <c r="K2093">
        <f t="shared" si="130"/>
        <v>11</v>
      </c>
      <c r="L2093" t="str">
        <f t="shared" si="131"/>
        <v>Q4</v>
      </c>
    </row>
    <row r="2094" spans="1:12">
      <c r="A2094">
        <v>11062</v>
      </c>
      <c r="B2094">
        <v>70</v>
      </c>
      <c r="C2094" t="str">
        <f>_xlfn.IFNA(VLOOKUP(B2094,Products!$A$1:$J$93,2,FALSE),"")</f>
        <v>Outback Lager</v>
      </c>
      <c r="D2094" t="str">
        <f>_xlfn.IFNA(VLOOKUP(VLOOKUP(A2094,Orders!$A$1:$L$832,3,FALSE),Employees!$A$1:$J$10,3,FALSE)&amp;" "&amp;VLOOKUP(VLOOKUP(A2094,Orders!$A$1:$L$832,3,FALSE),Employees!$A$1:$J$10,2,FALSE),"")</f>
        <v>Margaret Peacock</v>
      </c>
      <c r="E2094" s="3">
        <f>_xlfn.IFNA(VLOOKUP(A2094,Orders!$A$1:$L$832,4,FALSE),"")</f>
        <v>43415</v>
      </c>
      <c r="F2094">
        <v>15</v>
      </c>
      <c r="G2094">
        <v>12</v>
      </c>
      <c r="H2094">
        <v>0.2</v>
      </c>
      <c r="I2094">
        <f t="shared" si="128"/>
        <v>2018</v>
      </c>
      <c r="J2094">
        <f t="shared" si="129"/>
        <v>36</v>
      </c>
      <c r="K2094">
        <f t="shared" si="130"/>
        <v>11</v>
      </c>
      <c r="L2094" t="str">
        <f t="shared" si="131"/>
        <v>Q4</v>
      </c>
    </row>
    <row r="2095" spans="1:12">
      <c r="A2095">
        <v>11063</v>
      </c>
      <c r="B2095">
        <v>34</v>
      </c>
      <c r="C2095" t="str">
        <f>_xlfn.IFNA(VLOOKUP(B2095,Products!$A$1:$J$93,2,FALSE),"")</f>
        <v>Sasquatch Ale</v>
      </c>
      <c r="D2095" t="str">
        <f>_xlfn.IFNA(VLOOKUP(VLOOKUP(A2095,Orders!$A$1:$L$832,3,FALSE),Employees!$A$1:$J$10,3,FALSE)&amp;" "&amp;VLOOKUP(VLOOKUP(A2095,Orders!$A$1:$L$832,3,FALSE),Employees!$A$1:$J$10,2,FALSE),"")</f>
        <v>Janet Leverling</v>
      </c>
      <c r="E2095" s="3">
        <f>_xlfn.IFNA(VLOOKUP(A2095,Orders!$A$1:$L$832,4,FALSE),"")</f>
        <v>43415</v>
      </c>
      <c r="F2095">
        <v>14</v>
      </c>
      <c r="G2095">
        <v>30</v>
      </c>
      <c r="H2095">
        <v>0</v>
      </c>
      <c r="I2095">
        <f t="shared" si="128"/>
        <v>2018</v>
      </c>
      <c r="J2095">
        <f t="shared" si="129"/>
        <v>420</v>
      </c>
      <c r="K2095">
        <f t="shared" si="130"/>
        <v>11</v>
      </c>
      <c r="L2095" t="str">
        <f t="shared" si="131"/>
        <v>Q4</v>
      </c>
    </row>
    <row r="2096" spans="1:12">
      <c r="A2096">
        <v>11063</v>
      </c>
      <c r="B2096">
        <v>40</v>
      </c>
      <c r="C2096" t="str">
        <f>_xlfn.IFNA(VLOOKUP(B2096,Products!$A$1:$J$93,2,FALSE),"")</f>
        <v>Boston Crab Meat</v>
      </c>
      <c r="D2096" t="str">
        <f>_xlfn.IFNA(VLOOKUP(VLOOKUP(A2096,Orders!$A$1:$L$832,3,FALSE),Employees!$A$1:$J$10,3,FALSE)&amp;" "&amp;VLOOKUP(VLOOKUP(A2096,Orders!$A$1:$L$832,3,FALSE),Employees!$A$1:$J$10,2,FALSE),"")</f>
        <v>Janet Leverling</v>
      </c>
      <c r="E2096" s="3">
        <f>_xlfn.IFNA(VLOOKUP(A2096,Orders!$A$1:$L$832,4,FALSE),"")</f>
        <v>43415</v>
      </c>
      <c r="F2096">
        <v>18.399999999999999</v>
      </c>
      <c r="G2096">
        <v>40</v>
      </c>
      <c r="H2096">
        <v>0.1</v>
      </c>
      <c r="I2096">
        <f t="shared" si="128"/>
        <v>2018</v>
      </c>
      <c r="J2096">
        <f t="shared" si="129"/>
        <v>73.600000000000009</v>
      </c>
      <c r="K2096">
        <f t="shared" si="130"/>
        <v>11</v>
      </c>
      <c r="L2096" t="str">
        <f t="shared" si="131"/>
        <v>Q4</v>
      </c>
    </row>
    <row r="2097" spans="1:12">
      <c r="A2097">
        <v>11063</v>
      </c>
      <c r="B2097">
        <v>41</v>
      </c>
      <c r="C2097" t="str">
        <f>_xlfn.IFNA(VLOOKUP(B2097,Products!$A$1:$J$93,2,FALSE),"")</f>
        <v>Jack's New England Clam Chowder</v>
      </c>
      <c r="D2097" t="str">
        <f>_xlfn.IFNA(VLOOKUP(VLOOKUP(A2097,Orders!$A$1:$L$832,3,FALSE),Employees!$A$1:$J$10,3,FALSE)&amp;" "&amp;VLOOKUP(VLOOKUP(A2097,Orders!$A$1:$L$832,3,FALSE),Employees!$A$1:$J$10,2,FALSE),"")</f>
        <v>Janet Leverling</v>
      </c>
      <c r="E2097" s="3">
        <f>_xlfn.IFNA(VLOOKUP(A2097,Orders!$A$1:$L$832,4,FALSE),"")</f>
        <v>43415</v>
      </c>
      <c r="F2097">
        <v>9.65</v>
      </c>
      <c r="G2097">
        <v>30</v>
      </c>
      <c r="H2097">
        <v>0.1</v>
      </c>
      <c r="I2097">
        <f t="shared" si="128"/>
        <v>2018</v>
      </c>
      <c r="J2097">
        <f t="shared" si="129"/>
        <v>28.950000000000003</v>
      </c>
      <c r="K2097">
        <f t="shared" si="130"/>
        <v>11</v>
      </c>
      <c r="L2097" t="str">
        <f t="shared" si="131"/>
        <v>Q4</v>
      </c>
    </row>
    <row r="2098" spans="1:12">
      <c r="A2098">
        <v>11064</v>
      </c>
      <c r="B2098">
        <v>17</v>
      </c>
      <c r="C2098" t="str">
        <f>_xlfn.IFNA(VLOOKUP(B2098,Products!$A$1:$J$93,2,FALSE),"")</f>
        <v>Alice Mutton</v>
      </c>
      <c r="D2098" t="str">
        <f>_xlfn.IFNA(VLOOKUP(VLOOKUP(A2098,Orders!$A$1:$L$832,3,FALSE),Employees!$A$1:$J$10,3,FALSE)&amp;" "&amp;VLOOKUP(VLOOKUP(A2098,Orders!$A$1:$L$832,3,FALSE),Employees!$A$1:$J$10,2,FALSE),"")</f>
        <v>Nancy Davolio</v>
      </c>
      <c r="E2098" s="3">
        <f>_xlfn.IFNA(VLOOKUP(A2098,Orders!$A$1:$L$832,4,FALSE),"")</f>
        <v>43416</v>
      </c>
      <c r="F2098">
        <v>39</v>
      </c>
      <c r="G2098">
        <v>77</v>
      </c>
      <c r="H2098">
        <v>0.1</v>
      </c>
      <c r="I2098">
        <f t="shared" si="128"/>
        <v>2018</v>
      </c>
      <c r="J2098">
        <f t="shared" si="129"/>
        <v>300.3</v>
      </c>
      <c r="K2098">
        <f t="shared" si="130"/>
        <v>11</v>
      </c>
      <c r="L2098" t="str">
        <f t="shared" si="131"/>
        <v>Q4</v>
      </c>
    </row>
    <row r="2099" spans="1:12">
      <c r="A2099">
        <v>11064</v>
      </c>
      <c r="B2099">
        <v>41</v>
      </c>
      <c r="C2099" t="str">
        <f>_xlfn.IFNA(VLOOKUP(B2099,Products!$A$1:$J$93,2,FALSE),"")</f>
        <v>Jack's New England Clam Chowder</v>
      </c>
      <c r="D2099" t="str">
        <f>_xlfn.IFNA(VLOOKUP(VLOOKUP(A2099,Orders!$A$1:$L$832,3,FALSE),Employees!$A$1:$J$10,3,FALSE)&amp;" "&amp;VLOOKUP(VLOOKUP(A2099,Orders!$A$1:$L$832,3,FALSE),Employees!$A$1:$J$10,2,FALSE),"")</f>
        <v>Nancy Davolio</v>
      </c>
      <c r="E2099" s="3">
        <f>_xlfn.IFNA(VLOOKUP(A2099,Orders!$A$1:$L$832,4,FALSE),"")</f>
        <v>43416</v>
      </c>
      <c r="F2099">
        <v>9.65</v>
      </c>
      <c r="G2099">
        <v>12</v>
      </c>
      <c r="H2099">
        <v>0</v>
      </c>
      <c r="I2099">
        <f t="shared" si="128"/>
        <v>2018</v>
      </c>
      <c r="J2099">
        <f t="shared" si="129"/>
        <v>115.80000000000001</v>
      </c>
      <c r="K2099">
        <f t="shared" si="130"/>
        <v>11</v>
      </c>
      <c r="L2099" t="str">
        <f t="shared" si="131"/>
        <v>Q4</v>
      </c>
    </row>
    <row r="2100" spans="1:12">
      <c r="A2100">
        <v>11064</v>
      </c>
      <c r="B2100">
        <v>53</v>
      </c>
      <c r="C2100" t="str">
        <f>_xlfn.IFNA(VLOOKUP(B2100,Products!$A$1:$J$93,2,FALSE),"")</f>
        <v>Perth Pasties</v>
      </c>
      <c r="D2100" t="str">
        <f>_xlfn.IFNA(VLOOKUP(VLOOKUP(A2100,Orders!$A$1:$L$832,3,FALSE),Employees!$A$1:$J$10,3,FALSE)&amp;" "&amp;VLOOKUP(VLOOKUP(A2100,Orders!$A$1:$L$832,3,FALSE),Employees!$A$1:$J$10,2,FALSE),"")</f>
        <v>Nancy Davolio</v>
      </c>
      <c r="E2100" s="3">
        <f>_xlfn.IFNA(VLOOKUP(A2100,Orders!$A$1:$L$832,4,FALSE),"")</f>
        <v>43416</v>
      </c>
      <c r="F2100">
        <v>32.799999999999997</v>
      </c>
      <c r="G2100">
        <v>25</v>
      </c>
      <c r="H2100">
        <v>0.1</v>
      </c>
      <c r="I2100">
        <f t="shared" si="128"/>
        <v>2018</v>
      </c>
      <c r="J2100">
        <f t="shared" si="129"/>
        <v>82</v>
      </c>
      <c r="K2100">
        <f t="shared" si="130"/>
        <v>11</v>
      </c>
      <c r="L2100" t="str">
        <f t="shared" si="131"/>
        <v>Q4</v>
      </c>
    </row>
    <row r="2101" spans="1:12">
      <c r="A2101">
        <v>11064</v>
      </c>
      <c r="B2101">
        <v>55</v>
      </c>
      <c r="C2101" t="str">
        <f>_xlfn.IFNA(VLOOKUP(B2101,Products!$A$1:$J$93,2,FALSE),"")</f>
        <v>Pâté chinois</v>
      </c>
      <c r="D2101" t="str">
        <f>_xlfn.IFNA(VLOOKUP(VLOOKUP(A2101,Orders!$A$1:$L$832,3,FALSE),Employees!$A$1:$J$10,3,FALSE)&amp;" "&amp;VLOOKUP(VLOOKUP(A2101,Orders!$A$1:$L$832,3,FALSE),Employees!$A$1:$J$10,2,FALSE),"")</f>
        <v>Nancy Davolio</v>
      </c>
      <c r="E2101" s="3">
        <f>_xlfn.IFNA(VLOOKUP(A2101,Orders!$A$1:$L$832,4,FALSE),"")</f>
        <v>43416</v>
      </c>
      <c r="F2101">
        <v>24</v>
      </c>
      <c r="G2101">
        <v>4</v>
      </c>
      <c r="H2101">
        <v>0.1</v>
      </c>
      <c r="I2101">
        <f t="shared" si="128"/>
        <v>2018</v>
      </c>
      <c r="J2101">
        <f t="shared" si="129"/>
        <v>9.6000000000000014</v>
      </c>
      <c r="K2101">
        <f t="shared" si="130"/>
        <v>11</v>
      </c>
      <c r="L2101" t="str">
        <f t="shared" si="131"/>
        <v>Q4</v>
      </c>
    </row>
    <row r="2102" spans="1:12">
      <c r="A2102">
        <v>11064</v>
      </c>
      <c r="B2102">
        <v>68</v>
      </c>
      <c r="C2102" t="str">
        <f>_xlfn.IFNA(VLOOKUP(B2102,Products!$A$1:$J$93,2,FALSE),"")</f>
        <v>Scottish Longbreads</v>
      </c>
      <c r="D2102" t="str">
        <f>_xlfn.IFNA(VLOOKUP(VLOOKUP(A2102,Orders!$A$1:$L$832,3,FALSE),Employees!$A$1:$J$10,3,FALSE)&amp;" "&amp;VLOOKUP(VLOOKUP(A2102,Orders!$A$1:$L$832,3,FALSE),Employees!$A$1:$J$10,2,FALSE),"")</f>
        <v>Nancy Davolio</v>
      </c>
      <c r="E2102" s="3">
        <f>_xlfn.IFNA(VLOOKUP(A2102,Orders!$A$1:$L$832,4,FALSE),"")</f>
        <v>43416</v>
      </c>
      <c r="F2102">
        <v>12.5</v>
      </c>
      <c r="G2102">
        <v>55</v>
      </c>
      <c r="H2102">
        <v>0</v>
      </c>
      <c r="I2102">
        <f t="shared" si="128"/>
        <v>2018</v>
      </c>
      <c r="J2102">
        <f t="shared" si="129"/>
        <v>687.5</v>
      </c>
      <c r="K2102">
        <f t="shared" si="130"/>
        <v>11</v>
      </c>
      <c r="L2102" t="str">
        <f t="shared" si="131"/>
        <v>Q4</v>
      </c>
    </row>
    <row r="2103" spans="1:12">
      <c r="A2103">
        <v>11065</v>
      </c>
      <c r="B2103">
        <v>30</v>
      </c>
      <c r="C2103" t="str">
        <f>_xlfn.IFNA(VLOOKUP(B2103,Products!$A$1:$J$93,2,FALSE),"")</f>
        <v>Nord-Ost Matjeshering</v>
      </c>
      <c r="D2103" t="str">
        <f>_xlfn.IFNA(VLOOKUP(VLOOKUP(A2103,Orders!$A$1:$L$832,3,FALSE),Employees!$A$1:$J$10,3,FALSE)&amp;" "&amp;VLOOKUP(VLOOKUP(A2103,Orders!$A$1:$L$832,3,FALSE),Employees!$A$1:$J$10,2,FALSE),"")</f>
        <v>Laura Callahan</v>
      </c>
      <c r="E2103" s="3">
        <f>_xlfn.IFNA(VLOOKUP(A2103,Orders!$A$1:$L$832,4,FALSE),"")</f>
        <v>43416</v>
      </c>
      <c r="F2103">
        <v>25.89</v>
      </c>
      <c r="G2103">
        <v>4</v>
      </c>
      <c r="H2103">
        <v>0.25</v>
      </c>
      <c r="I2103">
        <f t="shared" si="128"/>
        <v>2018</v>
      </c>
      <c r="J2103">
        <f t="shared" si="129"/>
        <v>25.89</v>
      </c>
      <c r="K2103">
        <f t="shared" si="130"/>
        <v>11</v>
      </c>
      <c r="L2103" t="str">
        <f t="shared" si="131"/>
        <v>Q4</v>
      </c>
    </row>
    <row r="2104" spans="1:12">
      <c r="A2104">
        <v>11065</v>
      </c>
      <c r="B2104">
        <v>54</v>
      </c>
      <c r="C2104" t="str">
        <f>_xlfn.IFNA(VLOOKUP(B2104,Products!$A$1:$J$93,2,FALSE),"")</f>
        <v>Tourtière</v>
      </c>
      <c r="D2104" t="str">
        <f>_xlfn.IFNA(VLOOKUP(VLOOKUP(A2104,Orders!$A$1:$L$832,3,FALSE),Employees!$A$1:$J$10,3,FALSE)&amp;" "&amp;VLOOKUP(VLOOKUP(A2104,Orders!$A$1:$L$832,3,FALSE),Employees!$A$1:$J$10,2,FALSE),"")</f>
        <v>Laura Callahan</v>
      </c>
      <c r="E2104" s="3">
        <f>_xlfn.IFNA(VLOOKUP(A2104,Orders!$A$1:$L$832,4,FALSE),"")</f>
        <v>43416</v>
      </c>
      <c r="F2104">
        <v>7.45</v>
      </c>
      <c r="G2104">
        <v>20</v>
      </c>
      <c r="H2104">
        <v>0.25</v>
      </c>
      <c r="I2104">
        <f t="shared" si="128"/>
        <v>2018</v>
      </c>
      <c r="J2104">
        <f t="shared" si="129"/>
        <v>37.25</v>
      </c>
      <c r="K2104">
        <f t="shared" si="130"/>
        <v>11</v>
      </c>
      <c r="L2104" t="str">
        <f t="shared" si="131"/>
        <v>Q4</v>
      </c>
    </row>
    <row r="2105" spans="1:12">
      <c r="A2105">
        <v>11066</v>
      </c>
      <c r="B2105">
        <v>16</v>
      </c>
      <c r="C2105" t="str">
        <f>_xlfn.IFNA(VLOOKUP(B2105,Products!$A$1:$J$93,2,FALSE),"")</f>
        <v>Pavlova</v>
      </c>
      <c r="D2105" t="str">
        <f>_xlfn.IFNA(VLOOKUP(VLOOKUP(A2105,Orders!$A$1:$L$832,3,FALSE),Employees!$A$1:$J$10,3,FALSE)&amp;" "&amp;VLOOKUP(VLOOKUP(A2105,Orders!$A$1:$L$832,3,FALSE),Employees!$A$1:$J$10,2,FALSE),"")</f>
        <v>Robert King</v>
      </c>
      <c r="E2105" s="3">
        <f>_xlfn.IFNA(VLOOKUP(A2105,Orders!$A$1:$L$832,4,FALSE),"")</f>
        <v>43416</v>
      </c>
      <c r="F2105">
        <v>17.45</v>
      </c>
      <c r="G2105">
        <v>3</v>
      </c>
      <c r="H2105">
        <v>0</v>
      </c>
      <c r="I2105">
        <f t="shared" si="128"/>
        <v>2018</v>
      </c>
      <c r="J2105">
        <f t="shared" si="129"/>
        <v>52.349999999999994</v>
      </c>
      <c r="K2105">
        <f t="shared" si="130"/>
        <v>11</v>
      </c>
      <c r="L2105" t="str">
        <f t="shared" si="131"/>
        <v>Q4</v>
      </c>
    </row>
    <row r="2106" spans="1:12">
      <c r="A2106">
        <v>11066</v>
      </c>
      <c r="B2106">
        <v>19</v>
      </c>
      <c r="C2106" t="str">
        <f>_xlfn.IFNA(VLOOKUP(B2106,Products!$A$1:$J$93,2,FALSE),"")</f>
        <v>Teatime Chocolate Biscuits</v>
      </c>
      <c r="D2106" t="str">
        <f>_xlfn.IFNA(VLOOKUP(VLOOKUP(A2106,Orders!$A$1:$L$832,3,FALSE),Employees!$A$1:$J$10,3,FALSE)&amp;" "&amp;VLOOKUP(VLOOKUP(A2106,Orders!$A$1:$L$832,3,FALSE),Employees!$A$1:$J$10,2,FALSE),"")</f>
        <v>Robert King</v>
      </c>
      <c r="E2106" s="3">
        <f>_xlfn.IFNA(VLOOKUP(A2106,Orders!$A$1:$L$832,4,FALSE),"")</f>
        <v>43416</v>
      </c>
      <c r="F2106">
        <v>9.1999999999999993</v>
      </c>
      <c r="G2106">
        <v>42</v>
      </c>
      <c r="H2106">
        <v>0</v>
      </c>
      <c r="I2106">
        <f t="shared" si="128"/>
        <v>2018</v>
      </c>
      <c r="J2106">
        <f t="shared" si="129"/>
        <v>386.4</v>
      </c>
      <c r="K2106">
        <f t="shared" si="130"/>
        <v>11</v>
      </c>
      <c r="L2106" t="str">
        <f t="shared" si="131"/>
        <v>Q4</v>
      </c>
    </row>
    <row r="2107" spans="1:12">
      <c r="A2107">
        <v>11066</v>
      </c>
      <c r="B2107">
        <v>34</v>
      </c>
      <c r="C2107" t="str">
        <f>_xlfn.IFNA(VLOOKUP(B2107,Products!$A$1:$J$93,2,FALSE),"")</f>
        <v>Sasquatch Ale</v>
      </c>
      <c r="D2107" t="str">
        <f>_xlfn.IFNA(VLOOKUP(VLOOKUP(A2107,Orders!$A$1:$L$832,3,FALSE),Employees!$A$1:$J$10,3,FALSE)&amp;" "&amp;VLOOKUP(VLOOKUP(A2107,Orders!$A$1:$L$832,3,FALSE),Employees!$A$1:$J$10,2,FALSE),"")</f>
        <v>Robert King</v>
      </c>
      <c r="E2107" s="3">
        <f>_xlfn.IFNA(VLOOKUP(A2107,Orders!$A$1:$L$832,4,FALSE),"")</f>
        <v>43416</v>
      </c>
      <c r="F2107">
        <v>14</v>
      </c>
      <c r="G2107">
        <v>35</v>
      </c>
      <c r="H2107">
        <v>0</v>
      </c>
      <c r="I2107">
        <f t="shared" si="128"/>
        <v>2018</v>
      </c>
      <c r="J2107">
        <f t="shared" si="129"/>
        <v>490</v>
      </c>
      <c r="K2107">
        <f t="shared" si="130"/>
        <v>11</v>
      </c>
      <c r="L2107" t="str">
        <f t="shared" si="131"/>
        <v>Q4</v>
      </c>
    </row>
    <row r="2108" spans="1:12">
      <c r="A2108">
        <v>11067</v>
      </c>
      <c r="B2108">
        <v>41</v>
      </c>
      <c r="C2108" t="str">
        <f>_xlfn.IFNA(VLOOKUP(B2108,Products!$A$1:$J$93,2,FALSE),"")</f>
        <v>Jack's New England Clam Chowder</v>
      </c>
      <c r="D2108" t="str">
        <f>_xlfn.IFNA(VLOOKUP(VLOOKUP(A2108,Orders!$A$1:$L$832,3,FALSE),Employees!$A$1:$J$10,3,FALSE)&amp;" "&amp;VLOOKUP(VLOOKUP(A2108,Orders!$A$1:$L$832,3,FALSE),Employees!$A$1:$J$10,2,FALSE),"")</f>
        <v>Nancy Davolio</v>
      </c>
      <c r="E2108" s="3">
        <f>_xlfn.IFNA(VLOOKUP(A2108,Orders!$A$1:$L$832,4,FALSE),"")</f>
        <v>43419</v>
      </c>
      <c r="F2108">
        <v>9.65</v>
      </c>
      <c r="G2108">
        <v>9</v>
      </c>
      <c r="H2108">
        <v>0</v>
      </c>
      <c r="I2108">
        <f t="shared" si="128"/>
        <v>2018</v>
      </c>
      <c r="J2108">
        <f t="shared" si="129"/>
        <v>86.850000000000009</v>
      </c>
      <c r="K2108">
        <f t="shared" si="130"/>
        <v>11</v>
      </c>
      <c r="L2108" t="str">
        <f t="shared" si="131"/>
        <v>Q4</v>
      </c>
    </row>
    <row r="2109" spans="1:12">
      <c r="A2109">
        <v>11068</v>
      </c>
      <c r="B2109">
        <v>28</v>
      </c>
      <c r="C2109" t="str">
        <f>_xlfn.IFNA(VLOOKUP(B2109,Products!$A$1:$J$93,2,FALSE),"")</f>
        <v>Rössle Sauerkraut</v>
      </c>
      <c r="D2109" t="str">
        <f>_xlfn.IFNA(VLOOKUP(VLOOKUP(A2109,Orders!$A$1:$L$832,3,FALSE),Employees!$A$1:$J$10,3,FALSE)&amp;" "&amp;VLOOKUP(VLOOKUP(A2109,Orders!$A$1:$L$832,3,FALSE),Employees!$A$1:$J$10,2,FALSE),"")</f>
        <v>Laura Callahan</v>
      </c>
      <c r="E2109" s="3">
        <f>_xlfn.IFNA(VLOOKUP(A2109,Orders!$A$1:$L$832,4,FALSE),"")</f>
        <v>43419</v>
      </c>
      <c r="F2109">
        <v>45.6</v>
      </c>
      <c r="G2109">
        <v>8</v>
      </c>
      <c r="H2109">
        <v>0.15</v>
      </c>
      <c r="I2109">
        <f t="shared" si="128"/>
        <v>2018</v>
      </c>
      <c r="J2109">
        <f t="shared" si="129"/>
        <v>54.72</v>
      </c>
      <c r="K2109">
        <f t="shared" si="130"/>
        <v>11</v>
      </c>
      <c r="L2109" t="str">
        <f t="shared" si="131"/>
        <v>Q4</v>
      </c>
    </row>
    <row r="2110" spans="1:12">
      <c r="A2110">
        <v>11068</v>
      </c>
      <c r="B2110">
        <v>43</v>
      </c>
      <c r="C2110" t="str">
        <f>_xlfn.IFNA(VLOOKUP(B2110,Products!$A$1:$J$93,2,FALSE),"")</f>
        <v>Ipoh Coffee</v>
      </c>
      <c r="D2110" t="str">
        <f>_xlfn.IFNA(VLOOKUP(VLOOKUP(A2110,Orders!$A$1:$L$832,3,FALSE),Employees!$A$1:$J$10,3,FALSE)&amp;" "&amp;VLOOKUP(VLOOKUP(A2110,Orders!$A$1:$L$832,3,FALSE),Employees!$A$1:$J$10,2,FALSE),"")</f>
        <v>Laura Callahan</v>
      </c>
      <c r="E2110" s="3">
        <f>_xlfn.IFNA(VLOOKUP(A2110,Orders!$A$1:$L$832,4,FALSE),"")</f>
        <v>43419</v>
      </c>
      <c r="F2110">
        <v>46</v>
      </c>
      <c r="G2110">
        <v>36</v>
      </c>
      <c r="H2110">
        <v>0.15</v>
      </c>
      <c r="I2110">
        <f t="shared" si="128"/>
        <v>2018</v>
      </c>
      <c r="J2110">
        <f t="shared" si="129"/>
        <v>248.39999999999998</v>
      </c>
      <c r="K2110">
        <f t="shared" si="130"/>
        <v>11</v>
      </c>
      <c r="L2110" t="str">
        <f t="shared" si="131"/>
        <v>Q4</v>
      </c>
    </row>
    <row r="2111" spans="1:12">
      <c r="A2111">
        <v>11068</v>
      </c>
      <c r="B2111">
        <v>77</v>
      </c>
      <c r="C2111" t="str">
        <f>_xlfn.IFNA(VLOOKUP(B2111,Products!$A$1:$J$93,2,FALSE),"")</f>
        <v>Original Frankfurter grüne Soße</v>
      </c>
      <c r="D2111" t="str">
        <f>_xlfn.IFNA(VLOOKUP(VLOOKUP(A2111,Orders!$A$1:$L$832,3,FALSE),Employees!$A$1:$J$10,3,FALSE)&amp;" "&amp;VLOOKUP(VLOOKUP(A2111,Orders!$A$1:$L$832,3,FALSE),Employees!$A$1:$J$10,2,FALSE),"")</f>
        <v>Laura Callahan</v>
      </c>
      <c r="E2111" s="3">
        <f>_xlfn.IFNA(VLOOKUP(A2111,Orders!$A$1:$L$832,4,FALSE),"")</f>
        <v>43419</v>
      </c>
      <c r="F2111">
        <v>13</v>
      </c>
      <c r="G2111">
        <v>28</v>
      </c>
      <c r="H2111">
        <v>0.15</v>
      </c>
      <c r="I2111">
        <f t="shared" si="128"/>
        <v>2018</v>
      </c>
      <c r="J2111">
        <f t="shared" si="129"/>
        <v>54.6</v>
      </c>
      <c r="K2111">
        <f t="shared" si="130"/>
        <v>11</v>
      </c>
      <c r="L2111" t="str">
        <f t="shared" si="131"/>
        <v>Q4</v>
      </c>
    </row>
    <row r="2112" spans="1:12">
      <c r="A2112">
        <v>11069</v>
      </c>
      <c r="B2112">
        <v>39</v>
      </c>
      <c r="C2112" t="str">
        <f>_xlfn.IFNA(VLOOKUP(B2112,Products!$A$1:$J$93,2,FALSE),"")</f>
        <v>Chartreuse verte</v>
      </c>
      <c r="D2112" t="str">
        <f>_xlfn.IFNA(VLOOKUP(VLOOKUP(A2112,Orders!$A$1:$L$832,3,FALSE),Employees!$A$1:$J$10,3,FALSE)&amp;" "&amp;VLOOKUP(VLOOKUP(A2112,Orders!$A$1:$L$832,3,FALSE),Employees!$A$1:$J$10,2,FALSE),"")</f>
        <v>Nancy Davolio</v>
      </c>
      <c r="E2112" s="3">
        <f>_xlfn.IFNA(VLOOKUP(A2112,Orders!$A$1:$L$832,4,FALSE),"")</f>
        <v>43419</v>
      </c>
      <c r="F2112">
        <v>18</v>
      </c>
      <c r="G2112">
        <v>20</v>
      </c>
      <c r="H2112">
        <v>0</v>
      </c>
      <c r="I2112">
        <f t="shared" si="128"/>
        <v>2018</v>
      </c>
      <c r="J2112">
        <f t="shared" si="129"/>
        <v>360</v>
      </c>
      <c r="K2112">
        <f t="shared" si="130"/>
        <v>11</v>
      </c>
      <c r="L2112" t="str">
        <f t="shared" si="131"/>
        <v>Q4</v>
      </c>
    </row>
    <row r="2113" spans="1:12">
      <c r="A2113">
        <v>11070</v>
      </c>
      <c r="B2113">
        <v>1</v>
      </c>
      <c r="C2113" t="str">
        <f>_xlfn.IFNA(VLOOKUP(B2113,Products!$A$1:$J$93,2,FALSE),"")</f>
        <v>Tea</v>
      </c>
      <c r="D2113" t="str">
        <f>_xlfn.IFNA(VLOOKUP(VLOOKUP(A2113,Orders!$A$1:$L$832,3,FALSE),Employees!$A$1:$J$10,3,FALSE)&amp;" "&amp;VLOOKUP(VLOOKUP(A2113,Orders!$A$1:$L$832,3,FALSE),Employees!$A$1:$J$10,2,FALSE),"")</f>
        <v>Andrew Fuller</v>
      </c>
      <c r="E2113" s="3">
        <f>_xlfn.IFNA(VLOOKUP(A2113,Orders!$A$1:$L$832,4,FALSE),"")</f>
        <v>43420</v>
      </c>
      <c r="F2113">
        <v>18</v>
      </c>
      <c r="G2113">
        <v>40</v>
      </c>
      <c r="H2113">
        <v>0.15</v>
      </c>
      <c r="I2113">
        <f t="shared" si="128"/>
        <v>2018</v>
      </c>
      <c r="J2113">
        <f t="shared" si="129"/>
        <v>108</v>
      </c>
      <c r="K2113">
        <f t="shared" si="130"/>
        <v>11</v>
      </c>
      <c r="L2113" t="str">
        <f t="shared" si="131"/>
        <v>Q4</v>
      </c>
    </row>
    <row r="2114" spans="1:12">
      <c r="A2114">
        <v>11070</v>
      </c>
      <c r="B2114">
        <v>2</v>
      </c>
      <c r="C2114" t="str">
        <f>_xlfn.IFNA(VLOOKUP(B2114,Products!$A$1:$J$93,2,FALSE),"")</f>
        <v>Chang5</v>
      </c>
      <c r="D2114" t="str">
        <f>_xlfn.IFNA(VLOOKUP(VLOOKUP(A2114,Orders!$A$1:$L$832,3,FALSE),Employees!$A$1:$J$10,3,FALSE)&amp;" "&amp;VLOOKUP(VLOOKUP(A2114,Orders!$A$1:$L$832,3,FALSE),Employees!$A$1:$J$10,2,FALSE),"")</f>
        <v>Andrew Fuller</v>
      </c>
      <c r="E2114" s="3">
        <f>_xlfn.IFNA(VLOOKUP(A2114,Orders!$A$1:$L$832,4,FALSE),"")</f>
        <v>43420</v>
      </c>
      <c r="F2114">
        <v>19</v>
      </c>
      <c r="G2114">
        <v>20</v>
      </c>
      <c r="H2114">
        <v>0.15</v>
      </c>
      <c r="I2114">
        <f t="shared" si="128"/>
        <v>2018</v>
      </c>
      <c r="J2114">
        <f t="shared" si="129"/>
        <v>57</v>
      </c>
      <c r="K2114">
        <f t="shared" si="130"/>
        <v>11</v>
      </c>
      <c r="L2114" t="str">
        <f t="shared" si="131"/>
        <v>Q4</v>
      </c>
    </row>
    <row r="2115" spans="1:12">
      <c r="A2115">
        <v>11070</v>
      </c>
      <c r="B2115">
        <v>16</v>
      </c>
      <c r="C2115" t="str">
        <f>_xlfn.IFNA(VLOOKUP(B2115,Products!$A$1:$J$93,2,FALSE),"")</f>
        <v>Pavlova</v>
      </c>
      <c r="D2115" t="str">
        <f>_xlfn.IFNA(VLOOKUP(VLOOKUP(A2115,Orders!$A$1:$L$832,3,FALSE),Employees!$A$1:$J$10,3,FALSE)&amp;" "&amp;VLOOKUP(VLOOKUP(A2115,Orders!$A$1:$L$832,3,FALSE),Employees!$A$1:$J$10,2,FALSE),"")</f>
        <v>Andrew Fuller</v>
      </c>
      <c r="E2115" s="3">
        <f>_xlfn.IFNA(VLOOKUP(A2115,Orders!$A$1:$L$832,4,FALSE),"")</f>
        <v>43420</v>
      </c>
      <c r="F2115">
        <v>17.45</v>
      </c>
      <c r="G2115">
        <v>30</v>
      </c>
      <c r="H2115">
        <v>0.15</v>
      </c>
      <c r="I2115">
        <f t="shared" ref="I2115:I2160" si="132">IFERROR(IF(E2115="","",YEAR(E2115)),"")</f>
        <v>2018</v>
      </c>
      <c r="J2115">
        <f t="shared" ref="J2115:J2158" si="133">IF(H2115=0,F2115*G2115,F2115*G2115*H2115)</f>
        <v>78.524999999999991</v>
      </c>
      <c r="K2115">
        <f t="shared" ref="K2115:K2160" si="134">IFERROR(MONTH(E2115),"")</f>
        <v>11</v>
      </c>
      <c r="L2115" t="str">
        <f t="shared" ref="L2115:L2160" si="135">IFERROR("Q"&amp;ROUNDUP(MONTH(E2115)/3,0),"")</f>
        <v>Q4</v>
      </c>
    </row>
    <row r="2116" spans="1:12">
      <c r="A2116">
        <v>11070</v>
      </c>
      <c r="B2116">
        <v>31</v>
      </c>
      <c r="C2116" t="str">
        <f>_xlfn.IFNA(VLOOKUP(B2116,Products!$A$1:$J$93,2,FALSE),"")</f>
        <v>Gorgonzola Telino</v>
      </c>
      <c r="D2116" t="str">
        <f>_xlfn.IFNA(VLOOKUP(VLOOKUP(A2116,Orders!$A$1:$L$832,3,FALSE),Employees!$A$1:$J$10,3,FALSE)&amp;" "&amp;VLOOKUP(VLOOKUP(A2116,Orders!$A$1:$L$832,3,FALSE),Employees!$A$1:$J$10,2,FALSE),"")</f>
        <v>Andrew Fuller</v>
      </c>
      <c r="E2116" s="3">
        <f>_xlfn.IFNA(VLOOKUP(A2116,Orders!$A$1:$L$832,4,FALSE),"")</f>
        <v>43420</v>
      </c>
      <c r="F2116">
        <v>12.5</v>
      </c>
      <c r="G2116">
        <v>20</v>
      </c>
      <c r="H2116">
        <v>0</v>
      </c>
      <c r="I2116">
        <f t="shared" si="132"/>
        <v>2018</v>
      </c>
      <c r="J2116">
        <f t="shared" si="133"/>
        <v>250</v>
      </c>
      <c r="K2116">
        <f t="shared" si="134"/>
        <v>11</v>
      </c>
      <c r="L2116" t="str">
        <f t="shared" si="135"/>
        <v>Q4</v>
      </c>
    </row>
    <row r="2117" spans="1:12">
      <c r="A2117">
        <v>11071</v>
      </c>
      <c r="B2117">
        <v>7</v>
      </c>
      <c r="C2117" t="str">
        <f>_xlfn.IFNA(VLOOKUP(B2117,Products!$A$1:$J$93,2,FALSE),"")</f>
        <v>Uncle Bob's Organic Dried Pears</v>
      </c>
      <c r="D2117" t="str">
        <f>_xlfn.IFNA(VLOOKUP(VLOOKUP(A2117,Orders!$A$1:$L$832,3,FALSE),Employees!$A$1:$J$10,3,FALSE)&amp;" "&amp;VLOOKUP(VLOOKUP(A2117,Orders!$A$1:$L$832,3,FALSE),Employees!$A$1:$J$10,2,FALSE),"")</f>
        <v>Nancy Davolio</v>
      </c>
      <c r="E2117" s="3">
        <f>_xlfn.IFNA(VLOOKUP(A2117,Orders!$A$1:$L$832,4,FALSE),"")</f>
        <v>43420</v>
      </c>
      <c r="F2117">
        <v>30</v>
      </c>
      <c r="G2117">
        <v>15</v>
      </c>
      <c r="H2117">
        <v>0.05</v>
      </c>
      <c r="I2117">
        <f t="shared" si="132"/>
        <v>2018</v>
      </c>
      <c r="J2117">
        <f t="shared" si="133"/>
        <v>22.5</v>
      </c>
      <c r="K2117">
        <f t="shared" si="134"/>
        <v>11</v>
      </c>
      <c r="L2117" t="str">
        <f t="shared" si="135"/>
        <v>Q4</v>
      </c>
    </row>
    <row r="2118" spans="1:12">
      <c r="A2118">
        <v>11071</v>
      </c>
      <c r="B2118">
        <v>13</v>
      </c>
      <c r="C2118" t="str">
        <f>_xlfn.IFNA(VLOOKUP(B2118,Products!$A$1:$J$93,2,FALSE),"")</f>
        <v>Konbu</v>
      </c>
      <c r="D2118" t="str">
        <f>_xlfn.IFNA(VLOOKUP(VLOOKUP(A2118,Orders!$A$1:$L$832,3,FALSE),Employees!$A$1:$J$10,3,FALSE)&amp;" "&amp;VLOOKUP(VLOOKUP(A2118,Orders!$A$1:$L$832,3,FALSE),Employees!$A$1:$J$10,2,FALSE),"")</f>
        <v>Nancy Davolio</v>
      </c>
      <c r="E2118" s="3">
        <f>_xlfn.IFNA(VLOOKUP(A2118,Orders!$A$1:$L$832,4,FALSE),"")</f>
        <v>43420</v>
      </c>
      <c r="F2118">
        <v>6</v>
      </c>
      <c r="G2118">
        <v>10</v>
      </c>
      <c r="H2118">
        <v>0.05</v>
      </c>
      <c r="I2118">
        <f t="shared" si="132"/>
        <v>2018</v>
      </c>
      <c r="J2118">
        <f t="shared" si="133"/>
        <v>3</v>
      </c>
      <c r="K2118">
        <f t="shared" si="134"/>
        <v>11</v>
      </c>
      <c r="L2118" t="str">
        <f t="shared" si="135"/>
        <v>Q4</v>
      </c>
    </row>
    <row r="2119" spans="1:12">
      <c r="A2119">
        <v>11072</v>
      </c>
      <c r="B2119">
        <v>2</v>
      </c>
      <c r="C2119" t="str">
        <f>_xlfn.IFNA(VLOOKUP(B2119,Products!$A$1:$J$93,2,FALSE),"")</f>
        <v>Chang5</v>
      </c>
      <c r="D2119" t="str">
        <f>_xlfn.IFNA(VLOOKUP(VLOOKUP(A2119,Orders!$A$1:$L$832,3,FALSE),Employees!$A$1:$J$10,3,FALSE)&amp;" "&amp;VLOOKUP(VLOOKUP(A2119,Orders!$A$1:$L$832,3,FALSE),Employees!$A$1:$J$10,2,FALSE),"")</f>
        <v>Margaret Peacock</v>
      </c>
      <c r="E2119" s="3">
        <f>_xlfn.IFNA(VLOOKUP(A2119,Orders!$A$1:$L$832,4,FALSE),"")</f>
        <v>43420</v>
      </c>
      <c r="F2119">
        <v>19</v>
      </c>
      <c r="G2119">
        <v>8</v>
      </c>
      <c r="H2119">
        <v>0</v>
      </c>
      <c r="I2119">
        <f t="shared" si="132"/>
        <v>2018</v>
      </c>
      <c r="J2119">
        <f t="shared" si="133"/>
        <v>152</v>
      </c>
      <c r="K2119">
        <f t="shared" si="134"/>
        <v>11</v>
      </c>
      <c r="L2119" t="str">
        <f t="shared" si="135"/>
        <v>Q4</v>
      </c>
    </row>
    <row r="2120" spans="1:12">
      <c r="A2120">
        <v>11072</v>
      </c>
      <c r="B2120">
        <v>41</v>
      </c>
      <c r="C2120" t="str">
        <f>_xlfn.IFNA(VLOOKUP(B2120,Products!$A$1:$J$93,2,FALSE),"")</f>
        <v>Jack's New England Clam Chowder</v>
      </c>
      <c r="D2120" t="str">
        <f>_xlfn.IFNA(VLOOKUP(VLOOKUP(A2120,Orders!$A$1:$L$832,3,FALSE),Employees!$A$1:$J$10,3,FALSE)&amp;" "&amp;VLOOKUP(VLOOKUP(A2120,Orders!$A$1:$L$832,3,FALSE),Employees!$A$1:$J$10,2,FALSE),"")</f>
        <v>Margaret Peacock</v>
      </c>
      <c r="E2120" s="3">
        <f>_xlfn.IFNA(VLOOKUP(A2120,Orders!$A$1:$L$832,4,FALSE),"")</f>
        <v>43420</v>
      </c>
      <c r="F2120">
        <v>9.65</v>
      </c>
      <c r="G2120">
        <v>40</v>
      </c>
      <c r="H2120">
        <v>0</v>
      </c>
      <c r="I2120">
        <f t="shared" si="132"/>
        <v>2018</v>
      </c>
      <c r="J2120">
        <f t="shared" si="133"/>
        <v>386</v>
      </c>
      <c r="K2120">
        <f t="shared" si="134"/>
        <v>11</v>
      </c>
      <c r="L2120" t="str">
        <f t="shared" si="135"/>
        <v>Q4</v>
      </c>
    </row>
    <row r="2121" spans="1:12">
      <c r="A2121">
        <v>11072</v>
      </c>
      <c r="B2121">
        <v>50</v>
      </c>
      <c r="C2121" t="str">
        <f>_xlfn.IFNA(VLOOKUP(B2121,Products!$A$1:$J$93,2,FALSE),"")</f>
        <v>Valkoinen suklaa</v>
      </c>
      <c r="D2121" t="str">
        <f>_xlfn.IFNA(VLOOKUP(VLOOKUP(A2121,Orders!$A$1:$L$832,3,FALSE),Employees!$A$1:$J$10,3,FALSE)&amp;" "&amp;VLOOKUP(VLOOKUP(A2121,Orders!$A$1:$L$832,3,FALSE),Employees!$A$1:$J$10,2,FALSE),"")</f>
        <v>Margaret Peacock</v>
      </c>
      <c r="E2121" s="3">
        <f>_xlfn.IFNA(VLOOKUP(A2121,Orders!$A$1:$L$832,4,FALSE),"")</f>
        <v>43420</v>
      </c>
      <c r="F2121">
        <v>16.25</v>
      </c>
      <c r="G2121">
        <v>22</v>
      </c>
      <c r="H2121">
        <v>0</v>
      </c>
      <c r="I2121">
        <f t="shared" si="132"/>
        <v>2018</v>
      </c>
      <c r="J2121">
        <f t="shared" si="133"/>
        <v>357.5</v>
      </c>
      <c r="K2121">
        <f t="shared" si="134"/>
        <v>11</v>
      </c>
      <c r="L2121" t="str">
        <f t="shared" si="135"/>
        <v>Q4</v>
      </c>
    </row>
    <row r="2122" spans="1:12">
      <c r="A2122">
        <v>11072</v>
      </c>
      <c r="B2122">
        <v>64</v>
      </c>
      <c r="C2122" t="str">
        <f>_xlfn.IFNA(VLOOKUP(B2122,Products!$A$1:$J$93,2,FALSE),"")</f>
        <v>Wimmers gute Semmelknödel</v>
      </c>
      <c r="D2122" t="str">
        <f>_xlfn.IFNA(VLOOKUP(VLOOKUP(A2122,Orders!$A$1:$L$832,3,FALSE),Employees!$A$1:$J$10,3,FALSE)&amp;" "&amp;VLOOKUP(VLOOKUP(A2122,Orders!$A$1:$L$832,3,FALSE),Employees!$A$1:$J$10,2,FALSE),"")</f>
        <v>Margaret Peacock</v>
      </c>
      <c r="E2122" s="3">
        <f>_xlfn.IFNA(VLOOKUP(A2122,Orders!$A$1:$L$832,4,FALSE),"")</f>
        <v>43420</v>
      </c>
      <c r="F2122">
        <v>33.25</v>
      </c>
      <c r="G2122">
        <v>130</v>
      </c>
      <c r="H2122">
        <v>0</v>
      </c>
      <c r="I2122">
        <f t="shared" si="132"/>
        <v>2018</v>
      </c>
      <c r="J2122">
        <f t="shared" si="133"/>
        <v>4322.5</v>
      </c>
      <c r="K2122">
        <f t="shared" si="134"/>
        <v>11</v>
      </c>
      <c r="L2122" t="str">
        <f t="shared" si="135"/>
        <v>Q4</v>
      </c>
    </row>
    <row r="2123" spans="1:12">
      <c r="A2123">
        <v>11073</v>
      </c>
      <c r="B2123">
        <v>11</v>
      </c>
      <c r="C2123" t="str">
        <f>_xlfn.IFNA(VLOOKUP(B2123,Products!$A$1:$J$93,2,FALSE),"")</f>
        <v>Queso Cabrales</v>
      </c>
      <c r="D2123" t="str">
        <f>_xlfn.IFNA(VLOOKUP(VLOOKUP(A2123,Orders!$A$1:$L$832,3,FALSE),Employees!$A$1:$J$10,3,FALSE)&amp;" "&amp;VLOOKUP(VLOOKUP(A2123,Orders!$A$1:$L$832,3,FALSE),Employees!$A$1:$J$10,2,FALSE),"")</f>
        <v>Andrew Fuller</v>
      </c>
      <c r="E2123" s="3">
        <f>_xlfn.IFNA(VLOOKUP(A2123,Orders!$A$1:$L$832,4,FALSE),"")</f>
        <v>43420</v>
      </c>
      <c r="F2123">
        <v>21</v>
      </c>
      <c r="G2123">
        <v>10</v>
      </c>
      <c r="H2123">
        <v>0</v>
      </c>
      <c r="I2123">
        <f t="shared" si="132"/>
        <v>2018</v>
      </c>
      <c r="J2123">
        <f t="shared" si="133"/>
        <v>210</v>
      </c>
      <c r="K2123">
        <f t="shared" si="134"/>
        <v>11</v>
      </c>
      <c r="L2123" t="str">
        <f t="shared" si="135"/>
        <v>Q4</v>
      </c>
    </row>
    <row r="2124" spans="1:12">
      <c r="A2124">
        <v>11073</v>
      </c>
      <c r="B2124">
        <v>24</v>
      </c>
      <c r="C2124" t="str">
        <f>_xlfn.IFNA(VLOOKUP(B2124,Products!$A$1:$J$93,2,FALSE),"")</f>
        <v>Guaraná Fantástica</v>
      </c>
      <c r="D2124" t="str">
        <f>_xlfn.IFNA(VLOOKUP(VLOOKUP(A2124,Orders!$A$1:$L$832,3,FALSE),Employees!$A$1:$J$10,3,FALSE)&amp;" "&amp;VLOOKUP(VLOOKUP(A2124,Orders!$A$1:$L$832,3,FALSE),Employees!$A$1:$J$10,2,FALSE),"")</f>
        <v>Andrew Fuller</v>
      </c>
      <c r="E2124" s="3">
        <f>_xlfn.IFNA(VLOOKUP(A2124,Orders!$A$1:$L$832,4,FALSE),"")</f>
        <v>43420</v>
      </c>
      <c r="F2124">
        <v>4.5</v>
      </c>
      <c r="G2124">
        <v>20</v>
      </c>
      <c r="H2124">
        <v>0</v>
      </c>
      <c r="I2124">
        <f t="shared" si="132"/>
        <v>2018</v>
      </c>
      <c r="J2124">
        <f t="shared" si="133"/>
        <v>90</v>
      </c>
      <c r="K2124">
        <f t="shared" si="134"/>
        <v>11</v>
      </c>
      <c r="L2124" t="str">
        <f t="shared" si="135"/>
        <v>Q4</v>
      </c>
    </row>
    <row r="2125" spans="1:12">
      <c r="A2125">
        <v>11074</v>
      </c>
      <c r="B2125">
        <v>16</v>
      </c>
      <c r="C2125" t="str">
        <f>_xlfn.IFNA(VLOOKUP(B2125,Products!$A$1:$J$93,2,FALSE),"")</f>
        <v>Pavlova</v>
      </c>
      <c r="D2125" t="str">
        <f>_xlfn.IFNA(VLOOKUP(VLOOKUP(A2125,Orders!$A$1:$L$832,3,FALSE),Employees!$A$1:$J$10,3,FALSE)&amp;" "&amp;VLOOKUP(VLOOKUP(A2125,Orders!$A$1:$L$832,3,FALSE),Employees!$A$1:$J$10,2,FALSE),"")</f>
        <v>Robert King</v>
      </c>
      <c r="E2125" s="3">
        <f>_xlfn.IFNA(VLOOKUP(A2125,Orders!$A$1:$L$832,4,FALSE),"")</f>
        <v>43421</v>
      </c>
      <c r="F2125">
        <v>17.45</v>
      </c>
      <c r="G2125">
        <v>14</v>
      </c>
      <c r="H2125">
        <v>0.05</v>
      </c>
      <c r="I2125">
        <f t="shared" si="132"/>
        <v>2018</v>
      </c>
      <c r="J2125">
        <f t="shared" si="133"/>
        <v>12.215</v>
      </c>
      <c r="K2125">
        <f t="shared" si="134"/>
        <v>11</v>
      </c>
      <c r="L2125" t="str">
        <f t="shared" si="135"/>
        <v>Q4</v>
      </c>
    </row>
    <row r="2126" spans="1:12">
      <c r="A2126">
        <v>11075</v>
      </c>
      <c r="B2126">
        <v>2</v>
      </c>
      <c r="C2126" t="str">
        <f>_xlfn.IFNA(VLOOKUP(B2126,Products!$A$1:$J$93,2,FALSE),"")</f>
        <v>Chang5</v>
      </c>
      <c r="D2126" t="str">
        <f>_xlfn.IFNA(VLOOKUP(VLOOKUP(A2126,Orders!$A$1:$L$832,3,FALSE),Employees!$A$1:$J$10,3,FALSE)&amp;" "&amp;VLOOKUP(VLOOKUP(A2126,Orders!$A$1:$L$832,3,FALSE),Employees!$A$1:$J$10,2,FALSE),"")</f>
        <v>Laura Callahan</v>
      </c>
      <c r="E2126" s="3">
        <f>_xlfn.IFNA(VLOOKUP(A2126,Orders!$A$1:$L$832,4,FALSE),"")</f>
        <v>43421</v>
      </c>
      <c r="F2126">
        <v>19</v>
      </c>
      <c r="G2126">
        <v>10</v>
      </c>
      <c r="H2126">
        <v>0.15</v>
      </c>
      <c r="I2126">
        <f t="shared" si="132"/>
        <v>2018</v>
      </c>
      <c r="J2126">
        <f t="shared" si="133"/>
        <v>28.5</v>
      </c>
      <c r="K2126">
        <f t="shared" si="134"/>
        <v>11</v>
      </c>
      <c r="L2126" t="str">
        <f t="shared" si="135"/>
        <v>Q4</v>
      </c>
    </row>
    <row r="2127" spans="1:12">
      <c r="A2127">
        <v>11075</v>
      </c>
      <c r="B2127">
        <v>46</v>
      </c>
      <c r="C2127" t="str">
        <f>_xlfn.IFNA(VLOOKUP(B2127,Products!$A$1:$J$93,2,FALSE),"")</f>
        <v>Spegesild</v>
      </c>
      <c r="D2127" t="str">
        <f>_xlfn.IFNA(VLOOKUP(VLOOKUP(A2127,Orders!$A$1:$L$832,3,FALSE),Employees!$A$1:$J$10,3,FALSE)&amp;" "&amp;VLOOKUP(VLOOKUP(A2127,Orders!$A$1:$L$832,3,FALSE),Employees!$A$1:$J$10,2,FALSE),"")</f>
        <v>Laura Callahan</v>
      </c>
      <c r="E2127" s="3">
        <f>_xlfn.IFNA(VLOOKUP(A2127,Orders!$A$1:$L$832,4,FALSE),"")</f>
        <v>43421</v>
      </c>
      <c r="F2127">
        <v>12</v>
      </c>
      <c r="G2127">
        <v>30</v>
      </c>
      <c r="H2127">
        <v>0.15</v>
      </c>
      <c r="I2127">
        <f t="shared" si="132"/>
        <v>2018</v>
      </c>
      <c r="J2127">
        <f t="shared" si="133"/>
        <v>54</v>
      </c>
      <c r="K2127">
        <f t="shared" si="134"/>
        <v>11</v>
      </c>
      <c r="L2127" t="str">
        <f t="shared" si="135"/>
        <v>Q4</v>
      </c>
    </row>
    <row r="2128" spans="1:12">
      <c r="A2128">
        <v>11075</v>
      </c>
      <c r="B2128">
        <v>76</v>
      </c>
      <c r="C2128" t="str">
        <f>_xlfn.IFNA(VLOOKUP(B2128,Products!$A$1:$J$93,2,FALSE),"")</f>
        <v>Lakkalikööri</v>
      </c>
      <c r="D2128" t="str">
        <f>_xlfn.IFNA(VLOOKUP(VLOOKUP(A2128,Orders!$A$1:$L$832,3,FALSE),Employees!$A$1:$J$10,3,FALSE)&amp;" "&amp;VLOOKUP(VLOOKUP(A2128,Orders!$A$1:$L$832,3,FALSE),Employees!$A$1:$J$10,2,FALSE),"")</f>
        <v>Laura Callahan</v>
      </c>
      <c r="E2128" s="3">
        <f>_xlfn.IFNA(VLOOKUP(A2128,Orders!$A$1:$L$832,4,FALSE),"")</f>
        <v>43421</v>
      </c>
      <c r="F2128">
        <v>18</v>
      </c>
      <c r="G2128">
        <v>2</v>
      </c>
      <c r="H2128">
        <v>0.15</v>
      </c>
      <c r="I2128">
        <f t="shared" si="132"/>
        <v>2018</v>
      </c>
      <c r="J2128">
        <f t="shared" si="133"/>
        <v>5.3999999999999995</v>
      </c>
      <c r="K2128">
        <f t="shared" si="134"/>
        <v>11</v>
      </c>
      <c r="L2128" t="str">
        <f t="shared" si="135"/>
        <v>Q4</v>
      </c>
    </row>
    <row r="2129" spans="1:12">
      <c r="A2129">
        <v>11076</v>
      </c>
      <c r="B2129">
        <v>6</v>
      </c>
      <c r="C2129" t="str">
        <f>_xlfn.IFNA(VLOOKUP(B2129,Products!$A$1:$J$93,2,FALSE),"")</f>
        <v>Grandma's Boysenberry Spread</v>
      </c>
      <c r="D2129" t="str">
        <f>_xlfn.IFNA(VLOOKUP(VLOOKUP(A2129,Orders!$A$1:$L$832,3,FALSE),Employees!$A$1:$J$10,3,FALSE)&amp;" "&amp;VLOOKUP(VLOOKUP(A2129,Orders!$A$1:$L$832,3,FALSE),Employees!$A$1:$J$10,2,FALSE),"")</f>
        <v>Margaret Peacock</v>
      </c>
      <c r="E2129" s="3">
        <f>_xlfn.IFNA(VLOOKUP(A2129,Orders!$A$1:$L$832,4,FALSE),"")</f>
        <v>43421</v>
      </c>
      <c r="F2129">
        <v>25</v>
      </c>
      <c r="G2129">
        <v>20</v>
      </c>
      <c r="H2129">
        <v>0.25</v>
      </c>
      <c r="I2129">
        <f t="shared" si="132"/>
        <v>2018</v>
      </c>
      <c r="J2129">
        <f t="shared" si="133"/>
        <v>125</v>
      </c>
      <c r="K2129">
        <f t="shared" si="134"/>
        <v>11</v>
      </c>
      <c r="L2129" t="str">
        <f t="shared" si="135"/>
        <v>Q4</v>
      </c>
    </row>
    <row r="2130" spans="1:12">
      <c r="A2130">
        <v>11076</v>
      </c>
      <c r="B2130">
        <v>14</v>
      </c>
      <c r="C2130" t="str">
        <f>_xlfn.IFNA(VLOOKUP(B2130,Products!$A$1:$J$93,2,FALSE),"")</f>
        <v>Tofu</v>
      </c>
      <c r="D2130" t="str">
        <f>_xlfn.IFNA(VLOOKUP(VLOOKUP(A2130,Orders!$A$1:$L$832,3,FALSE),Employees!$A$1:$J$10,3,FALSE)&amp;" "&amp;VLOOKUP(VLOOKUP(A2130,Orders!$A$1:$L$832,3,FALSE),Employees!$A$1:$J$10,2,FALSE),"")</f>
        <v>Margaret Peacock</v>
      </c>
      <c r="E2130" s="3">
        <f>_xlfn.IFNA(VLOOKUP(A2130,Orders!$A$1:$L$832,4,FALSE),"")</f>
        <v>43421</v>
      </c>
      <c r="F2130">
        <v>23.25</v>
      </c>
      <c r="G2130">
        <v>20</v>
      </c>
      <c r="H2130">
        <v>0.25</v>
      </c>
      <c r="I2130">
        <f t="shared" si="132"/>
        <v>2018</v>
      </c>
      <c r="J2130">
        <f t="shared" si="133"/>
        <v>116.25</v>
      </c>
      <c r="K2130">
        <f t="shared" si="134"/>
        <v>11</v>
      </c>
      <c r="L2130" t="str">
        <f t="shared" si="135"/>
        <v>Q4</v>
      </c>
    </row>
    <row r="2131" spans="1:12">
      <c r="A2131">
        <v>11076</v>
      </c>
      <c r="B2131">
        <v>19</v>
      </c>
      <c r="C2131" t="str">
        <f>_xlfn.IFNA(VLOOKUP(B2131,Products!$A$1:$J$93,2,FALSE),"")</f>
        <v>Teatime Chocolate Biscuits</v>
      </c>
      <c r="D2131" t="str">
        <f>_xlfn.IFNA(VLOOKUP(VLOOKUP(A2131,Orders!$A$1:$L$832,3,FALSE),Employees!$A$1:$J$10,3,FALSE)&amp;" "&amp;VLOOKUP(VLOOKUP(A2131,Orders!$A$1:$L$832,3,FALSE),Employees!$A$1:$J$10,2,FALSE),"")</f>
        <v>Margaret Peacock</v>
      </c>
      <c r="E2131" s="3">
        <f>_xlfn.IFNA(VLOOKUP(A2131,Orders!$A$1:$L$832,4,FALSE),"")</f>
        <v>43421</v>
      </c>
      <c r="F2131">
        <v>9.1999999999999993</v>
      </c>
      <c r="G2131">
        <v>10</v>
      </c>
      <c r="H2131">
        <v>0.25</v>
      </c>
      <c r="I2131">
        <f t="shared" si="132"/>
        <v>2018</v>
      </c>
      <c r="J2131">
        <f t="shared" si="133"/>
        <v>23</v>
      </c>
      <c r="K2131">
        <f t="shared" si="134"/>
        <v>11</v>
      </c>
      <c r="L2131" t="str">
        <f t="shared" si="135"/>
        <v>Q4</v>
      </c>
    </row>
    <row r="2132" spans="1:12">
      <c r="A2132">
        <v>11077</v>
      </c>
      <c r="B2132">
        <v>2</v>
      </c>
      <c r="C2132" t="str">
        <f>_xlfn.IFNA(VLOOKUP(B2132,Products!$A$1:$J$93,2,FALSE),"")</f>
        <v>Chang5</v>
      </c>
      <c r="D2132" t="str">
        <f>_xlfn.IFNA(VLOOKUP(VLOOKUP(A2132,Orders!$A$1:$L$832,3,FALSE),Employees!$A$1:$J$10,3,FALSE)&amp;" "&amp;VLOOKUP(VLOOKUP(A2132,Orders!$A$1:$L$832,3,FALSE),Employees!$A$1:$J$10,2,FALSE),"")</f>
        <v>Nancy Davolio</v>
      </c>
      <c r="E2132" s="3">
        <f>_xlfn.IFNA(VLOOKUP(A2132,Orders!$A$1:$L$832,4,FALSE),"")</f>
        <v>43421</v>
      </c>
      <c r="F2132">
        <v>19</v>
      </c>
      <c r="G2132">
        <v>24</v>
      </c>
      <c r="H2132">
        <v>0.2</v>
      </c>
      <c r="I2132">
        <f t="shared" si="132"/>
        <v>2018</v>
      </c>
      <c r="J2132">
        <f t="shared" si="133"/>
        <v>91.2</v>
      </c>
      <c r="K2132">
        <f t="shared" si="134"/>
        <v>11</v>
      </c>
      <c r="L2132" t="str">
        <f t="shared" si="135"/>
        <v>Q4</v>
      </c>
    </row>
    <row r="2133" spans="1:12">
      <c r="A2133">
        <v>11077</v>
      </c>
      <c r="B2133">
        <v>3</v>
      </c>
      <c r="C2133" t="str">
        <f>_xlfn.IFNA(VLOOKUP(B2133,Products!$A$1:$J$93,2,FALSE),"")</f>
        <v>Aniseed Syrup</v>
      </c>
      <c r="D2133" t="str">
        <f>_xlfn.IFNA(VLOOKUP(VLOOKUP(A2133,Orders!$A$1:$L$832,3,FALSE),Employees!$A$1:$J$10,3,FALSE)&amp;" "&amp;VLOOKUP(VLOOKUP(A2133,Orders!$A$1:$L$832,3,FALSE),Employees!$A$1:$J$10,2,FALSE),"")</f>
        <v>Nancy Davolio</v>
      </c>
      <c r="E2133" s="3">
        <f>_xlfn.IFNA(VLOOKUP(A2133,Orders!$A$1:$L$832,4,FALSE),"")</f>
        <v>43421</v>
      </c>
      <c r="F2133">
        <v>10</v>
      </c>
      <c r="G2133">
        <v>4</v>
      </c>
      <c r="H2133">
        <v>0</v>
      </c>
      <c r="I2133">
        <f t="shared" si="132"/>
        <v>2018</v>
      </c>
      <c r="J2133">
        <f t="shared" si="133"/>
        <v>40</v>
      </c>
      <c r="K2133">
        <f t="shared" si="134"/>
        <v>11</v>
      </c>
      <c r="L2133" t="str">
        <f t="shared" si="135"/>
        <v>Q4</v>
      </c>
    </row>
    <row r="2134" spans="1:12">
      <c r="A2134">
        <v>11077</v>
      </c>
      <c r="B2134">
        <v>4</v>
      </c>
      <c r="C2134" t="str">
        <f>_xlfn.IFNA(VLOOKUP(B2134,Products!$A$1:$J$93,2,FALSE),"")</f>
        <v>Chef Anton's Cajun Seasoning</v>
      </c>
      <c r="D2134" t="str">
        <f>_xlfn.IFNA(VLOOKUP(VLOOKUP(A2134,Orders!$A$1:$L$832,3,FALSE),Employees!$A$1:$J$10,3,FALSE)&amp;" "&amp;VLOOKUP(VLOOKUP(A2134,Orders!$A$1:$L$832,3,FALSE),Employees!$A$1:$J$10,2,FALSE),"")</f>
        <v>Nancy Davolio</v>
      </c>
      <c r="E2134" s="3">
        <f>_xlfn.IFNA(VLOOKUP(A2134,Orders!$A$1:$L$832,4,FALSE),"")</f>
        <v>43421</v>
      </c>
      <c r="F2134">
        <v>22</v>
      </c>
      <c r="G2134">
        <v>1</v>
      </c>
      <c r="H2134">
        <v>0</v>
      </c>
      <c r="I2134">
        <f t="shared" si="132"/>
        <v>2018</v>
      </c>
      <c r="J2134">
        <f t="shared" si="133"/>
        <v>22</v>
      </c>
      <c r="K2134">
        <f t="shared" si="134"/>
        <v>11</v>
      </c>
      <c r="L2134" t="str">
        <f t="shared" si="135"/>
        <v>Q4</v>
      </c>
    </row>
    <row r="2135" spans="1:12">
      <c r="A2135">
        <v>11077</v>
      </c>
      <c r="B2135">
        <v>6</v>
      </c>
      <c r="C2135" t="str">
        <f>_xlfn.IFNA(VLOOKUP(B2135,Products!$A$1:$J$93,2,FALSE),"")</f>
        <v>Grandma's Boysenberry Spread</v>
      </c>
      <c r="D2135" t="str">
        <f>_xlfn.IFNA(VLOOKUP(VLOOKUP(A2135,Orders!$A$1:$L$832,3,FALSE),Employees!$A$1:$J$10,3,FALSE)&amp;" "&amp;VLOOKUP(VLOOKUP(A2135,Orders!$A$1:$L$832,3,FALSE),Employees!$A$1:$J$10,2,FALSE),"")</f>
        <v>Nancy Davolio</v>
      </c>
      <c r="E2135" s="3">
        <f>_xlfn.IFNA(VLOOKUP(A2135,Orders!$A$1:$L$832,4,FALSE),"")</f>
        <v>43421</v>
      </c>
      <c r="F2135">
        <v>25</v>
      </c>
      <c r="G2135">
        <v>1</v>
      </c>
      <c r="H2135">
        <v>0.02</v>
      </c>
      <c r="I2135">
        <f t="shared" si="132"/>
        <v>2018</v>
      </c>
      <c r="J2135">
        <f t="shared" si="133"/>
        <v>0.5</v>
      </c>
      <c r="K2135">
        <f t="shared" si="134"/>
        <v>11</v>
      </c>
      <c r="L2135" t="str">
        <f t="shared" si="135"/>
        <v>Q4</v>
      </c>
    </row>
    <row r="2136" spans="1:12">
      <c r="A2136">
        <v>11077</v>
      </c>
      <c r="B2136">
        <v>7</v>
      </c>
      <c r="C2136" t="str">
        <f>_xlfn.IFNA(VLOOKUP(B2136,Products!$A$1:$J$93,2,FALSE),"")</f>
        <v>Uncle Bob's Organic Dried Pears</v>
      </c>
      <c r="D2136" t="str">
        <f>_xlfn.IFNA(VLOOKUP(VLOOKUP(A2136,Orders!$A$1:$L$832,3,FALSE),Employees!$A$1:$J$10,3,FALSE)&amp;" "&amp;VLOOKUP(VLOOKUP(A2136,Orders!$A$1:$L$832,3,FALSE),Employees!$A$1:$J$10,2,FALSE),"")</f>
        <v>Nancy Davolio</v>
      </c>
      <c r="E2136" s="3">
        <f>_xlfn.IFNA(VLOOKUP(A2136,Orders!$A$1:$L$832,4,FALSE),"")</f>
        <v>43421</v>
      </c>
      <c r="F2136">
        <v>30</v>
      </c>
      <c r="G2136">
        <v>1</v>
      </c>
      <c r="H2136">
        <v>0.05</v>
      </c>
      <c r="I2136">
        <f t="shared" si="132"/>
        <v>2018</v>
      </c>
      <c r="J2136">
        <f t="shared" si="133"/>
        <v>1.5</v>
      </c>
      <c r="K2136">
        <f t="shared" si="134"/>
        <v>11</v>
      </c>
      <c r="L2136" t="str">
        <f t="shared" si="135"/>
        <v>Q4</v>
      </c>
    </row>
    <row r="2137" spans="1:12">
      <c r="A2137">
        <v>11077</v>
      </c>
      <c r="B2137">
        <v>8</v>
      </c>
      <c r="C2137" t="str">
        <f>_xlfn.IFNA(VLOOKUP(B2137,Products!$A$1:$J$93,2,FALSE),"")</f>
        <v>Northwoods Cranberry Sauce</v>
      </c>
      <c r="D2137" t="str">
        <f>_xlfn.IFNA(VLOOKUP(VLOOKUP(A2137,Orders!$A$1:$L$832,3,FALSE),Employees!$A$1:$J$10,3,FALSE)&amp;" "&amp;VLOOKUP(VLOOKUP(A2137,Orders!$A$1:$L$832,3,FALSE),Employees!$A$1:$J$10,2,FALSE),"")</f>
        <v>Nancy Davolio</v>
      </c>
      <c r="E2137" s="3">
        <f>_xlfn.IFNA(VLOOKUP(A2137,Orders!$A$1:$L$832,4,FALSE),"")</f>
        <v>43421</v>
      </c>
      <c r="F2137">
        <v>40</v>
      </c>
      <c r="G2137">
        <v>2</v>
      </c>
      <c r="H2137">
        <v>0.1</v>
      </c>
      <c r="I2137">
        <f t="shared" si="132"/>
        <v>2018</v>
      </c>
      <c r="J2137">
        <f t="shared" si="133"/>
        <v>8</v>
      </c>
      <c r="K2137">
        <f t="shared" si="134"/>
        <v>11</v>
      </c>
      <c r="L2137" t="str">
        <f t="shared" si="135"/>
        <v>Q4</v>
      </c>
    </row>
    <row r="2138" spans="1:12">
      <c r="A2138">
        <v>11077</v>
      </c>
      <c r="B2138">
        <v>10</v>
      </c>
      <c r="C2138" t="str">
        <f>_xlfn.IFNA(VLOOKUP(B2138,Products!$A$1:$J$93,2,FALSE),"")</f>
        <v>sugar</v>
      </c>
      <c r="D2138" t="str">
        <f>_xlfn.IFNA(VLOOKUP(VLOOKUP(A2138,Orders!$A$1:$L$832,3,FALSE),Employees!$A$1:$J$10,3,FALSE)&amp;" "&amp;VLOOKUP(VLOOKUP(A2138,Orders!$A$1:$L$832,3,FALSE),Employees!$A$1:$J$10,2,FALSE),"")</f>
        <v>Nancy Davolio</v>
      </c>
      <c r="E2138" s="3">
        <f>_xlfn.IFNA(VLOOKUP(A2138,Orders!$A$1:$L$832,4,FALSE),"")</f>
        <v>43421</v>
      </c>
      <c r="F2138">
        <v>31</v>
      </c>
      <c r="G2138">
        <v>1</v>
      </c>
      <c r="H2138">
        <v>0</v>
      </c>
      <c r="I2138">
        <f t="shared" si="132"/>
        <v>2018</v>
      </c>
      <c r="J2138">
        <f t="shared" si="133"/>
        <v>31</v>
      </c>
      <c r="K2138">
        <f t="shared" si="134"/>
        <v>11</v>
      </c>
      <c r="L2138" t="str">
        <f t="shared" si="135"/>
        <v>Q4</v>
      </c>
    </row>
    <row r="2139" spans="1:12">
      <c r="A2139">
        <v>11077</v>
      </c>
      <c r="B2139">
        <v>12</v>
      </c>
      <c r="C2139" t="str">
        <f>_xlfn.IFNA(VLOOKUP(B2139,Products!$A$1:$J$93,2,FALSE),"")</f>
        <v>Queso Manchego La Pastora</v>
      </c>
      <c r="D2139" t="str">
        <f>_xlfn.IFNA(VLOOKUP(VLOOKUP(A2139,Orders!$A$1:$L$832,3,FALSE),Employees!$A$1:$J$10,3,FALSE)&amp;" "&amp;VLOOKUP(VLOOKUP(A2139,Orders!$A$1:$L$832,3,FALSE),Employees!$A$1:$J$10,2,FALSE),"")</f>
        <v>Nancy Davolio</v>
      </c>
      <c r="E2139" s="3">
        <f>_xlfn.IFNA(VLOOKUP(A2139,Orders!$A$1:$L$832,4,FALSE),"")</f>
        <v>43421</v>
      </c>
      <c r="F2139">
        <v>38</v>
      </c>
      <c r="G2139">
        <v>2</v>
      </c>
      <c r="H2139">
        <v>0.05</v>
      </c>
      <c r="I2139">
        <f t="shared" si="132"/>
        <v>2018</v>
      </c>
      <c r="J2139">
        <f t="shared" si="133"/>
        <v>3.8000000000000003</v>
      </c>
      <c r="K2139">
        <f t="shared" si="134"/>
        <v>11</v>
      </c>
      <c r="L2139" t="str">
        <f t="shared" si="135"/>
        <v>Q4</v>
      </c>
    </row>
    <row r="2140" spans="1:12">
      <c r="A2140">
        <v>11077</v>
      </c>
      <c r="B2140">
        <v>13</v>
      </c>
      <c r="C2140" t="str">
        <f>_xlfn.IFNA(VLOOKUP(B2140,Products!$A$1:$J$93,2,FALSE),"")</f>
        <v>Konbu</v>
      </c>
      <c r="D2140" t="str">
        <f>_xlfn.IFNA(VLOOKUP(VLOOKUP(A2140,Orders!$A$1:$L$832,3,FALSE),Employees!$A$1:$J$10,3,FALSE)&amp;" "&amp;VLOOKUP(VLOOKUP(A2140,Orders!$A$1:$L$832,3,FALSE),Employees!$A$1:$J$10,2,FALSE),"")</f>
        <v>Nancy Davolio</v>
      </c>
      <c r="E2140" s="3">
        <f>_xlfn.IFNA(VLOOKUP(A2140,Orders!$A$1:$L$832,4,FALSE),"")</f>
        <v>43421</v>
      </c>
      <c r="F2140">
        <v>6</v>
      </c>
      <c r="G2140">
        <v>4</v>
      </c>
      <c r="H2140">
        <v>0</v>
      </c>
      <c r="I2140">
        <f t="shared" si="132"/>
        <v>2018</v>
      </c>
      <c r="J2140">
        <f t="shared" si="133"/>
        <v>24</v>
      </c>
      <c r="K2140">
        <f t="shared" si="134"/>
        <v>11</v>
      </c>
      <c r="L2140" t="str">
        <f t="shared" si="135"/>
        <v>Q4</v>
      </c>
    </row>
    <row r="2141" spans="1:12">
      <c r="A2141">
        <v>11077</v>
      </c>
      <c r="B2141">
        <v>14</v>
      </c>
      <c r="C2141" t="str">
        <f>_xlfn.IFNA(VLOOKUP(B2141,Products!$A$1:$J$93,2,FALSE),"")</f>
        <v>Tofu</v>
      </c>
      <c r="D2141" t="str">
        <f>_xlfn.IFNA(VLOOKUP(VLOOKUP(A2141,Orders!$A$1:$L$832,3,FALSE),Employees!$A$1:$J$10,3,FALSE)&amp;" "&amp;VLOOKUP(VLOOKUP(A2141,Orders!$A$1:$L$832,3,FALSE),Employees!$A$1:$J$10,2,FALSE),"")</f>
        <v>Nancy Davolio</v>
      </c>
      <c r="E2141" s="3">
        <f>_xlfn.IFNA(VLOOKUP(A2141,Orders!$A$1:$L$832,4,FALSE),"")</f>
        <v>43421</v>
      </c>
      <c r="F2141">
        <v>23.25</v>
      </c>
      <c r="G2141">
        <v>1</v>
      </c>
      <c r="H2141">
        <v>0.03</v>
      </c>
      <c r="I2141">
        <f t="shared" si="132"/>
        <v>2018</v>
      </c>
      <c r="J2141">
        <f t="shared" si="133"/>
        <v>0.69750000000000001</v>
      </c>
      <c r="K2141">
        <f t="shared" si="134"/>
        <v>11</v>
      </c>
      <c r="L2141" t="str">
        <f t="shared" si="135"/>
        <v>Q4</v>
      </c>
    </row>
    <row r="2142" spans="1:12">
      <c r="A2142">
        <v>11077</v>
      </c>
      <c r="B2142">
        <v>16</v>
      </c>
      <c r="C2142" t="str">
        <f>_xlfn.IFNA(VLOOKUP(B2142,Products!$A$1:$J$93,2,FALSE),"")</f>
        <v>Pavlova</v>
      </c>
      <c r="D2142" t="str">
        <f>_xlfn.IFNA(VLOOKUP(VLOOKUP(A2142,Orders!$A$1:$L$832,3,FALSE),Employees!$A$1:$J$10,3,FALSE)&amp;" "&amp;VLOOKUP(VLOOKUP(A2142,Orders!$A$1:$L$832,3,FALSE),Employees!$A$1:$J$10,2,FALSE),"")</f>
        <v>Nancy Davolio</v>
      </c>
      <c r="E2142" s="3">
        <f>_xlfn.IFNA(VLOOKUP(A2142,Orders!$A$1:$L$832,4,FALSE),"")</f>
        <v>43421</v>
      </c>
      <c r="F2142">
        <v>17.45</v>
      </c>
      <c r="G2142">
        <v>2</v>
      </c>
      <c r="H2142">
        <v>0.03</v>
      </c>
      <c r="I2142">
        <f t="shared" si="132"/>
        <v>2018</v>
      </c>
      <c r="J2142">
        <f t="shared" si="133"/>
        <v>1.0469999999999999</v>
      </c>
      <c r="K2142">
        <f t="shared" si="134"/>
        <v>11</v>
      </c>
      <c r="L2142" t="str">
        <f t="shared" si="135"/>
        <v>Q4</v>
      </c>
    </row>
    <row r="2143" spans="1:12">
      <c r="A2143">
        <v>11077</v>
      </c>
      <c r="B2143">
        <v>20</v>
      </c>
      <c r="C2143" t="str">
        <f>_xlfn.IFNA(VLOOKUP(B2143,Products!$A$1:$J$93,2,FALSE),"")</f>
        <v>Sir Rodney's Marmalade</v>
      </c>
      <c r="D2143" t="str">
        <f>_xlfn.IFNA(VLOOKUP(VLOOKUP(A2143,Orders!$A$1:$L$832,3,FALSE),Employees!$A$1:$J$10,3,FALSE)&amp;" "&amp;VLOOKUP(VLOOKUP(A2143,Orders!$A$1:$L$832,3,FALSE),Employees!$A$1:$J$10,2,FALSE),"")</f>
        <v>Nancy Davolio</v>
      </c>
      <c r="E2143" s="3">
        <f>_xlfn.IFNA(VLOOKUP(A2143,Orders!$A$1:$L$832,4,FALSE),"")</f>
        <v>43421</v>
      </c>
      <c r="F2143">
        <v>81</v>
      </c>
      <c r="G2143">
        <v>1</v>
      </c>
      <c r="H2143">
        <v>0.04</v>
      </c>
      <c r="I2143">
        <f t="shared" si="132"/>
        <v>2018</v>
      </c>
      <c r="J2143">
        <f t="shared" si="133"/>
        <v>3.24</v>
      </c>
      <c r="K2143">
        <f t="shared" si="134"/>
        <v>11</v>
      </c>
      <c r="L2143" t="str">
        <f t="shared" si="135"/>
        <v>Q4</v>
      </c>
    </row>
    <row r="2144" spans="1:12">
      <c r="A2144">
        <v>11077</v>
      </c>
      <c r="B2144">
        <v>23</v>
      </c>
      <c r="C2144" t="str">
        <f>_xlfn.IFNA(VLOOKUP(B2144,Products!$A$1:$J$93,2,FALSE),"")</f>
        <v>Tunnbröd</v>
      </c>
      <c r="D2144" t="str">
        <f>_xlfn.IFNA(VLOOKUP(VLOOKUP(A2144,Orders!$A$1:$L$832,3,FALSE),Employees!$A$1:$J$10,3,FALSE)&amp;" "&amp;VLOOKUP(VLOOKUP(A2144,Orders!$A$1:$L$832,3,FALSE),Employees!$A$1:$J$10,2,FALSE),"")</f>
        <v>Nancy Davolio</v>
      </c>
      <c r="E2144" s="3">
        <f>_xlfn.IFNA(VLOOKUP(A2144,Orders!$A$1:$L$832,4,FALSE),"")</f>
        <v>43421</v>
      </c>
      <c r="F2144">
        <v>9</v>
      </c>
      <c r="G2144">
        <v>2</v>
      </c>
      <c r="H2144">
        <v>0</v>
      </c>
      <c r="I2144">
        <f t="shared" si="132"/>
        <v>2018</v>
      </c>
      <c r="J2144">
        <f t="shared" si="133"/>
        <v>18</v>
      </c>
      <c r="K2144">
        <f t="shared" si="134"/>
        <v>11</v>
      </c>
      <c r="L2144" t="str">
        <f t="shared" si="135"/>
        <v>Q4</v>
      </c>
    </row>
    <row r="2145" spans="1:12">
      <c r="A2145">
        <v>11077</v>
      </c>
      <c r="B2145">
        <v>32</v>
      </c>
      <c r="C2145" t="str">
        <f>_xlfn.IFNA(VLOOKUP(B2145,Products!$A$1:$J$93,2,FALSE),"")</f>
        <v>Mascarpone Fabioli</v>
      </c>
      <c r="D2145" t="str">
        <f>_xlfn.IFNA(VLOOKUP(VLOOKUP(A2145,Orders!$A$1:$L$832,3,FALSE),Employees!$A$1:$J$10,3,FALSE)&amp;" "&amp;VLOOKUP(VLOOKUP(A2145,Orders!$A$1:$L$832,3,FALSE),Employees!$A$1:$J$10,2,FALSE),"")</f>
        <v>Nancy Davolio</v>
      </c>
      <c r="E2145" s="3">
        <f>_xlfn.IFNA(VLOOKUP(A2145,Orders!$A$1:$L$832,4,FALSE),"")</f>
        <v>43421</v>
      </c>
      <c r="F2145">
        <v>32</v>
      </c>
      <c r="G2145">
        <v>1</v>
      </c>
      <c r="H2145">
        <v>0</v>
      </c>
      <c r="I2145">
        <f t="shared" si="132"/>
        <v>2018</v>
      </c>
      <c r="J2145">
        <f t="shared" si="133"/>
        <v>32</v>
      </c>
      <c r="K2145">
        <f t="shared" si="134"/>
        <v>11</v>
      </c>
      <c r="L2145" t="str">
        <f t="shared" si="135"/>
        <v>Q4</v>
      </c>
    </row>
    <row r="2146" spans="1:12">
      <c r="A2146">
        <v>11077</v>
      </c>
      <c r="B2146">
        <v>39</v>
      </c>
      <c r="C2146" t="str">
        <f>_xlfn.IFNA(VLOOKUP(B2146,Products!$A$1:$J$93,2,FALSE),"")</f>
        <v>Chartreuse verte</v>
      </c>
      <c r="D2146" t="str">
        <f>_xlfn.IFNA(VLOOKUP(VLOOKUP(A2146,Orders!$A$1:$L$832,3,FALSE),Employees!$A$1:$J$10,3,FALSE)&amp;" "&amp;VLOOKUP(VLOOKUP(A2146,Orders!$A$1:$L$832,3,FALSE),Employees!$A$1:$J$10,2,FALSE),"")</f>
        <v>Nancy Davolio</v>
      </c>
      <c r="E2146" s="3">
        <f>_xlfn.IFNA(VLOOKUP(A2146,Orders!$A$1:$L$832,4,FALSE),"")</f>
        <v>43421</v>
      </c>
      <c r="F2146">
        <v>18</v>
      </c>
      <c r="G2146">
        <v>2</v>
      </c>
      <c r="H2146">
        <v>0.05</v>
      </c>
      <c r="I2146">
        <f t="shared" si="132"/>
        <v>2018</v>
      </c>
      <c r="J2146">
        <f t="shared" si="133"/>
        <v>1.8</v>
      </c>
      <c r="K2146">
        <f t="shared" si="134"/>
        <v>11</v>
      </c>
      <c r="L2146" t="str">
        <f t="shared" si="135"/>
        <v>Q4</v>
      </c>
    </row>
    <row r="2147" spans="1:12">
      <c r="A2147">
        <v>11077</v>
      </c>
      <c r="B2147">
        <v>41</v>
      </c>
      <c r="C2147" t="str">
        <f>_xlfn.IFNA(VLOOKUP(B2147,Products!$A$1:$J$93,2,FALSE),"")</f>
        <v>Jack's New England Clam Chowder</v>
      </c>
      <c r="D2147" t="str">
        <f>_xlfn.IFNA(VLOOKUP(VLOOKUP(A2147,Orders!$A$1:$L$832,3,FALSE),Employees!$A$1:$J$10,3,FALSE)&amp;" "&amp;VLOOKUP(VLOOKUP(A2147,Orders!$A$1:$L$832,3,FALSE),Employees!$A$1:$J$10,2,FALSE),"")</f>
        <v>Nancy Davolio</v>
      </c>
      <c r="E2147" s="3">
        <f>_xlfn.IFNA(VLOOKUP(A2147,Orders!$A$1:$L$832,4,FALSE),"")</f>
        <v>43421</v>
      </c>
      <c r="F2147">
        <v>9.65</v>
      </c>
      <c r="G2147">
        <v>3</v>
      </c>
      <c r="H2147">
        <v>0</v>
      </c>
      <c r="I2147">
        <f t="shared" si="132"/>
        <v>2018</v>
      </c>
      <c r="J2147">
        <f t="shared" si="133"/>
        <v>28.950000000000003</v>
      </c>
      <c r="K2147">
        <f t="shared" si="134"/>
        <v>11</v>
      </c>
      <c r="L2147" t="str">
        <f t="shared" si="135"/>
        <v>Q4</v>
      </c>
    </row>
    <row r="2148" spans="1:12">
      <c r="A2148">
        <v>11077</v>
      </c>
      <c r="B2148">
        <v>46</v>
      </c>
      <c r="C2148" t="str">
        <f>_xlfn.IFNA(VLOOKUP(B2148,Products!$A$1:$J$93,2,FALSE),"")</f>
        <v>Spegesild</v>
      </c>
      <c r="D2148" t="str">
        <f>_xlfn.IFNA(VLOOKUP(VLOOKUP(A2148,Orders!$A$1:$L$832,3,FALSE),Employees!$A$1:$J$10,3,FALSE)&amp;" "&amp;VLOOKUP(VLOOKUP(A2148,Orders!$A$1:$L$832,3,FALSE),Employees!$A$1:$J$10,2,FALSE),"")</f>
        <v>Nancy Davolio</v>
      </c>
      <c r="E2148" s="3">
        <f>_xlfn.IFNA(VLOOKUP(A2148,Orders!$A$1:$L$832,4,FALSE),"")</f>
        <v>43421</v>
      </c>
      <c r="F2148">
        <v>12</v>
      </c>
      <c r="G2148">
        <v>3</v>
      </c>
      <c r="H2148">
        <v>0.02</v>
      </c>
      <c r="I2148">
        <f t="shared" si="132"/>
        <v>2018</v>
      </c>
      <c r="J2148">
        <f t="shared" si="133"/>
        <v>0.72</v>
      </c>
      <c r="K2148">
        <f t="shared" si="134"/>
        <v>11</v>
      </c>
      <c r="L2148" t="str">
        <f t="shared" si="135"/>
        <v>Q4</v>
      </c>
    </row>
    <row r="2149" spans="1:12">
      <c r="A2149">
        <v>11077</v>
      </c>
      <c r="B2149">
        <v>52</v>
      </c>
      <c r="C2149" t="str">
        <f>_xlfn.IFNA(VLOOKUP(B2149,Products!$A$1:$J$93,2,FALSE),"")</f>
        <v>Filo Mix</v>
      </c>
      <c r="D2149" t="str">
        <f>_xlfn.IFNA(VLOOKUP(VLOOKUP(A2149,Orders!$A$1:$L$832,3,FALSE),Employees!$A$1:$J$10,3,FALSE)&amp;" "&amp;VLOOKUP(VLOOKUP(A2149,Orders!$A$1:$L$832,3,FALSE),Employees!$A$1:$J$10,2,FALSE),"")</f>
        <v>Nancy Davolio</v>
      </c>
      <c r="E2149" s="3">
        <f>_xlfn.IFNA(VLOOKUP(A2149,Orders!$A$1:$L$832,4,FALSE),"")</f>
        <v>43421</v>
      </c>
      <c r="F2149">
        <v>7</v>
      </c>
      <c r="G2149">
        <v>2</v>
      </c>
      <c r="H2149">
        <v>0</v>
      </c>
      <c r="I2149">
        <f t="shared" si="132"/>
        <v>2018</v>
      </c>
      <c r="J2149">
        <f t="shared" si="133"/>
        <v>14</v>
      </c>
      <c r="K2149">
        <f t="shared" si="134"/>
        <v>11</v>
      </c>
      <c r="L2149" t="str">
        <f t="shared" si="135"/>
        <v>Q4</v>
      </c>
    </row>
    <row r="2150" spans="1:12">
      <c r="A2150">
        <v>11077</v>
      </c>
      <c r="B2150">
        <v>55</v>
      </c>
      <c r="C2150" t="str">
        <f>_xlfn.IFNA(VLOOKUP(B2150,Products!$A$1:$J$93,2,FALSE),"")</f>
        <v>Pâté chinois</v>
      </c>
      <c r="D2150" t="str">
        <f>_xlfn.IFNA(VLOOKUP(VLOOKUP(A2150,Orders!$A$1:$L$832,3,FALSE),Employees!$A$1:$J$10,3,FALSE)&amp;" "&amp;VLOOKUP(VLOOKUP(A2150,Orders!$A$1:$L$832,3,FALSE),Employees!$A$1:$J$10,2,FALSE),"")</f>
        <v>Nancy Davolio</v>
      </c>
      <c r="E2150" s="3">
        <f>_xlfn.IFNA(VLOOKUP(A2150,Orders!$A$1:$L$832,4,FALSE),"")</f>
        <v>43421</v>
      </c>
      <c r="F2150">
        <v>24</v>
      </c>
      <c r="G2150">
        <v>2</v>
      </c>
      <c r="H2150">
        <v>0</v>
      </c>
      <c r="I2150">
        <f t="shared" si="132"/>
        <v>2018</v>
      </c>
      <c r="J2150">
        <f t="shared" si="133"/>
        <v>48</v>
      </c>
      <c r="K2150">
        <f t="shared" si="134"/>
        <v>11</v>
      </c>
      <c r="L2150" t="str">
        <f t="shared" si="135"/>
        <v>Q4</v>
      </c>
    </row>
    <row r="2151" spans="1:12">
      <c r="A2151">
        <v>11077</v>
      </c>
      <c r="B2151">
        <v>60</v>
      </c>
      <c r="C2151" t="str">
        <f>_xlfn.IFNA(VLOOKUP(B2151,Products!$A$1:$J$93,2,FALSE),"")</f>
        <v>Camembert Pierrot</v>
      </c>
      <c r="D2151" t="str">
        <f>_xlfn.IFNA(VLOOKUP(VLOOKUP(A2151,Orders!$A$1:$L$832,3,FALSE),Employees!$A$1:$J$10,3,FALSE)&amp;" "&amp;VLOOKUP(VLOOKUP(A2151,Orders!$A$1:$L$832,3,FALSE),Employees!$A$1:$J$10,2,FALSE),"")</f>
        <v>Nancy Davolio</v>
      </c>
      <c r="E2151" s="3">
        <f>_xlfn.IFNA(VLOOKUP(A2151,Orders!$A$1:$L$832,4,FALSE),"")</f>
        <v>43421</v>
      </c>
      <c r="F2151">
        <v>34</v>
      </c>
      <c r="G2151">
        <v>2</v>
      </c>
      <c r="H2151">
        <v>0.06</v>
      </c>
      <c r="I2151">
        <f t="shared" si="132"/>
        <v>2018</v>
      </c>
      <c r="J2151">
        <f t="shared" si="133"/>
        <v>4.08</v>
      </c>
      <c r="K2151">
        <f t="shared" si="134"/>
        <v>11</v>
      </c>
      <c r="L2151" t="str">
        <f t="shared" si="135"/>
        <v>Q4</v>
      </c>
    </row>
    <row r="2152" spans="1:12">
      <c r="A2152">
        <v>11077</v>
      </c>
      <c r="B2152">
        <v>64</v>
      </c>
      <c r="C2152" t="str">
        <f>_xlfn.IFNA(VLOOKUP(B2152,Products!$A$1:$J$93,2,FALSE),"")</f>
        <v>Wimmers gute Semmelknödel</v>
      </c>
      <c r="D2152" t="str">
        <f>_xlfn.IFNA(VLOOKUP(VLOOKUP(A2152,Orders!$A$1:$L$832,3,FALSE),Employees!$A$1:$J$10,3,FALSE)&amp;" "&amp;VLOOKUP(VLOOKUP(A2152,Orders!$A$1:$L$832,3,FALSE),Employees!$A$1:$J$10,2,FALSE),"")</f>
        <v>Nancy Davolio</v>
      </c>
      <c r="E2152" s="3">
        <f>_xlfn.IFNA(VLOOKUP(A2152,Orders!$A$1:$L$832,4,FALSE),"")</f>
        <v>43421</v>
      </c>
      <c r="F2152">
        <v>33.25</v>
      </c>
      <c r="G2152">
        <v>2</v>
      </c>
      <c r="H2152">
        <v>0.03</v>
      </c>
      <c r="I2152">
        <f t="shared" si="132"/>
        <v>2018</v>
      </c>
      <c r="J2152">
        <f t="shared" si="133"/>
        <v>1.9949999999999999</v>
      </c>
      <c r="K2152">
        <f t="shared" si="134"/>
        <v>11</v>
      </c>
      <c r="L2152" t="str">
        <f t="shared" si="135"/>
        <v>Q4</v>
      </c>
    </row>
    <row r="2153" spans="1:12">
      <c r="A2153">
        <v>11077</v>
      </c>
      <c r="B2153">
        <v>66</v>
      </c>
      <c r="C2153" t="str">
        <f>_xlfn.IFNA(VLOOKUP(B2153,Products!$A$1:$J$93,2,FALSE),"")</f>
        <v>Louisiana Hot Spiced Okra</v>
      </c>
      <c r="D2153" t="str">
        <f>_xlfn.IFNA(VLOOKUP(VLOOKUP(A2153,Orders!$A$1:$L$832,3,FALSE),Employees!$A$1:$J$10,3,FALSE)&amp;" "&amp;VLOOKUP(VLOOKUP(A2153,Orders!$A$1:$L$832,3,FALSE),Employees!$A$1:$J$10,2,FALSE),"")</f>
        <v>Nancy Davolio</v>
      </c>
      <c r="E2153" s="3">
        <f>_xlfn.IFNA(VLOOKUP(A2153,Orders!$A$1:$L$832,4,FALSE),"")</f>
        <v>43421</v>
      </c>
      <c r="F2153">
        <v>17</v>
      </c>
      <c r="G2153">
        <v>1</v>
      </c>
      <c r="H2153">
        <v>0</v>
      </c>
      <c r="I2153">
        <f t="shared" si="132"/>
        <v>2018</v>
      </c>
      <c r="J2153">
        <f t="shared" si="133"/>
        <v>17</v>
      </c>
      <c r="K2153">
        <f t="shared" si="134"/>
        <v>11</v>
      </c>
      <c r="L2153" t="str">
        <f t="shared" si="135"/>
        <v>Q4</v>
      </c>
    </row>
    <row r="2154" spans="1:12">
      <c r="A2154">
        <v>11077</v>
      </c>
      <c r="B2154">
        <v>73</v>
      </c>
      <c r="C2154" t="str">
        <f>_xlfn.IFNA(VLOOKUP(B2154,Products!$A$1:$J$93,2,FALSE),"")</f>
        <v>Röd Kaviar</v>
      </c>
      <c r="D2154" t="str">
        <f>_xlfn.IFNA(VLOOKUP(VLOOKUP(A2154,Orders!$A$1:$L$832,3,FALSE),Employees!$A$1:$J$10,3,FALSE)&amp;" "&amp;VLOOKUP(VLOOKUP(A2154,Orders!$A$1:$L$832,3,FALSE),Employees!$A$1:$J$10,2,FALSE),"")</f>
        <v>Nancy Davolio</v>
      </c>
      <c r="E2154" s="3">
        <f>_xlfn.IFNA(VLOOKUP(A2154,Orders!$A$1:$L$832,4,FALSE),"")</f>
        <v>43421</v>
      </c>
      <c r="F2154">
        <v>15</v>
      </c>
      <c r="G2154">
        <v>2</v>
      </c>
      <c r="H2154">
        <v>0.01</v>
      </c>
      <c r="I2154">
        <f t="shared" si="132"/>
        <v>2018</v>
      </c>
      <c r="J2154">
        <f t="shared" si="133"/>
        <v>0.3</v>
      </c>
      <c r="K2154">
        <f t="shared" si="134"/>
        <v>11</v>
      </c>
      <c r="L2154" t="str">
        <f t="shared" si="135"/>
        <v>Q4</v>
      </c>
    </row>
    <row r="2155" spans="1:12">
      <c r="A2155">
        <v>11077</v>
      </c>
      <c r="B2155">
        <v>75</v>
      </c>
      <c r="C2155" t="str">
        <f>_xlfn.IFNA(VLOOKUP(B2155,Products!$A$1:$J$93,2,FALSE),"")</f>
        <v>Rhönbräu Klosterbier</v>
      </c>
      <c r="D2155" t="str">
        <f>_xlfn.IFNA(VLOOKUP(VLOOKUP(A2155,Orders!$A$1:$L$832,3,FALSE),Employees!$A$1:$J$10,3,FALSE)&amp;" "&amp;VLOOKUP(VLOOKUP(A2155,Orders!$A$1:$L$832,3,FALSE),Employees!$A$1:$J$10,2,FALSE),"")</f>
        <v>Nancy Davolio</v>
      </c>
      <c r="E2155" s="3">
        <f>_xlfn.IFNA(VLOOKUP(A2155,Orders!$A$1:$L$832,4,FALSE),"")</f>
        <v>43421</v>
      </c>
      <c r="F2155">
        <v>7.75</v>
      </c>
      <c r="G2155">
        <v>4</v>
      </c>
      <c r="H2155">
        <v>0</v>
      </c>
      <c r="I2155">
        <f t="shared" si="132"/>
        <v>2018</v>
      </c>
      <c r="J2155">
        <f t="shared" si="133"/>
        <v>31</v>
      </c>
      <c r="K2155">
        <f t="shared" si="134"/>
        <v>11</v>
      </c>
      <c r="L2155" t="str">
        <f t="shared" si="135"/>
        <v>Q4</v>
      </c>
    </row>
    <row r="2156" spans="1:12">
      <c r="A2156">
        <v>11077</v>
      </c>
      <c r="B2156">
        <v>77</v>
      </c>
      <c r="C2156" t="str">
        <f>_xlfn.IFNA(VLOOKUP(B2156,Products!$A$1:$J$93,2,FALSE),"")</f>
        <v>Original Frankfurter grüne Soße</v>
      </c>
      <c r="D2156" t="str">
        <f>_xlfn.IFNA(VLOOKUP(VLOOKUP(A2156,Orders!$A$1:$L$832,3,FALSE),Employees!$A$1:$J$10,3,FALSE)&amp;" "&amp;VLOOKUP(VLOOKUP(A2156,Orders!$A$1:$L$832,3,FALSE),Employees!$A$1:$J$10,2,FALSE),"")</f>
        <v>Nancy Davolio</v>
      </c>
      <c r="E2156" s="3">
        <f>_xlfn.IFNA(VLOOKUP(A2156,Orders!$A$1:$L$832,4,FALSE),"")</f>
        <v>43421</v>
      </c>
      <c r="F2156">
        <v>13</v>
      </c>
      <c r="G2156">
        <v>2</v>
      </c>
      <c r="H2156">
        <v>0</v>
      </c>
      <c r="I2156">
        <f t="shared" si="132"/>
        <v>2018</v>
      </c>
      <c r="J2156">
        <f t="shared" si="133"/>
        <v>26</v>
      </c>
      <c r="K2156">
        <f t="shared" si="134"/>
        <v>11</v>
      </c>
      <c r="L2156" t="str">
        <f t="shared" si="135"/>
        <v>Q4</v>
      </c>
    </row>
    <row r="2157" spans="1:12">
      <c r="A2157">
        <v>11088</v>
      </c>
      <c r="B2157">
        <v>16</v>
      </c>
      <c r="C2157" t="str">
        <f>_xlfn.IFNA(VLOOKUP(B2157,Products!$A$1:$J$93,2,FALSE),"")</f>
        <v>Pavlova</v>
      </c>
      <c r="D2157" t="str">
        <f>_xlfn.IFNA(VLOOKUP(VLOOKUP(A2157,Orders!$A$1:$L$832,3,FALSE),Employees!$A$1:$J$10,3,FALSE)&amp;" "&amp;VLOOKUP(VLOOKUP(A2157,Orders!$A$1:$L$832,3,FALSE),Employees!$A$1:$J$10,2,FALSE),"")</f>
        <v>Laura Callahan</v>
      </c>
      <c r="E2157" s="3">
        <f>_xlfn.IFNA(VLOOKUP(A2157,Orders!$A$1:$L$832,4,FALSE),"")</f>
        <v>43422</v>
      </c>
      <c r="F2157">
        <v>13</v>
      </c>
      <c r="G2157">
        <v>12</v>
      </c>
      <c r="H2157">
        <v>0</v>
      </c>
      <c r="I2157">
        <f t="shared" si="132"/>
        <v>2018</v>
      </c>
      <c r="J2157">
        <f t="shared" si="133"/>
        <v>156</v>
      </c>
      <c r="K2157">
        <f t="shared" si="134"/>
        <v>11</v>
      </c>
      <c r="L2157" t="str">
        <f t="shared" si="135"/>
        <v>Q4</v>
      </c>
    </row>
    <row r="2158" spans="1:12">
      <c r="A2158">
        <v>11088</v>
      </c>
      <c r="B2158">
        <v>13</v>
      </c>
      <c r="C2158" t="str">
        <f>_xlfn.IFNA(VLOOKUP(B2158,Products!$A$1:$J$93,2,FALSE),"")</f>
        <v>Konbu</v>
      </c>
      <c r="D2158" t="str">
        <f>_xlfn.IFNA(VLOOKUP(VLOOKUP(A2158,Orders!$A$1:$L$832,3,FALSE),Employees!$A$1:$J$10,3,FALSE)&amp;" "&amp;VLOOKUP(VLOOKUP(A2158,Orders!$A$1:$L$832,3,FALSE),Employees!$A$1:$J$10,2,FALSE),"")</f>
        <v>Laura Callahan</v>
      </c>
      <c r="E2158" s="3">
        <f>_xlfn.IFNA(VLOOKUP(A2158,Orders!$A$1:$L$832,4,FALSE),"")</f>
        <v>43422</v>
      </c>
      <c r="F2158">
        <v>13</v>
      </c>
      <c r="G2158">
        <v>10</v>
      </c>
      <c r="H2158">
        <v>0</v>
      </c>
      <c r="I2158">
        <f t="shared" si="132"/>
        <v>2018</v>
      </c>
      <c r="J2158">
        <f t="shared" si="133"/>
        <v>130</v>
      </c>
      <c r="K2158">
        <f t="shared" si="134"/>
        <v>11</v>
      </c>
      <c r="L2158" t="str">
        <f t="shared" si="135"/>
        <v>Q4</v>
      </c>
    </row>
    <row r="2159" spans="1:12">
      <c r="C2159" t="str">
        <f>_xlfn.IFNA(VLOOKUP(B2159,Products!$A$1:$J$93,2,FALSE),"")</f>
        <v/>
      </c>
      <c r="D2159" t="str">
        <f>_xlfn.IFNA(VLOOKUP(VLOOKUP(A2159,Orders!$A$1:$L$832,3,FALSE),Employees!$A$1:$J$10,3,FALSE)&amp;" "&amp;VLOOKUP(VLOOKUP(A2159,Orders!$A$1:$L$832,3,FALSE),Employees!$A$1:$J$10,2,FALSE),"")</f>
        <v/>
      </c>
      <c r="E2159" s="3" t="str">
        <f>_xlfn.IFNA(VLOOKUP(A2159,Orders!$A$1:$L$832,4,FALSE),"")</f>
        <v/>
      </c>
      <c r="I2159" t="str">
        <f t="shared" si="132"/>
        <v/>
      </c>
      <c r="K2159" t="str">
        <f t="shared" si="134"/>
        <v/>
      </c>
      <c r="L2159" t="str">
        <f t="shared" si="135"/>
        <v/>
      </c>
    </row>
    <row r="2160" spans="1:12">
      <c r="C2160" t="str">
        <f>_xlfn.IFNA(VLOOKUP(B2160,Products!$A$1:$J$93,2,FALSE),"")</f>
        <v/>
      </c>
      <c r="D2160" t="str">
        <f>_xlfn.IFNA(VLOOKUP(VLOOKUP(A2160,Orders!$A$1:$L$832,3,FALSE),Employees!$A$1:$J$10,3,FALSE)&amp;" "&amp;VLOOKUP(VLOOKUP(A2160,Orders!$A$1:$L$832,3,FALSE),Employees!$A$1:$J$10,2,FALSE),"")</f>
        <v/>
      </c>
      <c r="E2160" s="3" t="str">
        <f>_xlfn.IFNA(VLOOKUP(A2160,Orders!$A$1:$L$832,4,FALSE),"")</f>
        <v/>
      </c>
      <c r="I2160" t="str">
        <f t="shared" si="132"/>
        <v/>
      </c>
      <c r="K2160" t="str">
        <f t="shared" si="134"/>
        <v/>
      </c>
      <c r="L2160" t="str">
        <f t="shared" si="135"/>
        <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F2173-2789-4856-8604-F2D6A624002A}">
  <sheetPr>
    <tabColor rgb="FFC00000"/>
  </sheetPr>
  <dimension ref="A1:M832"/>
  <sheetViews>
    <sheetView workbookViewId="0">
      <selection activeCell="E832" sqref="E832"/>
    </sheetView>
  </sheetViews>
  <sheetFormatPr defaultRowHeight="14.45"/>
  <cols>
    <col min="2" max="2" width="10.7109375" bestFit="1" customWidth="1"/>
    <col min="3" max="3" width="8.7109375" customWidth="1"/>
    <col min="4" max="5" width="10.7109375" style="3" customWidth="1"/>
    <col min="6" max="6" width="13.5703125" style="3" bestFit="1" customWidth="1"/>
    <col min="7" max="7" width="12.5703125" style="3" bestFit="1" customWidth="1"/>
    <col min="8" max="8" width="29.140625" customWidth="1"/>
    <col min="11" max="11" width="13" bestFit="1" customWidth="1"/>
    <col min="12" max="12" width="11.85546875" bestFit="1" customWidth="1"/>
    <col min="13" max="13" width="11.140625" bestFit="1" customWidth="1"/>
  </cols>
  <sheetData>
    <row r="1" spans="1:13">
      <c r="A1" s="1" t="s">
        <v>251</v>
      </c>
      <c r="B1" s="1" t="s">
        <v>252</v>
      </c>
      <c r="C1" s="1" t="s">
        <v>222</v>
      </c>
      <c r="D1" s="9" t="s">
        <v>246</v>
      </c>
      <c r="E1" s="9" t="s">
        <v>250</v>
      </c>
      <c r="F1" s="9" t="s">
        <v>253</v>
      </c>
      <c r="G1" s="9" t="s">
        <v>254</v>
      </c>
      <c r="H1" s="1" t="s">
        <v>255</v>
      </c>
      <c r="I1" s="1" t="s">
        <v>256</v>
      </c>
      <c r="J1" s="1" t="s">
        <v>257</v>
      </c>
      <c r="K1" s="1" t="s">
        <v>258</v>
      </c>
      <c r="L1" s="1" t="s">
        <v>259</v>
      </c>
      <c r="M1" s="10" t="s">
        <v>260</v>
      </c>
    </row>
    <row r="2" spans="1:13">
      <c r="A2">
        <v>10248</v>
      </c>
      <c r="B2" t="s">
        <v>261</v>
      </c>
      <c r="C2">
        <v>5</v>
      </c>
      <c r="D2" s="3">
        <v>42750</v>
      </c>
      <c r="E2">
        <f>MONTH(D2)</f>
        <v>1</v>
      </c>
      <c r="F2" s="3">
        <v>42778</v>
      </c>
      <c r="G2" s="3">
        <v>42762</v>
      </c>
      <c r="H2" t="s">
        <v>262</v>
      </c>
      <c r="I2" t="s">
        <v>263</v>
      </c>
      <c r="J2" t="s">
        <v>264</v>
      </c>
      <c r="K2" t="s">
        <v>207</v>
      </c>
      <c r="L2" t="s">
        <v>265</v>
      </c>
      <c r="M2" s="8">
        <f>ROUND(SUMIF(Order_details_2!$A$2:$A$2158,Orders!A2,Order_details_2!$J$2:$J$2158),2)</f>
        <v>440</v>
      </c>
    </row>
    <row r="3" spans="1:13">
      <c r="A3">
        <v>10249</v>
      </c>
      <c r="B3" t="s">
        <v>266</v>
      </c>
      <c r="C3">
        <v>6</v>
      </c>
      <c r="D3" s="3">
        <v>42751</v>
      </c>
      <c r="E3">
        <f t="shared" ref="E3:E66" si="0">MONTH(D3)</f>
        <v>1</v>
      </c>
      <c r="F3" s="3">
        <v>42793</v>
      </c>
      <c r="G3" s="3">
        <v>42756</v>
      </c>
      <c r="H3" t="s">
        <v>267</v>
      </c>
      <c r="I3" t="s">
        <v>268</v>
      </c>
      <c r="J3" t="s">
        <v>269</v>
      </c>
      <c r="K3" t="s">
        <v>207</v>
      </c>
      <c r="L3" t="s">
        <v>270</v>
      </c>
      <c r="M3" s="8">
        <f>ROUND(SUMIF(Order_details_2!$A$2:$A$2158,Orders!A3,Order_details_2!$J$2:$J$2158),2)</f>
        <v>1863.4</v>
      </c>
    </row>
    <row r="4" spans="1:13">
      <c r="A4">
        <v>10250</v>
      </c>
      <c r="B4" t="s">
        <v>271</v>
      </c>
      <c r="C4">
        <v>4</v>
      </c>
      <c r="D4" s="3">
        <v>42754</v>
      </c>
      <c r="E4">
        <f t="shared" si="0"/>
        <v>1</v>
      </c>
      <c r="F4" s="3">
        <v>42782</v>
      </c>
      <c r="G4" s="3">
        <v>42758</v>
      </c>
      <c r="H4" t="s">
        <v>272</v>
      </c>
      <c r="I4" t="s">
        <v>273</v>
      </c>
      <c r="J4" t="s">
        <v>274</v>
      </c>
      <c r="K4" t="s">
        <v>275</v>
      </c>
      <c r="L4" t="s">
        <v>276</v>
      </c>
      <c r="M4" s="8">
        <f>ROUND(SUMIF(Order_details_2!$A$2:$A$2158,Orders!A4,Order_details_2!$J$2:$J$2158),2)</f>
        <v>337.4</v>
      </c>
    </row>
    <row r="5" spans="1:13">
      <c r="A5">
        <v>10251</v>
      </c>
      <c r="B5" t="s">
        <v>277</v>
      </c>
      <c r="C5">
        <v>3</v>
      </c>
      <c r="D5" s="3">
        <v>42754</v>
      </c>
      <c r="E5">
        <f t="shared" si="0"/>
        <v>1</v>
      </c>
      <c r="F5" s="3">
        <v>42782</v>
      </c>
      <c r="G5" s="3">
        <v>42761</v>
      </c>
      <c r="H5" t="s">
        <v>278</v>
      </c>
      <c r="I5" t="s">
        <v>279</v>
      </c>
      <c r="J5" t="s">
        <v>280</v>
      </c>
      <c r="K5" t="s">
        <v>207</v>
      </c>
      <c r="L5" t="s">
        <v>265</v>
      </c>
      <c r="M5" s="8">
        <f>ROUND(SUMIF(Order_details_2!$A$2:$A$2158,Orders!A5,Order_details_2!$J$2:$J$2158),2)</f>
        <v>352.74</v>
      </c>
    </row>
    <row r="6" spans="1:13">
      <c r="A6">
        <v>10252</v>
      </c>
      <c r="B6" t="s">
        <v>281</v>
      </c>
      <c r="C6">
        <v>4</v>
      </c>
      <c r="D6" s="3">
        <v>42755</v>
      </c>
      <c r="E6">
        <f t="shared" si="0"/>
        <v>1</v>
      </c>
      <c r="F6" s="3">
        <v>42783</v>
      </c>
      <c r="G6" s="3">
        <v>42757</v>
      </c>
      <c r="H6" t="s">
        <v>282</v>
      </c>
      <c r="I6" t="s">
        <v>283</v>
      </c>
      <c r="J6" t="s">
        <v>284</v>
      </c>
      <c r="K6" t="s">
        <v>207</v>
      </c>
      <c r="L6" t="s">
        <v>285</v>
      </c>
      <c r="M6" s="8">
        <f>ROUND(SUMIF(Order_details_2!$A$2:$A$2158,Orders!A6,Order_details_2!$J$2:$J$2158),2)</f>
        <v>1220.0999999999999</v>
      </c>
    </row>
    <row r="7" spans="1:13">
      <c r="A7">
        <v>10253</v>
      </c>
      <c r="B7" t="s">
        <v>271</v>
      </c>
      <c r="C7">
        <v>3</v>
      </c>
      <c r="D7" s="3">
        <v>42756</v>
      </c>
      <c r="E7">
        <f t="shared" si="0"/>
        <v>1</v>
      </c>
      <c r="F7" s="3">
        <v>42770</v>
      </c>
      <c r="G7" s="3">
        <v>42762</v>
      </c>
      <c r="H7" t="s">
        <v>272</v>
      </c>
      <c r="I7" t="s">
        <v>273</v>
      </c>
      <c r="J7" t="s">
        <v>274</v>
      </c>
      <c r="K7" t="s">
        <v>275</v>
      </c>
      <c r="L7" t="s">
        <v>276</v>
      </c>
      <c r="M7" s="8">
        <f>ROUND(SUMIF(Order_details_2!$A$2:$A$2158,Orders!A7,Order_details_2!$J$2:$J$2158),2)</f>
        <v>1444.8</v>
      </c>
    </row>
    <row r="8" spans="1:13">
      <c r="A8">
        <v>10254</v>
      </c>
      <c r="B8" t="s">
        <v>286</v>
      </c>
      <c r="C8">
        <v>5</v>
      </c>
      <c r="D8" s="3">
        <v>42757</v>
      </c>
      <c r="E8">
        <f t="shared" si="0"/>
        <v>1</v>
      </c>
      <c r="F8" s="3">
        <v>42785</v>
      </c>
      <c r="G8" s="3">
        <v>42769</v>
      </c>
      <c r="H8" t="s">
        <v>287</v>
      </c>
      <c r="I8" t="s">
        <v>288</v>
      </c>
      <c r="J8" t="s">
        <v>289</v>
      </c>
      <c r="K8" t="s">
        <v>207</v>
      </c>
      <c r="L8" t="s">
        <v>290</v>
      </c>
      <c r="M8" s="8">
        <f>ROUND(SUMIF(Order_details_2!$A$2:$A$2158,Orders!A8,Order_details_2!$J$2:$J$2158),2)</f>
        <v>236.58</v>
      </c>
    </row>
    <row r="9" spans="1:13">
      <c r="A9">
        <v>10255</v>
      </c>
      <c r="B9" t="s">
        <v>291</v>
      </c>
      <c r="C9">
        <v>9</v>
      </c>
      <c r="D9" s="3">
        <v>42758</v>
      </c>
      <c r="E9">
        <f t="shared" si="0"/>
        <v>1</v>
      </c>
      <c r="F9" s="3">
        <v>42786</v>
      </c>
      <c r="G9" s="3">
        <v>42761</v>
      </c>
      <c r="H9" t="s">
        <v>292</v>
      </c>
      <c r="I9" t="s">
        <v>293</v>
      </c>
      <c r="J9" t="s">
        <v>294</v>
      </c>
      <c r="K9" t="s">
        <v>207</v>
      </c>
      <c r="L9" t="s">
        <v>290</v>
      </c>
      <c r="M9" s="8">
        <f>ROUND(SUMIF(Order_details_2!$A$2:$A$2158,Orders!A9,Order_details_2!$J$2:$J$2158),2)</f>
        <v>2490.5</v>
      </c>
    </row>
    <row r="10" spans="1:13">
      <c r="A10">
        <v>10256</v>
      </c>
      <c r="B10" t="s">
        <v>295</v>
      </c>
      <c r="C10">
        <v>3</v>
      </c>
      <c r="D10" s="3">
        <v>42761</v>
      </c>
      <c r="E10">
        <f t="shared" si="0"/>
        <v>1</v>
      </c>
      <c r="F10" s="3">
        <v>42789</v>
      </c>
      <c r="G10" s="3">
        <v>42763</v>
      </c>
      <c r="H10" t="s">
        <v>296</v>
      </c>
      <c r="I10" t="s">
        <v>297</v>
      </c>
      <c r="J10" t="s">
        <v>298</v>
      </c>
      <c r="K10" t="s">
        <v>299</v>
      </c>
      <c r="L10" t="s">
        <v>276</v>
      </c>
      <c r="M10" s="8">
        <f>ROUND(SUMIF(Order_details_2!$A$2:$A$2158,Orders!A10,Order_details_2!$J$2:$J$2158),2)</f>
        <v>517.79999999999995</v>
      </c>
    </row>
    <row r="11" spans="1:13">
      <c r="A11">
        <v>10257</v>
      </c>
      <c r="B11" t="s">
        <v>300</v>
      </c>
      <c r="C11">
        <v>4</v>
      </c>
      <c r="D11" s="3">
        <v>42762</v>
      </c>
      <c r="E11">
        <f t="shared" si="0"/>
        <v>1</v>
      </c>
      <c r="F11" s="3">
        <v>42790</v>
      </c>
      <c r="G11" s="3">
        <v>42768</v>
      </c>
      <c r="H11" t="s">
        <v>301</v>
      </c>
      <c r="I11" t="s">
        <v>302</v>
      </c>
      <c r="J11" t="s">
        <v>303</v>
      </c>
      <c r="K11" t="s">
        <v>304</v>
      </c>
      <c r="L11" t="s">
        <v>305</v>
      </c>
      <c r="M11" s="8">
        <f>ROUND(SUMIF(Order_details_2!$A$2:$A$2158,Orders!A11,Order_details_2!$J$2:$J$2158),2)</f>
        <v>1119.9000000000001</v>
      </c>
    </row>
    <row r="12" spans="1:13">
      <c r="A12">
        <v>10258</v>
      </c>
      <c r="B12" t="s">
        <v>306</v>
      </c>
      <c r="C12">
        <v>1</v>
      </c>
      <c r="D12" s="3">
        <v>42763</v>
      </c>
      <c r="E12">
        <f t="shared" si="0"/>
        <v>1</v>
      </c>
      <c r="F12" s="3">
        <v>42791</v>
      </c>
      <c r="G12" s="3">
        <v>42769</v>
      </c>
      <c r="H12" t="s">
        <v>307</v>
      </c>
      <c r="I12" t="s">
        <v>308</v>
      </c>
      <c r="J12" t="s">
        <v>309</v>
      </c>
      <c r="K12" t="s">
        <v>207</v>
      </c>
      <c r="L12" t="s">
        <v>310</v>
      </c>
      <c r="M12" s="8">
        <f>ROUND(SUMIF(Order_details_2!$A$2:$A$2158,Orders!A12,Order_details_2!$J$2:$J$2158),2)</f>
        <v>403.72</v>
      </c>
    </row>
    <row r="13" spans="1:13">
      <c r="A13">
        <v>10259</v>
      </c>
      <c r="B13" t="s">
        <v>311</v>
      </c>
      <c r="C13">
        <v>4</v>
      </c>
      <c r="D13" s="3">
        <v>42764</v>
      </c>
      <c r="E13">
        <f t="shared" si="0"/>
        <v>1</v>
      </c>
      <c r="F13" s="3">
        <v>42792</v>
      </c>
      <c r="G13" s="3">
        <v>42771</v>
      </c>
      <c r="H13" t="s">
        <v>312</v>
      </c>
      <c r="I13" t="s">
        <v>313</v>
      </c>
      <c r="J13" t="s">
        <v>314</v>
      </c>
      <c r="K13" t="s">
        <v>207</v>
      </c>
      <c r="L13" t="s">
        <v>315</v>
      </c>
      <c r="M13" s="8">
        <f>ROUND(SUMIF(Order_details_2!$A$2:$A$2158,Orders!A13,Order_details_2!$J$2:$J$2158),2)</f>
        <v>100.8</v>
      </c>
    </row>
    <row r="14" spans="1:13">
      <c r="A14">
        <v>10260</v>
      </c>
      <c r="B14" t="s">
        <v>316</v>
      </c>
      <c r="C14">
        <v>4</v>
      </c>
      <c r="D14" s="3">
        <v>42765</v>
      </c>
      <c r="E14">
        <f t="shared" si="0"/>
        <v>1</v>
      </c>
      <c r="F14" s="3">
        <v>42793</v>
      </c>
      <c r="G14" s="3">
        <v>42775</v>
      </c>
      <c r="H14" t="s">
        <v>317</v>
      </c>
      <c r="I14" t="s">
        <v>318</v>
      </c>
      <c r="J14" t="s">
        <v>319</v>
      </c>
      <c r="K14" t="s">
        <v>207</v>
      </c>
      <c r="L14" t="s">
        <v>270</v>
      </c>
      <c r="M14" s="8">
        <f>ROUND(SUMIF(Order_details_2!$A$2:$A$2158,Orders!A14,Order_details_2!$J$2:$J$2158),2)</f>
        <v>1021.55</v>
      </c>
    </row>
    <row r="15" spans="1:13">
      <c r="A15">
        <v>10261</v>
      </c>
      <c r="B15" t="s">
        <v>320</v>
      </c>
      <c r="C15">
        <v>4</v>
      </c>
      <c r="D15" s="3">
        <v>42765</v>
      </c>
      <c r="E15">
        <f t="shared" si="0"/>
        <v>1</v>
      </c>
      <c r="F15" s="3">
        <v>42793</v>
      </c>
      <c r="G15" s="3">
        <v>42776</v>
      </c>
      <c r="H15" t="s">
        <v>321</v>
      </c>
      <c r="I15" t="s">
        <v>322</v>
      </c>
      <c r="J15" t="s">
        <v>274</v>
      </c>
      <c r="K15" t="s">
        <v>275</v>
      </c>
      <c r="L15" t="s">
        <v>276</v>
      </c>
      <c r="M15" s="8">
        <f>ROUND(SUMIF(Order_details_2!$A$2:$A$2158,Orders!A15,Order_details_2!$J$2:$J$2158),2)</f>
        <v>448</v>
      </c>
    </row>
    <row r="16" spans="1:13">
      <c r="A16">
        <v>10262</v>
      </c>
      <c r="B16" t="s">
        <v>323</v>
      </c>
      <c r="C16">
        <v>8</v>
      </c>
      <c r="D16" s="3">
        <v>42768</v>
      </c>
      <c r="E16">
        <f t="shared" si="0"/>
        <v>2</v>
      </c>
      <c r="F16" s="3">
        <v>42796</v>
      </c>
      <c r="G16" s="3">
        <v>42771</v>
      </c>
      <c r="H16" t="s">
        <v>324</v>
      </c>
      <c r="I16" t="s">
        <v>325</v>
      </c>
      <c r="J16" t="s">
        <v>326</v>
      </c>
      <c r="K16" t="s">
        <v>327</v>
      </c>
      <c r="L16" t="s">
        <v>192</v>
      </c>
      <c r="M16" s="8">
        <f>ROUND(SUMIF(Order_details_2!$A$2:$A$2158,Orders!A16,Order_details_2!$J$2:$J$2158),2)</f>
        <v>461.6</v>
      </c>
    </row>
    <row r="17" spans="1:13">
      <c r="A17">
        <v>10263</v>
      </c>
      <c r="B17" t="s">
        <v>306</v>
      </c>
      <c r="C17">
        <v>9</v>
      </c>
      <c r="D17" s="3">
        <v>42769</v>
      </c>
      <c r="E17">
        <f t="shared" si="0"/>
        <v>2</v>
      </c>
      <c r="F17" s="3">
        <v>42797</v>
      </c>
      <c r="G17" s="3">
        <v>42777</v>
      </c>
      <c r="H17" t="s">
        <v>307</v>
      </c>
      <c r="I17" t="s">
        <v>308</v>
      </c>
      <c r="J17" t="s">
        <v>309</v>
      </c>
      <c r="K17" t="s">
        <v>207</v>
      </c>
      <c r="L17" t="s">
        <v>310</v>
      </c>
      <c r="M17" s="8">
        <f>ROUND(SUMIF(Order_details_2!$A$2:$A$2158,Orders!A17,Order_details_2!$J$2:$J$2158),2)</f>
        <v>691.8</v>
      </c>
    </row>
    <row r="18" spans="1:13">
      <c r="A18">
        <v>10264</v>
      </c>
      <c r="B18" t="s">
        <v>328</v>
      </c>
      <c r="C18">
        <v>6</v>
      </c>
      <c r="D18" s="3">
        <v>42770</v>
      </c>
      <c r="E18">
        <f t="shared" si="0"/>
        <v>2</v>
      </c>
      <c r="F18" s="3">
        <v>42798</v>
      </c>
      <c r="G18" s="3">
        <v>42800</v>
      </c>
      <c r="H18" t="s">
        <v>329</v>
      </c>
      <c r="I18" t="s">
        <v>330</v>
      </c>
      <c r="J18" t="s">
        <v>331</v>
      </c>
      <c r="K18" t="s">
        <v>207</v>
      </c>
      <c r="L18" t="s">
        <v>332</v>
      </c>
      <c r="M18" s="8">
        <f>ROUND(SUMIF(Order_details_2!$A$2:$A$2158,Orders!A18,Order_details_2!$J$2:$J$2158),2)</f>
        <v>560.88</v>
      </c>
    </row>
    <row r="19" spans="1:13">
      <c r="A19">
        <v>10265</v>
      </c>
      <c r="B19" t="s">
        <v>333</v>
      </c>
      <c r="C19">
        <v>2</v>
      </c>
      <c r="D19" s="3">
        <v>42771</v>
      </c>
      <c r="E19">
        <f t="shared" si="0"/>
        <v>2</v>
      </c>
      <c r="F19" s="3">
        <v>42799</v>
      </c>
      <c r="G19" s="3">
        <v>42789</v>
      </c>
      <c r="H19" t="s">
        <v>334</v>
      </c>
      <c r="I19" t="s">
        <v>335</v>
      </c>
      <c r="J19" t="s">
        <v>336</v>
      </c>
      <c r="K19" t="s">
        <v>207</v>
      </c>
      <c r="L19" t="s">
        <v>265</v>
      </c>
      <c r="M19" s="8">
        <f>ROUND(SUMIF(Order_details_2!$A$2:$A$2158,Orders!A19,Order_details_2!$J$2:$J$2158),2)</f>
        <v>1176</v>
      </c>
    </row>
    <row r="20" spans="1:13">
      <c r="A20">
        <v>10266</v>
      </c>
      <c r="B20" t="s">
        <v>337</v>
      </c>
      <c r="C20">
        <v>3</v>
      </c>
      <c r="D20" s="3">
        <v>42772</v>
      </c>
      <c r="E20">
        <f t="shared" si="0"/>
        <v>2</v>
      </c>
      <c r="F20" s="3">
        <v>42814</v>
      </c>
      <c r="G20" s="3">
        <v>42777</v>
      </c>
      <c r="H20" t="s">
        <v>338</v>
      </c>
      <c r="I20" t="s">
        <v>339</v>
      </c>
      <c r="J20" t="s">
        <v>340</v>
      </c>
      <c r="K20" t="s">
        <v>207</v>
      </c>
      <c r="L20" t="s">
        <v>341</v>
      </c>
      <c r="M20" s="8">
        <f>ROUND(SUMIF(Order_details_2!$A$2:$A$2158,Orders!A20,Order_details_2!$J$2:$J$2158),2)</f>
        <v>18.239999999999998</v>
      </c>
    </row>
    <row r="21" spans="1:13">
      <c r="A21">
        <v>10267</v>
      </c>
      <c r="B21" t="s">
        <v>342</v>
      </c>
      <c r="C21">
        <v>4</v>
      </c>
      <c r="D21" s="3">
        <v>42775</v>
      </c>
      <c r="E21">
        <f t="shared" si="0"/>
        <v>2</v>
      </c>
      <c r="F21" s="3">
        <v>42803</v>
      </c>
      <c r="G21" s="3">
        <v>42783</v>
      </c>
      <c r="H21" t="s">
        <v>343</v>
      </c>
      <c r="I21" t="s">
        <v>344</v>
      </c>
      <c r="J21" t="s">
        <v>345</v>
      </c>
      <c r="K21" t="s">
        <v>207</v>
      </c>
      <c r="L21" t="s">
        <v>270</v>
      </c>
      <c r="M21" s="8">
        <f>ROUND(SUMIF(Order_details_2!$A$2:$A$2158,Orders!A21,Order_details_2!$J$2:$J$2158),2)</f>
        <v>1229.4000000000001</v>
      </c>
    </row>
    <row r="22" spans="1:13">
      <c r="A22">
        <v>10268</v>
      </c>
      <c r="B22" t="s">
        <v>346</v>
      </c>
      <c r="C22">
        <v>8</v>
      </c>
      <c r="D22" s="3">
        <v>42776</v>
      </c>
      <c r="E22">
        <f t="shared" si="0"/>
        <v>2</v>
      </c>
      <c r="F22" s="3">
        <v>42804</v>
      </c>
      <c r="G22" s="3">
        <v>42779</v>
      </c>
      <c r="H22" t="s">
        <v>347</v>
      </c>
      <c r="I22" t="s">
        <v>348</v>
      </c>
      <c r="J22" t="s">
        <v>349</v>
      </c>
      <c r="K22" t="s">
        <v>350</v>
      </c>
      <c r="L22" t="s">
        <v>305</v>
      </c>
      <c r="M22" s="8">
        <f>ROUND(SUMIF(Order_details_2!$A$2:$A$2158,Orders!A22,Order_details_2!$J$2:$J$2158),2)</f>
        <v>1101.2</v>
      </c>
    </row>
    <row r="23" spans="1:13">
      <c r="A23">
        <v>10269</v>
      </c>
      <c r="B23" t="s">
        <v>351</v>
      </c>
      <c r="C23">
        <v>5</v>
      </c>
      <c r="D23" s="3">
        <v>42777</v>
      </c>
      <c r="E23">
        <f t="shared" si="0"/>
        <v>2</v>
      </c>
      <c r="F23" s="3">
        <v>42791</v>
      </c>
      <c r="G23" s="3">
        <v>42786</v>
      </c>
      <c r="H23" t="s">
        <v>352</v>
      </c>
      <c r="I23" t="s">
        <v>353</v>
      </c>
      <c r="J23" t="s">
        <v>190</v>
      </c>
      <c r="K23" t="s">
        <v>191</v>
      </c>
      <c r="L23" t="s">
        <v>192</v>
      </c>
      <c r="M23" s="8">
        <f>ROUND(SUMIF(Order_details_2!$A$2:$A$2158,Orders!A23,Order_details_2!$J$2:$J$2158),2)</f>
        <v>33.799999999999997</v>
      </c>
    </row>
    <row r="24" spans="1:13">
      <c r="A24">
        <v>10270</v>
      </c>
      <c r="B24" t="s">
        <v>337</v>
      </c>
      <c r="C24">
        <v>1</v>
      </c>
      <c r="D24" s="3">
        <v>42778</v>
      </c>
      <c r="E24">
        <f t="shared" si="0"/>
        <v>2</v>
      </c>
      <c r="F24" s="3">
        <v>42806</v>
      </c>
      <c r="G24" s="3">
        <v>42779</v>
      </c>
      <c r="H24" t="s">
        <v>338</v>
      </c>
      <c r="I24" t="s">
        <v>339</v>
      </c>
      <c r="J24" t="s">
        <v>340</v>
      </c>
      <c r="K24" t="s">
        <v>207</v>
      </c>
      <c r="L24" t="s">
        <v>341</v>
      </c>
      <c r="M24" s="8">
        <f>ROUND(SUMIF(Order_details_2!$A$2:$A$2158,Orders!A24,Order_details_2!$J$2:$J$2158),2)</f>
        <v>1376</v>
      </c>
    </row>
    <row r="25" spans="1:13">
      <c r="A25">
        <v>10271</v>
      </c>
      <c r="B25" t="s">
        <v>354</v>
      </c>
      <c r="C25">
        <v>6</v>
      </c>
      <c r="D25" s="3">
        <v>42778</v>
      </c>
      <c r="E25">
        <f t="shared" si="0"/>
        <v>2</v>
      </c>
      <c r="F25" s="3">
        <v>42806</v>
      </c>
      <c r="G25" s="3">
        <v>42807</v>
      </c>
      <c r="H25" t="s">
        <v>355</v>
      </c>
      <c r="I25" t="s">
        <v>356</v>
      </c>
      <c r="J25" t="s">
        <v>357</v>
      </c>
      <c r="K25" t="s">
        <v>358</v>
      </c>
      <c r="L25" t="s">
        <v>192</v>
      </c>
      <c r="M25" s="8">
        <f>ROUND(SUMIF(Order_details_2!$A$2:$A$2158,Orders!A25,Order_details_2!$J$2:$J$2158),2)</f>
        <v>48</v>
      </c>
    </row>
    <row r="26" spans="1:13">
      <c r="A26">
        <v>10272</v>
      </c>
      <c r="B26" t="s">
        <v>323</v>
      </c>
      <c r="C26">
        <v>6</v>
      </c>
      <c r="D26" s="3">
        <v>42779</v>
      </c>
      <c r="E26">
        <f t="shared" si="0"/>
        <v>2</v>
      </c>
      <c r="F26" s="3">
        <v>42807</v>
      </c>
      <c r="G26" s="3">
        <v>42783</v>
      </c>
      <c r="H26" t="s">
        <v>324</v>
      </c>
      <c r="I26" t="s">
        <v>325</v>
      </c>
      <c r="J26" t="s">
        <v>326</v>
      </c>
      <c r="K26" t="s">
        <v>327</v>
      </c>
      <c r="L26" t="s">
        <v>192</v>
      </c>
      <c r="M26" s="8">
        <f>ROUND(SUMIF(Order_details_2!$A$2:$A$2158,Orders!A26,Order_details_2!$J$2:$J$2158),2)</f>
        <v>1456</v>
      </c>
    </row>
    <row r="27" spans="1:13">
      <c r="A27">
        <v>10273</v>
      </c>
      <c r="B27" t="s">
        <v>359</v>
      </c>
      <c r="C27">
        <v>3</v>
      </c>
      <c r="D27" s="3">
        <v>42782</v>
      </c>
      <c r="E27">
        <f t="shared" si="0"/>
        <v>2</v>
      </c>
      <c r="F27" s="3">
        <v>42810</v>
      </c>
      <c r="G27" s="3">
        <v>42789</v>
      </c>
      <c r="H27" t="s">
        <v>360</v>
      </c>
      <c r="I27" t="s">
        <v>361</v>
      </c>
      <c r="J27" t="s">
        <v>362</v>
      </c>
      <c r="K27" t="s">
        <v>207</v>
      </c>
      <c r="L27" t="s">
        <v>270</v>
      </c>
      <c r="M27" s="8">
        <f>ROUND(SUMIF(Order_details_2!$A$2:$A$2158,Orders!A27,Order_details_2!$J$2:$J$2158),2)</f>
        <v>145.12</v>
      </c>
    </row>
    <row r="28" spans="1:13">
      <c r="A28">
        <v>10274</v>
      </c>
      <c r="B28" t="s">
        <v>261</v>
      </c>
      <c r="C28">
        <v>6</v>
      </c>
      <c r="D28" s="3">
        <v>42783</v>
      </c>
      <c r="E28">
        <f t="shared" si="0"/>
        <v>2</v>
      </c>
      <c r="F28" s="3">
        <v>42811</v>
      </c>
      <c r="G28" s="3">
        <v>42793</v>
      </c>
      <c r="H28" t="s">
        <v>262</v>
      </c>
      <c r="I28" t="s">
        <v>263</v>
      </c>
      <c r="J28" t="s">
        <v>264</v>
      </c>
      <c r="K28" t="s">
        <v>207</v>
      </c>
      <c r="L28" t="s">
        <v>265</v>
      </c>
      <c r="M28" s="8">
        <f>ROUND(SUMIF(Order_details_2!$A$2:$A$2158,Orders!A28,Order_details_2!$J$2:$J$2158),2)</f>
        <v>538.6</v>
      </c>
    </row>
    <row r="29" spans="1:13">
      <c r="A29">
        <v>10275</v>
      </c>
      <c r="B29" t="s">
        <v>363</v>
      </c>
      <c r="C29">
        <v>1</v>
      </c>
      <c r="D29" s="3">
        <v>42784</v>
      </c>
      <c r="E29">
        <f t="shared" si="0"/>
        <v>2</v>
      </c>
      <c r="F29" s="3">
        <v>42812</v>
      </c>
      <c r="G29" s="3">
        <v>42786</v>
      </c>
      <c r="H29" t="s">
        <v>364</v>
      </c>
      <c r="I29" t="s">
        <v>365</v>
      </c>
      <c r="J29" t="s">
        <v>366</v>
      </c>
      <c r="K29" t="s">
        <v>207</v>
      </c>
      <c r="L29" t="s">
        <v>367</v>
      </c>
      <c r="M29" s="8">
        <f>ROUND(SUMIF(Order_details_2!$A$2:$A$2158,Orders!A29,Order_details_2!$J$2:$J$2158),2)</f>
        <v>15.36</v>
      </c>
    </row>
    <row r="30" spans="1:13">
      <c r="A30">
        <v>10276</v>
      </c>
      <c r="B30" t="s">
        <v>368</v>
      </c>
      <c r="C30">
        <v>8</v>
      </c>
      <c r="D30" s="3">
        <v>42785</v>
      </c>
      <c r="E30">
        <f t="shared" si="0"/>
        <v>2</v>
      </c>
      <c r="F30" s="3">
        <v>42799</v>
      </c>
      <c r="G30" s="3">
        <v>42791</v>
      </c>
      <c r="H30" t="s">
        <v>369</v>
      </c>
      <c r="I30" t="s">
        <v>370</v>
      </c>
      <c r="J30" t="s">
        <v>314</v>
      </c>
      <c r="K30" t="s">
        <v>207</v>
      </c>
      <c r="L30" t="s">
        <v>315</v>
      </c>
      <c r="M30" s="8">
        <f>ROUND(SUMIF(Order_details_2!$A$2:$A$2158,Orders!A30,Order_details_2!$J$2:$J$2158),2)</f>
        <v>420</v>
      </c>
    </row>
    <row r="31" spans="1:13">
      <c r="A31">
        <v>10277</v>
      </c>
      <c r="B31" t="s">
        <v>371</v>
      </c>
      <c r="C31">
        <v>2</v>
      </c>
      <c r="D31" s="3">
        <v>42786</v>
      </c>
      <c r="E31">
        <f t="shared" si="0"/>
        <v>2</v>
      </c>
      <c r="F31" s="3">
        <v>42814</v>
      </c>
      <c r="G31" s="3">
        <v>42790</v>
      </c>
      <c r="H31" t="s">
        <v>372</v>
      </c>
      <c r="I31" t="s">
        <v>373</v>
      </c>
      <c r="J31" t="s">
        <v>374</v>
      </c>
      <c r="K31" t="s">
        <v>207</v>
      </c>
      <c r="L31" t="s">
        <v>270</v>
      </c>
      <c r="M31" s="8">
        <f>ROUND(SUMIF(Order_details_2!$A$2:$A$2158,Orders!A31,Order_details_2!$J$2:$J$2158),2)</f>
        <v>1200.8</v>
      </c>
    </row>
    <row r="32" spans="1:13">
      <c r="A32">
        <v>10278</v>
      </c>
      <c r="B32" t="s">
        <v>375</v>
      </c>
      <c r="C32">
        <v>8</v>
      </c>
      <c r="D32" s="3">
        <v>42789</v>
      </c>
      <c r="E32">
        <f t="shared" si="0"/>
        <v>2</v>
      </c>
      <c r="F32" s="3">
        <v>42817</v>
      </c>
      <c r="G32" s="3">
        <v>42793</v>
      </c>
      <c r="H32" t="s">
        <v>376</v>
      </c>
      <c r="I32" t="s">
        <v>377</v>
      </c>
      <c r="J32" t="s">
        <v>378</v>
      </c>
      <c r="K32" t="s">
        <v>207</v>
      </c>
      <c r="L32" t="s">
        <v>332</v>
      </c>
      <c r="M32" s="8">
        <f>ROUND(SUMIF(Order_details_2!$A$2:$A$2158,Orders!A32,Order_details_2!$J$2:$J$2158),2)</f>
        <v>1488.8</v>
      </c>
    </row>
    <row r="33" spans="1:13">
      <c r="A33">
        <v>10279</v>
      </c>
      <c r="B33" t="s">
        <v>379</v>
      </c>
      <c r="C33">
        <v>8</v>
      </c>
      <c r="D33" s="3">
        <v>42790</v>
      </c>
      <c r="E33">
        <f t="shared" si="0"/>
        <v>2</v>
      </c>
      <c r="F33" s="3">
        <v>42818</v>
      </c>
      <c r="G33" s="3">
        <v>42793</v>
      </c>
      <c r="H33" t="s">
        <v>380</v>
      </c>
      <c r="I33" t="s">
        <v>381</v>
      </c>
      <c r="J33" t="s">
        <v>382</v>
      </c>
      <c r="K33" t="s">
        <v>207</v>
      </c>
      <c r="L33" t="s">
        <v>270</v>
      </c>
      <c r="M33" s="8">
        <f>ROUND(SUMIF(Order_details_2!$A$2:$A$2158,Orders!A33,Order_details_2!$J$2:$J$2158),2)</f>
        <v>117</v>
      </c>
    </row>
    <row r="34" spans="1:13">
      <c r="A34">
        <v>10280</v>
      </c>
      <c r="B34" t="s">
        <v>375</v>
      </c>
      <c r="C34">
        <v>2</v>
      </c>
      <c r="D34" s="3">
        <v>42791</v>
      </c>
      <c r="E34">
        <f t="shared" si="0"/>
        <v>2</v>
      </c>
      <c r="F34" s="3">
        <v>42819</v>
      </c>
      <c r="G34" s="3">
        <v>42820</v>
      </c>
      <c r="H34" t="s">
        <v>376</v>
      </c>
      <c r="I34" t="s">
        <v>377</v>
      </c>
      <c r="J34" t="s">
        <v>378</v>
      </c>
      <c r="K34" t="s">
        <v>207</v>
      </c>
      <c r="L34" t="s">
        <v>332</v>
      </c>
      <c r="M34" s="8">
        <f>ROUND(SUMIF(Order_details_2!$A$2:$A$2158,Orders!A34,Order_details_2!$J$2:$J$2158),2)</f>
        <v>613.20000000000005</v>
      </c>
    </row>
    <row r="35" spans="1:13">
      <c r="A35">
        <v>10281</v>
      </c>
      <c r="B35" t="s">
        <v>383</v>
      </c>
      <c r="C35">
        <v>4</v>
      </c>
      <c r="D35" s="3">
        <v>42791</v>
      </c>
      <c r="E35">
        <f t="shared" si="0"/>
        <v>2</v>
      </c>
      <c r="F35" s="3">
        <v>42805</v>
      </c>
      <c r="G35" s="3">
        <v>42798</v>
      </c>
      <c r="H35" t="s">
        <v>384</v>
      </c>
      <c r="I35" t="s">
        <v>385</v>
      </c>
      <c r="J35" t="s">
        <v>386</v>
      </c>
      <c r="K35" t="s">
        <v>207</v>
      </c>
      <c r="L35" t="s">
        <v>387</v>
      </c>
      <c r="M35" s="8">
        <f>ROUND(SUMIF(Order_details_2!$A$2:$A$2158,Orders!A35,Order_details_2!$J$2:$J$2158),2)</f>
        <v>86.5</v>
      </c>
    </row>
    <row r="36" spans="1:13">
      <c r="A36">
        <v>10282</v>
      </c>
      <c r="B36" t="s">
        <v>383</v>
      </c>
      <c r="C36">
        <v>4</v>
      </c>
      <c r="D36" s="3">
        <v>42792</v>
      </c>
      <c r="E36">
        <f t="shared" si="0"/>
        <v>2</v>
      </c>
      <c r="F36" s="3">
        <v>42820</v>
      </c>
      <c r="G36" s="3">
        <v>42798</v>
      </c>
      <c r="H36" t="s">
        <v>384</v>
      </c>
      <c r="I36" t="s">
        <v>385</v>
      </c>
      <c r="J36" t="s">
        <v>386</v>
      </c>
      <c r="K36" t="s">
        <v>207</v>
      </c>
      <c r="L36" t="s">
        <v>387</v>
      </c>
      <c r="M36" s="8">
        <f>ROUND(SUMIF(Order_details_2!$A$2:$A$2158,Orders!A36,Order_details_2!$J$2:$J$2158),2)</f>
        <v>155.4</v>
      </c>
    </row>
    <row r="37" spans="1:13">
      <c r="A37">
        <v>10283</v>
      </c>
      <c r="B37" t="s">
        <v>388</v>
      </c>
      <c r="C37">
        <v>3</v>
      </c>
      <c r="D37" s="3">
        <v>42793</v>
      </c>
      <c r="E37">
        <f t="shared" si="0"/>
        <v>2</v>
      </c>
      <c r="F37" s="3">
        <v>42821</v>
      </c>
      <c r="G37" s="3">
        <v>42800</v>
      </c>
      <c r="H37" t="s">
        <v>389</v>
      </c>
      <c r="I37" t="s">
        <v>390</v>
      </c>
      <c r="J37" t="s">
        <v>391</v>
      </c>
      <c r="K37" t="s">
        <v>392</v>
      </c>
      <c r="L37" t="s">
        <v>305</v>
      </c>
      <c r="M37" s="8">
        <f>ROUND(SUMIF(Order_details_2!$A$2:$A$2158,Orders!A37,Order_details_2!$J$2:$J$2158),2)</f>
        <v>1414.8</v>
      </c>
    </row>
    <row r="38" spans="1:13">
      <c r="A38">
        <v>10284</v>
      </c>
      <c r="B38" t="s">
        <v>379</v>
      </c>
      <c r="C38">
        <v>4</v>
      </c>
      <c r="D38" s="3">
        <v>42796</v>
      </c>
      <c r="E38">
        <f t="shared" si="0"/>
        <v>3</v>
      </c>
      <c r="F38" s="3">
        <v>42824</v>
      </c>
      <c r="G38" s="3">
        <v>42804</v>
      </c>
      <c r="H38" t="s">
        <v>380</v>
      </c>
      <c r="I38" t="s">
        <v>381</v>
      </c>
      <c r="J38" t="s">
        <v>382</v>
      </c>
      <c r="K38" t="s">
        <v>207</v>
      </c>
      <c r="L38" t="s">
        <v>270</v>
      </c>
      <c r="M38" s="8">
        <f>ROUND(SUMIF(Order_details_2!$A$2:$A$2158,Orders!A38,Order_details_2!$J$2:$J$2158),2)</f>
        <v>607.13</v>
      </c>
    </row>
    <row r="39" spans="1:13">
      <c r="A39">
        <v>10285</v>
      </c>
      <c r="B39" t="s">
        <v>359</v>
      </c>
      <c r="C39">
        <v>1</v>
      </c>
      <c r="D39" s="3">
        <v>42797</v>
      </c>
      <c r="E39">
        <f t="shared" si="0"/>
        <v>3</v>
      </c>
      <c r="F39" s="3">
        <v>42825</v>
      </c>
      <c r="G39" s="3">
        <v>42803</v>
      </c>
      <c r="H39" t="s">
        <v>360</v>
      </c>
      <c r="I39" t="s">
        <v>361</v>
      </c>
      <c r="J39" t="s">
        <v>362</v>
      </c>
      <c r="K39" t="s">
        <v>207</v>
      </c>
      <c r="L39" t="s">
        <v>270</v>
      </c>
      <c r="M39" s="8">
        <f>ROUND(SUMIF(Order_details_2!$A$2:$A$2158,Orders!A39,Order_details_2!$J$2:$J$2158),2)</f>
        <v>435.84</v>
      </c>
    </row>
    <row r="40" spans="1:13">
      <c r="A40">
        <v>10286</v>
      </c>
      <c r="B40" t="s">
        <v>359</v>
      </c>
      <c r="C40">
        <v>8</v>
      </c>
      <c r="D40" s="3">
        <v>42798</v>
      </c>
      <c r="E40">
        <f t="shared" si="0"/>
        <v>3</v>
      </c>
      <c r="F40" s="3">
        <v>42826</v>
      </c>
      <c r="G40" s="3">
        <v>42807</v>
      </c>
      <c r="H40" t="s">
        <v>360</v>
      </c>
      <c r="I40" t="s">
        <v>361</v>
      </c>
      <c r="J40" t="s">
        <v>362</v>
      </c>
      <c r="K40" t="s">
        <v>207</v>
      </c>
      <c r="L40" t="s">
        <v>270</v>
      </c>
      <c r="M40" s="8">
        <f>ROUND(SUMIF(Order_details_2!$A$2:$A$2158,Orders!A40,Order_details_2!$J$2:$J$2158),2)</f>
        <v>3016</v>
      </c>
    </row>
    <row r="41" spans="1:13">
      <c r="A41">
        <v>10287</v>
      </c>
      <c r="B41" t="s">
        <v>393</v>
      </c>
      <c r="C41">
        <v>8</v>
      </c>
      <c r="D41" s="3">
        <v>42799</v>
      </c>
      <c r="E41">
        <f t="shared" si="0"/>
        <v>3</v>
      </c>
      <c r="F41" s="3">
        <v>42827</v>
      </c>
      <c r="G41" s="3">
        <v>42805</v>
      </c>
      <c r="H41" t="s">
        <v>394</v>
      </c>
      <c r="I41" t="s">
        <v>395</v>
      </c>
      <c r="J41" t="s">
        <v>274</v>
      </c>
      <c r="K41" t="s">
        <v>275</v>
      </c>
      <c r="L41" t="s">
        <v>276</v>
      </c>
      <c r="M41" s="8">
        <f>ROUND(SUMIF(Order_details_2!$A$2:$A$2158,Orders!A41,Order_details_2!$J$2:$J$2158),2)</f>
        <v>329</v>
      </c>
    </row>
    <row r="42" spans="1:13">
      <c r="A42">
        <v>10288</v>
      </c>
      <c r="B42" t="s">
        <v>396</v>
      </c>
      <c r="C42">
        <v>4</v>
      </c>
      <c r="D42" s="3">
        <v>42800</v>
      </c>
      <c r="E42">
        <f t="shared" si="0"/>
        <v>3</v>
      </c>
      <c r="F42" s="3">
        <v>42828</v>
      </c>
      <c r="G42" s="3">
        <v>42811</v>
      </c>
      <c r="H42" t="s">
        <v>397</v>
      </c>
      <c r="I42" t="s">
        <v>398</v>
      </c>
      <c r="J42" t="s">
        <v>399</v>
      </c>
      <c r="K42" t="s">
        <v>207</v>
      </c>
      <c r="L42" t="s">
        <v>367</v>
      </c>
      <c r="M42" s="8">
        <f>ROUND(SUMIF(Order_details_2!$A$2:$A$2158,Orders!A42,Order_details_2!$J$2:$J$2158),2)</f>
        <v>8.9</v>
      </c>
    </row>
    <row r="43" spans="1:13">
      <c r="A43">
        <v>10289</v>
      </c>
      <c r="B43" t="s">
        <v>400</v>
      </c>
      <c r="C43">
        <v>7</v>
      </c>
      <c r="D43" s="3">
        <v>42803</v>
      </c>
      <c r="E43">
        <f t="shared" si="0"/>
        <v>3</v>
      </c>
      <c r="F43" s="3">
        <v>42831</v>
      </c>
      <c r="G43" s="3">
        <v>42805</v>
      </c>
      <c r="H43" t="s">
        <v>401</v>
      </c>
      <c r="I43" t="s">
        <v>402</v>
      </c>
      <c r="J43" t="s">
        <v>206</v>
      </c>
      <c r="K43" t="s">
        <v>207</v>
      </c>
      <c r="L43" t="s">
        <v>209</v>
      </c>
      <c r="M43" s="8">
        <f>ROUND(SUMIF(Order_details_2!$A$2:$A$2158,Orders!A43,Order_details_2!$J$2:$J$2158),2)</f>
        <v>479.4</v>
      </c>
    </row>
    <row r="44" spans="1:13">
      <c r="A44">
        <v>10290</v>
      </c>
      <c r="B44" t="s">
        <v>403</v>
      </c>
      <c r="C44">
        <v>8</v>
      </c>
      <c r="D44" s="3">
        <v>42804</v>
      </c>
      <c r="E44">
        <f t="shared" si="0"/>
        <v>3</v>
      </c>
      <c r="F44" s="3">
        <v>42832</v>
      </c>
      <c r="G44" s="3">
        <v>42811</v>
      </c>
      <c r="H44" t="s">
        <v>404</v>
      </c>
      <c r="I44" t="s">
        <v>405</v>
      </c>
      <c r="J44" t="s">
        <v>406</v>
      </c>
      <c r="K44" t="s">
        <v>299</v>
      </c>
      <c r="L44" t="s">
        <v>276</v>
      </c>
      <c r="M44" s="8">
        <f>ROUND(SUMIF(Order_details_2!$A$2:$A$2158,Orders!A44,Order_details_2!$J$2:$J$2158),2)</f>
        <v>2169</v>
      </c>
    </row>
    <row r="45" spans="1:13">
      <c r="A45">
        <v>10291</v>
      </c>
      <c r="B45" t="s">
        <v>320</v>
      </c>
      <c r="C45">
        <v>6</v>
      </c>
      <c r="D45" s="3">
        <v>42804</v>
      </c>
      <c r="E45">
        <f t="shared" si="0"/>
        <v>3</v>
      </c>
      <c r="F45" s="3">
        <v>42832</v>
      </c>
      <c r="G45" s="3">
        <v>42812</v>
      </c>
      <c r="H45" t="s">
        <v>321</v>
      </c>
      <c r="I45" t="s">
        <v>322</v>
      </c>
      <c r="J45" t="s">
        <v>274</v>
      </c>
      <c r="K45" t="s">
        <v>275</v>
      </c>
      <c r="L45" t="s">
        <v>276</v>
      </c>
      <c r="M45" s="8">
        <f>ROUND(SUMIF(Order_details_2!$A$2:$A$2158,Orders!A45,Order_details_2!$J$2:$J$2158),2)</f>
        <v>55.28</v>
      </c>
    </row>
    <row r="46" spans="1:13">
      <c r="A46">
        <v>10292</v>
      </c>
      <c r="B46" t="s">
        <v>407</v>
      </c>
      <c r="C46">
        <v>1</v>
      </c>
      <c r="D46" s="3">
        <v>42805</v>
      </c>
      <c r="E46">
        <f t="shared" si="0"/>
        <v>3</v>
      </c>
      <c r="F46" s="3">
        <v>42833</v>
      </c>
      <c r="G46" s="3">
        <v>42810</v>
      </c>
      <c r="H46" t="s">
        <v>408</v>
      </c>
      <c r="I46" t="s">
        <v>409</v>
      </c>
      <c r="J46" t="s">
        <v>406</v>
      </c>
      <c r="K46" t="s">
        <v>299</v>
      </c>
      <c r="L46" t="s">
        <v>276</v>
      </c>
      <c r="M46" s="8">
        <f>ROUND(SUMIF(Order_details_2!$A$2:$A$2158,Orders!A46,Order_details_2!$J$2:$J$2158),2)</f>
        <v>1296</v>
      </c>
    </row>
    <row r="47" spans="1:13">
      <c r="A47">
        <v>10293</v>
      </c>
      <c r="B47" t="s">
        <v>368</v>
      </c>
      <c r="C47">
        <v>1</v>
      </c>
      <c r="D47" s="3">
        <v>42806</v>
      </c>
      <c r="E47">
        <f t="shared" si="0"/>
        <v>3</v>
      </c>
      <c r="F47" s="3">
        <v>42834</v>
      </c>
      <c r="G47" s="3">
        <v>42819</v>
      </c>
      <c r="H47" t="s">
        <v>369</v>
      </c>
      <c r="I47" t="s">
        <v>370</v>
      </c>
      <c r="J47" t="s">
        <v>314</v>
      </c>
      <c r="K47" t="s">
        <v>207</v>
      </c>
      <c r="L47" t="s">
        <v>315</v>
      </c>
      <c r="M47" s="8">
        <f>ROUND(SUMIF(Order_details_2!$A$2:$A$2158,Orders!A47,Order_details_2!$J$2:$J$2158),2)</f>
        <v>848.7</v>
      </c>
    </row>
    <row r="48" spans="1:13">
      <c r="A48">
        <v>10294</v>
      </c>
      <c r="B48" t="s">
        <v>323</v>
      </c>
      <c r="C48">
        <v>4</v>
      </c>
      <c r="D48" s="3">
        <v>42807</v>
      </c>
      <c r="E48">
        <f t="shared" si="0"/>
        <v>3</v>
      </c>
      <c r="F48" s="3">
        <v>42835</v>
      </c>
      <c r="G48" s="3">
        <v>42813</v>
      </c>
      <c r="H48" t="s">
        <v>324</v>
      </c>
      <c r="I48" t="s">
        <v>325</v>
      </c>
      <c r="J48" t="s">
        <v>326</v>
      </c>
      <c r="K48" t="s">
        <v>327</v>
      </c>
      <c r="L48" t="s">
        <v>192</v>
      </c>
      <c r="M48" s="8">
        <f>ROUND(SUMIF(Order_details_2!$A$2:$A$2158,Orders!A48,Order_details_2!$J$2:$J$2158),2)</f>
        <v>1887.6</v>
      </c>
    </row>
    <row r="49" spans="1:13">
      <c r="A49">
        <v>10295</v>
      </c>
      <c r="B49" t="s">
        <v>261</v>
      </c>
      <c r="C49">
        <v>2</v>
      </c>
      <c r="D49" s="3">
        <v>42810</v>
      </c>
      <c r="E49">
        <f t="shared" si="0"/>
        <v>3</v>
      </c>
      <c r="F49" s="3">
        <v>42838</v>
      </c>
      <c r="G49" s="3">
        <v>42818</v>
      </c>
      <c r="H49" t="s">
        <v>262</v>
      </c>
      <c r="I49" t="s">
        <v>263</v>
      </c>
      <c r="J49" t="s">
        <v>264</v>
      </c>
      <c r="K49" t="s">
        <v>207</v>
      </c>
      <c r="L49" t="s">
        <v>265</v>
      </c>
      <c r="M49" s="8">
        <f>ROUND(SUMIF(Order_details_2!$A$2:$A$2158,Orders!A49,Order_details_2!$J$2:$J$2158),2)</f>
        <v>121.6</v>
      </c>
    </row>
    <row r="50" spans="1:13">
      <c r="A50">
        <v>10296</v>
      </c>
      <c r="B50" t="s">
        <v>388</v>
      </c>
      <c r="C50">
        <v>6</v>
      </c>
      <c r="D50" s="3">
        <v>42811</v>
      </c>
      <c r="E50">
        <f t="shared" si="0"/>
        <v>3</v>
      </c>
      <c r="F50" s="3">
        <v>42839</v>
      </c>
      <c r="G50" s="3">
        <v>42819</v>
      </c>
      <c r="H50" t="s">
        <v>389</v>
      </c>
      <c r="I50" t="s">
        <v>390</v>
      </c>
      <c r="J50" t="s">
        <v>391</v>
      </c>
      <c r="K50" t="s">
        <v>392</v>
      </c>
      <c r="L50" t="s">
        <v>305</v>
      </c>
      <c r="M50" s="8">
        <f>ROUND(SUMIF(Order_details_2!$A$2:$A$2158,Orders!A50,Order_details_2!$J$2:$J$2158),2)</f>
        <v>1050.5999999999999</v>
      </c>
    </row>
    <row r="51" spans="1:13">
      <c r="A51">
        <v>10297</v>
      </c>
      <c r="B51" t="s">
        <v>333</v>
      </c>
      <c r="C51">
        <v>5</v>
      </c>
      <c r="D51" s="3">
        <v>42812</v>
      </c>
      <c r="E51">
        <f t="shared" si="0"/>
        <v>3</v>
      </c>
      <c r="F51" s="3">
        <v>42854</v>
      </c>
      <c r="G51" s="3">
        <v>42818</v>
      </c>
      <c r="H51" t="s">
        <v>334</v>
      </c>
      <c r="I51" t="s">
        <v>335</v>
      </c>
      <c r="J51" t="s">
        <v>336</v>
      </c>
      <c r="K51" t="s">
        <v>207</v>
      </c>
      <c r="L51" t="s">
        <v>265</v>
      </c>
      <c r="M51" s="8">
        <f>ROUND(SUMIF(Order_details_2!$A$2:$A$2158,Orders!A51,Order_details_2!$J$2:$J$2158),2)</f>
        <v>1420</v>
      </c>
    </row>
    <row r="52" spans="1:13">
      <c r="A52">
        <v>10298</v>
      </c>
      <c r="B52" t="s">
        <v>410</v>
      </c>
      <c r="C52">
        <v>6</v>
      </c>
      <c r="D52" s="3">
        <v>42813</v>
      </c>
      <c r="E52">
        <f t="shared" si="0"/>
        <v>3</v>
      </c>
      <c r="F52" s="3">
        <v>42841</v>
      </c>
      <c r="G52" s="3">
        <v>42819</v>
      </c>
      <c r="H52" t="s">
        <v>411</v>
      </c>
      <c r="I52" t="s">
        <v>412</v>
      </c>
      <c r="J52" t="s">
        <v>413</v>
      </c>
      <c r="K52" t="s">
        <v>414</v>
      </c>
      <c r="L52" t="s">
        <v>415</v>
      </c>
      <c r="M52" s="8">
        <f>ROUND(SUMIF(Order_details_2!$A$2:$A$2158,Orders!A52,Order_details_2!$J$2:$J$2158),2)</f>
        <v>1681</v>
      </c>
    </row>
    <row r="53" spans="1:13">
      <c r="A53">
        <v>10299</v>
      </c>
      <c r="B53" t="s">
        <v>393</v>
      </c>
      <c r="C53">
        <v>4</v>
      </c>
      <c r="D53" s="3">
        <v>42814</v>
      </c>
      <c r="E53">
        <f t="shared" si="0"/>
        <v>3</v>
      </c>
      <c r="F53" s="3">
        <v>42842</v>
      </c>
      <c r="G53" s="3">
        <v>42821</v>
      </c>
      <c r="H53" t="s">
        <v>394</v>
      </c>
      <c r="I53" t="s">
        <v>395</v>
      </c>
      <c r="J53" t="s">
        <v>274</v>
      </c>
      <c r="K53" t="s">
        <v>275</v>
      </c>
      <c r="L53" t="s">
        <v>276</v>
      </c>
      <c r="M53" s="8">
        <f>ROUND(SUMIF(Order_details_2!$A$2:$A$2158,Orders!A53,Order_details_2!$J$2:$J$2158),2)</f>
        <v>349.5</v>
      </c>
    </row>
    <row r="54" spans="1:13">
      <c r="A54">
        <v>10300</v>
      </c>
      <c r="B54" t="s">
        <v>363</v>
      </c>
      <c r="C54">
        <v>2</v>
      </c>
      <c r="D54" s="3">
        <v>42817</v>
      </c>
      <c r="E54">
        <f t="shared" si="0"/>
        <v>3</v>
      </c>
      <c r="F54" s="3">
        <v>42845</v>
      </c>
      <c r="G54" s="3">
        <v>42826</v>
      </c>
      <c r="H54" t="s">
        <v>364</v>
      </c>
      <c r="I54" t="s">
        <v>365</v>
      </c>
      <c r="J54" t="s">
        <v>366</v>
      </c>
      <c r="K54" t="s">
        <v>207</v>
      </c>
      <c r="L54" t="s">
        <v>367</v>
      </c>
      <c r="M54" s="8">
        <f>ROUND(SUMIF(Order_details_2!$A$2:$A$2158,Orders!A54,Order_details_2!$J$2:$J$2158),2)</f>
        <v>608</v>
      </c>
    </row>
    <row r="55" spans="1:13">
      <c r="A55">
        <v>10301</v>
      </c>
      <c r="B55" t="s">
        <v>416</v>
      </c>
      <c r="C55">
        <v>8</v>
      </c>
      <c r="D55" s="3">
        <v>42817</v>
      </c>
      <c r="E55">
        <f t="shared" si="0"/>
        <v>3</v>
      </c>
      <c r="F55" s="3">
        <v>42845</v>
      </c>
      <c r="G55" s="3">
        <v>42825</v>
      </c>
      <c r="H55" t="s">
        <v>417</v>
      </c>
      <c r="I55" t="s">
        <v>418</v>
      </c>
      <c r="J55" t="s">
        <v>419</v>
      </c>
      <c r="K55" t="s">
        <v>207</v>
      </c>
      <c r="L55" t="s">
        <v>270</v>
      </c>
      <c r="M55" s="8">
        <f>ROUND(SUMIF(Order_details_2!$A$2:$A$2158,Orders!A55,Order_details_2!$J$2:$J$2158),2)</f>
        <v>755</v>
      </c>
    </row>
    <row r="56" spans="1:13">
      <c r="A56">
        <v>10302</v>
      </c>
      <c r="B56" t="s">
        <v>281</v>
      </c>
      <c r="C56">
        <v>4</v>
      </c>
      <c r="D56" s="3">
        <v>42818</v>
      </c>
      <c r="E56">
        <f t="shared" si="0"/>
        <v>3</v>
      </c>
      <c r="F56" s="3">
        <v>42846</v>
      </c>
      <c r="G56" s="3">
        <v>42847</v>
      </c>
      <c r="H56" t="s">
        <v>282</v>
      </c>
      <c r="I56" t="s">
        <v>283</v>
      </c>
      <c r="J56" t="s">
        <v>284</v>
      </c>
      <c r="K56" t="s">
        <v>207</v>
      </c>
      <c r="L56" t="s">
        <v>285</v>
      </c>
      <c r="M56" s="8">
        <f>ROUND(SUMIF(Order_details_2!$A$2:$A$2158,Orders!A56,Order_details_2!$J$2:$J$2158),2)</f>
        <v>2708.8</v>
      </c>
    </row>
    <row r="57" spans="1:13">
      <c r="A57">
        <v>10303</v>
      </c>
      <c r="B57" t="s">
        <v>420</v>
      </c>
      <c r="C57">
        <v>7</v>
      </c>
      <c r="D57" s="3">
        <v>42819</v>
      </c>
      <c r="E57">
        <f t="shared" si="0"/>
        <v>3</v>
      </c>
      <c r="F57" s="3">
        <v>42847</v>
      </c>
      <c r="G57" s="3">
        <v>42826</v>
      </c>
      <c r="H57" t="s">
        <v>421</v>
      </c>
      <c r="I57" t="s">
        <v>422</v>
      </c>
      <c r="J57" t="s">
        <v>423</v>
      </c>
      <c r="K57" t="s">
        <v>207</v>
      </c>
      <c r="L57" t="s">
        <v>387</v>
      </c>
      <c r="M57" s="8">
        <f>ROUND(SUMIF(Order_details_2!$A$2:$A$2158,Orders!A57,Order_details_2!$J$2:$J$2158),2)</f>
        <v>124.2</v>
      </c>
    </row>
    <row r="58" spans="1:13">
      <c r="A58">
        <v>10304</v>
      </c>
      <c r="B58" t="s">
        <v>368</v>
      </c>
      <c r="C58">
        <v>1</v>
      </c>
      <c r="D58" s="3">
        <v>42820</v>
      </c>
      <c r="E58">
        <f t="shared" si="0"/>
        <v>3</v>
      </c>
      <c r="F58" s="3">
        <v>42848</v>
      </c>
      <c r="G58" s="3">
        <v>42825</v>
      </c>
      <c r="H58" t="s">
        <v>369</v>
      </c>
      <c r="I58" t="s">
        <v>370</v>
      </c>
      <c r="J58" t="s">
        <v>314</v>
      </c>
      <c r="K58" t="s">
        <v>207</v>
      </c>
      <c r="L58" t="s">
        <v>315</v>
      </c>
      <c r="M58" s="8">
        <f>ROUND(SUMIF(Order_details_2!$A$2:$A$2158,Orders!A58,Order_details_2!$J$2:$J$2158),2)</f>
        <v>954.4</v>
      </c>
    </row>
    <row r="59" spans="1:13">
      <c r="A59">
        <v>10305</v>
      </c>
      <c r="B59" t="s">
        <v>424</v>
      </c>
      <c r="C59">
        <v>8</v>
      </c>
      <c r="D59" s="3">
        <v>42821</v>
      </c>
      <c r="E59">
        <f t="shared" si="0"/>
        <v>3</v>
      </c>
      <c r="F59" s="3">
        <v>42849</v>
      </c>
      <c r="G59" s="3">
        <v>42847</v>
      </c>
      <c r="H59" t="s">
        <v>425</v>
      </c>
      <c r="I59" t="s">
        <v>426</v>
      </c>
      <c r="J59" t="s">
        <v>427</v>
      </c>
      <c r="K59" t="s">
        <v>428</v>
      </c>
      <c r="L59" t="s">
        <v>192</v>
      </c>
      <c r="M59" s="8">
        <f>ROUND(SUMIF(Order_details_2!$A$2:$A$2158,Orders!A59,Order_details_2!$J$2:$J$2158),2)</f>
        <v>415.7</v>
      </c>
    </row>
    <row r="60" spans="1:13">
      <c r="A60">
        <v>10306</v>
      </c>
      <c r="B60" t="s">
        <v>383</v>
      </c>
      <c r="C60">
        <v>1</v>
      </c>
      <c r="D60" s="3">
        <v>42824</v>
      </c>
      <c r="E60">
        <f t="shared" si="0"/>
        <v>3</v>
      </c>
      <c r="F60" s="3">
        <v>42852</v>
      </c>
      <c r="G60" s="3">
        <v>42831</v>
      </c>
      <c r="H60" t="s">
        <v>384</v>
      </c>
      <c r="I60" t="s">
        <v>385</v>
      </c>
      <c r="J60" t="s">
        <v>386</v>
      </c>
      <c r="K60" t="s">
        <v>207</v>
      </c>
      <c r="L60" t="s">
        <v>387</v>
      </c>
      <c r="M60" s="8">
        <f>ROUND(SUMIF(Order_details_2!$A$2:$A$2158,Orders!A60,Order_details_2!$J$2:$J$2158),2)</f>
        <v>498.5</v>
      </c>
    </row>
    <row r="61" spans="1:13">
      <c r="A61">
        <v>10307</v>
      </c>
      <c r="B61" t="s">
        <v>429</v>
      </c>
      <c r="C61">
        <v>2</v>
      </c>
      <c r="D61" s="3">
        <v>42825</v>
      </c>
      <c r="E61">
        <f t="shared" si="0"/>
        <v>3</v>
      </c>
      <c r="F61" s="3">
        <v>42853</v>
      </c>
      <c r="G61" s="3">
        <v>42833</v>
      </c>
      <c r="H61" t="s">
        <v>430</v>
      </c>
      <c r="I61" t="s">
        <v>431</v>
      </c>
      <c r="J61" t="s">
        <v>432</v>
      </c>
      <c r="K61" t="s">
        <v>433</v>
      </c>
      <c r="L61" t="s">
        <v>192</v>
      </c>
      <c r="M61" s="8">
        <f>ROUND(SUMIF(Order_details_2!$A$2:$A$2158,Orders!A61,Order_details_2!$J$2:$J$2158),2)</f>
        <v>424</v>
      </c>
    </row>
    <row r="62" spans="1:13">
      <c r="A62">
        <v>10308</v>
      </c>
      <c r="B62" t="s">
        <v>434</v>
      </c>
      <c r="C62">
        <v>7</v>
      </c>
      <c r="D62" s="3">
        <v>42826</v>
      </c>
      <c r="E62">
        <f t="shared" si="0"/>
        <v>4</v>
      </c>
      <c r="F62" s="3">
        <v>42854</v>
      </c>
      <c r="G62" s="3">
        <v>42832</v>
      </c>
      <c r="H62" t="s">
        <v>435</v>
      </c>
      <c r="I62" t="s">
        <v>436</v>
      </c>
      <c r="J62" t="s">
        <v>314</v>
      </c>
      <c r="K62" t="s">
        <v>207</v>
      </c>
      <c r="L62" t="s">
        <v>315</v>
      </c>
      <c r="M62" s="8">
        <f>ROUND(SUMIF(Order_details_2!$A$2:$A$2158,Orders!A62,Order_details_2!$J$2:$J$2158),2)</f>
        <v>88.8</v>
      </c>
    </row>
    <row r="63" spans="1:13">
      <c r="A63">
        <v>10309</v>
      </c>
      <c r="B63" t="s">
        <v>410</v>
      </c>
      <c r="C63">
        <v>3</v>
      </c>
      <c r="D63" s="3">
        <v>42827</v>
      </c>
      <c r="E63">
        <f t="shared" si="0"/>
        <v>4</v>
      </c>
      <c r="F63" s="3">
        <v>42855</v>
      </c>
      <c r="G63" s="3">
        <v>42861</v>
      </c>
      <c r="H63" t="s">
        <v>411</v>
      </c>
      <c r="I63" t="s">
        <v>412</v>
      </c>
      <c r="J63" t="s">
        <v>413</v>
      </c>
      <c r="K63" t="s">
        <v>414</v>
      </c>
      <c r="L63" t="s">
        <v>415</v>
      </c>
      <c r="M63" s="8">
        <f>ROUND(SUMIF(Order_details_2!$A$2:$A$2158,Orders!A63,Order_details_2!$J$2:$J$2158),2)</f>
        <v>1762</v>
      </c>
    </row>
    <row r="64" spans="1:13">
      <c r="A64">
        <v>10310</v>
      </c>
      <c r="B64" t="s">
        <v>437</v>
      </c>
      <c r="C64">
        <v>8</v>
      </c>
      <c r="D64" s="3">
        <v>42828</v>
      </c>
      <c r="E64">
        <f t="shared" si="0"/>
        <v>4</v>
      </c>
      <c r="F64" s="3">
        <v>42856</v>
      </c>
      <c r="G64" s="3">
        <v>42835</v>
      </c>
      <c r="H64" t="s">
        <v>438</v>
      </c>
      <c r="I64" t="s">
        <v>439</v>
      </c>
      <c r="J64" t="s">
        <v>432</v>
      </c>
      <c r="K64" t="s">
        <v>433</v>
      </c>
      <c r="L64" t="s">
        <v>192</v>
      </c>
      <c r="M64" s="8">
        <f>ROUND(SUMIF(Order_details_2!$A$2:$A$2158,Orders!A64,Order_details_2!$J$2:$J$2158),2)</f>
        <v>336</v>
      </c>
    </row>
    <row r="65" spans="1:13">
      <c r="A65">
        <v>10311</v>
      </c>
      <c r="B65" t="s">
        <v>440</v>
      </c>
      <c r="C65">
        <v>1</v>
      </c>
      <c r="D65" s="3">
        <v>42828</v>
      </c>
      <c r="E65">
        <f t="shared" si="0"/>
        <v>4</v>
      </c>
      <c r="F65" s="3">
        <v>42842</v>
      </c>
      <c r="G65" s="3">
        <v>42834</v>
      </c>
      <c r="H65" t="s">
        <v>441</v>
      </c>
      <c r="I65" t="s">
        <v>442</v>
      </c>
      <c r="J65" t="s">
        <v>443</v>
      </c>
      <c r="K65" t="s">
        <v>207</v>
      </c>
      <c r="L65" t="s">
        <v>265</v>
      </c>
      <c r="M65" s="8">
        <f>ROUND(SUMIF(Order_details_2!$A$2:$A$2158,Orders!A65,Order_details_2!$J$2:$J$2158),2)</f>
        <v>268.8</v>
      </c>
    </row>
    <row r="66" spans="1:13">
      <c r="A66">
        <v>10312</v>
      </c>
      <c r="B66" t="s">
        <v>416</v>
      </c>
      <c r="C66">
        <v>2</v>
      </c>
      <c r="D66" s="3">
        <v>42831</v>
      </c>
      <c r="E66">
        <f t="shared" si="0"/>
        <v>4</v>
      </c>
      <c r="F66" s="3">
        <v>42859</v>
      </c>
      <c r="G66" s="3">
        <v>42841</v>
      </c>
      <c r="H66" t="s">
        <v>417</v>
      </c>
      <c r="I66" t="s">
        <v>418</v>
      </c>
      <c r="J66" t="s">
        <v>419</v>
      </c>
      <c r="K66" t="s">
        <v>207</v>
      </c>
      <c r="L66" t="s">
        <v>270</v>
      </c>
      <c r="M66" s="8">
        <f>ROUND(SUMIF(Order_details_2!$A$2:$A$2158,Orders!A66,Order_details_2!$J$2:$J$2158),2)</f>
        <v>1614.8</v>
      </c>
    </row>
    <row r="67" spans="1:13">
      <c r="A67">
        <v>10313</v>
      </c>
      <c r="B67" t="s">
        <v>359</v>
      </c>
      <c r="C67">
        <v>2</v>
      </c>
      <c r="D67" s="3">
        <v>42832</v>
      </c>
      <c r="E67">
        <f t="shared" ref="E67:E130" si="1">MONTH(D67)</f>
        <v>4</v>
      </c>
      <c r="F67" s="3">
        <v>42860</v>
      </c>
      <c r="G67" s="3">
        <v>42842</v>
      </c>
      <c r="H67" t="s">
        <v>360</v>
      </c>
      <c r="I67" t="s">
        <v>361</v>
      </c>
      <c r="J67" t="s">
        <v>362</v>
      </c>
      <c r="K67" t="s">
        <v>207</v>
      </c>
      <c r="L67" t="s">
        <v>270</v>
      </c>
      <c r="M67" s="8">
        <f>ROUND(SUMIF(Order_details_2!$A$2:$A$2158,Orders!A67,Order_details_2!$J$2:$J$2158),2)</f>
        <v>182.4</v>
      </c>
    </row>
    <row r="68" spans="1:13">
      <c r="A68">
        <v>10314</v>
      </c>
      <c r="B68" t="s">
        <v>323</v>
      </c>
      <c r="C68">
        <v>1</v>
      </c>
      <c r="D68" s="3">
        <v>42833</v>
      </c>
      <c r="E68">
        <f t="shared" si="1"/>
        <v>4</v>
      </c>
      <c r="F68" s="3">
        <v>42861</v>
      </c>
      <c r="G68" s="3">
        <v>42842</v>
      </c>
      <c r="H68" t="s">
        <v>324</v>
      </c>
      <c r="I68" t="s">
        <v>325</v>
      </c>
      <c r="J68" t="s">
        <v>326</v>
      </c>
      <c r="K68" t="s">
        <v>327</v>
      </c>
      <c r="L68" t="s">
        <v>192</v>
      </c>
      <c r="M68" s="8">
        <f>ROUND(SUMIF(Order_details_2!$A$2:$A$2158,Orders!A68,Order_details_2!$J$2:$J$2158),2)</f>
        <v>232.7</v>
      </c>
    </row>
    <row r="69" spans="1:13">
      <c r="A69">
        <v>10315</v>
      </c>
      <c r="B69" t="s">
        <v>444</v>
      </c>
      <c r="C69">
        <v>4</v>
      </c>
      <c r="D69" s="3">
        <v>42834</v>
      </c>
      <c r="E69">
        <f t="shared" si="1"/>
        <v>4</v>
      </c>
      <c r="F69" s="3">
        <v>42862</v>
      </c>
      <c r="G69" s="3">
        <v>42841</v>
      </c>
      <c r="H69" t="s">
        <v>445</v>
      </c>
      <c r="I69" t="s">
        <v>446</v>
      </c>
      <c r="J69" t="s">
        <v>447</v>
      </c>
      <c r="K69" t="s">
        <v>448</v>
      </c>
      <c r="L69" t="s">
        <v>209</v>
      </c>
      <c r="M69" s="8">
        <f>ROUND(SUMIF(Order_details_2!$A$2:$A$2158,Orders!A69,Order_details_2!$J$2:$J$2158),2)</f>
        <v>516.79999999999995</v>
      </c>
    </row>
    <row r="70" spans="1:13">
      <c r="A70">
        <v>10316</v>
      </c>
      <c r="B70" t="s">
        <v>323</v>
      </c>
      <c r="C70">
        <v>1</v>
      </c>
      <c r="D70" s="3">
        <v>42835</v>
      </c>
      <c r="E70">
        <f t="shared" si="1"/>
        <v>4</v>
      </c>
      <c r="F70" s="3">
        <v>42863</v>
      </c>
      <c r="G70" s="3">
        <v>42846</v>
      </c>
      <c r="H70" t="s">
        <v>324</v>
      </c>
      <c r="I70" t="s">
        <v>325</v>
      </c>
      <c r="J70" t="s">
        <v>326</v>
      </c>
      <c r="K70" t="s">
        <v>327</v>
      </c>
      <c r="L70" t="s">
        <v>192</v>
      </c>
      <c r="M70" s="8">
        <f>ROUND(SUMIF(Order_details_2!$A$2:$A$2158,Orders!A70,Order_details_2!$J$2:$J$2158),2)</f>
        <v>2835</v>
      </c>
    </row>
    <row r="71" spans="1:13">
      <c r="A71">
        <v>10317</v>
      </c>
      <c r="B71" t="s">
        <v>429</v>
      </c>
      <c r="C71">
        <v>6</v>
      </c>
      <c r="D71" s="3">
        <v>42838</v>
      </c>
      <c r="E71">
        <f t="shared" si="1"/>
        <v>4</v>
      </c>
      <c r="F71" s="3">
        <v>42866</v>
      </c>
      <c r="G71" s="3">
        <v>42848</v>
      </c>
      <c r="H71" t="s">
        <v>430</v>
      </c>
      <c r="I71" t="s">
        <v>431</v>
      </c>
      <c r="J71" t="s">
        <v>432</v>
      </c>
      <c r="K71" t="s">
        <v>433</v>
      </c>
      <c r="L71" t="s">
        <v>192</v>
      </c>
      <c r="M71" s="8">
        <f>ROUND(SUMIF(Order_details_2!$A$2:$A$2158,Orders!A71,Order_details_2!$J$2:$J$2158),2)</f>
        <v>288</v>
      </c>
    </row>
    <row r="72" spans="1:13">
      <c r="A72">
        <v>10318</v>
      </c>
      <c r="B72" t="s">
        <v>444</v>
      </c>
      <c r="C72">
        <v>8</v>
      </c>
      <c r="D72" s="3">
        <v>42839</v>
      </c>
      <c r="E72">
        <f t="shared" si="1"/>
        <v>4</v>
      </c>
      <c r="F72" s="3">
        <v>42867</v>
      </c>
      <c r="G72" s="3">
        <v>42842</v>
      </c>
      <c r="H72" t="s">
        <v>445</v>
      </c>
      <c r="I72" t="s">
        <v>446</v>
      </c>
      <c r="J72" t="s">
        <v>447</v>
      </c>
      <c r="K72" t="s">
        <v>448</v>
      </c>
      <c r="L72" t="s">
        <v>209</v>
      </c>
      <c r="M72" s="8">
        <f>ROUND(SUMIF(Order_details_2!$A$2:$A$2158,Orders!A72,Order_details_2!$J$2:$J$2158),2)</f>
        <v>240.4</v>
      </c>
    </row>
    <row r="73" spans="1:13">
      <c r="A73">
        <v>10319</v>
      </c>
      <c r="B73" t="s">
        <v>368</v>
      </c>
      <c r="C73">
        <v>7</v>
      </c>
      <c r="D73" s="3">
        <v>42840</v>
      </c>
      <c r="E73">
        <f t="shared" si="1"/>
        <v>4</v>
      </c>
      <c r="F73" s="3">
        <v>42868</v>
      </c>
      <c r="G73" s="3">
        <v>42849</v>
      </c>
      <c r="H73" t="s">
        <v>369</v>
      </c>
      <c r="I73" t="s">
        <v>370</v>
      </c>
      <c r="J73" t="s">
        <v>314</v>
      </c>
      <c r="K73" t="s">
        <v>207</v>
      </c>
      <c r="L73" t="s">
        <v>315</v>
      </c>
      <c r="M73" s="8">
        <f>ROUND(SUMIF(Order_details_2!$A$2:$A$2158,Orders!A73,Order_details_2!$J$2:$J$2158),2)</f>
        <v>1191.2</v>
      </c>
    </row>
    <row r="74" spans="1:13">
      <c r="A74">
        <v>10320</v>
      </c>
      <c r="B74" t="s">
        <v>337</v>
      </c>
      <c r="C74">
        <v>5</v>
      </c>
      <c r="D74" s="3">
        <v>42841</v>
      </c>
      <c r="E74">
        <f t="shared" si="1"/>
        <v>4</v>
      </c>
      <c r="F74" s="3">
        <v>42855</v>
      </c>
      <c r="G74" s="3">
        <v>42856</v>
      </c>
      <c r="H74" t="s">
        <v>338</v>
      </c>
      <c r="I74" t="s">
        <v>339</v>
      </c>
      <c r="J74" t="s">
        <v>340</v>
      </c>
      <c r="K74" t="s">
        <v>207</v>
      </c>
      <c r="L74" t="s">
        <v>341</v>
      </c>
      <c r="M74" s="8">
        <f>ROUND(SUMIF(Order_details_2!$A$2:$A$2158,Orders!A74,Order_details_2!$J$2:$J$2158),2)</f>
        <v>516</v>
      </c>
    </row>
    <row r="75" spans="1:13">
      <c r="A75">
        <v>10321</v>
      </c>
      <c r="B75" t="s">
        <v>444</v>
      </c>
      <c r="C75">
        <v>3</v>
      </c>
      <c r="D75" s="3">
        <v>42841</v>
      </c>
      <c r="E75">
        <f t="shared" si="1"/>
        <v>4</v>
      </c>
      <c r="F75" s="3">
        <v>42869</v>
      </c>
      <c r="G75" s="3">
        <v>42849</v>
      </c>
      <c r="H75" t="s">
        <v>445</v>
      </c>
      <c r="I75" t="s">
        <v>446</v>
      </c>
      <c r="J75" t="s">
        <v>447</v>
      </c>
      <c r="K75" t="s">
        <v>448</v>
      </c>
      <c r="L75" t="s">
        <v>209</v>
      </c>
      <c r="M75" s="8">
        <f>ROUND(SUMIF(Order_details_2!$A$2:$A$2158,Orders!A75,Order_details_2!$J$2:$J$2158),2)</f>
        <v>144</v>
      </c>
    </row>
    <row r="76" spans="1:13">
      <c r="A76">
        <v>10322</v>
      </c>
      <c r="B76" t="s">
        <v>449</v>
      </c>
      <c r="C76">
        <v>7</v>
      </c>
      <c r="D76" s="3">
        <v>42842</v>
      </c>
      <c r="E76">
        <f t="shared" si="1"/>
        <v>4</v>
      </c>
      <c r="F76" s="3">
        <v>42870</v>
      </c>
      <c r="G76" s="3">
        <v>42861</v>
      </c>
      <c r="H76" t="s">
        <v>450</v>
      </c>
      <c r="I76" t="s">
        <v>451</v>
      </c>
      <c r="J76" t="s">
        <v>314</v>
      </c>
      <c r="K76" t="s">
        <v>207</v>
      </c>
      <c r="L76" t="s">
        <v>315</v>
      </c>
      <c r="M76" s="8">
        <f>ROUND(SUMIF(Order_details_2!$A$2:$A$2158,Orders!A76,Order_details_2!$J$2:$J$2158),2)</f>
        <v>112</v>
      </c>
    </row>
    <row r="77" spans="1:13">
      <c r="A77">
        <v>10323</v>
      </c>
      <c r="B77" t="s">
        <v>452</v>
      </c>
      <c r="C77">
        <v>4</v>
      </c>
      <c r="D77" s="3">
        <v>42845</v>
      </c>
      <c r="E77">
        <f t="shared" si="1"/>
        <v>4</v>
      </c>
      <c r="F77" s="3">
        <v>42873</v>
      </c>
      <c r="G77" s="3">
        <v>42852</v>
      </c>
      <c r="H77" t="s">
        <v>453</v>
      </c>
      <c r="I77" t="s">
        <v>454</v>
      </c>
      <c r="J77" t="s">
        <v>455</v>
      </c>
      <c r="K77" t="s">
        <v>207</v>
      </c>
      <c r="L77" t="s">
        <v>270</v>
      </c>
      <c r="M77" s="8">
        <f>ROUND(SUMIF(Order_details_2!$A$2:$A$2158,Orders!A77,Order_details_2!$J$2:$J$2158),2)</f>
        <v>164.4</v>
      </c>
    </row>
    <row r="78" spans="1:13">
      <c r="A78">
        <v>10324</v>
      </c>
      <c r="B78" t="s">
        <v>456</v>
      </c>
      <c r="C78">
        <v>9</v>
      </c>
      <c r="D78" s="3">
        <v>42846</v>
      </c>
      <c r="E78">
        <f t="shared" si="1"/>
        <v>4</v>
      </c>
      <c r="F78" s="3">
        <v>42874</v>
      </c>
      <c r="G78" s="3">
        <v>42848</v>
      </c>
      <c r="H78" t="s">
        <v>457</v>
      </c>
      <c r="I78" t="s">
        <v>458</v>
      </c>
      <c r="J78" t="s">
        <v>459</v>
      </c>
      <c r="K78" t="s">
        <v>460</v>
      </c>
      <c r="L78" t="s">
        <v>192</v>
      </c>
      <c r="M78" s="8">
        <f>ROUND(SUMIF(Order_details_2!$A$2:$A$2158,Orders!A78,Order_details_2!$J$2:$J$2158),2)</f>
        <v>1168.19</v>
      </c>
    </row>
    <row r="79" spans="1:13">
      <c r="A79">
        <v>10325</v>
      </c>
      <c r="B79" t="s">
        <v>452</v>
      </c>
      <c r="C79">
        <v>1</v>
      </c>
      <c r="D79" s="3">
        <v>42847</v>
      </c>
      <c r="E79">
        <f t="shared" si="1"/>
        <v>4</v>
      </c>
      <c r="F79" s="3">
        <v>42861</v>
      </c>
      <c r="G79" s="3">
        <v>42852</v>
      </c>
      <c r="H79" t="s">
        <v>453</v>
      </c>
      <c r="I79" t="s">
        <v>454</v>
      </c>
      <c r="J79" t="s">
        <v>455</v>
      </c>
      <c r="K79" t="s">
        <v>207</v>
      </c>
      <c r="L79" t="s">
        <v>270</v>
      </c>
      <c r="M79" s="8">
        <f>ROUND(SUMIF(Order_details_2!$A$2:$A$2158,Orders!A79,Order_details_2!$J$2:$J$2158),2)</f>
        <v>1497</v>
      </c>
    </row>
    <row r="80" spans="1:13">
      <c r="A80">
        <v>10326</v>
      </c>
      <c r="B80" t="s">
        <v>461</v>
      </c>
      <c r="C80">
        <v>4</v>
      </c>
      <c r="D80" s="3">
        <v>42848</v>
      </c>
      <c r="E80">
        <f t="shared" si="1"/>
        <v>4</v>
      </c>
      <c r="F80" s="3">
        <v>42876</v>
      </c>
      <c r="G80" s="3">
        <v>42852</v>
      </c>
      <c r="H80" t="s">
        <v>462</v>
      </c>
      <c r="I80" t="s">
        <v>463</v>
      </c>
      <c r="J80" t="s">
        <v>386</v>
      </c>
      <c r="K80" t="s">
        <v>207</v>
      </c>
      <c r="L80" t="s">
        <v>387</v>
      </c>
      <c r="M80" s="8">
        <f>ROUND(SUMIF(Order_details_2!$A$2:$A$2158,Orders!A80,Order_details_2!$J$2:$J$2158),2)</f>
        <v>982</v>
      </c>
    </row>
    <row r="81" spans="1:13">
      <c r="A81">
        <v>10327</v>
      </c>
      <c r="B81" t="s">
        <v>328</v>
      </c>
      <c r="C81">
        <v>2</v>
      </c>
      <c r="D81" s="3">
        <v>42849</v>
      </c>
      <c r="E81">
        <f t="shared" si="1"/>
        <v>4</v>
      </c>
      <c r="F81" s="3">
        <v>42877</v>
      </c>
      <c r="G81" s="3">
        <v>42852</v>
      </c>
      <c r="H81" t="s">
        <v>329</v>
      </c>
      <c r="I81" t="s">
        <v>330</v>
      </c>
      <c r="J81" t="s">
        <v>331</v>
      </c>
      <c r="K81" t="s">
        <v>207</v>
      </c>
      <c r="L81" t="s">
        <v>332</v>
      </c>
      <c r="M81" s="8">
        <f>ROUND(SUMIF(Order_details_2!$A$2:$A$2158,Orders!A81,Order_details_2!$J$2:$J$2158),2)</f>
        <v>452.5</v>
      </c>
    </row>
    <row r="82" spans="1:13">
      <c r="A82">
        <v>10328</v>
      </c>
      <c r="B82" t="s">
        <v>464</v>
      </c>
      <c r="C82">
        <v>4</v>
      </c>
      <c r="D82" s="3">
        <v>42852</v>
      </c>
      <c r="E82">
        <f t="shared" si="1"/>
        <v>4</v>
      </c>
      <c r="F82" s="3">
        <v>42880</v>
      </c>
      <c r="G82" s="3">
        <v>42855</v>
      </c>
      <c r="H82" t="s">
        <v>465</v>
      </c>
      <c r="I82" t="s">
        <v>466</v>
      </c>
      <c r="J82" t="s">
        <v>467</v>
      </c>
      <c r="K82" t="s">
        <v>207</v>
      </c>
      <c r="L82" t="s">
        <v>468</v>
      </c>
      <c r="M82" s="8">
        <f>ROUND(SUMIF(Order_details_2!$A$2:$A$2158,Orders!A82,Order_details_2!$J$2:$J$2158),2)</f>
        <v>1168</v>
      </c>
    </row>
    <row r="83" spans="1:13">
      <c r="A83">
        <v>10329</v>
      </c>
      <c r="B83" t="s">
        <v>354</v>
      </c>
      <c r="C83">
        <v>4</v>
      </c>
      <c r="D83" s="3">
        <v>42853</v>
      </c>
      <c r="E83">
        <f t="shared" si="1"/>
        <v>4</v>
      </c>
      <c r="F83" s="3">
        <v>42895</v>
      </c>
      <c r="G83" s="3">
        <v>42861</v>
      </c>
      <c r="H83" t="s">
        <v>355</v>
      </c>
      <c r="I83" t="s">
        <v>356</v>
      </c>
      <c r="J83" t="s">
        <v>357</v>
      </c>
      <c r="K83" t="s">
        <v>358</v>
      </c>
      <c r="L83" t="s">
        <v>192</v>
      </c>
      <c r="M83" s="8">
        <f>ROUND(SUMIF(Order_details_2!$A$2:$A$2158,Orders!A83,Order_details_2!$J$2:$J$2158),2)</f>
        <v>240.97</v>
      </c>
    </row>
    <row r="84" spans="1:13">
      <c r="A84">
        <v>10330</v>
      </c>
      <c r="B84" t="s">
        <v>388</v>
      </c>
      <c r="C84">
        <v>3</v>
      </c>
      <c r="D84" s="3">
        <v>42854</v>
      </c>
      <c r="E84">
        <f t="shared" si="1"/>
        <v>4</v>
      </c>
      <c r="F84" s="3">
        <v>42882</v>
      </c>
      <c r="G84" s="3">
        <v>42866</v>
      </c>
      <c r="H84" t="s">
        <v>389</v>
      </c>
      <c r="I84" t="s">
        <v>390</v>
      </c>
      <c r="J84" t="s">
        <v>391</v>
      </c>
      <c r="K84" t="s">
        <v>392</v>
      </c>
      <c r="L84" t="s">
        <v>305</v>
      </c>
      <c r="M84" s="8">
        <f>ROUND(SUMIF(Order_details_2!$A$2:$A$2158,Orders!A84,Order_details_2!$J$2:$J$2158),2)</f>
        <v>291</v>
      </c>
    </row>
    <row r="85" spans="1:13">
      <c r="A85">
        <v>10331</v>
      </c>
      <c r="B85" t="s">
        <v>469</v>
      </c>
      <c r="C85">
        <v>9</v>
      </c>
      <c r="D85" s="3">
        <v>42854</v>
      </c>
      <c r="E85">
        <f t="shared" si="1"/>
        <v>4</v>
      </c>
      <c r="F85" s="3">
        <v>42896</v>
      </c>
      <c r="G85" s="3">
        <v>42859</v>
      </c>
      <c r="H85" t="s">
        <v>470</v>
      </c>
      <c r="I85" t="s">
        <v>471</v>
      </c>
      <c r="J85" t="s">
        <v>472</v>
      </c>
      <c r="K85" t="s">
        <v>207</v>
      </c>
      <c r="L85" t="s">
        <v>265</v>
      </c>
      <c r="M85" s="8">
        <f>ROUND(SUMIF(Order_details_2!$A$2:$A$2158,Orders!A85,Order_details_2!$J$2:$J$2158),2)</f>
        <v>88.5</v>
      </c>
    </row>
    <row r="86" spans="1:13">
      <c r="A86">
        <v>10332</v>
      </c>
      <c r="B86" t="s">
        <v>473</v>
      </c>
      <c r="C86">
        <v>3</v>
      </c>
      <c r="D86" s="3">
        <v>42855</v>
      </c>
      <c r="E86">
        <f t="shared" si="1"/>
        <v>4</v>
      </c>
      <c r="F86" s="3">
        <v>42897</v>
      </c>
      <c r="G86" s="3">
        <v>42859</v>
      </c>
      <c r="H86" t="s">
        <v>474</v>
      </c>
      <c r="I86" t="s">
        <v>475</v>
      </c>
      <c r="J86" t="s">
        <v>476</v>
      </c>
      <c r="K86" t="s">
        <v>477</v>
      </c>
      <c r="L86" t="s">
        <v>478</v>
      </c>
      <c r="M86" s="8">
        <f>ROUND(SUMIF(Order_details_2!$A$2:$A$2158,Orders!A86,Order_details_2!$J$2:$J$2158),2)</f>
        <v>446.72</v>
      </c>
    </row>
    <row r="87" spans="1:13">
      <c r="A87">
        <v>10333</v>
      </c>
      <c r="B87" t="s">
        <v>337</v>
      </c>
      <c r="C87">
        <v>5</v>
      </c>
      <c r="D87" s="3">
        <v>42856</v>
      </c>
      <c r="E87">
        <f t="shared" si="1"/>
        <v>5</v>
      </c>
      <c r="F87" s="3">
        <v>42884</v>
      </c>
      <c r="G87" s="3">
        <v>42863</v>
      </c>
      <c r="H87" t="s">
        <v>338</v>
      </c>
      <c r="I87" t="s">
        <v>339</v>
      </c>
      <c r="J87" t="s">
        <v>340</v>
      </c>
      <c r="K87" t="s">
        <v>207</v>
      </c>
      <c r="L87" t="s">
        <v>341</v>
      </c>
      <c r="M87" s="8">
        <f>ROUND(SUMIF(Order_details_2!$A$2:$A$2158,Orders!A87,Order_details_2!$J$2:$J$2158),2)</f>
        <v>262.8</v>
      </c>
    </row>
    <row r="88" spans="1:13">
      <c r="A88">
        <v>10334</v>
      </c>
      <c r="B88" t="s">
        <v>277</v>
      </c>
      <c r="C88">
        <v>8</v>
      </c>
      <c r="D88" s="3">
        <v>42859</v>
      </c>
      <c r="E88">
        <f t="shared" si="1"/>
        <v>5</v>
      </c>
      <c r="F88" s="3">
        <v>42887</v>
      </c>
      <c r="G88" s="3">
        <v>42866</v>
      </c>
      <c r="H88" t="s">
        <v>278</v>
      </c>
      <c r="I88" t="s">
        <v>279</v>
      </c>
      <c r="J88" t="s">
        <v>280</v>
      </c>
      <c r="K88" t="s">
        <v>207</v>
      </c>
      <c r="L88" t="s">
        <v>265</v>
      </c>
      <c r="M88" s="8">
        <f>ROUND(SUMIF(Order_details_2!$A$2:$A$2158,Orders!A88,Order_details_2!$J$2:$J$2158),2)</f>
        <v>144.80000000000001</v>
      </c>
    </row>
    <row r="89" spans="1:13">
      <c r="A89">
        <v>10335</v>
      </c>
      <c r="B89" t="s">
        <v>410</v>
      </c>
      <c r="C89">
        <v>7</v>
      </c>
      <c r="D89" s="3">
        <v>42860</v>
      </c>
      <c r="E89">
        <f t="shared" si="1"/>
        <v>5</v>
      </c>
      <c r="F89" s="3">
        <v>42888</v>
      </c>
      <c r="G89" s="3">
        <v>42862</v>
      </c>
      <c r="H89" t="s">
        <v>411</v>
      </c>
      <c r="I89" t="s">
        <v>412</v>
      </c>
      <c r="J89" t="s">
        <v>413</v>
      </c>
      <c r="K89" t="s">
        <v>414</v>
      </c>
      <c r="L89" t="s">
        <v>415</v>
      </c>
      <c r="M89" s="8">
        <f>ROUND(SUMIF(Order_details_2!$A$2:$A$2158,Orders!A89,Order_details_2!$J$2:$J$2158),2)</f>
        <v>509.04</v>
      </c>
    </row>
    <row r="90" spans="1:13">
      <c r="A90">
        <v>10336</v>
      </c>
      <c r="B90" t="s">
        <v>479</v>
      </c>
      <c r="C90">
        <v>7</v>
      </c>
      <c r="D90" s="3">
        <v>42861</v>
      </c>
      <c r="E90">
        <f t="shared" si="1"/>
        <v>5</v>
      </c>
      <c r="F90" s="3">
        <v>42889</v>
      </c>
      <c r="G90" s="3">
        <v>42863</v>
      </c>
      <c r="H90" t="s">
        <v>480</v>
      </c>
      <c r="I90" t="s">
        <v>481</v>
      </c>
      <c r="J90" t="s">
        <v>467</v>
      </c>
      <c r="K90" t="s">
        <v>207</v>
      </c>
      <c r="L90" t="s">
        <v>468</v>
      </c>
      <c r="M90" s="8">
        <f>ROUND(SUMIF(Order_details_2!$A$2:$A$2158,Orders!A90,Order_details_2!$J$2:$J$2158),2)</f>
        <v>31.68</v>
      </c>
    </row>
    <row r="91" spans="1:13">
      <c r="A91">
        <v>10337</v>
      </c>
      <c r="B91" t="s">
        <v>342</v>
      </c>
      <c r="C91">
        <v>4</v>
      </c>
      <c r="D91" s="3">
        <v>42862</v>
      </c>
      <c r="E91">
        <f t="shared" si="1"/>
        <v>5</v>
      </c>
      <c r="F91" s="3">
        <v>42890</v>
      </c>
      <c r="G91" s="3">
        <v>42867</v>
      </c>
      <c r="H91" t="s">
        <v>343</v>
      </c>
      <c r="I91" t="s">
        <v>344</v>
      </c>
      <c r="J91" t="s">
        <v>345</v>
      </c>
      <c r="K91" t="s">
        <v>207</v>
      </c>
      <c r="L91" t="s">
        <v>270</v>
      </c>
      <c r="M91" s="8">
        <f>ROUND(SUMIF(Order_details_2!$A$2:$A$2158,Orders!A91,Order_details_2!$J$2:$J$2158),2)</f>
        <v>2467</v>
      </c>
    </row>
    <row r="92" spans="1:13">
      <c r="A92">
        <v>10338</v>
      </c>
      <c r="B92" t="s">
        <v>424</v>
      </c>
      <c r="C92">
        <v>4</v>
      </c>
      <c r="D92" s="3">
        <v>42863</v>
      </c>
      <c r="E92">
        <f t="shared" si="1"/>
        <v>5</v>
      </c>
      <c r="F92" s="3">
        <v>42891</v>
      </c>
      <c r="G92" s="3">
        <v>42867</v>
      </c>
      <c r="H92" t="s">
        <v>425</v>
      </c>
      <c r="I92" t="s">
        <v>426</v>
      </c>
      <c r="J92" t="s">
        <v>427</v>
      </c>
      <c r="K92" t="s">
        <v>428</v>
      </c>
      <c r="L92" t="s">
        <v>192</v>
      </c>
      <c r="M92" s="8">
        <f>ROUND(SUMIF(Order_details_2!$A$2:$A$2158,Orders!A92,Order_details_2!$J$2:$J$2158),2)</f>
        <v>934.5</v>
      </c>
    </row>
    <row r="93" spans="1:13">
      <c r="A93">
        <v>10339</v>
      </c>
      <c r="B93" t="s">
        <v>473</v>
      </c>
      <c r="C93">
        <v>2</v>
      </c>
      <c r="D93" s="3">
        <v>42866</v>
      </c>
      <c r="E93">
        <f t="shared" si="1"/>
        <v>5</v>
      </c>
      <c r="F93" s="3">
        <v>42894</v>
      </c>
      <c r="G93" s="3">
        <v>42873</v>
      </c>
      <c r="H93" t="s">
        <v>474</v>
      </c>
      <c r="I93" t="s">
        <v>475</v>
      </c>
      <c r="J93" t="s">
        <v>476</v>
      </c>
      <c r="K93" t="s">
        <v>477</v>
      </c>
      <c r="L93" t="s">
        <v>478</v>
      </c>
      <c r="M93" s="8">
        <f>ROUND(SUMIF(Order_details_2!$A$2:$A$2158,Orders!A93,Order_details_2!$J$2:$J$2158),2)</f>
        <v>1388.4</v>
      </c>
    </row>
    <row r="94" spans="1:13">
      <c r="A94">
        <v>10340</v>
      </c>
      <c r="B94" t="s">
        <v>469</v>
      </c>
      <c r="C94">
        <v>1</v>
      </c>
      <c r="D94" s="3">
        <v>42867</v>
      </c>
      <c r="E94">
        <f t="shared" si="1"/>
        <v>5</v>
      </c>
      <c r="F94" s="3">
        <v>42895</v>
      </c>
      <c r="G94" s="3">
        <v>42877</v>
      </c>
      <c r="H94" t="s">
        <v>470</v>
      </c>
      <c r="I94" t="s">
        <v>471</v>
      </c>
      <c r="J94" t="s">
        <v>472</v>
      </c>
      <c r="K94" t="s">
        <v>207</v>
      </c>
      <c r="L94" t="s">
        <v>265</v>
      </c>
      <c r="M94" s="8">
        <f>ROUND(SUMIF(Order_details_2!$A$2:$A$2158,Orders!A94,Order_details_2!$J$2:$J$2158),2)</f>
        <v>128.22</v>
      </c>
    </row>
    <row r="95" spans="1:13">
      <c r="A95">
        <v>10341</v>
      </c>
      <c r="B95" t="s">
        <v>482</v>
      </c>
      <c r="C95">
        <v>7</v>
      </c>
      <c r="D95" s="3">
        <v>42867</v>
      </c>
      <c r="E95">
        <f t="shared" si="1"/>
        <v>5</v>
      </c>
      <c r="F95" s="3">
        <v>42895</v>
      </c>
      <c r="G95" s="3">
        <v>42874</v>
      </c>
      <c r="H95" t="s">
        <v>483</v>
      </c>
      <c r="I95" t="s">
        <v>484</v>
      </c>
      <c r="J95" t="s">
        <v>485</v>
      </c>
      <c r="K95" t="s">
        <v>207</v>
      </c>
      <c r="L95" t="s">
        <v>486</v>
      </c>
      <c r="M95" s="8">
        <f>ROUND(SUMIF(Order_details_2!$A$2:$A$2158,Orders!A95,Order_details_2!$J$2:$J$2158),2)</f>
        <v>75.400000000000006</v>
      </c>
    </row>
    <row r="96" spans="1:13">
      <c r="A96">
        <v>10342</v>
      </c>
      <c r="B96" t="s">
        <v>342</v>
      </c>
      <c r="C96">
        <v>4</v>
      </c>
      <c r="D96" s="3">
        <v>42868</v>
      </c>
      <c r="E96">
        <f t="shared" si="1"/>
        <v>5</v>
      </c>
      <c r="F96" s="3">
        <v>42882</v>
      </c>
      <c r="G96" s="3">
        <v>42873</v>
      </c>
      <c r="H96" t="s">
        <v>343</v>
      </c>
      <c r="I96" t="s">
        <v>344</v>
      </c>
      <c r="J96" t="s">
        <v>345</v>
      </c>
      <c r="K96" t="s">
        <v>207</v>
      </c>
      <c r="L96" t="s">
        <v>270</v>
      </c>
      <c r="M96" s="8">
        <f>ROUND(SUMIF(Order_details_2!$A$2:$A$2158,Orders!A96,Order_details_2!$J$2:$J$2158),2)</f>
        <v>460.16</v>
      </c>
    </row>
    <row r="97" spans="1:13">
      <c r="A97">
        <v>10343</v>
      </c>
      <c r="B97" t="s">
        <v>379</v>
      </c>
      <c r="C97">
        <v>4</v>
      </c>
      <c r="D97" s="3">
        <v>42869</v>
      </c>
      <c r="E97">
        <f t="shared" si="1"/>
        <v>5</v>
      </c>
      <c r="F97" s="3">
        <v>42897</v>
      </c>
      <c r="G97" s="3">
        <v>42875</v>
      </c>
      <c r="H97" t="s">
        <v>380</v>
      </c>
      <c r="I97" t="s">
        <v>381</v>
      </c>
      <c r="J97" t="s">
        <v>382</v>
      </c>
      <c r="K97" t="s">
        <v>207</v>
      </c>
      <c r="L97" t="s">
        <v>270</v>
      </c>
      <c r="M97" s="8">
        <f>ROUND(SUMIF(Order_details_2!$A$2:$A$2158,Orders!A97,Order_details_2!$J$2:$J$2158),2)</f>
        <v>1548</v>
      </c>
    </row>
    <row r="98" spans="1:13">
      <c r="A98">
        <v>10344</v>
      </c>
      <c r="B98" t="s">
        <v>351</v>
      </c>
      <c r="C98">
        <v>4</v>
      </c>
      <c r="D98" s="3">
        <v>42870</v>
      </c>
      <c r="E98">
        <f t="shared" si="1"/>
        <v>5</v>
      </c>
      <c r="F98" s="3">
        <v>42898</v>
      </c>
      <c r="G98" s="3">
        <v>42874</v>
      </c>
      <c r="H98" t="s">
        <v>352</v>
      </c>
      <c r="I98" t="s">
        <v>353</v>
      </c>
      <c r="J98" t="s">
        <v>190</v>
      </c>
      <c r="K98" t="s">
        <v>191</v>
      </c>
      <c r="L98" t="s">
        <v>192</v>
      </c>
      <c r="M98" s="8">
        <f>ROUND(SUMIF(Order_details_2!$A$2:$A$2158,Orders!A98,Order_details_2!$J$2:$J$2158),2)</f>
        <v>1176</v>
      </c>
    </row>
    <row r="99" spans="1:13">
      <c r="A99">
        <v>10345</v>
      </c>
      <c r="B99" t="s">
        <v>359</v>
      </c>
      <c r="C99">
        <v>2</v>
      </c>
      <c r="D99" s="3">
        <v>42873</v>
      </c>
      <c r="E99">
        <f t="shared" si="1"/>
        <v>5</v>
      </c>
      <c r="F99" s="3">
        <v>42901</v>
      </c>
      <c r="G99" s="3">
        <v>42880</v>
      </c>
      <c r="H99" t="s">
        <v>360</v>
      </c>
      <c r="I99" t="s">
        <v>361</v>
      </c>
      <c r="J99" t="s">
        <v>362</v>
      </c>
      <c r="K99" t="s">
        <v>207</v>
      </c>
      <c r="L99" t="s">
        <v>270</v>
      </c>
      <c r="M99" s="8">
        <f>ROUND(SUMIF(Order_details_2!$A$2:$A$2158,Orders!A99,Order_details_2!$J$2:$J$2158),2)</f>
        <v>2924.8</v>
      </c>
    </row>
    <row r="100" spans="1:13">
      <c r="A100">
        <v>10346</v>
      </c>
      <c r="B100" t="s">
        <v>323</v>
      </c>
      <c r="C100">
        <v>3</v>
      </c>
      <c r="D100" s="3">
        <v>42874</v>
      </c>
      <c r="E100">
        <f t="shared" si="1"/>
        <v>5</v>
      </c>
      <c r="F100" s="3">
        <v>42916</v>
      </c>
      <c r="G100" s="3">
        <v>42877</v>
      </c>
      <c r="H100" t="s">
        <v>324</v>
      </c>
      <c r="I100" t="s">
        <v>325</v>
      </c>
      <c r="J100" t="s">
        <v>326</v>
      </c>
      <c r="K100" t="s">
        <v>327</v>
      </c>
      <c r="L100" t="s">
        <v>192</v>
      </c>
      <c r="M100" s="8">
        <f>ROUND(SUMIF(Order_details_2!$A$2:$A$2158,Orders!A100,Order_details_2!$J$2:$J$2158),2)</f>
        <v>720.32</v>
      </c>
    </row>
    <row r="101" spans="1:13">
      <c r="A101">
        <v>10347</v>
      </c>
      <c r="B101" t="s">
        <v>487</v>
      </c>
      <c r="C101">
        <v>4</v>
      </c>
      <c r="D101" s="3">
        <v>42875</v>
      </c>
      <c r="E101">
        <f t="shared" si="1"/>
        <v>5</v>
      </c>
      <c r="F101" s="3">
        <v>42903</v>
      </c>
      <c r="G101" s="3">
        <v>42877</v>
      </c>
      <c r="H101" t="s">
        <v>488</v>
      </c>
      <c r="I101" t="s">
        <v>489</v>
      </c>
      <c r="J101" t="s">
        <v>406</v>
      </c>
      <c r="K101" t="s">
        <v>299</v>
      </c>
      <c r="L101" t="s">
        <v>276</v>
      </c>
      <c r="M101" s="8">
        <f>ROUND(SUMIF(Order_details_2!$A$2:$A$2158,Orders!A101,Order_details_2!$J$2:$J$2158),2)</f>
        <v>284.38</v>
      </c>
    </row>
    <row r="102" spans="1:13">
      <c r="A102">
        <v>10348</v>
      </c>
      <c r="B102" t="s">
        <v>416</v>
      </c>
      <c r="C102">
        <v>4</v>
      </c>
      <c r="D102" s="3">
        <v>42876</v>
      </c>
      <c r="E102">
        <f t="shared" si="1"/>
        <v>5</v>
      </c>
      <c r="F102" s="3">
        <v>42904</v>
      </c>
      <c r="G102" s="3">
        <v>42884</v>
      </c>
      <c r="H102" t="s">
        <v>417</v>
      </c>
      <c r="I102" t="s">
        <v>418</v>
      </c>
      <c r="J102" t="s">
        <v>419</v>
      </c>
      <c r="K102" t="s">
        <v>207</v>
      </c>
      <c r="L102" t="s">
        <v>270</v>
      </c>
      <c r="M102" s="8">
        <f>ROUND(SUMIF(Order_details_2!$A$2:$A$2158,Orders!A102,Order_details_2!$J$2:$J$2158),2)</f>
        <v>212.4</v>
      </c>
    </row>
    <row r="103" spans="1:13">
      <c r="A103">
        <v>10349</v>
      </c>
      <c r="B103" t="s">
        <v>354</v>
      </c>
      <c r="C103">
        <v>7</v>
      </c>
      <c r="D103" s="3">
        <v>42877</v>
      </c>
      <c r="E103">
        <f t="shared" si="1"/>
        <v>5</v>
      </c>
      <c r="F103" s="3">
        <v>42905</v>
      </c>
      <c r="G103" s="3">
        <v>42884</v>
      </c>
      <c r="H103" t="s">
        <v>355</v>
      </c>
      <c r="I103" t="s">
        <v>356</v>
      </c>
      <c r="J103" t="s">
        <v>357</v>
      </c>
      <c r="K103" t="s">
        <v>358</v>
      </c>
      <c r="L103" t="s">
        <v>192</v>
      </c>
      <c r="M103" s="8">
        <f>ROUND(SUMIF(Order_details_2!$A$2:$A$2158,Orders!A103,Order_details_2!$J$2:$J$2158),2)</f>
        <v>141.6</v>
      </c>
    </row>
    <row r="104" spans="1:13">
      <c r="A104">
        <v>10350</v>
      </c>
      <c r="B104" t="s">
        <v>490</v>
      </c>
      <c r="C104">
        <v>6</v>
      </c>
      <c r="D104" s="3">
        <v>42880</v>
      </c>
      <c r="E104">
        <f t="shared" si="1"/>
        <v>5</v>
      </c>
      <c r="F104" s="3">
        <v>42908</v>
      </c>
      <c r="G104" s="3">
        <v>42902</v>
      </c>
      <c r="H104" t="s">
        <v>491</v>
      </c>
      <c r="I104" t="s">
        <v>492</v>
      </c>
      <c r="J104" t="s">
        <v>493</v>
      </c>
      <c r="K104" t="s">
        <v>207</v>
      </c>
      <c r="L104" t="s">
        <v>265</v>
      </c>
      <c r="M104" s="8">
        <f>ROUND(SUMIF(Order_details_2!$A$2:$A$2158,Orders!A104,Order_details_2!$J$2:$J$2158),2)</f>
        <v>71.34</v>
      </c>
    </row>
    <row r="105" spans="1:13">
      <c r="A105">
        <v>10351</v>
      </c>
      <c r="B105" t="s">
        <v>306</v>
      </c>
      <c r="C105">
        <v>1</v>
      </c>
      <c r="D105" s="3">
        <v>42880</v>
      </c>
      <c r="E105">
        <f t="shared" si="1"/>
        <v>5</v>
      </c>
      <c r="F105" s="3">
        <v>42908</v>
      </c>
      <c r="G105" s="3">
        <v>42889</v>
      </c>
      <c r="H105" t="s">
        <v>307</v>
      </c>
      <c r="I105" t="s">
        <v>308</v>
      </c>
      <c r="J105" t="s">
        <v>309</v>
      </c>
      <c r="K105" t="s">
        <v>207</v>
      </c>
      <c r="L105" t="s">
        <v>310</v>
      </c>
      <c r="M105" s="8">
        <f>ROUND(SUMIF(Order_details_2!$A$2:$A$2158,Orders!A105,Order_details_2!$J$2:$J$2158),2)</f>
        <v>378.98</v>
      </c>
    </row>
    <row r="106" spans="1:13">
      <c r="A106">
        <v>10352</v>
      </c>
      <c r="B106" t="s">
        <v>464</v>
      </c>
      <c r="C106">
        <v>3</v>
      </c>
      <c r="D106" s="3">
        <v>42881</v>
      </c>
      <c r="E106">
        <f t="shared" si="1"/>
        <v>5</v>
      </c>
      <c r="F106" s="3">
        <v>42895</v>
      </c>
      <c r="G106" s="3">
        <v>42887</v>
      </c>
      <c r="H106" t="s">
        <v>465</v>
      </c>
      <c r="I106" t="s">
        <v>466</v>
      </c>
      <c r="J106" t="s">
        <v>467</v>
      </c>
      <c r="K106" t="s">
        <v>207</v>
      </c>
      <c r="L106" t="s">
        <v>468</v>
      </c>
      <c r="M106" s="8">
        <f>ROUND(SUMIF(Order_details_2!$A$2:$A$2158,Orders!A106,Order_details_2!$J$2:$J$2158),2)</f>
        <v>53.7</v>
      </c>
    </row>
    <row r="107" spans="1:13">
      <c r="A107">
        <v>10353</v>
      </c>
      <c r="B107" t="s">
        <v>494</v>
      </c>
      <c r="C107">
        <v>7</v>
      </c>
      <c r="D107" s="3">
        <v>42882</v>
      </c>
      <c r="E107">
        <f t="shared" si="1"/>
        <v>5</v>
      </c>
      <c r="F107" s="3">
        <v>42910</v>
      </c>
      <c r="G107" s="3">
        <v>42894</v>
      </c>
      <c r="H107" t="s">
        <v>495</v>
      </c>
      <c r="I107" t="s">
        <v>496</v>
      </c>
      <c r="J107" t="s">
        <v>497</v>
      </c>
      <c r="K107" t="s">
        <v>207</v>
      </c>
      <c r="L107" t="s">
        <v>310</v>
      </c>
      <c r="M107" s="8">
        <f>ROUND(SUMIF(Order_details_2!$A$2:$A$2158,Orders!A107,Order_details_2!$J$2:$J$2158),2)</f>
        <v>2148.3200000000002</v>
      </c>
    </row>
    <row r="108" spans="1:13">
      <c r="A108">
        <v>10354</v>
      </c>
      <c r="B108" t="s">
        <v>449</v>
      </c>
      <c r="C108">
        <v>8</v>
      </c>
      <c r="D108" s="3">
        <v>42883</v>
      </c>
      <c r="E108">
        <f t="shared" si="1"/>
        <v>5</v>
      </c>
      <c r="F108" s="3">
        <v>42911</v>
      </c>
      <c r="G108" s="3">
        <v>42889</v>
      </c>
      <c r="H108" t="s">
        <v>450</v>
      </c>
      <c r="I108" t="s">
        <v>451</v>
      </c>
      <c r="J108" t="s">
        <v>314</v>
      </c>
      <c r="K108" t="s">
        <v>207</v>
      </c>
      <c r="L108" t="s">
        <v>315</v>
      </c>
      <c r="M108" s="8">
        <f>ROUND(SUMIF(Order_details_2!$A$2:$A$2158,Orders!A108,Order_details_2!$J$2:$J$2158),2)</f>
        <v>568.79999999999995</v>
      </c>
    </row>
    <row r="109" spans="1:13">
      <c r="A109">
        <v>10355</v>
      </c>
      <c r="B109" t="s">
        <v>498</v>
      </c>
      <c r="C109">
        <v>6</v>
      </c>
      <c r="D109" s="3">
        <v>42884</v>
      </c>
      <c r="E109">
        <f t="shared" si="1"/>
        <v>5</v>
      </c>
      <c r="F109" s="3">
        <v>42912</v>
      </c>
      <c r="G109" s="3">
        <v>42889</v>
      </c>
      <c r="H109" t="s">
        <v>499</v>
      </c>
      <c r="I109" t="s">
        <v>500</v>
      </c>
      <c r="J109" t="s">
        <v>501</v>
      </c>
      <c r="K109" t="s">
        <v>502</v>
      </c>
      <c r="L109" t="s">
        <v>209</v>
      </c>
      <c r="M109" s="8">
        <f>ROUND(SUMIF(Order_details_2!$A$2:$A$2158,Orders!A109,Order_details_2!$J$2:$J$2158),2)</f>
        <v>480</v>
      </c>
    </row>
    <row r="110" spans="1:13">
      <c r="A110">
        <v>10356</v>
      </c>
      <c r="B110" t="s">
        <v>416</v>
      </c>
      <c r="C110">
        <v>6</v>
      </c>
      <c r="D110" s="3">
        <v>42887</v>
      </c>
      <c r="E110">
        <f t="shared" si="1"/>
        <v>6</v>
      </c>
      <c r="F110" s="3">
        <v>42915</v>
      </c>
      <c r="G110" s="3">
        <v>42896</v>
      </c>
      <c r="H110" t="s">
        <v>417</v>
      </c>
      <c r="I110" t="s">
        <v>418</v>
      </c>
      <c r="J110" t="s">
        <v>419</v>
      </c>
      <c r="K110" t="s">
        <v>207</v>
      </c>
      <c r="L110" t="s">
        <v>270</v>
      </c>
      <c r="M110" s="8">
        <f>ROUND(SUMIF(Order_details_2!$A$2:$A$2158,Orders!A110,Order_details_2!$J$2:$J$2158),2)</f>
        <v>1106.4000000000001</v>
      </c>
    </row>
    <row r="111" spans="1:13">
      <c r="A111">
        <v>10357</v>
      </c>
      <c r="B111" t="s">
        <v>388</v>
      </c>
      <c r="C111">
        <v>1</v>
      </c>
      <c r="D111" s="3">
        <v>42888</v>
      </c>
      <c r="E111">
        <f t="shared" si="1"/>
        <v>6</v>
      </c>
      <c r="F111" s="3">
        <v>42916</v>
      </c>
      <c r="G111" s="3">
        <v>42901</v>
      </c>
      <c r="H111" t="s">
        <v>389</v>
      </c>
      <c r="I111" t="s">
        <v>390</v>
      </c>
      <c r="J111" t="s">
        <v>391</v>
      </c>
      <c r="K111" t="s">
        <v>392</v>
      </c>
      <c r="L111" t="s">
        <v>305</v>
      </c>
      <c r="M111" s="8">
        <f>ROUND(SUMIF(Order_details_2!$A$2:$A$2158,Orders!A111,Order_details_2!$J$2:$J$2158),2)</f>
        <v>590.72</v>
      </c>
    </row>
    <row r="112" spans="1:13">
      <c r="A112">
        <v>10358</v>
      </c>
      <c r="B112" t="s">
        <v>490</v>
      </c>
      <c r="C112">
        <v>5</v>
      </c>
      <c r="D112" s="3">
        <v>42889</v>
      </c>
      <c r="E112">
        <f t="shared" si="1"/>
        <v>6</v>
      </c>
      <c r="F112" s="3">
        <v>42917</v>
      </c>
      <c r="G112" s="3">
        <v>42896</v>
      </c>
      <c r="H112" t="s">
        <v>491</v>
      </c>
      <c r="I112" t="s">
        <v>492</v>
      </c>
      <c r="J112" t="s">
        <v>493</v>
      </c>
      <c r="K112" t="s">
        <v>207</v>
      </c>
      <c r="L112" t="s">
        <v>265</v>
      </c>
      <c r="M112" s="8">
        <f>ROUND(SUMIF(Order_details_2!$A$2:$A$2158,Orders!A112,Order_details_2!$J$2:$J$2158),2)</f>
        <v>22.6</v>
      </c>
    </row>
    <row r="113" spans="1:13">
      <c r="A113">
        <v>10359</v>
      </c>
      <c r="B113" t="s">
        <v>503</v>
      </c>
      <c r="C113">
        <v>5</v>
      </c>
      <c r="D113" s="3">
        <v>42890</v>
      </c>
      <c r="E113">
        <f t="shared" si="1"/>
        <v>6</v>
      </c>
      <c r="F113" s="3">
        <v>42918</v>
      </c>
      <c r="G113" s="3">
        <v>42895</v>
      </c>
      <c r="H113" t="s">
        <v>504</v>
      </c>
      <c r="I113" t="s">
        <v>505</v>
      </c>
      <c r="J113" t="s">
        <v>206</v>
      </c>
      <c r="K113" t="s">
        <v>207</v>
      </c>
      <c r="L113" t="s">
        <v>209</v>
      </c>
      <c r="M113" s="8">
        <f>ROUND(SUMIF(Order_details_2!$A$2:$A$2158,Orders!A113,Order_details_2!$J$2:$J$2158),2)</f>
        <v>182.72</v>
      </c>
    </row>
    <row r="114" spans="1:13">
      <c r="A114">
        <v>10360</v>
      </c>
      <c r="B114" t="s">
        <v>333</v>
      </c>
      <c r="C114">
        <v>4</v>
      </c>
      <c r="D114" s="3">
        <v>42891</v>
      </c>
      <c r="E114">
        <f t="shared" si="1"/>
        <v>6</v>
      </c>
      <c r="F114" s="3">
        <v>42919</v>
      </c>
      <c r="G114" s="3">
        <v>42901</v>
      </c>
      <c r="H114" t="s">
        <v>334</v>
      </c>
      <c r="I114" t="s">
        <v>335</v>
      </c>
      <c r="J114" t="s">
        <v>336</v>
      </c>
      <c r="K114" t="s">
        <v>207</v>
      </c>
      <c r="L114" t="s">
        <v>265</v>
      </c>
      <c r="M114" s="8">
        <f>ROUND(SUMIF(Order_details_2!$A$2:$A$2158,Orders!A114,Order_details_2!$J$2:$J$2158),2)</f>
        <v>7390.2</v>
      </c>
    </row>
    <row r="115" spans="1:13">
      <c r="A115">
        <v>10361</v>
      </c>
      <c r="B115" t="s">
        <v>359</v>
      </c>
      <c r="C115">
        <v>1</v>
      </c>
      <c r="D115" s="3">
        <v>42891</v>
      </c>
      <c r="E115">
        <f t="shared" si="1"/>
        <v>6</v>
      </c>
      <c r="F115" s="3">
        <v>42919</v>
      </c>
      <c r="G115" s="3">
        <v>42902</v>
      </c>
      <c r="H115" t="s">
        <v>360</v>
      </c>
      <c r="I115" t="s">
        <v>361</v>
      </c>
      <c r="J115" t="s">
        <v>362</v>
      </c>
      <c r="K115" t="s">
        <v>207</v>
      </c>
      <c r="L115" t="s">
        <v>270</v>
      </c>
      <c r="M115" s="8">
        <f>ROUND(SUMIF(Order_details_2!$A$2:$A$2158,Orders!A115,Order_details_2!$J$2:$J$2158),2)</f>
        <v>227.36</v>
      </c>
    </row>
    <row r="116" spans="1:13">
      <c r="A116">
        <v>10362</v>
      </c>
      <c r="B116" t="s">
        <v>469</v>
      </c>
      <c r="C116">
        <v>3</v>
      </c>
      <c r="D116" s="3">
        <v>42894</v>
      </c>
      <c r="E116">
        <f t="shared" si="1"/>
        <v>6</v>
      </c>
      <c r="F116" s="3">
        <v>42922</v>
      </c>
      <c r="G116" s="3">
        <v>42897</v>
      </c>
      <c r="H116" t="s">
        <v>470</v>
      </c>
      <c r="I116" t="s">
        <v>471</v>
      </c>
      <c r="J116" t="s">
        <v>472</v>
      </c>
      <c r="K116" t="s">
        <v>207</v>
      </c>
      <c r="L116" t="s">
        <v>265</v>
      </c>
      <c r="M116" s="8">
        <f>ROUND(SUMIF(Order_details_2!$A$2:$A$2158,Orders!A116,Order_details_2!$J$2:$J$2158),2)</f>
        <v>1549.6</v>
      </c>
    </row>
    <row r="117" spans="1:13">
      <c r="A117">
        <v>10363</v>
      </c>
      <c r="B117" t="s">
        <v>506</v>
      </c>
      <c r="C117">
        <v>4</v>
      </c>
      <c r="D117" s="3">
        <v>42895</v>
      </c>
      <c r="E117">
        <f t="shared" si="1"/>
        <v>6</v>
      </c>
      <c r="F117" s="3">
        <v>42923</v>
      </c>
      <c r="G117" s="3">
        <v>42903</v>
      </c>
      <c r="H117" t="s">
        <v>507</v>
      </c>
      <c r="I117" t="s">
        <v>508</v>
      </c>
      <c r="J117" t="s">
        <v>509</v>
      </c>
      <c r="K117" t="s">
        <v>207</v>
      </c>
      <c r="L117" t="s">
        <v>270</v>
      </c>
      <c r="M117" s="8">
        <f>ROUND(SUMIF(Order_details_2!$A$2:$A$2158,Orders!A117,Order_details_2!$J$2:$J$2158),2)</f>
        <v>447.2</v>
      </c>
    </row>
    <row r="118" spans="1:13">
      <c r="A118">
        <v>10364</v>
      </c>
      <c r="B118" t="s">
        <v>510</v>
      </c>
      <c r="C118">
        <v>1</v>
      </c>
      <c r="D118" s="3">
        <v>42895</v>
      </c>
      <c r="E118">
        <f t="shared" si="1"/>
        <v>6</v>
      </c>
      <c r="F118" s="3">
        <v>42937</v>
      </c>
      <c r="G118" s="3">
        <v>42903</v>
      </c>
      <c r="H118" t="s">
        <v>511</v>
      </c>
      <c r="I118" t="s">
        <v>512</v>
      </c>
      <c r="J118" t="s">
        <v>206</v>
      </c>
      <c r="K118" t="s">
        <v>207</v>
      </c>
      <c r="L118" t="s">
        <v>209</v>
      </c>
      <c r="M118" s="8">
        <f>ROUND(SUMIF(Order_details_2!$A$2:$A$2158,Orders!A118,Order_details_2!$J$2:$J$2158),2)</f>
        <v>950</v>
      </c>
    </row>
    <row r="119" spans="1:13">
      <c r="A119">
        <v>10365</v>
      </c>
      <c r="B119" t="s">
        <v>513</v>
      </c>
      <c r="C119">
        <v>3</v>
      </c>
      <c r="D119" s="3">
        <v>42896</v>
      </c>
      <c r="E119">
        <f t="shared" si="1"/>
        <v>6</v>
      </c>
      <c r="F119" s="3">
        <v>42924</v>
      </c>
      <c r="G119" s="3">
        <v>42901</v>
      </c>
      <c r="H119" t="s">
        <v>514</v>
      </c>
      <c r="I119" t="s">
        <v>515</v>
      </c>
      <c r="J119" t="s">
        <v>314</v>
      </c>
      <c r="K119" t="s">
        <v>207</v>
      </c>
      <c r="L119" t="s">
        <v>315</v>
      </c>
      <c r="M119" s="8">
        <f>ROUND(SUMIF(Order_details_2!$A$2:$A$2158,Orders!A119,Order_details_2!$J$2:$J$2158),2)</f>
        <v>403.2</v>
      </c>
    </row>
    <row r="120" spans="1:13">
      <c r="A120">
        <v>10366</v>
      </c>
      <c r="B120" t="s">
        <v>516</v>
      </c>
      <c r="C120">
        <v>8</v>
      </c>
      <c r="D120" s="3">
        <v>42897</v>
      </c>
      <c r="E120">
        <f t="shared" si="1"/>
        <v>6</v>
      </c>
      <c r="F120" s="3">
        <v>42939</v>
      </c>
      <c r="G120" s="3">
        <v>42929</v>
      </c>
      <c r="H120" t="s">
        <v>517</v>
      </c>
      <c r="I120" t="s">
        <v>518</v>
      </c>
      <c r="J120" t="s">
        <v>519</v>
      </c>
      <c r="K120" t="s">
        <v>207</v>
      </c>
      <c r="L120" t="s">
        <v>387</v>
      </c>
      <c r="M120" s="8">
        <f>ROUND(SUMIF(Order_details_2!$A$2:$A$2158,Orders!A120,Order_details_2!$J$2:$J$2158),2)</f>
        <v>136</v>
      </c>
    </row>
    <row r="121" spans="1:13">
      <c r="A121">
        <v>10367</v>
      </c>
      <c r="B121" t="s">
        <v>520</v>
      </c>
      <c r="C121">
        <v>7</v>
      </c>
      <c r="D121" s="3">
        <v>42897</v>
      </c>
      <c r="E121">
        <f t="shared" si="1"/>
        <v>6</v>
      </c>
      <c r="F121" s="3">
        <v>42925</v>
      </c>
      <c r="G121" s="3">
        <v>42901</v>
      </c>
      <c r="H121" t="s">
        <v>521</v>
      </c>
      <c r="I121" t="s">
        <v>522</v>
      </c>
      <c r="J121" t="s">
        <v>523</v>
      </c>
      <c r="K121" t="s">
        <v>207</v>
      </c>
      <c r="L121" t="s">
        <v>486</v>
      </c>
      <c r="M121" s="8">
        <f>ROUND(SUMIF(Order_details_2!$A$2:$A$2158,Orders!A121,Order_details_2!$J$2:$J$2158),2)</f>
        <v>834.2</v>
      </c>
    </row>
    <row r="122" spans="1:13">
      <c r="A122">
        <v>10368</v>
      </c>
      <c r="B122" t="s">
        <v>306</v>
      </c>
      <c r="C122">
        <v>2</v>
      </c>
      <c r="D122" s="3">
        <v>42898</v>
      </c>
      <c r="E122">
        <f t="shared" si="1"/>
        <v>6</v>
      </c>
      <c r="F122" s="3">
        <v>42926</v>
      </c>
      <c r="G122" s="3">
        <v>42901</v>
      </c>
      <c r="H122" t="s">
        <v>307</v>
      </c>
      <c r="I122" t="s">
        <v>308</v>
      </c>
      <c r="J122" t="s">
        <v>309</v>
      </c>
      <c r="K122" t="s">
        <v>207</v>
      </c>
      <c r="L122" t="s">
        <v>310</v>
      </c>
      <c r="M122" s="8">
        <f>ROUND(SUMIF(Order_details_2!$A$2:$A$2158,Orders!A122,Order_details_2!$J$2:$J$2158),2)</f>
        <v>534.41999999999996</v>
      </c>
    </row>
    <row r="123" spans="1:13">
      <c r="A123">
        <v>10369</v>
      </c>
      <c r="B123" t="s">
        <v>354</v>
      </c>
      <c r="C123">
        <v>8</v>
      </c>
      <c r="D123" s="3">
        <v>42901</v>
      </c>
      <c r="E123">
        <f t="shared" si="1"/>
        <v>6</v>
      </c>
      <c r="F123" s="3">
        <v>42929</v>
      </c>
      <c r="G123" s="3">
        <v>42908</v>
      </c>
      <c r="H123" t="s">
        <v>355</v>
      </c>
      <c r="I123" t="s">
        <v>356</v>
      </c>
      <c r="J123" t="s">
        <v>357</v>
      </c>
      <c r="K123" t="s">
        <v>358</v>
      </c>
      <c r="L123" t="s">
        <v>192</v>
      </c>
      <c r="M123" s="8">
        <f>ROUND(SUMIF(Order_details_2!$A$2:$A$2158,Orders!A123,Order_details_2!$J$2:$J$2158),2)</f>
        <v>2116.8000000000002</v>
      </c>
    </row>
    <row r="124" spans="1:13">
      <c r="A124">
        <v>10370</v>
      </c>
      <c r="B124" t="s">
        <v>286</v>
      </c>
      <c r="C124">
        <v>6</v>
      </c>
      <c r="D124" s="3">
        <v>42902</v>
      </c>
      <c r="E124">
        <f t="shared" si="1"/>
        <v>6</v>
      </c>
      <c r="F124" s="3">
        <v>42930</v>
      </c>
      <c r="G124" s="3">
        <v>42926</v>
      </c>
      <c r="H124" t="s">
        <v>287</v>
      </c>
      <c r="I124" t="s">
        <v>288</v>
      </c>
      <c r="J124" t="s">
        <v>289</v>
      </c>
      <c r="K124" t="s">
        <v>207</v>
      </c>
      <c r="L124" t="s">
        <v>290</v>
      </c>
      <c r="M124" s="8">
        <f>ROUND(SUMIF(Order_details_2!$A$2:$A$2158,Orders!A124,Order_details_2!$J$2:$J$2158),2)</f>
        <v>854.4</v>
      </c>
    </row>
    <row r="125" spans="1:13">
      <c r="A125">
        <v>10371</v>
      </c>
      <c r="B125" t="s">
        <v>490</v>
      </c>
      <c r="C125">
        <v>1</v>
      </c>
      <c r="D125" s="3">
        <v>42902</v>
      </c>
      <c r="E125">
        <f t="shared" si="1"/>
        <v>6</v>
      </c>
      <c r="F125" s="3">
        <v>42930</v>
      </c>
      <c r="G125" s="3">
        <v>42923</v>
      </c>
      <c r="H125" t="s">
        <v>491</v>
      </c>
      <c r="I125" t="s">
        <v>492</v>
      </c>
      <c r="J125" t="s">
        <v>493</v>
      </c>
      <c r="K125" t="s">
        <v>207</v>
      </c>
      <c r="L125" t="s">
        <v>265</v>
      </c>
      <c r="M125" s="8">
        <f>ROUND(SUMIF(Order_details_2!$A$2:$A$2158,Orders!A125,Order_details_2!$J$2:$J$2158),2)</f>
        <v>18.239999999999998</v>
      </c>
    </row>
    <row r="126" spans="1:13">
      <c r="A126">
        <v>10372</v>
      </c>
      <c r="B126" t="s">
        <v>524</v>
      </c>
      <c r="C126">
        <v>5</v>
      </c>
      <c r="D126" s="3">
        <v>42903</v>
      </c>
      <c r="E126">
        <f t="shared" si="1"/>
        <v>6</v>
      </c>
      <c r="F126" s="3">
        <v>42931</v>
      </c>
      <c r="G126" s="3">
        <v>42908</v>
      </c>
      <c r="H126" t="s">
        <v>525</v>
      </c>
      <c r="I126" t="s">
        <v>526</v>
      </c>
      <c r="J126" t="s">
        <v>406</v>
      </c>
      <c r="K126" t="s">
        <v>299</v>
      </c>
      <c r="L126" t="s">
        <v>276</v>
      </c>
      <c r="M126" s="8">
        <f>ROUND(SUMIF(Order_details_2!$A$2:$A$2158,Orders!A126,Order_details_2!$J$2:$J$2158),2)</f>
        <v>3070.3</v>
      </c>
    </row>
    <row r="127" spans="1:13">
      <c r="A127">
        <v>10373</v>
      </c>
      <c r="B127" t="s">
        <v>410</v>
      </c>
      <c r="C127">
        <v>4</v>
      </c>
      <c r="D127" s="3">
        <v>42904</v>
      </c>
      <c r="E127">
        <f t="shared" si="1"/>
        <v>6</v>
      </c>
      <c r="F127" s="3">
        <v>42932</v>
      </c>
      <c r="G127" s="3">
        <v>42910</v>
      </c>
      <c r="H127" t="s">
        <v>411</v>
      </c>
      <c r="I127" t="s">
        <v>412</v>
      </c>
      <c r="J127" t="s">
        <v>413</v>
      </c>
      <c r="K127" t="s">
        <v>414</v>
      </c>
      <c r="L127" t="s">
        <v>415</v>
      </c>
      <c r="M127" s="8">
        <f>ROUND(SUMIF(Order_details_2!$A$2:$A$2158,Orders!A127,Order_details_2!$J$2:$J$2158),2)</f>
        <v>341.6</v>
      </c>
    </row>
    <row r="128" spans="1:13">
      <c r="A128">
        <v>10374</v>
      </c>
      <c r="B128" t="s">
        <v>527</v>
      </c>
      <c r="C128">
        <v>1</v>
      </c>
      <c r="D128" s="3">
        <v>42904</v>
      </c>
      <c r="E128">
        <f t="shared" si="1"/>
        <v>6</v>
      </c>
      <c r="F128" s="3">
        <v>42932</v>
      </c>
      <c r="G128" s="3">
        <v>42908</v>
      </c>
      <c r="H128" t="s">
        <v>528</v>
      </c>
      <c r="I128" t="s">
        <v>529</v>
      </c>
      <c r="J128" t="s">
        <v>530</v>
      </c>
      <c r="K128" t="s">
        <v>207</v>
      </c>
      <c r="L128" t="s">
        <v>531</v>
      </c>
      <c r="M128" s="8">
        <f>ROUND(SUMIF(Order_details_2!$A$2:$A$2158,Orders!A128,Order_details_2!$J$2:$J$2158),2)</f>
        <v>459</v>
      </c>
    </row>
    <row r="129" spans="1:13">
      <c r="A129">
        <v>10375</v>
      </c>
      <c r="B129" t="s">
        <v>532</v>
      </c>
      <c r="C129">
        <v>3</v>
      </c>
      <c r="D129" s="3">
        <v>42905</v>
      </c>
      <c r="E129">
        <f t="shared" si="1"/>
        <v>6</v>
      </c>
      <c r="F129" s="3">
        <v>42933</v>
      </c>
      <c r="G129" s="3">
        <v>42908</v>
      </c>
      <c r="H129" t="s">
        <v>533</v>
      </c>
      <c r="I129" t="s">
        <v>534</v>
      </c>
      <c r="J129" t="s">
        <v>535</v>
      </c>
      <c r="K129" t="s">
        <v>433</v>
      </c>
      <c r="L129" t="s">
        <v>192</v>
      </c>
      <c r="M129" s="8">
        <f>ROUND(SUMIF(Order_details_2!$A$2:$A$2158,Orders!A129,Order_details_2!$J$2:$J$2158),2)</f>
        <v>338</v>
      </c>
    </row>
    <row r="130" spans="1:13">
      <c r="A130">
        <v>10376</v>
      </c>
      <c r="B130" t="s">
        <v>473</v>
      </c>
      <c r="C130">
        <v>1</v>
      </c>
      <c r="D130" s="3">
        <v>42908</v>
      </c>
      <c r="E130">
        <f t="shared" si="1"/>
        <v>6</v>
      </c>
      <c r="F130" s="3">
        <v>42936</v>
      </c>
      <c r="G130" s="3">
        <v>42912</v>
      </c>
      <c r="H130" t="s">
        <v>474</v>
      </c>
      <c r="I130" t="s">
        <v>475</v>
      </c>
      <c r="J130" t="s">
        <v>476</v>
      </c>
      <c r="K130" t="s">
        <v>477</v>
      </c>
      <c r="L130" t="s">
        <v>478</v>
      </c>
      <c r="M130" s="8">
        <f>ROUND(SUMIF(Order_details_2!$A$2:$A$2158,Orders!A130,Order_details_2!$J$2:$J$2158),2)</f>
        <v>21</v>
      </c>
    </row>
    <row r="131" spans="1:13">
      <c r="A131">
        <v>10377</v>
      </c>
      <c r="B131" t="s">
        <v>503</v>
      </c>
      <c r="C131">
        <v>1</v>
      </c>
      <c r="D131" s="3">
        <v>42908</v>
      </c>
      <c r="E131">
        <f t="shared" ref="E131:E194" si="2">MONTH(D131)</f>
        <v>6</v>
      </c>
      <c r="F131" s="3">
        <v>42936</v>
      </c>
      <c r="G131" s="3">
        <v>42912</v>
      </c>
      <c r="H131" t="s">
        <v>504</v>
      </c>
      <c r="I131" t="s">
        <v>505</v>
      </c>
      <c r="J131" t="s">
        <v>206</v>
      </c>
      <c r="K131" t="s">
        <v>207</v>
      </c>
      <c r="L131" t="s">
        <v>209</v>
      </c>
      <c r="M131" s="8">
        <f>ROUND(SUMIF(Order_details_2!$A$2:$A$2158,Orders!A131,Order_details_2!$J$2:$J$2158),2)</f>
        <v>152.4</v>
      </c>
    </row>
    <row r="132" spans="1:13">
      <c r="A132">
        <v>10378</v>
      </c>
      <c r="B132" t="s">
        <v>328</v>
      </c>
      <c r="C132">
        <v>5</v>
      </c>
      <c r="D132" s="3">
        <v>42909</v>
      </c>
      <c r="E132">
        <f t="shared" si="2"/>
        <v>6</v>
      </c>
      <c r="F132" s="3">
        <v>42937</v>
      </c>
      <c r="G132" s="3">
        <v>42918</v>
      </c>
      <c r="H132" t="s">
        <v>329</v>
      </c>
      <c r="I132" t="s">
        <v>330</v>
      </c>
      <c r="J132" t="s">
        <v>331</v>
      </c>
      <c r="K132" t="s">
        <v>207</v>
      </c>
      <c r="L132" t="s">
        <v>332</v>
      </c>
      <c r="M132" s="8">
        <f>ROUND(SUMIF(Order_details_2!$A$2:$A$2158,Orders!A132,Order_details_2!$J$2:$J$2158),2)</f>
        <v>103.2</v>
      </c>
    </row>
    <row r="133" spans="1:13">
      <c r="A133">
        <v>10379</v>
      </c>
      <c r="B133" t="s">
        <v>320</v>
      </c>
      <c r="C133">
        <v>2</v>
      </c>
      <c r="D133" s="3">
        <v>42910</v>
      </c>
      <c r="E133">
        <f t="shared" si="2"/>
        <v>6</v>
      </c>
      <c r="F133" s="3">
        <v>42938</v>
      </c>
      <c r="G133" s="3">
        <v>42912</v>
      </c>
      <c r="H133" t="s">
        <v>321</v>
      </c>
      <c r="I133" t="s">
        <v>322</v>
      </c>
      <c r="J133" t="s">
        <v>274</v>
      </c>
      <c r="K133" t="s">
        <v>275</v>
      </c>
      <c r="L133" t="s">
        <v>276</v>
      </c>
      <c r="M133" s="8">
        <f>ROUND(SUMIF(Order_details_2!$A$2:$A$2158,Orders!A133,Order_details_2!$J$2:$J$2158),2)</f>
        <v>95.92</v>
      </c>
    </row>
    <row r="134" spans="1:13">
      <c r="A134">
        <v>10380</v>
      </c>
      <c r="B134" t="s">
        <v>410</v>
      </c>
      <c r="C134">
        <v>8</v>
      </c>
      <c r="D134" s="3">
        <v>42911</v>
      </c>
      <c r="E134">
        <f t="shared" si="2"/>
        <v>6</v>
      </c>
      <c r="F134" s="3">
        <v>42939</v>
      </c>
      <c r="G134" s="3">
        <v>42946</v>
      </c>
      <c r="H134" t="s">
        <v>411</v>
      </c>
      <c r="I134" t="s">
        <v>412</v>
      </c>
      <c r="J134" t="s">
        <v>413</v>
      </c>
      <c r="K134" t="s">
        <v>414</v>
      </c>
      <c r="L134" t="s">
        <v>415</v>
      </c>
      <c r="M134" s="8">
        <f>ROUND(SUMIF(Order_details_2!$A$2:$A$2158,Orders!A134,Order_details_2!$J$2:$J$2158),2)</f>
        <v>465.98</v>
      </c>
    </row>
    <row r="135" spans="1:13">
      <c r="A135">
        <v>10381</v>
      </c>
      <c r="B135" t="s">
        <v>388</v>
      </c>
      <c r="C135">
        <v>3</v>
      </c>
      <c r="D135" s="3">
        <v>42911</v>
      </c>
      <c r="E135">
        <f t="shared" si="2"/>
        <v>6</v>
      </c>
      <c r="F135" s="3">
        <v>42939</v>
      </c>
      <c r="G135" s="3">
        <v>42912</v>
      </c>
      <c r="H135" t="s">
        <v>389</v>
      </c>
      <c r="I135" t="s">
        <v>390</v>
      </c>
      <c r="J135" t="s">
        <v>391</v>
      </c>
      <c r="K135" t="s">
        <v>392</v>
      </c>
      <c r="L135" t="s">
        <v>305</v>
      </c>
      <c r="M135" s="8">
        <f>ROUND(SUMIF(Order_details_2!$A$2:$A$2158,Orders!A135,Order_details_2!$J$2:$J$2158),2)</f>
        <v>112</v>
      </c>
    </row>
    <row r="136" spans="1:13">
      <c r="A136">
        <v>10382</v>
      </c>
      <c r="B136" t="s">
        <v>306</v>
      </c>
      <c r="C136">
        <v>4</v>
      </c>
      <c r="D136" s="3">
        <v>42912</v>
      </c>
      <c r="E136">
        <f t="shared" si="2"/>
        <v>6</v>
      </c>
      <c r="F136" s="3">
        <v>42940</v>
      </c>
      <c r="G136" s="3">
        <v>42915</v>
      </c>
      <c r="H136" t="s">
        <v>307</v>
      </c>
      <c r="I136" t="s">
        <v>308</v>
      </c>
      <c r="J136" t="s">
        <v>309</v>
      </c>
      <c r="K136" t="s">
        <v>207</v>
      </c>
      <c r="L136" t="s">
        <v>310</v>
      </c>
      <c r="M136" s="8">
        <f>ROUND(SUMIF(Order_details_2!$A$2:$A$2158,Orders!A136,Order_details_2!$J$2:$J$2158),2)</f>
        <v>2900</v>
      </c>
    </row>
    <row r="137" spans="1:13">
      <c r="A137">
        <v>10383</v>
      </c>
      <c r="B137" t="s">
        <v>498</v>
      </c>
      <c r="C137">
        <v>8</v>
      </c>
      <c r="D137" s="3">
        <v>42915</v>
      </c>
      <c r="E137">
        <f t="shared" si="2"/>
        <v>6</v>
      </c>
      <c r="F137" s="3">
        <v>42943</v>
      </c>
      <c r="G137" s="3">
        <v>42917</v>
      </c>
      <c r="H137" t="s">
        <v>499</v>
      </c>
      <c r="I137" t="s">
        <v>500</v>
      </c>
      <c r="J137" t="s">
        <v>501</v>
      </c>
      <c r="K137" t="s">
        <v>502</v>
      </c>
      <c r="L137" t="s">
        <v>209</v>
      </c>
      <c r="M137" s="8">
        <f>ROUND(SUMIF(Order_details_2!$A$2:$A$2158,Orders!A137,Order_details_2!$J$2:$J$2158),2)</f>
        <v>899</v>
      </c>
    </row>
    <row r="138" spans="1:13">
      <c r="A138">
        <v>10384</v>
      </c>
      <c r="B138" t="s">
        <v>375</v>
      </c>
      <c r="C138">
        <v>3</v>
      </c>
      <c r="D138" s="3">
        <v>42915</v>
      </c>
      <c r="E138">
        <f t="shared" si="2"/>
        <v>6</v>
      </c>
      <c r="F138" s="3">
        <v>42943</v>
      </c>
      <c r="G138" s="3">
        <v>42919</v>
      </c>
      <c r="H138" t="s">
        <v>376</v>
      </c>
      <c r="I138" t="s">
        <v>377</v>
      </c>
      <c r="J138" t="s">
        <v>378</v>
      </c>
      <c r="K138" t="s">
        <v>207</v>
      </c>
      <c r="L138" t="s">
        <v>332</v>
      </c>
      <c r="M138" s="8">
        <f>ROUND(SUMIF(Order_details_2!$A$2:$A$2158,Orders!A138,Order_details_2!$J$2:$J$2158),2)</f>
        <v>2222.4</v>
      </c>
    </row>
    <row r="139" spans="1:13">
      <c r="A139">
        <v>10385</v>
      </c>
      <c r="B139" t="s">
        <v>354</v>
      </c>
      <c r="C139">
        <v>1</v>
      </c>
      <c r="D139" s="3">
        <v>42916</v>
      </c>
      <c r="E139">
        <f t="shared" si="2"/>
        <v>6</v>
      </c>
      <c r="F139" s="3">
        <v>42944</v>
      </c>
      <c r="G139" s="3">
        <v>42922</v>
      </c>
      <c r="H139" t="s">
        <v>355</v>
      </c>
      <c r="I139" t="s">
        <v>356</v>
      </c>
      <c r="J139" t="s">
        <v>357</v>
      </c>
      <c r="K139" t="s">
        <v>358</v>
      </c>
      <c r="L139" t="s">
        <v>192</v>
      </c>
      <c r="M139" s="8">
        <f>ROUND(SUMIF(Order_details_2!$A$2:$A$2158,Orders!A139,Order_details_2!$J$2:$J$2158),2)</f>
        <v>172.8</v>
      </c>
    </row>
    <row r="140" spans="1:13">
      <c r="A140">
        <v>10386</v>
      </c>
      <c r="B140" t="s">
        <v>487</v>
      </c>
      <c r="C140">
        <v>9</v>
      </c>
      <c r="D140" s="3">
        <v>42917</v>
      </c>
      <c r="E140">
        <f t="shared" si="2"/>
        <v>7</v>
      </c>
      <c r="F140" s="3">
        <v>42931</v>
      </c>
      <c r="G140" s="3">
        <v>42924</v>
      </c>
      <c r="H140" t="s">
        <v>488</v>
      </c>
      <c r="I140" t="s">
        <v>489</v>
      </c>
      <c r="J140" t="s">
        <v>406</v>
      </c>
      <c r="K140" t="s">
        <v>299</v>
      </c>
      <c r="L140" t="s">
        <v>276</v>
      </c>
      <c r="M140" s="8">
        <f>ROUND(SUMIF(Order_details_2!$A$2:$A$2158,Orders!A140,Order_details_2!$J$2:$J$2158),2)</f>
        <v>166</v>
      </c>
    </row>
    <row r="141" spans="1:13">
      <c r="A141">
        <v>10387</v>
      </c>
      <c r="B141" t="s">
        <v>536</v>
      </c>
      <c r="C141">
        <v>1</v>
      </c>
      <c r="D141" s="3">
        <v>42917</v>
      </c>
      <c r="E141">
        <f t="shared" si="2"/>
        <v>7</v>
      </c>
      <c r="F141" s="3">
        <v>42945</v>
      </c>
      <c r="G141" s="3">
        <v>42919</v>
      </c>
      <c r="H141" t="s">
        <v>537</v>
      </c>
      <c r="I141" t="s">
        <v>538</v>
      </c>
      <c r="J141" t="s">
        <v>539</v>
      </c>
      <c r="K141" t="s">
        <v>207</v>
      </c>
      <c r="L141" t="s">
        <v>540</v>
      </c>
      <c r="M141" s="8">
        <f>ROUND(SUMIF(Order_details_2!$A$2:$A$2158,Orders!A141,Order_details_2!$J$2:$J$2158),2)</f>
        <v>1058.4000000000001</v>
      </c>
    </row>
    <row r="142" spans="1:13">
      <c r="A142">
        <v>10388</v>
      </c>
      <c r="B142" t="s">
        <v>503</v>
      </c>
      <c r="C142">
        <v>2</v>
      </c>
      <c r="D142" s="3">
        <v>42918</v>
      </c>
      <c r="E142">
        <f t="shared" si="2"/>
        <v>7</v>
      </c>
      <c r="F142" s="3">
        <v>42946</v>
      </c>
      <c r="G142" s="3">
        <v>42919</v>
      </c>
      <c r="H142" t="s">
        <v>504</v>
      </c>
      <c r="I142" t="s">
        <v>505</v>
      </c>
      <c r="J142" t="s">
        <v>206</v>
      </c>
      <c r="K142" t="s">
        <v>207</v>
      </c>
      <c r="L142" t="s">
        <v>209</v>
      </c>
      <c r="M142" s="8">
        <f>ROUND(SUMIF(Order_details_2!$A$2:$A$2158,Orders!A142,Order_details_2!$J$2:$J$2158),2)</f>
        <v>1093.2</v>
      </c>
    </row>
    <row r="143" spans="1:13">
      <c r="A143">
        <v>10389</v>
      </c>
      <c r="B143" t="s">
        <v>541</v>
      </c>
      <c r="C143">
        <v>4</v>
      </c>
      <c r="D143" s="3">
        <v>42919</v>
      </c>
      <c r="E143">
        <f t="shared" si="2"/>
        <v>7</v>
      </c>
      <c r="F143" s="3">
        <v>42947</v>
      </c>
      <c r="G143" s="3">
        <v>42923</v>
      </c>
      <c r="H143" t="s">
        <v>542</v>
      </c>
      <c r="I143" t="s">
        <v>543</v>
      </c>
      <c r="J143" t="s">
        <v>544</v>
      </c>
      <c r="K143" t="s">
        <v>545</v>
      </c>
      <c r="L143" t="s">
        <v>478</v>
      </c>
      <c r="M143" s="8">
        <f>ROUND(SUMIF(Order_details_2!$A$2:$A$2158,Orders!A143,Order_details_2!$J$2:$J$2158),2)</f>
        <v>1832.8</v>
      </c>
    </row>
    <row r="144" spans="1:13">
      <c r="A144">
        <v>10390</v>
      </c>
      <c r="B144" t="s">
        <v>306</v>
      </c>
      <c r="C144">
        <v>6</v>
      </c>
      <c r="D144" s="3">
        <v>42922</v>
      </c>
      <c r="E144">
        <f t="shared" si="2"/>
        <v>7</v>
      </c>
      <c r="F144" s="3">
        <v>42950</v>
      </c>
      <c r="G144" s="3">
        <v>42925</v>
      </c>
      <c r="H144" t="s">
        <v>307</v>
      </c>
      <c r="I144" t="s">
        <v>308</v>
      </c>
      <c r="J144" t="s">
        <v>309</v>
      </c>
      <c r="K144" t="s">
        <v>207</v>
      </c>
      <c r="L144" t="s">
        <v>310</v>
      </c>
      <c r="M144" s="8">
        <f>ROUND(SUMIF(Order_details_2!$A$2:$A$2158,Orders!A144,Order_details_2!$J$2:$J$2158),2)</f>
        <v>616.32000000000005</v>
      </c>
    </row>
    <row r="145" spans="1:13">
      <c r="A145">
        <v>10391</v>
      </c>
      <c r="B145" t="s">
        <v>506</v>
      </c>
      <c r="C145">
        <v>3</v>
      </c>
      <c r="D145" s="3">
        <v>42922</v>
      </c>
      <c r="E145">
        <f t="shared" si="2"/>
        <v>7</v>
      </c>
      <c r="F145" s="3">
        <v>42950</v>
      </c>
      <c r="G145" s="3">
        <v>42930</v>
      </c>
      <c r="H145" t="s">
        <v>507</v>
      </c>
      <c r="I145" t="s">
        <v>508</v>
      </c>
      <c r="J145" t="s">
        <v>509</v>
      </c>
      <c r="K145" t="s">
        <v>207</v>
      </c>
      <c r="L145" t="s">
        <v>270</v>
      </c>
      <c r="M145" s="8">
        <f>ROUND(SUMIF(Order_details_2!$A$2:$A$2158,Orders!A145,Order_details_2!$J$2:$J$2158),2)</f>
        <v>86.4</v>
      </c>
    </row>
    <row r="146" spans="1:13">
      <c r="A146">
        <v>10392</v>
      </c>
      <c r="B146" t="s">
        <v>494</v>
      </c>
      <c r="C146">
        <v>2</v>
      </c>
      <c r="D146" s="3">
        <v>42923</v>
      </c>
      <c r="E146">
        <f t="shared" si="2"/>
        <v>7</v>
      </c>
      <c r="F146" s="3">
        <v>42951</v>
      </c>
      <c r="G146" s="3">
        <v>42931</v>
      </c>
      <c r="H146" t="s">
        <v>495</v>
      </c>
      <c r="I146" t="s">
        <v>496</v>
      </c>
      <c r="J146" t="s">
        <v>497</v>
      </c>
      <c r="K146" t="s">
        <v>207</v>
      </c>
      <c r="L146" t="s">
        <v>310</v>
      </c>
      <c r="M146" s="8">
        <f>ROUND(SUMIF(Order_details_2!$A$2:$A$2158,Orders!A146,Order_details_2!$J$2:$J$2158),2)</f>
        <v>1440</v>
      </c>
    </row>
    <row r="147" spans="1:13">
      <c r="A147">
        <v>10393</v>
      </c>
      <c r="B147" t="s">
        <v>456</v>
      </c>
      <c r="C147">
        <v>1</v>
      </c>
      <c r="D147" s="3">
        <v>42924</v>
      </c>
      <c r="E147">
        <f t="shared" si="2"/>
        <v>7</v>
      </c>
      <c r="F147" s="3">
        <v>42952</v>
      </c>
      <c r="G147" s="3">
        <v>42933</v>
      </c>
      <c r="H147" t="s">
        <v>457</v>
      </c>
      <c r="I147" t="s">
        <v>458</v>
      </c>
      <c r="J147" t="s">
        <v>459</v>
      </c>
      <c r="K147" t="s">
        <v>460</v>
      </c>
      <c r="L147" t="s">
        <v>192</v>
      </c>
      <c r="M147" s="8">
        <f>ROUND(SUMIF(Order_details_2!$A$2:$A$2158,Orders!A147,Order_details_2!$J$2:$J$2158),2)</f>
        <v>1065.6500000000001</v>
      </c>
    </row>
    <row r="148" spans="1:13">
      <c r="A148">
        <v>10394</v>
      </c>
      <c r="B148" t="s">
        <v>532</v>
      </c>
      <c r="C148">
        <v>1</v>
      </c>
      <c r="D148" s="3">
        <v>42924</v>
      </c>
      <c r="E148">
        <f t="shared" si="2"/>
        <v>7</v>
      </c>
      <c r="F148" s="3">
        <v>42952</v>
      </c>
      <c r="G148" s="3">
        <v>42933</v>
      </c>
      <c r="H148" t="s">
        <v>533</v>
      </c>
      <c r="I148" t="s">
        <v>534</v>
      </c>
      <c r="J148" t="s">
        <v>535</v>
      </c>
      <c r="K148" t="s">
        <v>433</v>
      </c>
      <c r="L148" t="s">
        <v>192</v>
      </c>
      <c r="M148" s="8">
        <f>ROUND(SUMIF(Order_details_2!$A$2:$A$2158,Orders!A148,Order_details_2!$J$2:$J$2158),2)</f>
        <v>442</v>
      </c>
    </row>
    <row r="149" spans="1:13">
      <c r="A149">
        <v>10395</v>
      </c>
      <c r="B149" t="s">
        <v>300</v>
      </c>
      <c r="C149">
        <v>6</v>
      </c>
      <c r="D149" s="3">
        <v>42925</v>
      </c>
      <c r="E149">
        <f t="shared" si="2"/>
        <v>7</v>
      </c>
      <c r="F149" s="3">
        <v>42953</v>
      </c>
      <c r="G149" s="3">
        <v>42933</v>
      </c>
      <c r="H149" t="s">
        <v>301</v>
      </c>
      <c r="I149" t="s">
        <v>302</v>
      </c>
      <c r="J149" t="s">
        <v>303</v>
      </c>
      <c r="K149" t="s">
        <v>304</v>
      </c>
      <c r="L149" t="s">
        <v>305</v>
      </c>
      <c r="M149" s="8">
        <f>ROUND(SUMIF(Order_details_2!$A$2:$A$2158,Orders!A149,Order_details_2!$J$2:$J$2158),2)</f>
        <v>440.68</v>
      </c>
    </row>
    <row r="150" spans="1:13">
      <c r="A150">
        <v>10396</v>
      </c>
      <c r="B150" t="s">
        <v>342</v>
      </c>
      <c r="C150">
        <v>1</v>
      </c>
      <c r="D150" s="3">
        <v>42926</v>
      </c>
      <c r="E150">
        <f t="shared" si="2"/>
        <v>7</v>
      </c>
      <c r="F150" s="3">
        <v>42940</v>
      </c>
      <c r="G150" s="3">
        <v>42936</v>
      </c>
      <c r="H150" t="s">
        <v>343</v>
      </c>
      <c r="I150" t="s">
        <v>344</v>
      </c>
      <c r="J150" t="s">
        <v>345</v>
      </c>
      <c r="K150" t="s">
        <v>207</v>
      </c>
      <c r="L150" t="s">
        <v>270</v>
      </c>
      <c r="M150" s="8">
        <f>ROUND(SUMIF(Order_details_2!$A$2:$A$2158,Orders!A150,Order_details_2!$J$2:$J$2158),2)</f>
        <v>1903.8</v>
      </c>
    </row>
    <row r="151" spans="1:13">
      <c r="A151">
        <v>10397</v>
      </c>
      <c r="B151" t="s">
        <v>479</v>
      </c>
      <c r="C151">
        <v>5</v>
      </c>
      <c r="D151" s="3">
        <v>42926</v>
      </c>
      <c r="E151">
        <f t="shared" si="2"/>
        <v>7</v>
      </c>
      <c r="F151" s="3">
        <v>42954</v>
      </c>
      <c r="G151" s="3">
        <v>42932</v>
      </c>
      <c r="H151" t="s">
        <v>480</v>
      </c>
      <c r="I151" t="s">
        <v>481</v>
      </c>
      <c r="J151" t="s">
        <v>467</v>
      </c>
      <c r="K151" t="s">
        <v>207</v>
      </c>
      <c r="L151" t="s">
        <v>468</v>
      </c>
      <c r="M151" s="8">
        <f>ROUND(SUMIF(Order_details_2!$A$2:$A$2158,Orders!A151,Order_details_2!$J$2:$J$2158),2)</f>
        <v>126.48</v>
      </c>
    </row>
    <row r="152" spans="1:13">
      <c r="A152">
        <v>10398</v>
      </c>
      <c r="B152" t="s">
        <v>456</v>
      </c>
      <c r="C152">
        <v>2</v>
      </c>
      <c r="D152" s="3">
        <v>42929</v>
      </c>
      <c r="E152">
        <f t="shared" si="2"/>
        <v>7</v>
      </c>
      <c r="F152" s="3">
        <v>42957</v>
      </c>
      <c r="G152" s="3">
        <v>42939</v>
      </c>
      <c r="H152" t="s">
        <v>457</v>
      </c>
      <c r="I152" t="s">
        <v>458</v>
      </c>
      <c r="J152" t="s">
        <v>459</v>
      </c>
      <c r="K152" t="s">
        <v>460</v>
      </c>
      <c r="L152" t="s">
        <v>192</v>
      </c>
      <c r="M152" s="8">
        <f>ROUND(SUMIF(Order_details_2!$A$2:$A$2158,Orders!A152,Order_details_2!$J$2:$J$2158),2)</f>
        <v>662.4</v>
      </c>
    </row>
    <row r="153" spans="1:13">
      <c r="A153">
        <v>10399</v>
      </c>
      <c r="B153" t="s">
        <v>520</v>
      </c>
      <c r="C153">
        <v>8</v>
      </c>
      <c r="D153" s="3">
        <v>42930</v>
      </c>
      <c r="E153">
        <f t="shared" si="2"/>
        <v>7</v>
      </c>
      <c r="F153" s="3">
        <v>42944</v>
      </c>
      <c r="G153" s="3">
        <v>42938</v>
      </c>
      <c r="H153" t="s">
        <v>521</v>
      </c>
      <c r="I153" t="s">
        <v>522</v>
      </c>
      <c r="J153" t="s">
        <v>523</v>
      </c>
      <c r="K153" t="s">
        <v>207</v>
      </c>
      <c r="L153" t="s">
        <v>486</v>
      </c>
      <c r="M153" s="8">
        <f>ROUND(SUMIF(Order_details_2!$A$2:$A$2158,Orders!A153,Order_details_2!$J$2:$J$2158),2)</f>
        <v>1765.6</v>
      </c>
    </row>
    <row r="154" spans="1:13">
      <c r="A154">
        <v>10400</v>
      </c>
      <c r="B154" t="s">
        <v>510</v>
      </c>
      <c r="C154">
        <v>1</v>
      </c>
      <c r="D154" s="3">
        <v>42931</v>
      </c>
      <c r="E154">
        <f t="shared" si="2"/>
        <v>7</v>
      </c>
      <c r="F154" s="3">
        <v>42959</v>
      </c>
      <c r="G154" s="3">
        <v>42946</v>
      </c>
      <c r="H154" t="s">
        <v>511</v>
      </c>
      <c r="I154" t="s">
        <v>512</v>
      </c>
      <c r="J154" t="s">
        <v>206</v>
      </c>
      <c r="K154" t="s">
        <v>207</v>
      </c>
      <c r="L154" t="s">
        <v>209</v>
      </c>
      <c r="M154" s="8">
        <f>ROUND(SUMIF(Order_details_2!$A$2:$A$2158,Orders!A154,Order_details_2!$J$2:$J$2158),2)</f>
        <v>3063</v>
      </c>
    </row>
    <row r="155" spans="1:13">
      <c r="A155">
        <v>10401</v>
      </c>
      <c r="B155" t="s">
        <v>323</v>
      </c>
      <c r="C155">
        <v>1</v>
      </c>
      <c r="D155" s="3">
        <v>42931</v>
      </c>
      <c r="E155">
        <f t="shared" si="2"/>
        <v>7</v>
      </c>
      <c r="F155" s="3">
        <v>42959</v>
      </c>
      <c r="G155" s="3">
        <v>42940</v>
      </c>
      <c r="H155" t="s">
        <v>324</v>
      </c>
      <c r="I155" t="s">
        <v>325</v>
      </c>
      <c r="J155" t="s">
        <v>326</v>
      </c>
      <c r="K155" t="s">
        <v>327</v>
      </c>
      <c r="L155" t="s">
        <v>192</v>
      </c>
      <c r="M155" s="8">
        <f>ROUND(SUMIF(Order_details_2!$A$2:$A$2158,Orders!A155,Order_details_2!$J$2:$J$2158),2)</f>
        <v>3868.6</v>
      </c>
    </row>
    <row r="156" spans="1:13">
      <c r="A156">
        <v>10402</v>
      </c>
      <c r="B156" t="s">
        <v>306</v>
      </c>
      <c r="C156">
        <v>8</v>
      </c>
      <c r="D156" s="3">
        <v>42932</v>
      </c>
      <c r="E156">
        <f t="shared" si="2"/>
        <v>7</v>
      </c>
      <c r="F156" s="3">
        <v>42974</v>
      </c>
      <c r="G156" s="3">
        <v>42940</v>
      </c>
      <c r="H156" t="s">
        <v>307</v>
      </c>
      <c r="I156" t="s">
        <v>308</v>
      </c>
      <c r="J156" t="s">
        <v>309</v>
      </c>
      <c r="K156" t="s">
        <v>207</v>
      </c>
      <c r="L156" t="s">
        <v>310</v>
      </c>
      <c r="M156" s="8">
        <f>ROUND(SUMIF(Order_details_2!$A$2:$A$2158,Orders!A156,Order_details_2!$J$2:$J$2158),2)</f>
        <v>2713.5</v>
      </c>
    </row>
    <row r="157" spans="1:13">
      <c r="A157">
        <v>10403</v>
      </c>
      <c r="B157" t="s">
        <v>306</v>
      </c>
      <c r="C157">
        <v>4</v>
      </c>
      <c r="D157" s="3">
        <v>42933</v>
      </c>
      <c r="E157">
        <f t="shared" si="2"/>
        <v>7</v>
      </c>
      <c r="F157" s="3">
        <v>42961</v>
      </c>
      <c r="G157" s="3">
        <v>42939</v>
      </c>
      <c r="H157" t="s">
        <v>307</v>
      </c>
      <c r="I157" t="s">
        <v>308</v>
      </c>
      <c r="J157" t="s">
        <v>309</v>
      </c>
      <c r="K157" t="s">
        <v>207</v>
      </c>
      <c r="L157" t="s">
        <v>310</v>
      </c>
      <c r="M157" s="8">
        <f>ROUND(SUMIF(Order_details_2!$A$2:$A$2158,Orders!A157,Order_details_2!$J$2:$J$2158),2)</f>
        <v>150.88999999999999</v>
      </c>
    </row>
    <row r="158" spans="1:13">
      <c r="A158">
        <v>10404</v>
      </c>
      <c r="B158" t="s">
        <v>363</v>
      </c>
      <c r="C158">
        <v>2</v>
      </c>
      <c r="D158" s="3">
        <v>42933</v>
      </c>
      <c r="E158">
        <f t="shared" si="2"/>
        <v>7</v>
      </c>
      <c r="F158" s="3">
        <v>42961</v>
      </c>
      <c r="G158" s="3">
        <v>42938</v>
      </c>
      <c r="H158" t="s">
        <v>364</v>
      </c>
      <c r="I158" t="s">
        <v>365</v>
      </c>
      <c r="J158" t="s">
        <v>366</v>
      </c>
      <c r="K158" t="s">
        <v>207</v>
      </c>
      <c r="L158" t="s">
        <v>367</v>
      </c>
      <c r="M158" s="8">
        <f>ROUND(SUMIF(Order_details_2!$A$2:$A$2158,Orders!A158,Order_details_2!$J$2:$J$2158),2)</f>
        <v>83.75</v>
      </c>
    </row>
    <row r="159" spans="1:13">
      <c r="A159">
        <v>10405</v>
      </c>
      <c r="B159" t="s">
        <v>546</v>
      </c>
      <c r="C159">
        <v>1</v>
      </c>
      <c r="D159" s="3">
        <v>42936</v>
      </c>
      <c r="E159">
        <f t="shared" si="2"/>
        <v>7</v>
      </c>
      <c r="F159" s="3">
        <v>42964</v>
      </c>
      <c r="G159" s="3">
        <v>42952</v>
      </c>
      <c r="H159" t="s">
        <v>547</v>
      </c>
      <c r="I159" t="s">
        <v>548</v>
      </c>
      <c r="J159" t="s">
        <v>549</v>
      </c>
      <c r="K159" t="s">
        <v>550</v>
      </c>
      <c r="L159" t="s">
        <v>305</v>
      </c>
      <c r="M159" s="8">
        <f>ROUND(SUMIF(Order_details_2!$A$2:$A$2158,Orders!A159,Order_details_2!$J$2:$J$2158),2)</f>
        <v>400</v>
      </c>
    </row>
    <row r="160" spans="1:13">
      <c r="A160">
        <v>10406</v>
      </c>
      <c r="B160" t="s">
        <v>524</v>
      </c>
      <c r="C160">
        <v>7</v>
      </c>
      <c r="D160" s="3">
        <v>42937</v>
      </c>
      <c r="E160">
        <f t="shared" si="2"/>
        <v>7</v>
      </c>
      <c r="F160" s="3">
        <v>42979</v>
      </c>
      <c r="G160" s="3">
        <v>42943</v>
      </c>
      <c r="H160" t="s">
        <v>525</v>
      </c>
      <c r="I160" t="s">
        <v>526</v>
      </c>
      <c r="J160" t="s">
        <v>406</v>
      </c>
      <c r="K160" t="s">
        <v>299</v>
      </c>
      <c r="L160" t="s">
        <v>276</v>
      </c>
      <c r="M160" s="8">
        <f>ROUND(SUMIF(Order_details_2!$A$2:$A$2158,Orders!A160,Order_details_2!$J$2:$J$2158),2)</f>
        <v>331.42</v>
      </c>
    </row>
    <row r="161" spans="1:13">
      <c r="A161">
        <v>10407</v>
      </c>
      <c r="B161" t="s">
        <v>316</v>
      </c>
      <c r="C161">
        <v>2</v>
      </c>
      <c r="D161" s="3">
        <v>42937</v>
      </c>
      <c r="E161">
        <f t="shared" si="2"/>
        <v>7</v>
      </c>
      <c r="F161" s="3">
        <v>42965</v>
      </c>
      <c r="G161" s="3">
        <v>42960</v>
      </c>
      <c r="H161" t="s">
        <v>317</v>
      </c>
      <c r="I161" t="s">
        <v>318</v>
      </c>
      <c r="J161" t="s">
        <v>319</v>
      </c>
      <c r="K161" t="s">
        <v>207</v>
      </c>
      <c r="L161" t="s">
        <v>270</v>
      </c>
      <c r="M161" s="8">
        <f>ROUND(SUMIF(Order_details_2!$A$2:$A$2158,Orders!A161,Order_details_2!$J$2:$J$2158),2)</f>
        <v>1194</v>
      </c>
    </row>
    <row r="162" spans="1:13">
      <c r="A162">
        <v>10408</v>
      </c>
      <c r="B162" t="s">
        <v>551</v>
      </c>
      <c r="C162">
        <v>8</v>
      </c>
      <c r="D162" s="3">
        <v>42938</v>
      </c>
      <c r="E162">
        <f t="shared" si="2"/>
        <v>7</v>
      </c>
      <c r="F162" s="3">
        <v>42966</v>
      </c>
      <c r="G162" s="3">
        <v>42944</v>
      </c>
      <c r="H162" t="s">
        <v>552</v>
      </c>
      <c r="I162" t="s">
        <v>553</v>
      </c>
      <c r="J162" t="s">
        <v>554</v>
      </c>
      <c r="K162" t="s">
        <v>207</v>
      </c>
      <c r="L162" t="s">
        <v>265</v>
      </c>
      <c r="M162" s="8">
        <f>ROUND(SUMIF(Order_details_2!$A$2:$A$2158,Orders!A162,Order_details_2!$J$2:$J$2158),2)</f>
        <v>1622.4</v>
      </c>
    </row>
    <row r="163" spans="1:13">
      <c r="A163">
        <v>10409</v>
      </c>
      <c r="B163" t="s">
        <v>555</v>
      </c>
      <c r="C163">
        <v>3</v>
      </c>
      <c r="D163" s="3">
        <v>42939</v>
      </c>
      <c r="E163">
        <f t="shared" si="2"/>
        <v>7</v>
      </c>
      <c r="F163" s="3">
        <v>42967</v>
      </c>
      <c r="G163" s="3">
        <v>42944</v>
      </c>
      <c r="H163" t="s">
        <v>556</v>
      </c>
      <c r="I163" t="s">
        <v>557</v>
      </c>
      <c r="J163" t="s">
        <v>558</v>
      </c>
      <c r="K163" t="s">
        <v>207</v>
      </c>
      <c r="L163" t="s">
        <v>559</v>
      </c>
      <c r="M163" s="8">
        <f>ROUND(SUMIF(Order_details_2!$A$2:$A$2158,Orders!A163,Order_details_2!$J$2:$J$2158),2)</f>
        <v>319.2</v>
      </c>
    </row>
    <row r="164" spans="1:13">
      <c r="A164">
        <v>10410</v>
      </c>
      <c r="B164" t="s">
        <v>541</v>
      </c>
      <c r="C164">
        <v>3</v>
      </c>
      <c r="D164" s="3">
        <v>42940</v>
      </c>
      <c r="E164">
        <f t="shared" si="2"/>
        <v>7</v>
      </c>
      <c r="F164" s="3">
        <v>42968</v>
      </c>
      <c r="G164" s="3">
        <v>42945</v>
      </c>
      <c r="H164" t="s">
        <v>542</v>
      </c>
      <c r="I164" t="s">
        <v>543</v>
      </c>
      <c r="J164" t="s">
        <v>544</v>
      </c>
      <c r="K164" t="s">
        <v>545</v>
      </c>
      <c r="L164" t="s">
        <v>478</v>
      </c>
      <c r="M164" s="8">
        <f>ROUND(SUMIF(Order_details_2!$A$2:$A$2158,Orders!A164,Order_details_2!$J$2:$J$2158),2)</f>
        <v>802</v>
      </c>
    </row>
    <row r="165" spans="1:13">
      <c r="A165">
        <v>10411</v>
      </c>
      <c r="B165" t="s">
        <v>541</v>
      </c>
      <c r="C165">
        <v>9</v>
      </c>
      <c r="D165" s="3">
        <v>42940</v>
      </c>
      <c r="E165">
        <f t="shared" si="2"/>
        <v>7</v>
      </c>
      <c r="F165" s="3">
        <v>42968</v>
      </c>
      <c r="G165" s="3">
        <v>42951</v>
      </c>
      <c r="H165" t="s">
        <v>542</v>
      </c>
      <c r="I165" t="s">
        <v>543</v>
      </c>
      <c r="J165" t="s">
        <v>544</v>
      </c>
      <c r="K165" t="s">
        <v>545</v>
      </c>
      <c r="L165" t="s">
        <v>478</v>
      </c>
      <c r="M165" s="8">
        <f>ROUND(SUMIF(Order_details_2!$A$2:$A$2158,Orders!A165,Order_details_2!$J$2:$J$2158),2)</f>
        <v>241.7</v>
      </c>
    </row>
    <row r="166" spans="1:13">
      <c r="A166">
        <v>10412</v>
      </c>
      <c r="B166" t="s">
        <v>337</v>
      </c>
      <c r="C166">
        <v>8</v>
      </c>
      <c r="D166" s="3">
        <v>42943</v>
      </c>
      <c r="E166">
        <f t="shared" si="2"/>
        <v>7</v>
      </c>
      <c r="F166" s="3">
        <v>42971</v>
      </c>
      <c r="G166" s="3">
        <v>42945</v>
      </c>
      <c r="H166" t="s">
        <v>338</v>
      </c>
      <c r="I166" t="s">
        <v>339</v>
      </c>
      <c r="J166" t="s">
        <v>340</v>
      </c>
      <c r="K166" t="s">
        <v>207</v>
      </c>
      <c r="L166" t="s">
        <v>341</v>
      </c>
      <c r="M166" s="8">
        <f>ROUND(SUMIF(Order_details_2!$A$2:$A$2158,Orders!A166,Order_details_2!$J$2:$J$2158),2)</f>
        <v>37.200000000000003</v>
      </c>
    </row>
    <row r="167" spans="1:13">
      <c r="A167">
        <v>10413</v>
      </c>
      <c r="B167" t="s">
        <v>490</v>
      </c>
      <c r="C167">
        <v>3</v>
      </c>
      <c r="D167" s="3">
        <v>42944</v>
      </c>
      <c r="E167">
        <f t="shared" si="2"/>
        <v>7</v>
      </c>
      <c r="F167" s="3">
        <v>42972</v>
      </c>
      <c r="G167" s="3">
        <v>42946</v>
      </c>
      <c r="H167" t="s">
        <v>491</v>
      </c>
      <c r="I167" t="s">
        <v>492</v>
      </c>
      <c r="J167" t="s">
        <v>493</v>
      </c>
      <c r="K167" t="s">
        <v>207</v>
      </c>
      <c r="L167" t="s">
        <v>265</v>
      </c>
      <c r="M167" s="8">
        <f>ROUND(SUMIF(Order_details_2!$A$2:$A$2158,Orders!A167,Order_details_2!$J$2:$J$2158),2)</f>
        <v>2123.1999999999998</v>
      </c>
    </row>
    <row r="168" spans="1:13">
      <c r="A168">
        <v>10414</v>
      </c>
      <c r="B168" t="s">
        <v>487</v>
      </c>
      <c r="C168">
        <v>2</v>
      </c>
      <c r="D168" s="3">
        <v>42944</v>
      </c>
      <c r="E168">
        <f t="shared" si="2"/>
        <v>7</v>
      </c>
      <c r="F168" s="3">
        <v>42972</v>
      </c>
      <c r="G168" s="3">
        <v>42947</v>
      </c>
      <c r="H168" t="s">
        <v>488</v>
      </c>
      <c r="I168" t="s">
        <v>489</v>
      </c>
      <c r="J168" t="s">
        <v>406</v>
      </c>
      <c r="K168" t="s">
        <v>299</v>
      </c>
      <c r="L168" t="s">
        <v>276</v>
      </c>
      <c r="M168" s="8">
        <f>ROUND(SUMIF(Order_details_2!$A$2:$A$2158,Orders!A168,Order_details_2!$J$2:$J$2158),2)</f>
        <v>106.57</v>
      </c>
    </row>
    <row r="169" spans="1:13">
      <c r="A169">
        <v>10415</v>
      </c>
      <c r="B169" t="s">
        <v>532</v>
      </c>
      <c r="C169">
        <v>3</v>
      </c>
      <c r="D169" s="3">
        <v>42945</v>
      </c>
      <c r="E169">
        <f t="shared" si="2"/>
        <v>7</v>
      </c>
      <c r="F169" s="3">
        <v>42973</v>
      </c>
      <c r="G169" s="3">
        <v>42954</v>
      </c>
      <c r="H169" t="s">
        <v>533</v>
      </c>
      <c r="I169" t="s">
        <v>534</v>
      </c>
      <c r="J169" t="s">
        <v>535</v>
      </c>
      <c r="K169" t="s">
        <v>433</v>
      </c>
      <c r="L169" t="s">
        <v>192</v>
      </c>
      <c r="M169" s="8">
        <f>ROUND(SUMIF(Order_details_2!$A$2:$A$2158,Orders!A169,Order_details_2!$J$2:$J$2158),2)</f>
        <v>102.4</v>
      </c>
    </row>
    <row r="170" spans="1:13">
      <c r="A170">
        <v>10416</v>
      </c>
      <c r="B170" t="s">
        <v>337</v>
      </c>
      <c r="C170">
        <v>8</v>
      </c>
      <c r="D170" s="3">
        <v>42946</v>
      </c>
      <c r="E170">
        <f t="shared" si="2"/>
        <v>7</v>
      </c>
      <c r="F170" s="3">
        <v>42974</v>
      </c>
      <c r="G170" s="3">
        <v>42957</v>
      </c>
      <c r="H170" t="s">
        <v>338</v>
      </c>
      <c r="I170" t="s">
        <v>339</v>
      </c>
      <c r="J170" t="s">
        <v>340</v>
      </c>
      <c r="K170" t="s">
        <v>207</v>
      </c>
      <c r="L170" t="s">
        <v>341</v>
      </c>
      <c r="M170" s="8">
        <f>ROUND(SUMIF(Order_details_2!$A$2:$A$2158,Orders!A170,Order_details_2!$J$2:$J$2158),2)</f>
        <v>720</v>
      </c>
    </row>
    <row r="171" spans="1:13">
      <c r="A171">
        <v>10417</v>
      </c>
      <c r="B171" t="s">
        <v>482</v>
      </c>
      <c r="C171">
        <v>4</v>
      </c>
      <c r="D171" s="3">
        <v>42946</v>
      </c>
      <c r="E171">
        <f t="shared" si="2"/>
        <v>7</v>
      </c>
      <c r="F171" s="3">
        <v>42974</v>
      </c>
      <c r="G171" s="3">
        <v>42958</v>
      </c>
      <c r="H171" t="s">
        <v>483</v>
      </c>
      <c r="I171" t="s">
        <v>484</v>
      </c>
      <c r="J171" t="s">
        <v>485</v>
      </c>
      <c r="K171" t="s">
        <v>207</v>
      </c>
      <c r="L171" t="s">
        <v>486</v>
      </c>
      <c r="M171" s="8">
        <f>ROUND(SUMIF(Order_details_2!$A$2:$A$2158,Orders!A171,Order_details_2!$J$2:$J$2158),2)</f>
        <v>10998.8</v>
      </c>
    </row>
    <row r="172" spans="1:13">
      <c r="A172">
        <v>10418</v>
      </c>
      <c r="B172" t="s">
        <v>359</v>
      </c>
      <c r="C172">
        <v>4</v>
      </c>
      <c r="D172" s="3">
        <v>42947</v>
      </c>
      <c r="E172">
        <f t="shared" si="2"/>
        <v>7</v>
      </c>
      <c r="F172" s="3">
        <v>42975</v>
      </c>
      <c r="G172" s="3">
        <v>42954</v>
      </c>
      <c r="H172" t="s">
        <v>360</v>
      </c>
      <c r="I172" t="s">
        <v>361</v>
      </c>
      <c r="J172" t="s">
        <v>362</v>
      </c>
      <c r="K172" t="s">
        <v>207</v>
      </c>
      <c r="L172" t="s">
        <v>270</v>
      </c>
      <c r="M172" s="8">
        <f>ROUND(SUMIF(Order_details_2!$A$2:$A$2158,Orders!A172,Order_details_2!$J$2:$J$2158),2)</f>
        <v>1814.8</v>
      </c>
    </row>
    <row r="173" spans="1:13">
      <c r="A173">
        <v>10419</v>
      </c>
      <c r="B173" t="s">
        <v>291</v>
      </c>
      <c r="C173">
        <v>4</v>
      </c>
      <c r="D173" s="3">
        <v>42950</v>
      </c>
      <c r="E173">
        <f t="shared" si="2"/>
        <v>8</v>
      </c>
      <c r="F173" s="3">
        <v>42978</v>
      </c>
      <c r="G173" s="3">
        <v>42960</v>
      </c>
      <c r="H173" t="s">
        <v>292</v>
      </c>
      <c r="I173" t="s">
        <v>293</v>
      </c>
      <c r="J173" t="s">
        <v>294</v>
      </c>
      <c r="K173" t="s">
        <v>207</v>
      </c>
      <c r="L173" t="s">
        <v>290</v>
      </c>
      <c r="M173" s="8">
        <f>ROUND(SUMIF(Order_details_2!$A$2:$A$2158,Orders!A173,Order_details_2!$J$2:$J$2158),2)</f>
        <v>110.4</v>
      </c>
    </row>
    <row r="174" spans="1:13">
      <c r="A174">
        <v>10420</v>
      </c>
      <c r="B174" t="s">
        <v>295</v>
      </c>
      <c r="C174">
        <v>3</v>
      </c>
      <c r="D174" s="3">
        <v>42951</v>
      </c>
      <c r="E174">
        <f t="shared" si="2"/>
        <v>8</v>
      </c>
      <c r="F174" s="3">
        <v>42979</v>
      </c>
      <c r="G174" s="3">
        <v>42957</v>
      </c>
      <c r="H174" t="s">
        <v>296</v>
      </c>
      <c r="I174" t="s">
        <v>297</v>
      </c>
      <c r="J174" t="s">
        <v>298</v>
      </c>
      <c r="K174" t="s">
        <v>299</v>
      </c>
      <c r="L174" t="s">
        <v>276</v>
      </c>
      <c r="M174" s="8">
        <f>ROUND(SUMIF(Order_details_2!$A$2:$A$2158,Orders!A174,Order_details_2!$J$2:$J$2158),2)</f>
        <v>189.76</v>
      </c>
    </row>
    <row r="175" spans="1:13">
      <c r="A175">
        <v>10421</v>
      </c>
      <c r="B175" t="s">
        <v>320</v>
      </c>
      <c r="C175">
        <v>8</v>
      </c>
      <c r="D175" s="3">
        <v>42951</v>
      </c>
      <c r="E175">
        <f t="shared" si="2"/>
        <v>8</v>
      </c>
      <c r="F175" s="3">
        <v>42993</v>
      </c>
      <c r="G175" s="3">
        <v>42957</v>
      </c>
      <c r="H175" t="s">
        <v>321</v>
      </c>
      <c r="I175" t="s">
        <v>322</v>
      </c>
      <c r="J175" t="s">
        <v>274</v>
      </c>
      <c r="K175" t="s">
        <v>275</v>
      </c>
      <c r="L175" t="s">
        <v>276</v>
      </c>
      <c r="M175" s="8">
        <f>ROUND(SUMIF(Order_details_2!$A$2:$A$2158,Orders!A175,Order_details_2!$J$2:$J$2158),2)</f>
        <v>825.93</v>
      </c>
    </row>
    <row r="176" spans="1:13">
      <c r="A176">
        <v>10422</v>
      </c>
      <c r="B176" t="s">
        <v>560</v>
      </c>
      <c r="C176">
        <v>2</v>
      </c>
      <c r="D176" s="3">
        <v>42952</v>
      </c>
      <c r="E176">
        <f t="shared" si="2"/>
        <v>8</v>
      </c>
      <c r="F176" s="3">
        <v>42980</v>
      </c>
      <c r="G176" s="3">
        <v>42961</v>
      </c>
      <c r="H176" t="s">
        <v>561</v>
      </c>
      <c r="I176" t="s">
        <v>562</v>
      </c>
      <c r="J176" t="s">
        <v>563</v>
      </c>
      <c r="K176" t="s">
        <v>207</v>
      </c>
      <c r="L176" t="s">
        <v>367</v>
      </c>
      <c r="M176" s="8">
        <f>ROUND(SUMIF(Order_details_2!$A$2:$A$2158,Orders!A176,Order_details_2!$J$2:$J$2158),2)</f>
        <v>49.8</v>
      </c>
    </row>
    <row r="177" spans="1:13">
      <c r="A177">
        <v>10423</v>
      </c>
      <c r="B177" t="s">
        <v>564</v>
      </c>
      <c r="C177">
        <v>6</v>
      </c>
      <c r="D177" s="3">
        <v>42953</v>
      </c>
      <c r="E177">
        <f t="shared" si="2"/>
        <v>8</v>
      </c>
      <c r="F177" s="3">
        <v>42967</v>
      </c>
      <c r="G177" s="3">
        <v>42985</v>
      </c>
      <c r="H177" t="s">
        <v>565</v>
      </c>
      <c r="I177" t="s">
        <v>566</v>
      </c>
      <c r="J177" t="s">
        <v>567</v>
      </c>
      <c r="K177" t="s">
        <v>299</v>
      </c>
      <c r="L177" t="s">
        <v>276</v>
      </c>
      <c r="M177" s="8">
        <f>ROUND(SUMIF(Order_details_2!$A$2:$A$2158,Orders!A177,Order_details_2!$J$2:$J$2158),2)</f>
        <v>1020</v>
      </c>
    </row>
    <row r="178" spans="1:13">
      <c r="A178">
        <v>10424</v>
      </c>
      <c r="B178" t="s">
        <v>473</v>
      </c>
      <c r="C178">
        <v>7</v>
      </c>
      <c r="D178" s="3">
        <v>42953</v>
      </c>
      <c r="E178">
        <f t="shared" si="2"/>
        <v>8</v>
      </c>
      <c r="F178" s="3">
        <v>42981</v>
      </c>
      <c r="G178" s="3">
        <v>42957</v>
      </c>
      <c r="H178" t="s">
        <v>474</v>
      </c>
      <c r="I178" t="s">
        <v>475</v>
      </c>
      <c r="J178" t="s">
        <v>476</v>
      </c>
      <c r="K178" t="s">
        <v>477</v>
      </c>
      <c r="L178" t="s">
        <v>478</v>
      </c>
      <c r="M178" s="8">
        <f>ROUND(SUMIF(Order_details_2!$A$2:$A$2158,Orders!A178,Order_details_2!$J$2:$J$2158),2)</f>
        <v>2298.64</v>
      </c>
    </row>
    <row r="179" spans="1:13">
      <c r="A179">
        <v>10425</v>
      </c>
      <c r="B179" t="s">
        <v>490</v>
      </c>
      <c r="C179">
        <v>6</v>
      </c>
      <c r="D179" s="3">
        <v>42954</v>
      </c>
      <c r="E179">
        <f t="shared" si="2"/>
        <v>8</v>
      </c>
      <c r="F179" s="3">
        <v>42982</v>
      </c>
      <c r="G179" s="3">
        <v>42975</v>
      </c>
      <c r="H179" t="s">
        <v>491</v>
      </c>
      <c r="I179" t="s">
        <v>492</v>
      </c>
      <c r="J179" t="s">
        <v>493</v>
      </c>
      <c r="K179" t="s">
        <v>207</v>
      </c>
      <c r="L179" t="s">
        <v>265</v>
      </c>
      <c r="M179" s="8">
        <f>ROUND(SUMIF(Order_details_2!$A$2:$A$2158,Orders!A179,Order_details_2!$J$2:$J$2158),2)</f>
        <v>120</v>
      </c>
    </row>
    <row r="180" spans="1:13">
      <c r="A180">
        <v>10426</v>
      </c>
      <c r="B180" t="s">
        <v>516</v>
      </c>
      <c r="C180">
        <v>4</v>
      </c>
      <c r="D180" s="3">
        <v>42957</v>
      </c>
      <c r="E180">
        <f t="shared" si="2"/>
        <v>8</v>
      </c>
      <c r="F180" s="3">
        <v>42985</v>
      </c>
      <c r="G180" s="3">
        <v>42967</v>
      </c>
      <c r="H180" t="s">
        <v>517</v>
      </c>
      <c r="I180" t="s">
        <v>518</v>
      </c>
      <c r="J180" t="s">
        <v>519</v>
      </c>
      <c r="K180" t="s">
        <v>207</v>
      </c>
      <c r="L180" t="s">
        <v>387</v>
      </c>
      <c r="M180" s="8">
        <f>ROUND(SUMIF(Order_details_2!$A$2:$A$2158,Orders!A180,Order_details_2!$J$2:$J$2158),2)</f>
        <v>338.2</v>
      </c>
    </row>
    <row r="181" spans="1:13">
      <c r="A181">
        <v>10427</v>
      </c>
      <c r="B181" t="s">
        <v>494</v>
      </c>
      <c r="C181">
        <v>4</v>
      </c>
      <c r="D181" s="3">
        <v>42957</v>
      </c>
      <c r="E181">
        <f t="shared" si="2"/>
        <v>8</v>
      </c>
      <c r="F181" s="3">
        <v>42985</v>
      </c>
      <c r="G181" s="3">
        <v>42992</v>
      </c>
      <c r="H181" t="s">
        <v>495</v>
      </c>
      <c r="I181" t="s">
        <v>496</v>
      </c>
      <c r="J181" t="s">
        <v>497</v>
      </c>
      <c r="K181" t="s">
        <v>207</v>
      </c>
      <c r="L181" t="s">
        <v>310</v>
      </c>
      <c r="M181" s="8">
        <f>ROUND(SUMIF(Order_details_2!$A$2:$A$2158,Orders!A181,Order_details_2!$J$2:$J$2158),2)</f>
        <v>651</v>
      </c>
    </row>
    <row r="182" spans="1:13">
      <c r="A182">
        <v>10428</v>
      </c>
      <c r="B182" t="s">
        <v>396</v>
      </c>
      <c r="C182">
        <v>7</v>
      </c>
      <c r="D182" s="3">
        <v>42958</v>
      </c>
      <c r="E182">
        <f t="shared" si="2"/>
        <v>8</v>
      </c>
      <c r="F182" s="3">
        <v>42986</v>
      </c>
      <c r="G182" s="3">
        <v>42965</v>
      </c>
      <c r="H182" t="s">
        <v>397</v>
      </c>
      <c r="I182" t="s">
        <v>398</v>
      </c>
      <c r="J182" t="s">
        <v>399</v>
      </c>
      <c r="K182" t="s">
        <v>207</v>
      </c>
      <c r="L182" t="s">
        <v>367</v>
      </c>
      <c r="M182" s="8">
        <f>ROUND(SUMIF(Order_details_2!$A$2:$A$2158,Orders!A182,Order_details_2!$J$2:$J$2158),2)</f>
        <v>192</v>
      </c>
    </row>
    <row r="183" spans="1:13">
      <c r="A183">
        <v>10429</v>
      </c>
      <c r="B183" t="s">
        <v>410</v>
      </c>
      <c r="C183">
        <v>3</v>
      </c>
      <c r="D183" s="3">
        <v>42959</v>
      </c>
      <c r="E183">
        <f t="shared" si="2"/>
        <v>8</v>
      </c>
      <c r="F183" s="3">
        <v>43001</v>
      </c>
      <c r="G183" s="3">
        <v>42968</v>
      </c>
      <c r="H183" t="s">
        <v>411</v>
      </c>
      <c r="I183" t="s">
        <v>412</v>
      </c>
      <c r="J183" t="s">
        <v>413</v>
      </c>
      <c r="K183" t="s">
        <v>414</v>
      </c>
      <c r="L183" t="s">
        <v>415</v>
      </c>
      <c r="M183" s="8">
        <f>ROUND(SUMIF(Order_details_2!$A$2:$A$2158,Orders!A183,Order_details_2!$J$2:$J$2158),2)</f>
        <v>827.13</v>
      </c>
    </row>
    <row r="184" spans="1:13">
      <c r="A184">
        <v>10430</v>
      </c>
      <c r="B184" t="s">
        <v>306</v>
      </c>
      <c r="C184">
        <v>4</v>
      </c>
      <c r="D184" s="3">
        <v>42960</v>
      </c>
      <c r="E184">
        <f t="shared" si="2"/>
        <v>8</v>
      </c>
      <c r="F184" s="3">
        <v>42974</v>
      </c>
      <c r="G184" s="3">
        <v>42964</v>
      </c>
      <c r="H184" t="s">
        <v>307</v>
      </c>
      <c r="I184" t="s">
        <v>308</v>
      </c>
      <c r="J184" t="s">
        <v>309</v>
      </c>
      <c r="K184" t="s">
        <v>207</v>
      </c>
      <c r="L184" t="s">
        <v>310</v>
      </c>
      <c r="M184" s="8">
        <f>ROUND(SUMIF(Order_details_2!$A$2:$A$2158,Orders!A184,Order_details_2!$J$2:$J$2158),2)</f>
        <v>2208.8000000000002</v>
      </c>
    </row>
    <row r="185" spans="1:13">
      <c r="A185">
        <v>10431</v>
      </c>
      <c r="B185" t="s">
        <v>541</v>
      </c>
      <c r="C185">
        <v>4</v>
      </c>
      <c r="D185" s="3">
        <v>42960</v>
      </c>
      <c r="E185">
        <f t="shared" si="2"/>
        <v>8</v>
      </c>
      <c r="F185" s="3">
        <v>42974</v>
      </c>
      <c r="G185" s="3">
        <v>42968</v>
      </c>
      <c r="H185" t="s">
        <v>542</v>
      </c>
      <c r="I185" t="s">
        <v>543</v>
      </c>
      <c r="J185" t="s">
        <v>544</v>
      </c>
      <c r="K185" t="s">
        <v>545</v>
      </c>
      <c r="L185" t="s">
        <v>478</v>
      </c>
      <c r="M185" s="8">
        <f>ROUND(SUMIF(Order_details_2!$A$2:$A$2158,Orders!A185,Order_details_2!$J$2:$J$2158),2)</f>
        <v>630.75</v>
      </c>
    </row>
    <row r="186" spans="1:13">
      <c r="A186">
        <v>10432</v>
      </c>
      <c r="B186" t="s">
        <v>354</v>
      </c>
      <c r="C186">
        <v>3</v>
      </c>
      <c r="D186" s="3">
        <v>42961</v>
      </c>
      <c r="E186">
        <f t="shared" si="2"/>
        <v>8</v>
      </c>
      <c r="F186" s="3">
        <v>42975</v>
      </c>
      <c r="G186" s="3">
        <v>42968</v>
      </c>
      <c r="H186" t="s">
        <v>355</v>
      </c>
      <c r="I186" t="s">
        <v>356</v>
      </c>
      <c r="J186" t="s">
        <v>357</v>
      </c>
      <c r="K186" t="s">
        <v>358</v>
      </c>
      <c r="L186" t="s">
        <v>192</v>
      </c>
      <c r="M186" s="8">
        <f>ROUND(SUMIF(Order_details_2!$A$2:$A$2158,Orders!A186,Order_details_2!$J$2:$J$2158),2)</f>
        <v>485</v>
      </c>
    </row>
    <row r="187" spans="1:13">
      <c r="A187">
        <v>10433</v>
      </c>
      <c r="B187" t="s">
        <v>479</v>
      </c>
      <c r="C187">
        <v>3</v>
      </c>
      <c r="D187" s="3">
        <v>42964</v>
      </c>
      <c r="E187">
        <f t="shared" si="2"/>
        <v>8</v>
      </c>
      <c r="F187" s="3">
        <v>42992</v>
      </c>
      <c r="G187" s="3">
        <v>42993</v>
      </c>
      <c r="H187" t="s">
        <v>480</v>
      </c>
      <c r="I187" t="s">
        <v>481</v>
      </c>
      <c r="J187" t="s">
        <v>467</v>
      </c>
      <c r="K187" t="s">
        <v>207</v>
      </c>
      <c r="L187" t="s">
        <v>468</v>
      </c>
      <c r="M187" s="8">
        <f>ROUND(SUMIF(Order_details_2!$A$2:$A$2158,Orders!A187,Order_details_2!$J$2:$J$2158),2)</f>
        <v>851.2</v>
      </c>
    </row>
    <row r="188" spans="1:13">
      <c r="A188">
        <v>10434</v>
      </c>
      <c r="B188" t="s">
        <v>328</v>
      </c>
      <c r="C188">
        <v>3</v>
      </c>
      <c r="D188" s="3">
        <v>42964</v>
      </c>
      <c r="E188">
        <f t="shared" si="2"/>
        <v>8</v>
      </c>
      <c r="F188" s="3">
        <v>42992</v>
      </c>
      <c r="G188" s="3">
        <v>42974</v>
      </c>
      <c r="H188" t="s">
        <v>329</v>
      </c>
      <c r="I188" t="s">
        <v>330</v>
      </c>
      <c r="J188" t="s">
        <v>331</v>
      </c>
      <c r="K188" t="s">
        <v>207</v>
      </c>
      <c r="L188" t="s">
        <v>332</v>
      </c>
      <c r="M188" s="8">
        <f>ROUND(SUMIF(Order_details_2!$A$2:$A$2158,Orders!A188,Order_details_2!$J$2:$J$2158),2)</f>
        <v>139.68</v>
      </c>
    </row>
    <row r="189" spans="1:13">
      <c r="A189">
        <v>10435</v>
      </c>
      <c r="B189" t="s">
        <v>568</v>
      </c>
      <c r="C189">
        <v>8</v>
      </c>
      <c r="D189" s="3">
        <v>42965</v>
      </c>
      <c r="E189">
        <f t="shared" si="2"/>
        <v>8</v>
      </c>
      <c r="F189" s="3">
        <v>43007</v>
      </c>
      <c r="G189" s="3">
        <v>42968</v>
      </c>
      <c r="H189" t="s">
        <v>569</v>
      </c>
      <c r="I189" t="s">
        <v>570</v>
      </c>
      <c r="J189" t="s">
        <v>206</v>
      </c>
      <c r="K189" t="s">
        <v>207</v>
      </c>
      <c r="L189" t="s">
        <v>209</v>
      </c>
      <c r="M189" s="8">
        <f>ROUND(SUMIF(Order_details_2!$A$2:$A$2158,Orders!A189,Order_details_2!$J$2:$J$2158),2)</f>
        <v>631.6</v>
      </c>
    </row>
    <row r="190" spans="1:13">
      <c r="A190">
        <v>10436</v>
      </c>
      <c r="B190" t="s">
        <v>333</v>
      </c>
      <c r="C190">
        <v>3</v>
      </c>
      <c r="D190" s="3">
        <v>42966</v>
      </c>
      <c r="E190">
        <f t="shared" si="2"/>
        <v>8</v>
      </c>
      <c r="F190" s="3">
        <v>42994</v>
      </c>
      <c r="G190" s="3">
        <v>42972</v>
      </c>
      <c r="H190" t="s">
        <v>334</v>
      </c>
      <c r="I190" t="s">
        <v>335</v>
      </c>
      <c r="J190" t="s">
        <v>336</v>
      </c>
      <c r="K190" t="s">
        <v>207</v>
      </c>
      <c r="L190" t="s">
        <v>265</v>
      </c>
      <c r="M190" s="8">
        <f>ROUND(SUMIF(Order_details_2!$A$2:$A$2158,Orders!A190,Order_details_2!$J$2:$J$2158),2)</f>
        <v>264.27999999999997</v>
      </c>
    </row>
    <row r="191" spans="1:13">
      <c r="A191">
        <v>10437</v>
      </c>
      <c r="B191" t="s">
        <v>337</v>
      </c>
      <c r="C191">
        <v>8</v>
      </c>
      <c r="D191" s="3">
        <v>42966</v>
      </c>
      <c r="E191">
        <f t="shared" si="2"/>
        <v>8</v>
      </c>
      <c r="F191" s="3">
        <v>42994</v>
      </c>
      <c r="G191" s="3">
        <v>42973</v>
      </c>
      <c r="H191" t="s">
        <v>338</v>
      </c>
      <c r="I191" t="s">
        <v>339</v>
      </c>
      <c r="J191" t="s">
        <v>340</v>
      </c>
      <c r="K191" t="s">
        <v>207</v>
      </c>
      <c r="L191" t="s">
        <v>341</v>
      </c>
      <c r="M191" s="8">
        <f>ROUND(SUMIF(Order_details_2!$A$2:$A$2158,Orders!A191,Order_details_2!$J$2:$J$2158),2)</f>
        <v>393</v>
      </c>
    </row>
    <row r="192" spans="1:13">
      <c r="A192">
        <v>10438</v>
      </c>
      <c r="B192" t="s">
        <v>266</v>
      </c>
      <c r="C192">
        <v>3</v>
      </c>
      <c r="D192" s="3">
        <v>42967</v>
      </c>
      <c r="E192">
        <f t="shared" si="2"/>
        <v>8</v>
      </c>
      <c r="F192" s="3">
        <v>42995</v>
      </c>
      <c r="G192" s="3">
        <v>42975</v>
      </c>
      <c r="H192" t="s">
        <v>267</v>
      </c>
      <c r="I192" t="s">
        <v>268</v>
      </c>
      <c r="J192" t="s">
        <v>269</v>
      </c>
      <c r="K192" t="s">
        <v>207</v>
      </c>
      <c r="L192" t="s">
        <v>270</v>
      </c>
      <c r="M192" s="8">
        <f>ROUND(SUMIF(Order_details_2!$A$2:$A$2158,Orders!A192,Order_details_2!$J$2:$J$2158),2)</f>
        <v>113.5</v>
      </c>
    </row>
    <row r="193" spans="1:13">
      <c r="A193">
        <v>10439</v>
      </c>
      <c r="B193" t="s">
        <v>473</v>
      </c>
      <c r="C193">
        <v>6</v>
      </c>
      <c r="D193" s="3">
        <v>42968</v>
      </c>
      <c r="E193">
        <f t="shared" si="2"/>
        <v>8</v>
      </c>
      <c r="F193" s="3">
        <v>42996</v>
      </c>
      <c r="G193" s="3">
        <v>42971</v>
      </c>
      <c r="H193" t="s">
        <v>474</v>
      </c>
      <c r="I193" t="s">
        <v>475</v>
      </c>
      <c r="J193" t="s">
        <v>476</v>
      </c>
      <c r="K193" t="s">
        <v>477</v>
      </c>
      <c r="L193" t="s">
        <v>478</v>
      </c>
      <c r="M193" s="8">
        <f>ROUND(SUMIF(Order_details_2!$A$2:$A$2158,Orders!A193,Order_details_2!$J$2:$J$2158),2)</f>
        <v>1078</v>
      </c>
    </row>
    <row r="194" spans="1:13">
      <c r="A194">
        <v>10440</v>
      </c>
      <c r="B194" t="s">
        <v>456</v>
      </c>
      <c r="C194">
        <v>4</v>
      </c>
      <c r="D194" s="3">
        <v>42971</v>
      </c>
      <c r="E194">
        <f t="shared" si="2"/>
        <v>8</v>
      </c>
      <c r="F194" s="3">
        <v>42999</v>
      </c>
      <c r="G194" s="3">
        <v>42989</v>
      </c>
      <c r="H194" t="s">
        <v>457</v>
      </c>
      <c r="I194" t="s">
        <v>458</v>
      </c>
      <c r="J194" t="s">
        <v>459</v>
      </c>
      <c r="K194" t="s">
        <v>460</v>
      </c>
      <c r="L194" t="s">
        <v>192</v>
      </c>
      <c r="M194" s="8">
        <f>ROUND(SUMIF(Order_details_2!$A$2:$A$2158,Orders!A194,Order_details_2!$J$2:$J$2158),2)</f>
        <v>868.97</v>
      </c>
    </row>
    <row r="195" spans="1:13">
      <c r="A195">
        <v>10441</v>
      </c>
      <c r="B195" t="s">
        <v>424</v>
      </c>
      <c r="C195">
        <v>3</v>
      </c>
      <c r="D195" s="3">
        <v>42971</v>
      </c>
      <c r="E195">
        <f t="shared" ref="E195:E258" si="3">MONTH(D195)</f>
        <v>8</v>
      </c>
      <c r="F195" s="3">
        <v>43013</v>
      </c>
      <c r="G195" s="3">
        <v>43003</v>
      </c>
      <c r="H195" t="s">
        <v>425</v>
      </c>
      <c r="I195" t="s">
        <v>426</v>
      </c>
      <c r="J195" t="s">
        <v>427</v>
      </c>
      <c r="K195" t="s">
        <v>428</v>
      </c>
      <c r="L195" t="s">
        <v>192</v>
      </c>
      <c r="M195" s="8">
        <f>ROUND(SUMIF(Order_details_2!$A$2:$A$2158,Orders!A195,Order_details_2!$J$2:$J$2158),2)</f>
        <v>1755</v>
      </c>
    </row>
    <row r="196" spans="1:13">
      <c r="A196">
        <v>10442</v>
      </c>
      <c r="B196" t="s">
        <v>306</v>
      </c>
      <c r="C196">
        <v>3</v>
      </c>
      <c r="D196" s="3">
        <v>42972</v>
      </c>
      <c r="E196">
        <f t="shared" si="3"/>
        <v>8</v>
      </c>
      <c r="F196" s="3">
        <v>43000</v>
      </c>
      <c r="G196" s="3">
        <v>42979</v>
      </c>
      <c r="H196" t="s">
        <v>307</v>
      </c>
      <c r="I196" t="s">
        <v>308</v>
      </c>
      <c r="J196" t="s">
        <v>309</v>
      </c>
      <c r="K196" t="s">
        <v>207</v>
      </c>
      <c r="L196" t="s">
        <v>310</v>
      </c>
      <c r="M196" s="8">
        <f>ROUND(SUMIF(Order_details_2!$A$2:$A$2158,Orders!A196,Order_details_2!$J$2:$J$2158),2)</f>
        <v>1792</v>
      </c>
    </row>
    <row r="197" spans="1:13">
      <c r="A197">
        <v>10443</v>
      </c>
      <c r="B197" t="s">
        <v>396</v>
      </c>
      <c r="C197">
        <v>8</v>
      </c>
      <c r="D197" s="3">
        <v>42973</v>
      </c>
      <c r="E197">
        <f t="shared" si="3"/>
        <v>8</v>
      </c>
      <c r="F197" s="3">
        <v>43001</v>
      </c>
      <c r="G197" s="3">
        <v>42975</v>
      </c>
      <c r="H197" t="s">
        <v>397</v>
      </c>
      <c r="I197" t="s">
        <v>398</v>
      </c>
      <c r="J197" t="s">
        <v>399</v>
      </c>
      <c r="K197" t="s">
        <v>207</v>
      </c>
      <c r="L197" t="s">
        <v>367</v>
      </c>
      <c r="M197" s="8">
        <f>ROUND(SUMIF(Order_details_2!$A$2:$A$2158,Orders!A197,Order_details_2!$J$2:$J$2158),2)</f>
        <v>456.96</v>
      </c>
    </row>
    <row r="198" spans="1:13">
      <c r="A198">
        <v>10444</v>
      </c>
      <c r="B198" t="s">
        <v>375</v>
      </c>
      <c r="C198">
        <v>3</v>
      </c>
      <c r="D198" s="3">
        <v>42973</v>
      </c>
      <c r="E198">
        <f t="shared" si="3"/>
        <v>8</v>
      </c>
      <c r="F198" s="3">
        <v>43001</v>
      </c>
      <c r="G198" s="3">
        <v>42982</v>
      </c>
      <c r="H198" t="s">
        <v>376</v>
      </c>
      <c r="I198" t="s">
        <v>377</v>
      </c>
      <c r="J198" t="s">
        <v>378</v>
      </c>
      <c r="K198" t="s">
        <v>207</v>
      </c>
      <c r="L198" t="s">
        <v>332</v>
      </c>
      <c r="M198" s="8">
        <f>ROUND(SUMIF(Order_details_2!$A$2:$A$2158,Orders!A198,Order_details_2!$J$2:$J$2158),2)</f>
        <v>1031.7</v>
      </c>
    </row>
    <row r="199" spans="1:13">
      <c r="A199">
        <v>10445</v>
      </c>
      <c r="B199" t="s">
        <v>375</v>
      </c>
      <c r="C199">
        <v>3</v>
      </c>
      <c r="D199" s="3">
        <v>42974</v>
      </c>
      <c r="E199">
        <f t="shared" si="3"/>
        <v>8</v>
      </c>
      <c r="F199" s="3">
        <v>43002</v>
      </c>
      <c r="G199" s="3">
        <v>42981</v>
      </c>
      <c r="H199" t="s">
        <v>376</v>
      </c>
      <c r="I199" t="s">
        <v>377</v>
      </c>
      <c r="J199" t="s">
        <v>378</v>
      </c>
      <c r="K199" t="s">
        <v>207</v>
      </c>
      <c r="L199" t="s">
        <v>332</v>
      </c>
      <c r="M199" s="8">
        <f>ROUND(SUMIF(Order_details_2!$A$2:$A$2158,Orders!A199,Order_details_2!$J$2:$J$2158),2)</f>
        <v>174.9</v>
      </c>
    </row>
    <row r="200" spans="1:13">
      <c r="A200">
        <v>10446</v>
      </c>
      <c r="B200" t="s">
        <v>266</v>
      </c>
      <c r="C200">
        <v>6</v>
      </c>
      <c r="D200" s="3">
        <v>42975</v>
      </c>
      <c r="E200">
        <f t="shared" si="3"/>
        <v>8</v>
      </c>
      <c r="F200" s="3">
        <v>43003</v>
      </c>
      <c r="G200" s="3">
        <v>42980</v>
      </c>
      <c r="H200" t="s">
        <v>267</v>
      </c>
      <c r="I200" t="s">
        <v>268</v>
      </c>
      <c r="J200" t="s">
        <v>269</v>
      </c>
      <c r="K200" t="s">
        <v>207</v>
      </c>
      <c r="L200" t="s">
        <v>270</v>
      </c>
      <c r="M200" s="8">
        <f>ROUND(SUMIF(Order_details_2!$A$2:$A$2158,Orders!A200,Order_details_2!$J$2:$J$2158),2)</f>
        <v>27.36</v>
      </c>
    </row>
    <row r="201" spans="1:13">
      <c r="A201">
        <v>10447</v>
      </c>
      <c r="B201" t="s">
        <v>393</v>
      </c>
      <c r="C201">
        <v>4</v>
      </c>
      <c r="D201" s="3">
        <v>42975</v>
      </c>
      <c r="E201">
        <f t="shared" si="3"/>
        <v>8</v>
      </c>
      <c r="F201" s="3">
        <v>43003</v>
      </c>
      <c r="G201" s="3">
        <v>42996</v>
      </c>
      <c r="H201" t="s">
        <v>394</v>
      </c>
      <c r="I201" t="s">
        <v>395</v>
      </c>
      <c r="J201" t="s">
        <v>274</v>
      </c>
      <c r="K201" t="s">
        <v>275</v>
      </c>
      <c r="L201" t="s">
        <v>276</v>
      </c>
      <c r="M201" s="8">
        <f>ROUND(SUMIF(Order_details_2!$A$2:$A$2158,Orders!A201,Order_details_2!$J$2:$J$2158),2)</f>
        <v>914.4</v>
      </c>
    </row>
    <row r="202" spans="1:13">
      <c r="A202">
        <v>10448</v>
      </c>
      <c r="B202" t="s">
        <v>571</v>
      </c>
      <c r="C202">
        <v>4</v>
      </c>
      <c r="D202" s="3">
        <v>42978</v>
      </c>
      <c r="E202">
        <f t="shared" si="3"/>
        <v>8</v>
      </c>
      <c r="F202" s="3">
        <v>43006</v>
      </c>
      <c r="G202" s="3">
        <v>42985</v>
      </c>
      <c r="H202" t="s">
        <v>572</v>
      </c>
      <c r="I202" t="s">
        <v>573</v>
      </c>
      <c r="J202" t="s">
        <v>558</v>
      </c>
      <c r="K202" t="s">
        <v>207</v>
      </c>
      <c r="L202" t="s">
        <v>559</v>
      </c>
      <c r="M202" s="8">
        <f>ROUND(SUMIF(Order_details_2!$A$2:$A$2158,Orders!A202,Order_details_2!$J$2:$J$2158),2)</f>
        <v>443.4</v>
      </c>
    </row>
    <row r="203" spans="1:13">
      <c r="A203">
        <v>10449</v>
      </c>
      <c r="B203" t="s">
        <v>333</v>
      </c>
      <c r="C203">
        <v>3</v>
      </c>
      <c r="D203" s="3">
        <v>42979</v>
      </c>
      <c r="E203">
        <f t="shared" si="3"/>
        <v>9</v>
      </c>
      <c r="F203" s="3">
        <v>43007</v>
      </c>
      <c r="G203" s="3">
        <v>42988</v>
      </c>
      <c r="H203" t="s">
        <v>334</v>
      </c>
      <c r="I203" t="s">
        <v>335</v>
      </c>
      <c r="J203" t="s">
        <v>336</v>
      </c>
      <c r="K203" t="s">
        <v>207</v>
      </c>
      <c r="L203" t="s">
        <v>265</v>
      </c>
      <c r="M203" s="8">
        <f>ROUND(SUMIF(Order_details_2!$A$2:$A$2158,Orders!A203,Order_details_2!$J$2:$J$2158),2)</f>
        <v>1838.2</v>
      </c>
    </row>
    <row r="204" spans="1:13">
      <c r="A204">
        <v>10450</v>
      </c>
      <c r="B204" t="s">
        <v>277</v>
      </c>
      <c r="C204">
        <v>8</v>
      </c>
      <c r="D204" s="3">
        <v>42980</v>
      </c>
      <c r="E204">
        <f t="shared" si="3"/>
        <v>9</v>
      </c>
      <c r="F204" s="3">
        <v>43008</v>
      </c>
      <c r="G204" s="3">
        <v>43000</v>
      </c>
      <c r="H204" t="s">
        <v>278</v>
      </c>
      <c r="I204" t="s">
        <v>279</v>
      </c>
      <c r="J204" t="s">
        <v>280</v>
      </c>
      <c r="K204" t="s">
        <v>207</v>
      </c>
      <c r="L204" t="s">
        <v>265</v>
      </c>
      <c r="M204" s="8">
        <f>ROUND(SUMIF(Order_details_2!$A$2:$A$2158,Orders!A204,Order_details_2!$J$2:$J$2158),2)</f>
        <v>106.28</v>
      </c>
    </row>
    <row r="205" spans="1:13">
      <c r="A205">
        <v>10451</v>
      </c>
      <c r="B205" t="s">
        <v>359</v>
      </c>
      <c r="C205">
        <v>4</v>
      </c>
      <c r="D205" s="3">
        <v>42980</v>
      </c>
      <c r="E205">
        <f t="shared" si="3"/>
        <v>9</v>
      </c>
      <c r="F205" s="3">
        <v>42994</v>
      </c>
      <c r="G205" s="3">
        <v>43001</v>
      </c>
      <c r="H205" t="s">
        <v>360</v>
      </c>
      <c r="I205" t="s">
        <v>361</v>
      </c>
      <c r="J205" t="s">
        <v>362</v>
      </c>
      <c r="K205" t="s">
        <v>207</v>
      </c>
      <c r="L205" t="s">
        <v>270</v>
      </c>
      <c r="M205" s="8">
        <f>ROUND(SUMIF(Order_details_2!$A$2:$A$2158,Orders!A205,Order_details_2!$J$2:$J$2158),2)</f>
        <v>427.74</v>
      </c>
    </row>
    <row r="206" spans="1:13">
      <c r="A206">
        <v>10452</v>
      </c>
      <c r="B206" t="s">
        <v>456</v>
      </c>
      <c r="C206">
        <v>8</v>
      </c>
      <c r="D206" s="3">
        <v>42981</v>
      </c>
      <c r="E206">
        <f t="shared" si="3"/>
        <v>9</v>
      </c>
      <c r="F206" s="3">
        <v>43009</v>
      </c>
      <c r="G206" s="3">
        <v>42987</v>
      </c>
      <c r="H206" t="s">
        <v>457</v>
      </c>
      <c r="I206" t="s">
        <v>458</v>
      </c>
      <c r="J206" t="s">
        <v>459</v>
      </c>
      <c r="K206" t="s">
        <v>460</v>
      </c>
      <c r="L206" t="s">
        <v>192</v>
      </c>
      <c r="M206" s="8">
        <f>ROUND(SUMIF(Order_details_2!$A$2:$A$2158,Orders!A206,Order_details_2!$J$2:$J$2158),2)</f>
        <v>623.5</v>
      </c>
    </row>
    <row r="207" spans="1:13">
      <c r="A207">
        <v>10453</v>
      </c>
      <c r="B207" t="s">
        <v>498</v>
      </c>
      <c r="C207">
        <v>1</v>
      </c>
      <c r="D207" s="3">
        <v>42982</v>
      </c>
      <c r="E207">
        <f t="shared" si="3"/>
        <v>9</v>
      </c>
      <c r="F207" s="3">
        <v>43010</v>
      </c>
      <c r="G207" s="3">
        <v>42987</v>
      </c>
      <c r="H207" t="s">
        <v>499</v>
      </c>
      <c r="I207" t="s">
        <v>500</v>
      </c>
      <c r="J207" t="s">
        <v>501</v>
      </c>
      <c r="K207" t="s">
        <v>502</v>
      </c>
      <c r="L207" t="s">
        <v>209</v>
      </c>
      <c r="M207" s="8">
        <f>ROUND(SUMIF(Order_details_2!$A$2:$A$2158,Orders!A207,Order_details_2!$J$2:$J$2158),2)</f>
        <v>45.3</v>
      </c>
    </row>
    <row r="208" spans="1:13">
      <c r="A208">
        <v>10454</v>
      </c>
      <c r="B208" t="s">
        <v>490</v>
      </c>
      <c r="C208">
        <v>4</v>
      </c>
      <c r="D208" s="3">
        <v>42982</v>
      </c>
      <c r="E208">
        <f t="shared" si="3"/>
        <v>9</v>
      </c>
      <c r="F208" s="3">
        <v>43010</v>
      </c>
      <c r="G208" s="3">
        <v>42986</v>
      </c>
      <c r="H208" t="s">
        <v>491</v>
      </c>
      <c r="I208" t="s">
        <v>492</v>
      </c>
      <c r="J208" t="s">
        <v>493</v>
      </c>
      <c r="K208" t="s">
        <v>207</v>
      </c>
      <c r="L208" t="s">
        <v>265</v>
      </c>
      <c r="M208" s="8">
        <f>ROUND(SUMIF(Order_details_2!$A$2:$A$2158,Orders!A208,Order_details_2!$J$2:$J$2158),2)</f>
        <v>82.8</v>
      </c>
    </row>
    <row r="209" spans="1:13">
      <c r="A209">
        <v>10455</v>
      </c>
      <c r="B209" t="s">
        <v>337</v>
      </c>
      <c r="C209">
        <v>8</v>
      </c>
      <c r="D209" s="3">
        <v>42985</v>
      </c>
      <c r="E209">
        <f t="shared" si="3"/>
        <v>9</v>
      </c>
      <c r="F209" s="3">
        <v>43027</v>
      </c>
      <c r="G209" s="3">
        <v>42992</v>
      </c>
      <c r="H209" t="s">
        <v>338</v>
      </c>
      <c r="I209" t="s">
        <v>339</v>
      </c>
      <c r="J209" t="s">
        <v>340</v>
      </c>
      <c r="K209" t="s">
        <v>207</v>
      </c>
      <c r="L209" t="s">
        <v>341</v>
      </c>
      <c r="M209" s="8">
        <f>ROUND(SUMIF(Order_details_2!$A$2:$A$2158,Orders!A209,Order_details_2!$J$2:$J$2158),2)</f>
        <v>2684</v>
      </c>
    </row>
    <row r="210" spans="1:13">
      <c r="A210">
        <v>10456</v>
      </c>
      <c r="B210" t="s">
        <v>452</v>
      </c>
      <c r="C210">
        <v>8</v>
      </c>
      <c r="D210" s="3">
        <v>42986</v>
      </c>
      <c r="E210">
        <f t="shared" si="3"/>
        <v>9</v>
      </c>
      <c r="F210" s="3">
        <v>43028</v>
      </c>
      <c r="G210" s="3">
        <v>42989</v>
      </c>
      <c r="H210" t="s">
        <v>453</v>
      </c>
      <c r="I210" t="s">
        <v>454</v>
      </c>
      <c r="J210" t="s">
        <v>455</v>
      </c>
      <c r="K210" t="s">
        <v>207</v>
      </c>
      <c r="L210" t="s">
        <v>270</v>
      </c>
      <c r="M210" s="8">
        <f>ROUND(SUMIF(Order_details_2!$A$2:$A$2158,Orders!A210,Order_details_2!$J$2:$J$2158),2)</f>
        <v>98.4</v>
      </c>
    </row>
    <row r="211" spans="1:13">
      <c r="A211">
        <v>10457</v>
      </c>
      <c r="B211" t="s">
        <v>452</v>
      </c>
      <c r="C211">
        <v>2</v>
      </c>
      <c r="D211" s="3">
        <v>42986</v>
      </c>
      <c r="E211">
        <f t="shared" si="3"/>
        <v>9</v>
      </c>
      <c r="F211" s="3">
        <v>43014</v>
      </c>
      <c r="G211" s="3">
        <v>42992</v>
      </c>
      <c r="H211" t="s">
        <v>453</v>
      </c>
      <c r="I211" t="s">
        <v>454</v>
      </c>
      <c r="J211" t="s">
        <v>455</v>
      </c>
      <c r="K211" t="s">
        <v>207</v>
      </c>
      <c r="L211" t="s">
        <v>270</v>
      </c>
      <c r="M211" s="8">
        <f>ROUND(SUMIF(Order_details_2!$A$2:$A$2158,Orders!A211,Order_details_2!$J$2:$J$2158),2)</f>
        <v>1584</v>
      </c>
    </row>
    <row r="212" spans="1:13">
      <c r="A212">
        <v>10458</v>
      </c>
      <c r="B212" t="s">
        <v>281</v>
      </c>
      <c r="C212">
        <v>7</v>
      </c>
      <c r="D212" s="3">
        <v>42987</v>
      </c>
      <c r="E212">
        <f t="shared" si="3"/>
        <v>9</v>
      </c>
      <c r="F212" s="3">
        <v>43015</v>
      </c>
      <c r="G212" s="3">
        <v>42993</v>
      </c>
      <c r="H212" t="s">
        <v>282</v>
      </c>
      <c r="I212" t="s">
        <v>283</v>
      </c>
      <c r="J212" t="s">
        <v>284</v>
      </c>
      <c r="K212" t="s">
        <v>207</v>
      </c>
      <c r="L212" t="s">
        <v>285</v>
      </c>
      <c r="M212" s="8">
        <f>ROUND(SUMIF(Order_details_2!$A$2:$A$2158,Orders!A212,Order_details_2!$J$2:$J$2158),2)</f>
        <v>3891</v>
      </c>
    </row>
    <row r="213" spans="1:13">
      <c r="A213">
        <v>10459</v>
      </c>
      <c r="B213" t="s">
        <v>277</v>
      </c>
      <c r="C213">
        <v>4</v>
      </c>
      <c r="D213" s="3">
        <v>42988</v>
      </c>
      <c r="E213">
        <f t="shared" si="3"/>
        <v>9</v>
      </c>
      <c r="F213" s="3">
        <v>43016</v>
      </c>
      <c r="G213" s="3">
        <v>42989</v>
      </c>
      <c r="H213" t="s">
        <v>278</v>
      </c>
      <c r="I213" t="s">
        <v>279</v>
      </c>
      <c r="J213" t="s">
        <v>280</v>
      </c>
      <c r="K213" t="s">
        <v>207</v>
      </c>
      <c r="L213" t="s">
        <v>265</v>
      </c>
      <c r="M213" s="8">
        <f>ROUND(SUMIF(Order_details_2!$A$2:$A$2158,Orders!A213,Order_details_2!$J$2:$J$2158),2)</f>
        <v>1140.8</v>
      </c>
    </row>
    <row r="214" spans="1:13">
      <c r="A214">
        <v>10460</v>
      </c>
      <c r="B214" t="s">
        <v>328</v>
      </c>
      <c r="C214">
        <v>8</v>
      </c>
      <c r="D214" s="3">
        <v>42989</v>
      </c>
      <c r="E214">
        <f t="shared" si="3"/>
        <v>9</v>
      </c>
      <c r="F214" s="3">
        <v>43017</v>
      </c>
      <c r="G214" s="3">
        <v>42992</v>
      </c>
      <c r="H214" t="s">
        <v>329</v>
      </c>
      <c r="I214" t="s">
        <v>330</v>
      </c>
      <c r="J214" t="s">
        <v>331</v>
      </c>
      <c r="K214" t="s">
        <v>207</v>
      </c>
      <c r="L214" t="s">
        <v>332</v>
      </c>
      <c r="M214" s="8">
        <f>ROUND(SUMIF(Order_details_2!$A$2:$A$2158,Orders!A214,Order_details_2!$J$2:$J$2158),2)</f>
        <v>58.7</v>
      </c>
    </row>
    <row r="215" spans="1:13">
      <c r="A215">
        <v>10461</v>
      </c>
      <c r="B215" t="s">
        <v>388</v>
      </c>
      <c r="C215">
        <v>1</v>
      </c>
      <c r="D215" s="3">
        <v>42989</v>
      </c>
      <c r="E215">
        <f t="shared" si="3"/>
        <v>9</v>
      </c>
      <c r="F215" s="3">
        <v>43017</v>
      </c>
      <c r="G215" s="3">
        <v>42994</v>
      </c>
      <c r="H215" t="s">
        <v>389</v>
      </c>
      <c r="I215" t="s">
        <v>390</v>
      </c>
      <c r="J215" t="s">
        <v>391</v>
      </c>
      <c r="K215" t="s">
        <v>392</v>
      </c>
      <c r="L215" t="s">
        <v>305</v>
      </c>
      <c r="M215" s="8">
        <f>ROUND(SUMIF(Order_details_2!$A$2:$A$2158,Orders!A215,Order_details_2!$J$2:$J$2158),2)</f>
        <v>512.9</v>
      </c>
    </row>
    <row r="216" spans="1:13">
      <c r="A216">
        <v>10462</v>
      </c>
      <c r="B216" t="s">
        <v>568</v>
      </c>
      <c r="C216">
        <v>2</v>
      </c>
      <c r="D216" s="3">
        <v>42992</v>
      </c>
      <c r="E216">
        <f t="shared" si="3"/>
        <v>9</v>
      </c>
      <c r="F216" s="3">
        <v>43020</v>
      </c>
      <c r="G216" s="3">
        <v>43007</v>
      </c>
      <c r="H216" t="s">
        <v>569</v>
      </c>
      <c r="I216" t="s">
        <v>570</v>
      </c>
      <c r="J216" t="s">
        <v>206</v>
      </c>
      <c r="K216" t="s">
        <v>207</v>
      </c>
      <c r="L216" t="s">
        <v>209</v>
      </c>
      <c r="M216" s="8">
        <f>ROUND(SUMIF(Order_details_2!$A$2:$A$2158,Orders!A216,Order_details_2!$J$2:$J$2158),2)</f>
        <v>156</v>
      </c>
    </row>
    <row r="217" spans="1:13">
      <c r="A217">
        <v>10463</v>
      </c>
      <c r="B217" t="s">
        <v>281</v>
      </c>
      <c r="C217">
        <v>5</v>
      </c>
      <c r="D217" s="3">
        <v>42993</v>
      </c>
      <c r="E217">
        <f t="shared" si="3"/>
        <v>9</v>
      </c>
      <c r="F217" s="3">
        <v>43021</v>
      </c>
      <c r="G217" s="3">
        <v>42995</v>
      </c>
      <c r="H217" t="s">
        <v>282</v>
      </c>
      <c r="I217" t="s">
        <v>283</v>
      </c>
      <c r="J217" t="s">
        <v>284</v>
      </c>
      <c r="K217" t="s">
        <v>207</v>
      </c>
      <c r="L217" t="s">
        <v>285</v>
      </c>
      <c r="M217" s="8">
        <f>ROUND(SUMIF(Order_details_2!$A$2:$A$2158,Orders!A217,Order_details_2!$J$2:$J$2158),2)</f>
        <v>713.3</v>
      </c>
    </row>
    <row r="218" spans="1:13">
      <c r="A218">
        <v>10464</v>
      </c>
      <c r="B218" t="s">
        <v>464</v>
      </c>
      <c r="C218">
        <v>4</v>
      </c>
      <c r="D218" s="3">
        <v>42993</v>
      </c>
      <c r="E218">
        <f t="shared" si="3"/>
        <v>9</v>
      </c>
      <c r="F218" s="3">
        <v>43021</v>
      </c>
      <c r="G218" s="3">
        <v>43003</v>
      </c>
      <c r="H218" t="s">
        <v>465</v>
      </c>
      <c r="I218" t="s">
        <v>466</v>
      </c>
      <c r="J218" t="s">
        <v>467</v>
      </c>
      <c r="K218" t="s">
        <v>207</v>
      </c>
      <c r="L218" t="s">
        <v>468</v>
      </c>
      <c r="M218" s="8">
        <f>ROUND(SUMIF(Order_details_2!$A$2:$A$2158,Orders!A218,Order_details_2!$J$2:$J$2158),2)</f>
        <v>893.12</v>
      </c>
    </row>
    <row r="219" spans="1:13">
      <c r="A219">
        <v>10465</v>
      </c>
      <c r="B219" t="s">
        <v>520</v>
      </c>
      <c r="C219">
        <v>1</v>
      </c>
      <c r="D219" s="3">
        <v>42994</v>
      </c>
      <c r="E219">
        <f t="shared" si="3"/>
        <v>9</v>
      </c>
      <c r="F219" s="3">
        <v>43022</v>
      </c>
      <c r="G219" s="3">
        <v>43003</v>
      </c>
      <c r="H219" t="s">
        <v>521</v>
      </c>
      <c r="I219" t="s">
        <v>522</v>
      </c>
      <c r="J219" t="s">
        <v>523</v>
      </c>
      <c r="K219" t="s">
        <v>207</v>
      </c>
      <c r="L219" t="s">
        <v>486</v>
      </c>
      <c r="M219" s="8">
        <f>ROUND(SUMIF(Order_details_2!$A$2:$A$2158,Orders!A219,Order_details_2!$J$2:$J$2158),2)</f>
        <v>910</v>
      </c>
    </row>
    <row r="220" spans="1:13">
      <c r="A220">
        <v>10466</v>
      </c>
      <c r="B220" t="s">
        <v>403</v>
      </c>
      <c r="C220">
        <v>4</v>
      </c>
      <c r="D220" s="3">
        <v>42995</v>
      </c>
      <c r="E220">
        <f t="shared" si="3"/>
        <v>9</v>
      </c>
      <c r="F220" s="3">
        <v>43023</v>
      </c>
      <c r="G220" s="3">
        <v>43002</v>
      </c>
      <c r="H220" t="s">
        <v>404</v>
      </c>
      <c r="I220" t="s">
        <v>405</v>
      </c>
      <c r="J220" t="s">
        <v>406</v>
      </c>
      <c r="K220" t="s">
        <v>299</v>
      </c>
      <c r="L220" t="s">
        <v>276</v>
      </c>
      <c r="M220" s="8">
        <f>ROUND(SUMIF(Order_details_2!$A$2:$A$2158,Orders!A220,Order_details_2!$J$2:$J$2158),2)</f>
        <v>216</v>
      </c>
    </row>
    <row r="221" spans="1:13">
      <c r="A221">
        <v>10467</v>
      </c>
      <c r="B221" t="s">
        <v>363</v>
      </c>
      <c r="C221">
        <v>8</v>
      </c>
      <c r="D221" s="3">
        <v>42995</v>
      </c>
      <c r="E221">
        <f t="shared" si="3"/>
        <v>9</v>
      </c>
      <c r="F221" s="3">
        <v>43023</v>
      </c>
      <c r="G221" s="3">
        <v>43000</v>
      </c>
      <c r="H221" t="s">
        <v>364</v>
      </c>
      <c r="I221" t="s">
        <v>365</v>
      </c>
      <c r="J221" t="s">
        <v>366</v>
      </c>
      <c r="K221" t="s">
        <v>207</v>
      </c>
      <c r="L221" t="s">
        <v>367</v>
      </c>
      <c r="M221" s="8">
        <f>ROUND(SUMIF(Order_details_2!$A$2:$A$2158,Orders!A221,Order_details_2!$J$2:$J$2158),2)</f>
        <v>235.2</v>
      </c>
    </row>
    <row r="222" spans="1:13">
      <c r="A222">
        <v>10468</v>
      </c>
      <c r="B222" t="s">
        <v>452</v>
      </c>
      <c r="C222">
        <v>3</v>
      </c>
      <c r="D222" s="3">
        <v>42996</v>
      </c>
      <c r="E222">
        <f t="shared" si="3"/>
        <v>9</v>
      </c>
      <c r="F222" s="3">
        <v>43024</v>
      </c>
      <c r="G222" s="3">
        <v>43001</v>
      </c>
      <c r="H222" t="s">
        <v>453</v>
      </c>
      <c r="I222" t="s">
        <v>454</v>
      </c>
      <c r="J222" t="s">
        <v>455</v>
      </c>
      <c r="K222" t="s">
        <v>207</v>
      </c>
      <c r="L222" t="s">
        <v>270</v>
      </c>
      <c r="M222" s="8">
        <f>ROUND(SUMIF(Order_details_2!$A$2:$A$2158,Orders!A222,Order_details_2!$J$2:$J$2158),2)</f>
        <v>717.6</v>
      </c>
    </row>
    <row r="223" spans="1:13">
      <c r="A223">
        <v>10469</v>
      </c>
      <c r="B223" t="s">
        <v>351</v>
      </c>
      <c r="C223">
        <v>1</v>
      </c>
      <c r="D223" s="3">
        <v>42999</v>
      </c>
      <c r="E223">
        <f t="shared" si="3"/>
        <v>9</v>
      </c>
      <c r="F223" s="3">
        <v>43027</v>
      </c>
      <c r="G223" s="3">
        <v>43003</v>
      </c>
      <c r="H223" t="s">
        <v>352</v>
      </c>
      <c r="I223" t="s">
        <v>353</v>
      </c>
      <c r="J223" t="s">
        <v>190</v>
      </c>
      <c r="K223" t="s">
        <v>191</v>
      </c>
      <c r="L223" t="s">
        <v>192</v>
      </c>
      <c r="M223" s="8">
        <f>ROUND(SUMIF(Order_details_2!$A$2:$A$2158,Orders!A223,Order_details_2!$J$2:$J$2158),2)</f>
        <v>168.83</v>
      </c>
    </row>
    <row r="224" spans="1:13">
      <c r="A224">
        <v>10470</v>
      </c>
      <c r="B224" t="s">
        <v>469</v>
      </c>
      <c r="C224">
        <v>4</v>
      </c>
      <c r="D224" s="3">
        <v>43000</v>
      </c>
      <c r="E224">
        <f t="shared" si="3"/>
        <v>9</v>
      </c>
      <c r="F224" s="3">
        <v>43028</v>
      </c>
      <c r="G224" s="3">
        <v>43003</v>
      </c>
      <c r="H224" t="s">
        <v>470</v>
      </c>
      <c r="I224" t="s">
        <v>471</v>
      </c>
      <c r="J224" t="s">
        <v>472</v>
      </c>
      <c r="K224" t="s">
        <v>207</v>
      </c>
      <c r="L224" t="s">
        <v>265</v>
      </c>
      <c r="M224" s="8">
        <f>ROUND(SUMIF(Order_details_2!$A$2:$A$2158,Orders!A224,Order_details_2!$J$2:$J$2158),2)</f>
        <v>1820.8</v>
      </c>
    </row>
    <row r="225" spans="1:13">
      <c r="A225">
        <v>10471</v>
      </c>
      <c r="B225" t="s">
        <v>400</v>
      </c>
      <c r="C225">
        <v>2</v>
      </c>
      <c r="D225" s="3">
        <v>43000</v>
      </c>
      <c r="E225">
        <f t="shared" si="3"/>
        <v>9</v>
      </c>
      <c r="F225" s="3">
        <v>43028</v>
      </c>
      <c r="G225" s="3">
        <v>43007</v>
      </c>
      <c r="H225" t="s">
        <v>401</v>
      </c>
      <c r="I225" t="s">
        <v>402</v>
      </c>
      <c r="J225" t="s">
        <v>206</v>
      </c>
      <c r="K225" t="s">
        <v>207</v>
      </c>
      <c r="L225" t="s">
        <v>209</v>
      </c>
      <c r="M225" s="8">
        <f>ROUND(SUMIF(Order_details_2!$A$2:$A$2158,Orders!A225,Order_details_2!$J$2:$J$2158),2)</f>
        <v>1328</v>
      </c>
    </row>
    <row r="226" spans="1:13">
      <c r="A226">
        <v>10472</v>
      </c>
      <c r="B226" t="s">
        <v>503</v>
      </c>
      <c r="C226">
        <v>8</v>
      </c>
      <c r="D226" s="3">
        <v>43001</v>
      </c>
      <c r="E226">
        <f t="shared" si="3"/>
        <v>9</v>
      </c>
      <c r="F226" s="3">
        <v>43029</v>
      </c>
      <c r="G226" s="3">
        <v>43008</v>
      </c>
      <c r="H226" t="s">
        <v>504</v>
      </c>
      <c r="I226" t="s">
        <v>505</v>
      </c>
      <c r="J226" t="s">
        <v>206</v>
      </c>
      <c r="K226" t="s">
        <v>207</v>
      </c>
      <c r="L226" t="s">
        <v>209</v>
      </c>
      <c r="M226" s="8">
        <f>ROUND(SUMIF(Order_details_2!$A$2:$A$2158,Orders!A226,Order_details_2!$J$2:$J$2158),2)</f>
        <v>777.6</v>
      </c>
    </row>
    <row r="227" spans="1:13">
      <c r="A227">
        <v>10473</v>
      </c>
      <c r="B227" t="s">
        <v>444</v>
      </c>
      <c r="C227">
        <v>1</v>
      </c>
      <c r="D227" s="3">
        <v>43002</v>
      </c>
      <c r="E227">
        <f t="shared" si="3"/>
        <v>9</v>
      </c>
      <c r="F227" s="3">
        <v>43016</v>
      </c>
      <c r="G227" s="3">
        <v>43010</v>
      </c>
      <c r="H227" t="s">
        <v>445</v>
      </c>
      <c r="I227" t="s">
        <v>446</v>
      </c>
      <c r="J227" t="s">
        <v>447</v>
      </c>
      <c r="K227" t="s">
        <v>448</v>
      </c>
      <c r="L227" t="s">
        <v>209</v>
      </c>
      <c r="M227" s="8">
        <f>ROUND(SUMIF(Order_details_2!$A$2:$A$2158,Orders!A227,Order_details_2!$J$2:$J$2158),2)</f>
        <v>230.4</v>
      </c>
    </row>
    <row r="228" spans="1:13">
      <c r="A228">
        <v>10474</v>
      </c>
      <c r="B228" t="s">
        <v>449</v>
      </c>
      <c r="C228">
        <v>5</v>
      </c>
      <c r="D228" s="3">
        <v>43002</v>
      </c>
      <c r="E228">
        <f t="shared" si="3"/>
        <v>9</v>
      </c>
      <c r="F228" s="3">
        <v>43030</v>
      </c>
      <c r="G228" s="3">
        <v>43010</v>
      </c>
      <c r="H228" t="s">
        <v>450</v>
      </c>
      <c r="I228" t="s">
        <v>451</v>
      </c>
      <c r="J228" t="s">
        <v>314</v>
      </c>
      <c r="K228" t="s">
        <v>207</v>
      </c>
      <c r="L228" t="s">
        <v>315</v>
      </c>
      <c r="M228" s="8">
        <f>ROUND(SUMIF(Order_details_2!$A$2:$A$2158,Orders!A228,Order_details_2!$J$2:$J$2158),2)</f>
        <v>1249.0999999999999</v>
      </c>
    </row>
    <row r="229" spans="1:13">
      <c r="A229">
        <v>10475</v>
      </c>
      <c r="B229" t="s">
        <v>281</v>
      </c>
      <c r="C229">
        <v>9</v>
      </c>
      <c r="D229" s="3">
        <v>43003</v>
      </c>
      <c r="E229">
        <f t="shared" si="3"/>
        <v>9</v>
      </c>
      <c r="F229" s="3">
        <v>43031</v>
      </c>
      <c r="G229" s="3">
        <v>43024</v>
      </c>
      <c r="H229" t="s">
        <v>282</v>
      </c>
      <c r="I229" t="s">
        <v>283</v>
      </c>
      <c r="J229" t="s">
        <v>284</v>
      </c>
      <c r="K229" t="s">
        <v>207</v>
      </c>
      <c r="L229" t="s">
        <v>285</v>
      </c>
      <c r="M229" s="8">
        <f>ROUND(SUMIF(Order_details_2!$A$2:$A$2158,Orders!A229,Order_details_2!$J$2:$J$2158),2)</f>
        <v>265.62</v>
      </c>
    </row>
    <row r="230" spans="1:13">
      <c r="A230">
        <v>10476</v>
      </c>
      <c r="B230" t="s">
        <v>300</v>
      </c>
      <c r="C230">
        <v>8</v>
      </c>
      <c r="D230" s="3">
        <v>43006</v>
      </c>
      <c r="E230">
        <f t="shared" si="3"/>
        <v>9</v>
      </c>
      <c r="F230" s="3">
        <v>43034</v>
      </c>
      <c r="G230" s="3">
        <v>43013</v>
      </c>
      <c r="H230" t="s">
        <v>301</v>
      </c>
      <c r="I230" t="s">
        <v>302</v>
      </c>
      <c r="J230" t="s">
        <v>303</v>
      </c>
      <c r="K230" t="s">
        <v>304</v>
      </c>
      <c r="L230" t="s">
        <v>305</v>
      </c>
      <c r="M230" s="8">
        <f>ROUND(SUMIF(Order_details_2!$A$2:$A$2158,Orders!A230,Order_details_2!$J$2:$J$2158),2)</f>
        <v>145.91999999999999</v>
      </c>
    </row>
    <row r="231" spans="1:13">
      <c r="A231">
        <v>10477</v>
      </c>
      <c r="B231" t="s">
        <v>479</v>
      </c>
      <c r="C231">
        <v>5</v>
      </c>
      <c r="D231" s="3">
        <v>43006</v>
      </c>
      <c r="E231">
        <f t="shared" si="3"/>
        <v>9</v>
      </c>
      <c r="F231" s="3">
        <v>43034</v>
      </c>
      <c r="G231" s="3">
        <v>43014</v>
      </c>
      <c r="H231" t="s">
        <v>480</v>
      </c>
      <c r="I231" t="s">
        <v>481</v>
      </c>
      <c r="J231" t="s">
        <v>467</v>
      </c>
      <c r="K231" t="s">
        <v>207</v>
      </c>
      <c r="L231" t="s">
        <v>468</v>
      </c>
      <c r="M231" s="8">
        <f>ROUND(SUMIF(Order_details_2!$A$2:$A$2158,Orders!A231,Order_details_2!$J$2:$J$2158),2)</f>
        <v>330</v>
      </c>
    </row>
    <row r="232" spans="1:13">
      <c r="A232">
        <v>10478</v>
      </c>
      <c r="B232" t="s">
        <v>277</v>
      </c>
      <c r="C232">
        <v>2</v>
      </c>
      <c r="D232" s="3">
        <v>43007</v>
      </c>
      <c r="E232">
        <f t="shared" si="3"/>
        <v>9</v>
      </c>
      <c r="F232" s="3">
        <v>43021</v>
      </c>
      <c r="G232" s="3">
        <v>43015</v>
      </c>
      <c r="H232" t="s">
        <v>278</v>
      </c>
      <c r="I232" t="s">
        <v>279</v>
      </c>
      <c r="J232" t="s">
        <v>280</v>
      </c>
      <c r="K232" t="s">
        <v>207</v>
      </c>
      <c r="L232" t="s">
        <v>265</v>
      </c>
      <c r="M232" s="8">
        <f>ROUND(SUMIF(Order_details_2!$A$2:$A$2158,Orders!A232,Order_details_2!$J$2:$J$2158),2)</f>
        <v>24.8</v>
      </c>
    </row>
    <row r="233" spans="1:13">
      <c r="A233">
        <v>10479</v>
      </c>
      <c r="B233" t="s">
        <v>323</v>
      </c>
      <c r="C233">
        <v>3</v>
      </c>
      <c r="D233" s="3">
        <v>43008</v>
      </c>
      <c r="E233">
        <f t="shared" si="3"/>
        <v>9</v>
      </c>
      <c r="F233" s="3">
        <v>43036</v>
      </c>
      <c r="G233" s="3">
        <v>43010</v>
      </c>
      <c r="H233" t="s">
        <v>324</v>
      </c>
      <c r="I233" t="s">
        <v>325</v>
      </c>
      <c r="J233" t="s">
        <v>326</v>
      </c>
      <c r="K233" t="s">
        <v>327</v>
      </c>
      <c r="L233" t="s">
        <v>192</v>
      </c>
      <c r="M233" s="8">
        <f>ROUND(SUMIF(Order_details_2!$A$2:$A$2158,Orders!A233,Order_details_2!$J$2:$J$2158),2)</f>
        <v>10495.6</v>
      </c>
    </row>
    <row r="234" spans="1:13">
      <c r="A234">
        <v>10480</v>
      </c>
      <c r="B234" t="s">
        <v>551</v>
      </c>
      <c r="C234">
        <v>6</v>
      </c>
      <c r="D234" s="3">
        <v>43009</v>
      </c>
      <c r="E234">
        <f t="shared" si="3"/>
        <v>10</v>
      </c>
      <c r="F234" s="3">
        <v>43037</v>
      </c>
      <c r="G234" s="3">
        <v>43013</v>
      </c>
      <c r="H234" t="s">
        <v>552</v>
      </c>
      <c r="I234" t="s">
        <v>553</v>
      </c>
      <c r="J234" t="s">
        <v>554</v>
      </c>
      <c r="K234" t="s">
        <v>207</v>
      </c>
      <c r="L234" t="s">
        <v>265</v>
      </c>
      <c r="M234" s="8">
        <f>ROUND(SUMIF(Order_details_2!$A$2:$A$2158,Orders!A234,Order_details_2!$J$2:$J$2158),2)</f>
        <v>756</v>
      </c>
    </row>
    <row r="235" spans="1:13">
      <c r="A235">
        <v>10481</v>
      </c>
      <c r="B235" t="s">
        <v>393</v>
      </c>
      <c r="C235">
        <v>8</v>
      </c>
      <c r="D235" s="3">
        <v>43009</v>
      </c>
      <c r="E235">
        <f t="shared" si="3"/>
        <v>10</v>
      </c>
      <c r="F235" s="3">
        <v>43037</v>
      </c>
      <c r="G235" s="3">
        <v>43014</v>
      </c>
      <c r="H235" t="s">
        <v>394</v>
      </c>
      <c r="I235" t="s">
        <v>395</v>
      </c>
      <c r="J235" t="s">
        <v>274</v>
      </c>
      <c r="K235" t="s">
        <v>275</v>
      </c>
      <c r="L235" t="s">
        <v>276</v>
      </c>
      <c r="M235" s="8">
        <f>ROUND(SUMIF(Order_details_2!$A$2:$A$2158,Orders!A235,Order_details_2!$J$2:$J$2158),2)</f>
        <v>1472</v>
      </c>
    </row>
    <row r="236" spans="1:13">
      <c r="A236">
        <v>10482</v>
      </c>
      <c r="B236" t="s">
        <v>574</v>
      </c>
      <c r="C236">
        <v>1</v>
      </c>
      <c r="D236" s="3">
        <v>43010</v>
      </c>
      <c r="E236">
        <f t="shared" si="3"/>
        <v>10</v>
      </c>
      <c r="F236" s="3">
        <v>43038</v>
      </c>
      <c r="G236" s="3">
        <v>43030</v>
      </c>
      <c r="H236" t="s">
        <v>575</v>
      </c>
      <c r="I236" t="s">
        <v>576</v>
      </c>
      <c r="J236" t="s">
        <v>577</v>
      </c>
      <c r="K236" t="s">
        <v>191</v>
      </c>
      <c r="L236" t="s">
        <v>192</v>
      </c>
      <c r="M236" s="8">
        <f>ROUND(SUMIF(Order_details_2!$A$2:$A$2158,Orders!A236,Order_details_2!$J$2:$J$2158),2)</f>
        <v>147</v>
      </c>
    </row>
    <row r="237" spans="1:13">
      <c r="A237">
        <v>10483</v>
      </c>
      <c r="B237" t="s">
        <v>351</v>
      </c>
      <c r="C237">
        <v>7</v>
      </c>
      <c r="D237" s="3">
        <v>43013</v>
      </c>
      <c r="E237">
        <f t="shared" si="3"/>
        <v>10</v>
      </c>
      <c r="F237" s="3">
        <v>43041</v>
      </c>
      <c r="G237" s="3">
        <v>43045</v>
      </c>
      <c r="H237" t="s">
        <v>352</v>
      </c>
      <c r="I237" t="s">
        <v>353</v>
      </c>
      <c r="J237" t="s">
        <v>190</v>
      </c>
      <c r="K237" t="s">
        <v>191</v>
      </c>
      <c r="L237" t="s">
        <v>192</v>
      </c>
      <c r="M237" s="8">
        <f>ROUND(SUMIF(Order_details_2!$A$2:$A$2158,Orders!A237,Order_details_2!$J$2:$J$2158),2)</f>
        <v>35.200000000000003</v>
      </c>
    </row>
    <row r="238" spans="1:13">
      <c r="A238">
        <v>10484</v>
      </c>
      <c r="B238" t="s">
        <v>400</v>
      </c>
      <c r="C238">
        <v>3</v>
      </c>
      <c r="D238" s="3">
        <v>43013</v>
      </c>
      <c r="E238">
        <f t="shared" si="3"/>
        <v>10</v>
      </c>
      <c r="F238" s="3">
        <v>43041</v>
      </c>
      <c r="G238" s="3">
        <v>43021</v>
      </c>
      <c r="H238" t="s">
        <v>401</v>
      </c>
      <c r="I238" t="s">
        <v>402</v>
      </c>
      <c r="J238" t="s">
        <v>206</v>
      </c>
      <c r="K238" t="s">
        <v>207</v>
      </c>
      <c r="L238" t="s">
        <v>209</v>
      </c>
      <c r="M238" s="8">
        <f>ROUND(SUMIF(Order_details_2!$A$2:$A$2158,Orders!A238,Order_details_2!$J$2:$J$2158),2)</f>
        <v>386.2</v>
      </c>
    </row>
    <row r="239" spans="1:13">
      <c r="A239">
        <v>10485</v>
      </c>
      <c r="B239" t="s">
        <v>546</v>
      </c>
      <c r="C239">
        <v>4</v>
      </c>
      <c r="D239" s="3">
        <v>43014</v>
      </c>
      <c r="E239">
        <f t="shared" si="3"/>
        <v>10</v>
      </c>
      <c r="F239" s="3">
        <v>43028</v>
      </c>
      <c r="G239" s="3">
        <v>43020</v>
      </c>
      <c r="H239" t="s">
        <v>547</v>
      </c>
      <c r="I239" t="s">
        <v>548</v>
      </c>
      <c r="J239" t="s">
        <v>549</v>
      </c>
      <c r="K239" t="s">
        <v>550</v>
      </c>
      <c r="L239" t="s">
        <v>305</v>
      </c>
      <c r="M239" s="8">
        <f>ROUND(SUMIF(Order_details_2!$A$2:$A$2158,Orders!A239,Order_details_2!$J$2:$J$2158),2)</f>
        <v>176</v>
      </c>
    </row>
    <row r="240" spans="1:13">
      <c r="A240">
        <v>10486</v>
      </c>
      <c r="B240" t="s">
        <v>300</v>
      </c>
      <c r="C240">
        <v>1</v>
      </c>
      <c r="D240" s="3">
        <v>43015</v>
      </c>
      <c r="E240">
        <f t="shared" si="3"/>
        <v>10</v>
      </c>
      <c r="F240" s="3">
        <v>43043</v>
      </c>
      <c r="G240" s="3">
        <v>43022</v>
      </c>
      <c r="H240" t="s">
        <v>301</v>
      </c>
      <c r="I240" t="s">
        <v>302</v>
      </c>
      <c r="J240" t="s">
        <v>303</v>
      </c>
      <c r="K240" t="s">
        <v>304</v>
      </c>
      <c r="L240" t="s">
        <v>305</v>
      </c>
      <c r="M240" s="8">
        <f>ROUND(SUMIF(Order_details_2!$A$2:$A$2158,Orders!A240,Order_details_2!$J$2:$J$2158),2)</f>
        <v>1272</v>
      </c>
    </row>
    <row r="241" spans="1:13">
      <c r="A241">
        <v>10487</v>
      </c>
      <c r="B241" t="s">
        <v>524</v>
      </c>
      <c r="C241">
        <v>2</v>
      </c>
      <c r="D241" s="3">
        <v>43015</v>
      </c>
      <c r="E241">
        <f t="shared" si="3"/>
        <v>10</v>
      </c>
      <c r="F241" s="3">
        <v>43043</v>
      </c>
      <c r="G241" s="3">
        <v>43017</v>
      </c>
      <c r="H241" t="s">
        <v>525</v>
      </c>
      <c r="I241" t="s">
        <v>526</v>
      </c>
      <c r="J241" t="s">
        <v>406</v>
      </c>
      <c r="K241" t="s">
        <v>299</v>
      </c>
      <c r="L241" t="s">
        <v>276</v>
      </c>
      <c r="M241" s="8">
        <f>ROUND(SUMIF(Order_details_2!$A$2:$A$2158,Orders!A241,Order_details_2!$J$2:$J$2158),2)</f>
        <v>818.9</v>
      </c>
    </row>
    <row r="242" spans="1:13">
      <c r="A242">
        <v>10488</v>
      </c>
      <c r="B242" t="s">
        <v>342</v>
      </c>
      <c r="C242">
        <v>8</v>
      </c>
      <c r="D242" s="3">
        <v>43016</v>
      </c>
      <c r="E242">
        <f t="shared" si="3"/>
        <v>10</v>
      </c>
      <c r="F242" s="3">
        <v>43044</v>
      </c>
      <c r="G242" s="3">
        <v>43022</v>
      </c>
      <c r="H242" t="s">
        <v>343</v>
      </c>
      <c r="I242" t="s">
        <v>344</v>
      </c>
      <c r="J242" t="s">
        <v>345</v>
      </c>
      <c r="K242" t="s">
        <v>207</v>
      </c>
      <c r="L242" t="s">
        <v>270</v>
      </c>
      <c r="M242" s="8">
        <f>ROUND(SUMIF(Order_details_2!$A$2:$A$2158,Orders!A242,Order_details_2!$J$2:$J$2158),2)</f>
        <v>1368</v>
      </c>
    </row>
    <row r="243" spans="1:13">
      <c r="A243">
        <v>10489</v>
      </c>
      <c r="B243" t="s">
        <v>494</v>
      </c>
      <c r="C243">
        <v>6</v>
      </c>
      <c r="D243" s="3">
        <v>43017</v>
      </c>
      <c r="E243">
        <f t="shared" si="3"/>
        <v>10</v>
      </c>
      <c r="F243" s="3">
        <v>43045</v>
      </c>
      <c r="G243" s="3">
        <v>43029</v>
      </c>
      <c r="H243" t="s">
        <v>495</v>
      </c>
      <c r="I243" t="s">
        <v>496</v>
      </c>
      <c r="J243" t="s">
        <v>497</v>
      </c>
      <c r="K243" t="s">
        <v>207</v>
      </c>
      <c r="L243" t="s">
        <v>310</v>
      </c>
      <c r="M243" s="8">
        <f>ROUND(SUMIF(Order_details_2!$A$2:$A$2158,Orders!A243,Order_details_2!$J$2:$J$2158),2)</f>
        <v>313.2</v>
      </c>
    </row>
    <row r="244" spans="1:13">
      <c r="A244">
        <v>10490</v>
      </c>
      <c r="B244" t="s">
        <v>300</v>
      </c>
      <c r="C244">
        <v>7</v>
      </c>
      <c r="D244" s="3">
        <v>43020</v>
      </c>
      <c r="E244">
        <f t="shared" si="3"/>
        <v>10</v>
      </c>
      <c r="F244" s="3">
        <v>43048</v>
      </c>
      <c r="G244" s="3">
        <v>43023</v>
      </c>
      <c r="H244" t="s">
        <v>301</v>
      </c>
      <c r="I244" t="s">
        <v>302</v>
      </c>
      <c r="J244" t="s">
        <v>303</v>
      </c>
      <c r="K244" t="s">
        <v>304</v>
      </c>
      <c r="L244" t="s">
        <v>305</v>
      </c>
      <c r="M244" s="8">
        <f>ROUND(SUMIF(Order_details_2!$A$2:$A$2158,Orders!A244,Order_details_2!$J$2:$J$2158),2)</f>
        <v>3163.2</v>
      </c>
    </row>
    <row r="245" spans="1:13">
      <c r="A245">
        <v>10491</v>
      </c>
      <c r="B245" t="s">
        <v>464</v>
      </c>
      <c r="C245">
        <v>8</v>
      </c>
      <c r="D245" s="3">
        <v>43020</v>
      </c>
      <c r="E245">
        <f t="shared" si="3"/>
        <v>10</v>
      </c>
      <c r="F245" s="3">
        <v>43048</v>
      </c>
      <c r="G245" s="3">
        <v>43028</v>
      </c>
      <c r="H245" t="s">
        <v>465</v>
      </c>
      <c r="I245" t="s">
        <v>466</v>
      </c>
      <c r="J245" t="s">
        <v>467</v>
      </c>
      <c r="K245" t="s">
        <v>207</v>
      </c>
      <c r="L245" t="s">
        <v>468</v>
      </c>
      <c r="M245" s="8">
        <f>ROUND(SUMIF(Order_details_2!$A$2:$A$2158,Orders!A245,Order_details_2!$J$2:$J$2158),2)</f>
        <v>45.8</v>
      </c>
    </row>
    <row r="246" spans="1:13">
      <c r="A246">
        <v>10492</v>
      </c>
      <c r="B246" t="s">
        <v>541</v>
      </c>
      <c r="C246">
        <v>3</v>
      </c>
      <c r="D246" s="3">
        <v>43021</v>
      </c>
      <c r="E246">
        <f t="shared" si="3"/>
        <v>10</v>
      </c>
      <c r="F246" s="3">
        <v>43049</v>
      </c>
      <c r="G246" s="3">
        <v>43031</v>
      </c>
      <c r="H246" t="s">
        <v>542</v>
      </c>
      <c r="I246" t="s">
        <v>543</v>
      </c>
      <c r="J246" t="s">
        <v>544</v>
      </c>
      <c r="K246" t="s">
        <v>545</v>
      </c>
      <c r="L246" t="s">
        <v>478</v>
      </c>
      <c r="M246" s="8">
        <f>ROUND(SUMIF(Order_details_2!$A$2:$A$2158,Orders!A246,Order_details_2!$J$2:$J$2158),2)</f>
        <v>44.8</v>
      </c>
    </row>
    <row r="247" spans="1:13">
      <c r="A247">
        <v>10493</v>
      </c>
      <c r="B247" t="s">
        <v>490</v>
      </c>
      <c r="C247">
        <v>4</v>
      </c>
      <c r="D247" s="3">
        <v>43022</v>
      </c>
      <c r="E247">
        <f t="shared" si="3"/>
        <v>10</v>
      </c>
      <c r="F247" s="3">
        <v>43050</v>
      </c>
      <c r="G247" s="3">
        <v>43030</v>
      </c>
      <c r="H247" t="s">
        <v>491</v>
      </c>
      <c r="I247" t="s">
        <v>492</v>
      </c>
      <c r="J247" t="s">
        <v>493</v>
      </c>
      <c r="K247" t="s">
        <v>207</v>
      </c>
      <c r="L247" t="s">
        <v>265</v>
      </c>
      <c r="M247" s="8">
        <f>ROUND(SUMIF(Order_details_2!$A$2:$A$2158,Orders!A247,Order_details_2!$J$2:$J$2158),2)</f>
        <v>67.599999999999994</v>
      </c>
    </row>
    <row r="248" spans="1:13">
      <c r="A248">
        <v>10494</v>
      </c>
      <c r="B248" t="s">
        <v>403</v>
      </c>
      <c r="C248">
        <v>4</v>
      </c>
      <c r="D248" s="3">
        <v>43022</v>
      </c>
      <c r="E248">
        <f t="shared" si="3"/>
        <v>10</v>
      </c>
      <c r="F248" s="3">
        <v>43050</v>
      </c>
      <c r="G248" s="3">
        <v>43029</v>
      </c>
      <c r="H248" t="s">
        <v>404</v>
      </c>
      <c r="I248" t="s">
        <v>405</v>
      </c>
      <c r="J248" t="s">
        <v>406</v>
      </c>
      <c r="K248" t="s">
        <v>299</v>
      </c>
      <c r="L248" t="s">
        <v>276</v>
      </c>
      <c r="M248" s="8">
        <f>ROUND(SUMIF(Order_details_2!$A$2:$A$2158,Orders!A248,Order_details_2!$J$2:$J$2158),2)</f>
        <v>912</v>
      </c>
    </row>
    <row r="249" spans="1:13">
      <c r="A249">
        <v>10495</v>
      </c>
      <c r="B249" t="s">
        <v>578</v>
      </c>
      <c r="C249">
        <v>3</v>
      </c>
      <c r="D249" s="3">
        <v>43023</v>
      </c>
      <c r="E249">
        <f t="shared" si="3"/>
        <v>10</v>
      </c>
      <c r="F249" s="3">
        <v>43051</v>
      </c>
      <c r="G249" s="3">
        <v>43031</v>
      </c>
      <c r="H249" t="s">
        <v>579</v>
      </c>
      <c r="I249" t="s">
        <v>580</v>
      </c>
      <c r="J249" t="s">
        <v>581</v>
      </c>
      <c r="K249" t="s">
        <v>545</v>
      </c>
      <c r="L249" t="s">
        <v>478</v>
      </c>
      <c r="M249" s="8">
        <f>ROUND(SUMIF(Order_details_2!$A$2:$A$2158,Orders!A249,Order_details_2!$J$2:$J$2158),2)</f>
        <v>278</v>
      </c>
    </row>
    <row r="250" spans="1:13">
      <c r="A250">
        <v>10496</v>
      </c>
      <c r="B250" t="s">
        <v>407</v>
      </c>
      <c r="C250">
        <v>7</v>
      </c>
      <c r="D250" s="3">
        <v>43024</v>
      </c>
      <c r="E250">
        <f t="shared" si="3"/>
        <v>10</v>
      </c>
      <c r="F250" s="3">
        <v>43052</v>
      </c>
      <c r="G250" s="3">
        <v>43027</v>
      </c>
      <c r="H250" t="s">
        <v>408</v>
      </c>
      <c r="I250" t="s">
        <v>409</v>
      </c>
      <c r="J250" t="s">
        <v>406</v>
      </c>
      <c r="K250" t="s">
        <v>299</v>
      </c>
      <c r="L250" t="s">
        <v>276</v>
      </c>
      <c r="M250" s="8">
        <f>ROUND(SUMIF(Order_details_2!$A$2:$A$2158,Orders!A250,Order_details_2!$J$2:$J$2158),2)</f>
        <v>10</v>
      </c>
    </row>
    <row r="251" spans="1:13">
      <c r="A251">
        <v>10497</v>
      </c>
      <c r="B251" t="s">
        <v>379</v>
      </c>
      <c r="C251">
        <v>7</v>
      </c>
      <c r="D251" s="3">
        <v>43024</v>
      </c>
      <c r="E251">
        <f t="shared" si="3"/>
        <v>10</v>
      </c>
      <c r="F251" s="3">
        <v>43052</v>
      </c>
      <c r="G251" s="3">
        <v>43027</v>
      </c>
      <c r="H251" t="s">
        <v>380</v>
      </c>
      <c r="I251" t="s">
        <v>381</v>
      </c>
      <c r="J251" t="s">
        <v>382</v>
      </c>
      <c r="K251" t="s">
        <v>207</v>
      </c>
      <c r="L251" t="s">
        <v>270</v>
      </c>
      <c r="M251" s="8">
        <f>ROUND(SUMIF(Order_details_2!$A$2:$A$2158,Orders!A251,Order_details_2!$J$2:$J$2158),2)</f>
        <v>1380.6</v>
      </c>
    </row>
    <row r="252" spans="1:13">
      <c r="A252">
        <v>10498</v>
      </c>
      <c r="B252" t="s">
        <v>300</v>
      </c>
      <c r="C252">
        <v>8</v>
      </c>
      <c r="D252" s="3">
        <v>43027</v>
      </c>
      <c r="E252">
        <f t="shared" si="3"/>
        <v>10</v>
      </c>
      <c r="F252" s="3">
        <v>43055</v>
      </c>
      <c r="G252" s="3">
        <v>43031</v>
      </c>
      <c r="H252" t="s">
        <v>301</v>
      </c>
      <c r="I252" t="s">
        <v>302</v>
      </c>
      <c r="J252" t="s">
        <v>303</v>
      </c>
      <c r="K252" t="s">
        <v>304</v>
      </c>
      <c r="L252" t="s">
        <v>305</v>
      </c>
      <c r="M252" s="8">
        <f>ROUND(SUMIF(Order_details_2!$A$2:$A$2158,Orders!A252,Order_details_2!$J$2:$J$2158),2)</f>
        <v>575</v>
      </c>
    </row>
    <row r="253" spans="1:13">
      <c r="A253">
        <v>10499</v>
      </c>
      <c r="B253" t="s">
        <v>388</v>
      </c>
      <c r="C253">
        <v>4</v>
      </c>
      <c r="D253" s="3">
        <v>43028</v>
      </c>
      <c r="E253">
        <f t="shared" si="3"/>
        <v>10</v>
      </c>
      <c r="F253" s="3">
        <v>43056</v>
      </c>
      <c r="G253" s="3">
        <v>43036</v>
      </c>
      <c r="H253" t="s">
        <v>389</v>
      </c>
      <c r="I253" t="s">
        <v>390</v>
      </c>
      <c r="J253" t="s">
        <v>391</v>
      </c>
      <c r="K253" t="s">
        <v>392</v>
      </c>
      <c r="L253" t="s">
        <v>305</v>
      </c>
      <c r="M253" s="8">
        <f>ROUND(SUMIF(Order_details_2!$A$2:$A$2158,Orders!A253,Order_details_2!$J$2:$J$2158),2)</f>
        <v>1412</v>
      </c>
    </row>
    <row r="254" spans="1:13">
      <c r="A254">
        <v>10500</v>
      </c>
      <c r="B254" t="s">
        <v>490</v>
      </c>
      <c r="C254">
        <v>6</v>
      </c>
      <c r="D254" s="3">
        <v>43029</v>
      </c>
      <c r="E254">
        <f t="shared" si="3"/>
        <v>10</v>
      </c>
      <c r="F254" s="3">
        <v>43057</v>
      </c>
      <c r="G254" s="3">
        <v>43037</v>
      </c>
      <c r="H254" t="s">
        <v>491</v>
      </c>
      <c r="I254" t="s">
        <v>492</v>
      </c>
      <c r="J254" t="s">
        <v>493</v>
      </c>
      <c r="K254" t="s">
        <v>207</v>
      </c>
      <c r="L254" t="s">
        <v>265</v>
      </c>
      <c r="M254" s="8">
        <f>ROUND(SUMIF(Order_details_2!$A$2:$A$2158,Orders!A254,Order_details_2!$J$2:$J$2158),2)</f>
        <v>27.54</v>
      </c>
    </row>
    <row r="255" spans="1:13">
      <c r="A255">
        <v>10501</v>
      </c>
      <c r="B255" t="s">
        <v>582</v>
      </c>
      <c r="C255">
        <v>9</v>
      </c>
      <c r="D255" s="3">
        <v>43029</v>
      </c>
      <c r="E255">
        <f t="shared" si="3"/>
        <v>10</v>
      </c>
      <c r="F255" s="3">
        <v>43057</v>
      </c>
      <c r="G255" s="3">
        <v>43036</v>
      </c>
      <c r="H255" t="s">
        <v>583</v>
      </c>
      <c r="I255" t="s">
        <v>584</v>
      </c>
      <c r="J255" t="s">
        <v>585</v>
      </c>
      <c r="K255" t="s">
        <v>207</v>
      </c>
      <c r="L255" t="s">
        <v>270</v>
      </c>
      <c r="M255" s="8">
        <f>ROUND(SUMIF(Order_details_2!$A$2:$A$2158,Orders!A255,Order_details_2!$J$2:$J$2158),2)</f>
        <v>149</v>
      </c>
    </row>
    <row r="256" spans="1:13">
      <c r="A256">
        <v>10502</v>
      </c>
      <c r="B256" t="s">
        <v>449</v>
      </c>
      <c r="C256">
        <v>2</v>
      </c>
      <c r="D256" s="3">
        <v>43030</v>
      </c>
      <c r="E256">
        <f t="shared" si="3"/>
        <v>10</v>
      </c>
      <c r="F256" s="3">
        <v>43058</v>
      </c>
      <c r="G256" s="3">
        <v>43049</v>
      </c>
      <c r="H256" t="s">
        <v>450</v>
      </c>
      <c r="I256" t="s">
        <v>451</v>
      </c>
      <c r="J256" t="s">
        <v>314</v>
      </c>
      <c r="K256" t="s">
        <v>207</v>
      </c>
      <c r="L256" t="s">
        <v>315</v>
      </c>
      <c r="M256" s="8">
        <f>ROUND(SUMIF(Order_details_2!$A$2:$A$2158,Orders!A256,Order_details_2!$J$2:$J$2158),2)</f>
        <v>816.3</v>
      </c>
    </row>
    <row r="257" spans="1:13">
      <c r="A257">
        <v>10503</v>
      </c>
      <c r="B257" t="s">
        <v>410</v>
      </c>
      <c r="C257">
        <v>6</v>
      </c>
      <c r="D257" s="3">
        <v>43031</v>
      </c>
      <c r="E257">
        <f t="shared" si="3"/>
        <v>10</v>
      </c>
      <c r="F257" s="3">
        <v>43059</v>
      </c>
      <c r="G257" s="3">
        <v>43036</v>
      </c>
      <c r="H257" t="s">
        <v>411</v>
      </c>
      <c r="I257" t="s">
        <v>412</v>
      </c>
      <c r="J257" t="s">
        <v>413</v>
      </c>
      <c r="K257" t="s">
        <v>414</v>
      </c>
      <c r="L257" t="s">
        <v>415</v>
      </c>
      <c r="M257" s="8">
        <f>ROUND(SUMIF(Order_details_2!$A$2:$A$2158,Orders!A257,Order_details_2!$J$2:$J$2158),2)</f>
        <v>2048.5</v>
      </c>
    </row>
    <row r="258" spans="1:13">
      <c r="A258">
        <v>10504</v>
      </c>
      <c r="B258" t="s">
        <v>351</v>
      </c>
      <c r="C258">
        <v>4</v>
      </c>
      <c r="D258" s="3">
        <v>43031</v>
      </c>
      <c r="E258">
        <f t="shared" si="3"/>
        <v>10</v>
      </c>
      <c r="F258" s="3">
        <v>43059</v>
      </c>
      <c r="G258" s="3">
        <v>43038</v>
      </c>
      <c r="H258" t="s">
        <v>352</v>
      </c>
      <c r="I258" t="s">
        <v>353</v>
      </c>
      <c r="J258" t="s">
        <v>190</v>
      </c>
      <c r="K258" t="s">
        <v>191</v>
      </c>
      <c r="L258" t="s">
        <v>192</v>
      </c>
      <c r="M258" s="8">
        <f>ROUND(SUMIF(Order_details_2!$A$2:$A$2158,Orders!A258,Order_details_2!$J$2:$J$2158),2)</f>
        <v>1388.5</v>
      </c>
    </row>
    <row r="259" spans="1:13">
      <c r="A259">
        <v>10505</v>
      </c>
      <c r="B259" t="s">
        <v>473</v>
      </c>
      <c r="C259">
        <v>3</v>
      </c>
      <c r="D259" s="3">
        <v>43034</v>
      </c>
      <c r="E259">
        <f t="shared" ref="E259:E322" si="4">MONTH(D259)</f>
        <v>10</v>
      </c>
      <c r="F259" s="3">
        <v>43062</v>
      </c>
      <c r="G259" s="3">
        <v>43041</v>
      </c>
      <c r="H259" t="s">
        <v>474</v>
      </c>
      <c r="I259" t="s">
        <v>475</v>
      </c>
      <c r="J259" t="s">
        <v>476</v>
      </c>
      <c r="K259" t="s">
        <v>477</v>
      </c>
      <c r="L259" t="s">
        <v>478</v>
      </c>
      <c r="M259" s="8">
        <f>ROUND(SUMIF(Order_details_2!$A$2:$A$2158,Orders!A259,Order_details_2!$J$2:$J$2158),2)</f>
        <v>147.9</v>
      </c>
    </row>
    <row r="260" spans="1:13">
      <c r="A260">
        <v>10506</v>
      </c>
      <c r="B260" t="s">
        <v>452</v>
      </c>
      <c r="C260">
        <v>9</v>
      </c>
      <c r="D260" s="3">
        <v>43035</v>
      </c>
      <c r="E260">
        <f t="shared" si="4"/>
        <v>10</v>
      </c>
      <c r="F260" s="3">
        <v>43063</v>
      </c>
      <c r="G260" s="3">
        <v>43052</v>
      </c>
      <c r="H260" t="s">
        <v>453</v>
      </c>
      <c r="I260" t="s">
        <v>454</v>
      </c>
      <c r="J260" t="s">
        <v>455</v>
      </c>
      <c r="K260" t="s">
        <v>207</v>
      </c>
      <c r="L260" t="s">
        <v>270</v>
      </c>
      <c r="M260" s="8">
        <f>ROUND(SUMIF(Order_details_2!$A$2:$A$2158,Orders!A260,Order_details_2!$J$2:$J$2158),2)</f>
        <v>46.2</v>
      </c>
    </row>
    <row r="261" spans="1:13">
      <c r="A261">
        <v>10507</v>
      </c>
      <c r="B261" t="s">
        <v>513</v>
      </c>
      <c r="C261">
        <v>7</v>
      </c>
      <c r="D261" s="3">
        <v>43035</v>
      </c>
      <c r="E261">
        <f t="shared" si="4"/>
        <v>10</v>
      </c>
      <c r="F261" s="3">
        <v>43063</v>
      </c>
      <c r="G261" s="3">
        <v>43042</v>
      </c>
      <c r="H261" t="s">
        <v>514</v>
      </c>
      <c r="I261" t="s">
        <v>515</v>
      </c>
      <c r="J261" t="s">
        <v>314</v>
      </c>
      <c r="K261" t="s">
        <v>207</v>
      </c>
      <c r="L261" t="s">
        <v>315</v>
      </c>
      <c r="M261" s="8">
        <f>ROUND(SUMIF(Order_details_2!$A$2:$A$2158,Orders!A261,Order_details_2!$J$2:$J$2158),2)</f>
        <v>132.19</v>
      </c>
    </row>
    <row r="262" spans="1:13">
      <c r="A262">
        <v>10508</v>
      </c>
      <c r="B262" t="s">
        <v>316</v>
      </c>
      <c r="C262">
        <v>1</v>
      </c>
      <c r="D262" s="3">
        <v>43036</v>
      </c>
      <c r="E262">
        <f t="shared" si="4"/>
        <v>10</v>
      </c>
      <c r="F262" s="3">
        <v>43064</v>
      </c>
      <c r="G262" s="3">
        <v>43063</v>
      </c>
      <c r="H262" t="s">
        <v>317</v>
      </c>
      <c r="I262" t="s">
        <v>318</v>
      </c>
      <c r="J262" t="s">
        <v>319</v>
      </c>
      <c r="K262" t="s">
        <v>207</v>
      </c>
      <c r="L262" t="s">
        <v>270</v>
      </c>
      <c r="M262" s="8">
        <f>ROUND(SUMIF(Order_details_2!$A$2:$A$2158,Orders!A262,Order_details_2!$J$2:$J$2158),2)</f>
        <v>240</v>
      </c>
    </row>
    <row r="263" spans="1:13">
      <c r="A263">
        <v>10509</v>
      </c>
      <c r="B263" t="s">
        <v>582</v>
      </c>
      <c r="C263">
        <v>4</v>
      </c>
      <c r="D263" s="3">
        <v>43037</v>
      </c>
      <c r="E263">
        <f t="shared" si="4"/>
        <v>10</v>
      </c>
      <c r="F263" s="3">
        <v>43065</v>
      </c>
      <c r="G263" s="3">
        <v>43049</v>
      </c>
      <c r="H263" t="s">
        <v>583</v>
      </c>
      <c r="I263" t="s">
        <v>584</v>
      </c>
      <c r="J263" t="s">
        <v>585</v>
      </c>
      <c r="K263" t="s">
        <v>207</v>
      </c>
      <c r="L263" t="s">
        <v>270</v>
      </c>
      <c r="M263" s="8">
        <f>ROUND(SUMIF(Order_details_2!$A$2:$A$2158,Orders!A263,Order_details_2!$J$2:$J$2158),2)</f>
        <v>136.80000000000001</v>
      </c>
    </row>
    <row r="264" spans="1:13">
      <c r="A264">
        <v>10510</v>
      </c>
      <c r="B264" t="s">
        <v>456</v>
      </c>
      <c r="C264">
        <v>6</v>
      </c>
      <c r="D264" s="3">
        <v>43038</v>
      </c>
      <c r="E264">
        <f t="shared" si="4"/>
        <v>10</v>
      </c>
      <c r="F264" s="3">
        <v>43066</v>
      </c>
      <c r="G264" s="3">
        <v>43048</v>
      </c>
      <c r="H264" t="s">
        <v>457</v>
      </c>
      <c r="I264" t="s">
        <v>458</v>
      </c>
      <c r="J264" t="s">
        <v>459</v>
      </c>
      <c r="K264" t="s">
        <v>460</v>
      </c>
      <c r="L264" t="s">
        <v>192</v>
      </c>
      <c r="M264" s="8">
        <f>ROUND(SUMIF(Order_details_2!$A$2:$A$2158,Orders!A264,Order_details_2!$J$2:$J$2158),2)</f>
        <v>4484.34</v>
      </c>
    </row>
    <row r="265" spans="1:13">
      <c r="A265">
        <v>10511</v>
      </c>
      <c r="B265" t="s">
        <v>469</v>
      </c>
      <c r="C265">
        <v>4</v>
      </c>
      <c r="D265" s="3">
        <v>43038</v>
      </c>
      <c r="E265">
        <f t="shared" si="4"/>
        <v>10</v>
      </c>
      <c r="F265" s="3">
        <v>43066</v>
      </c>
      <c r="G265" s="3">
        <v>43041</v>
      </c>
      <c r="H265" t="s">
        <v>470</v>
      </c>
      <c r="I265" t="s">
        <v>471</v>
      </c>
      <c r="J265" t="s">
        <v>472</v>
      </c>
      <c r="K265" t="s">
        <v>207</v>
      </c>
      <c r="L265" t="s">
        <v>265</v>
      </c>
      <c r="M265" s="8">
        <f>ROUND(SUMIF(Order_details_2!$A$2:$A$2158,Orders!A265,Order_details_2!$J$2:$J$2158),2)</f>
        <v>450</v>
      </c>
    </row>
    <row r="266" spans="1:13">
      <c r="A266">
        <v>10512</v>
      </c>
      <c r="B266" t="s">
        <v>487</v>
      </c>
      <c r="C266">
        <v>7</v>
      </c>
      <c r="D266" s="3">
        <v>43041</v>
      </c>
      <c r="E266">
        <f t="shared" si="4"/>
        <v>11</v>
      </c>
      <c r="F266" s="3">
        <v>43069</v>
      </c>
      <c r="G266" s="3">
        <v>43044</v>
      </c>
      <c r="H266" t="s">
        <v>488</v>
      </c>
      <c r="I266" t="s">
        <v>489</v>
      </c>
      <c r="J266" t="s">
        <v>406</v>
      </c>
      <c r="K266" t="s">
        <v>299</v>
      </c>
      <c r="L266" t="s">
        <v>276</v>
      </c>
      <c r="M266" s="8">
        <f>ROUND(SUMIF(Order_details_2!$A$2:$A$2158,Orders!A266,Order_details_2!$J$2:$J$2158),2)</f>
        <v>92.7</v>
      </c>
    </row>
    <row r="267" spans="1:13">
      <c r="A267">
        <v>10513</v>
      </c>
      <c r="B267" t="s">
        <v>416</v>
      </c>
      <c r="C267">
        <v>7</v>
      </c>
      <c r="D267" s="3">
        <v>43042</v>
      </c>
      <c r="E267">
        <f t="shared" si="4"/>
        <v>11</v>
      </c>
      <c r="F267" s="3">
        <v>43084</v>
      </c>
      <c r="G267" s="3">
        <v>43048</v>
      </c>
      <c r="H267" t="s">
        <v>417</v>
      </c>
      <c r="I267" t="s">
        <v>418</v>
      </c>
      <c r="J267" t="s">
        <v>419</v>
      </c>
      <c r="K267" t="s">
        <v>207</v>
      </c>
      <c r="L267" t="s">
        <v>270</v>
      </c>
      <c r="M267" s="8">
        <f>ROUND(SUMIF(Order_details_2!$A$2:$A$2158,Orders!A267,Order_details_2!$J$2:$J$2158),2)</f>
        <v>485.5</v>
      </c>
    </row>
    <row r="268" spans="1:13">
      <c r="A268">
        <v>10514</v>
      </c>
      <c r="B268" t="s">
        <v>306</v>
      </c>
      <c r="C268">
        <v>3</v>
      </c>
      <c r="D268" s="3">
        <v>43042</v>
      </c>
      <c r="E268">
        <f t="shared" si="4"/>
        <v>11</v>
      </c>
      <c r="F268" s="3">
        <v>43070</v>
      </c>
      <c r="G268" s="3">
        <v>43066</v>
      </c>
      <c r="H268" t="s">
        <v>307</v>
      </c>
      <c r="I268" t="s">
        <v>308</v>
      </c>
      <c r="J268" t="s">
        <v>309</v>
      </c>
      <c r="K268" t="s">
        <v>207</v>
      </c>
      <c r="L268" t="s">
        <v>310</v>
      </c>
      <c r="M268" s="8">
        <f>ROUND(SUMIF(Order_details_2!$A$2:$A$2158,Orders!A268,Order_details_2!$J$2:$J$2158),2)</f>
        <v>8623.4500000000007</v>
      </c>
    </row>
    <row r="269" spans="1:13">
      <c r="A269">
        <v>10515</v>
      </c>
      <c r="B269" t="s">
        <v>359</v>
      </c>
      <c r="C269">
        <v>2</v>
      </c>
      <c r="D269" s="3">
        <v>43043</v>
      </c>
      <c r="E269">
        <f t="shared" si="4"/>
        <v>11</v>
      </c>
      <c r="F269" s="3">
        <v>43057</v>
      </c>
      <c r="G269" s="3">
        <v>43073</v>
      </c>
      <c r="H269" t="s">
        <v>360</v>
      </c>
      <c r="I269" t="s">
        <v>361</v>
      </c>
      <c r="J269" t="s">
        <v>362</v>
      </c>
      <c r="K269" t="s">
        <v>207</v>
      </c>
      <c r="L269" t="s">
        <v>270</v>
      </c>
      <c r="M269" s="8">
        <f>ROUND(SUMIF(Order_details_2!$A$2:$A$2158,Orders!A269,Order_details_2!$J$2:$J$2158),2)</f>
        <v>6807.7</v>
      </c>
    </row>
    <row r="270" spans="1:13">
      <c r="A270">
        <v>10516</v>
      </c>
      <c r="B270" t="s">
        <v>410</v>
      </c>
      <c r="C270">
        <v>2</v>
      </c>
      <c r="D270" s="3">
        <v>43044</v>
      </c>
      <c r="E270">
        <f t="shared" si="4"/>
        <v>11</v>
      </c>
      <c r="F270" s="3">
        <v>43072</v>
      </c>
      <c r="G270" s="3">
        <v>43051</v>
      </c>
      <c r="H270" t="s">
        <v>411</v>
      </c>
      <c r="I270" t="s">
        <v>412</v>
      </c>
      <c r="J270" t="s">
        <v>413</v>
      </c>
      <c r="K270" t="s">
        <v>414</v>
      </c>
      <c r="L270" t="s">
        <v>415</v>
      </c>
      <c r="M270" s="8">
        <f>ROUND(SUMIF(Order_details_2!$A$2:$A$2158,Orders!A270,Order_details_2!$J$2:$J$2158),2)</f>
        <v>513.45000000000005</v>
      </c>
    </row>
    <row r="271" spans="1:13">
      <c r="A271">
        <v>10517</v>
      </c>
      <c r="B271" t="s">
        <v>586</v>
      </c>
      <c r="C271">
        <v>3</v>
      </c>
      <c r="D271" s="3">
        <v>43044</v>
      </c>
      <c r="E271">
        <f t="shared" si="4"/>
        <v>11</v>
      </c>
      <c r="F271" s="3">
        <v>43072</v>
      </c>
      <c r="G271" s="3">
        <v>43049</v>
      </c>
      <c r="H271" t="s">
        <v>587</v>
      </c>
      <c r="I271" t="s">
        <v>588</v>
      </c>
      <c r="J271" t="s">
        <v>206</v>
      </c>
      <c r="K271" t="s">
        <v>207</v>
      </c>
      <c r="L271" t="s">
        <v>209</v>
      </c>
      <c r="M271" s="8">
        <f>ROUND(SUMIF(Order_details_2!$A$2:$A$2158,Orders!A271,Order_details_2!$J$2:$J$2158),2)</f>
        <v>352</v>
      </c>
    </row>
    <row r="272" spans="1:13">
      <c r="A272">
        <v>10518</v>
      </c>
      <c r="B272" t="s">
        <v>368</v>
      </c>
      <c r="C272">
        <v>4</v>
      </c>
      <c r="D272" s="3">
        <v>43045</v>
      </c>
      <c r="E272">
        <f t="shared" si="4"/>
        <v>11</v>
      </c>
      <c r="F272" s="3">
        <v>43059</v>
      </c>
      <c r="G272" s="3">
        <v>43055</v>
      </c>
      <c r="H272" t="s">
        <v>369</v>
      </c>
      <c r="I272" t="s">
        <v>370</v>
      </c>
      <c r="J272" t="s">
        <v>314</v>
      </c>
      <c r="K272" t="s">
        <v>207</v>
      </c>
      <c r="L272" t="s">
        <v>315</v>
      </c>
      <c r="M272" s="8">
        <f>ROUND(SUMIF(Order_details_2!$A$2:$A$2158,Orders!A272,Order_details_2!$J$2:$J$2158),2)</f>
        <v>4150.05</v>
      </c>
    </row>
    <row r="273" spans="1:13">
      <c r="A273">
        <v>10519</v>
      </c>
      <c r="B273" t="s">
        <v>286</v>
      </c>
      <c r="C273">
        <v>6</v>
      </c>
      <c r="D273" s="3">
        <v>43048</v>
      </c>
      <c r="E273">
        <f t="shared" si="4"/>
        <v>11</v>
      </c>
      <c r="F273" s="3">
        <v>43076</v>
      </c>
      <c r="G273" s="3">
        <v>43051</v>
      </c>
      <c r="H273" t="s">
        <v>287</v>
      </c>
      <c r="I273" t="s">
        <v>288</v>
      </c>
      <c r="J273" t="s">
        <v>289</v>
      </c>
      <c r="K273" t="s">
        <v>207</v>
      </c>
      <c r="L273" t="s">
        <v>290</v>
      </c>
      <c r="M273" s="8">
        <f>ROUND(SUMIF(Order_details_2!$A$2:$A$2158,Orders!A273,Order_details_2!$J$2:$J$2158),2)</f>
        <v>1561.8</v>
      </c>
    </row>
    <row r="274" spans="1:13">
      <c r="A274">
        <v>10520</v>
      </c>
      <c r="B274" t="s">
        <v>536</v>
      </c>
      <c r="C274">
        <v>7</v>
      </c>
      <c r="D274" s="3">
        <v>43049</v>
      </c>
      <c r="E274">
        <f t="shared" si="4"/>
        <v>11</v>
      </c>
      <c r="F274" s="3">
        <v>43077</v>
      </c>
      <c r="G274" s="3">
        <v>43051</v>
      </c>
      <c r="H274" t="s">
        <v>537</v>
      </c>
      <c r="I274" t="s">
        <v>538</v>
      </c>
      <c r="J274" t="s">
        <v>539</v>
      </c>
      <c r="K274" t="s">
        <v>207</v>
      </c>
      <c r="L274" t="s">
        <v>540</v>
      </c>
      <c r="M274" s="8">
        <f>ROUND(SUMIF(Order_details_2!$A$2:$A$2158,Orders!A274,Order_details_2!$J$2:$J$2158),2)</f>
        <v>200</v>
      </c>
    </row>
    <row r="275" spans="1:13">
      <c r="A275">
        <v>10521</v>
      </c>
      <c r="B275" t="s">
        <v>589</v>
      </c>
      <c r="C275">
        <v>8</v>
      </c>
      <c r="D275" s="3">
        <v>43049</v>
      </c>
      <c r="E275">
        <f t="shared" si="4"/>
        <v>11</v>
      </c>
      <c r="F275" s="3">
        <v>43077</v>
      </c>
      <c r="G275" s="3">
        <v>43052</v>
      </c>
      <c r="H275" t="s">
        <v>590</v>
      </c>
      <c r="I275" t="s">
        <v>591</v>
      </c>
      <c r="J275" t="s">
        <v>558</v>
      </c>
      <c r="K275" t="s">
        <v>207</v>
      </c>
      <c r="L275" t="s">
        <v>559</v>
      </c>
      <c r="M275" s="8">
        <f>ROUND(SUMIF(Order_details_2!$A$2:$A$2158,Orders!A275,Order_details_2!$J$2:$J$2158),2)</f>
        <v>225.5</v>
      </c>
    </row>
    <row r="276" spans="1:13">
      <c r="A276">
        <v>10522</v>
      </c>
      <c r="B276" t="s">
        <v>379</v>
      </c>
      <c r="C276">
        <v>4</v>
      </c>
      <c r="D276" s="3">
        <v>43050</v>
      </c>
      <c r="E276">
        <f t="shared" si="4"/>
        <v>11</v>
      </c>
      <c r="F276" s="3">
        <v>43078</v>
      </c>
      <c r="G276" s="3">
        <v>43056</v>
      </c>
      <c r="H276" t="s">
        <v>380</v>
      </c>
      <c r="I276" t="s">
        <v>381</v>
      </c>
      <c r="J276" t="s">
        <v>382</v>
      </c>
      <c r="K276" t="s">
        <v>207</v>
      </c>
      <c r="L276" t="s">
        <v>270</v>
      </c>
      <c r="M276" s="8">
        <f>ROUND(SUMIF(Order_details_2!$A$2:$A$2158,Orders!A276,Order_details_2!$J$2:$J$2158),2)</f>
        <v>1299.56</v>
      </c>
    </row>
    <row r="277" spans="1:13">
      <c r="A277">
        <v>10523</v>
      </c>
      <c r="B277" t="s">
        <v>503</v>
      </c>
      <c r="C277">
        <v>7</v>
      </c>
      <c r="D277" s="3">
        <v>43051</v>
      </c>
      <c r="E277">
        <f t="shared" si="4"/>
        <v>11</v>
      </c>
      <c r="F277" s="3">
        <v>43079</v>
      </c>
      <c r="G277" s="3">
        <v>43080</v>
      </c>
      <c r="H277" t="s">
        <v>504</v>
      </c>
      <c r="I277" t="s">
        <v>505</v>
      </c>
      <c r="J277" t="s">
        <v>206</v>
      </c>
      <c r="K277" t="s">
        <v>207</v>
      </c>
      <c r="L277" t="s">
        <v>209</v>
      </c>
      <c r="M277" s="8">
        <f>ROUND(SUMIF(Order_details_2!$A$2:$A$2158,Orders!A277,Order_details_2!$J$2:$J$2158),2)</f>
        <v>271.58999999999997</v>
      </c>
    </row>
    <row r="278" spans="1:13">
      <c r="A278">
        <v>10524</v>
      </c>
      <c r="B278" t="s">
        <v>375</v>
      </c>
      <c r="C278">
        <v>1</v>
      </c>
      <c r="D278" s="3">
        <v>43051</v>
      </c>
      <c r="E278">
        <f t="shared" si="4"/>
        <v>11</v>
      </c>
      <c r="F278" s="3">
        <v>43079</v>
      </c>
      <c r="G278" s="3">
        <v>43057</v>
      </c>
      <c r="H278" t="s">
        <v>376</v>
      </c>
      <c r="I278" t="s">
        <v>377</v>
      </c>
      <c r="J278" t="s">
        <v>378</v>
      </c>
      <c r="K278" t="s">
        <v>207</v>
      </c>
      <c r="L278" t="s">
        <v>332</v>
      </c>
      <c r="M278" s="8">
        <f>ROUND(SUMIF(Order_details_2!$A$2:$A$2158,Orders!A278,Order_details_2!$J$2:$J$2158),2)</f>
        <v>3192.65</v>
      </c>
    </row>
    <row r="279" spans="1:13">
      <c r="A279">
        <v>10525</v>
      </c>
      <c r="B279" t="s">
        <v>469</v>
      </c>
      <c r="C279">
        <v>1</v>
      </c>
      <c r="D279" s="3">
        <v>43052</v>
      </c>
      <c r="E279">
        <f t="shared" si="4"/>
        <v>11</v>
      </c>
      <c r="F279" s="3">
        <v>43080</v>
      </c>
      <c r="G279" s="3">
        <v>43073</v>
      </c>
      <c r="H279" t="s">
        <v>470</v>
      </c>
      <c r="I279" t="s">
        <v>471</v>
      </c>
      <c r="J279" t="s">
        <v>472</v>
      </c>
      <c r="K279" t="s">
        <v>207</v>
      </c>
      <c r="L279" t="s">
        <v>265</v>
      </c>
      <c r="M279" s="8">
        <f>ROUND(SUMIF(Order_details_2!$A$2:$A$2158,Orders!A279,Order_details_2!$J$2:$J$2158),2)</f>
        <v>597.6</v>
      </c>
    </row>
    <row r="280" spans="1:13">
      <c r="A280">
        <v>10526</v>
      </c>
      <c r="B280" t="s">
        <v>337</v>
      </c>
      <c r="C280">
        <v>4</v>
      </c>
      <c r="D280" s="3">
        <v>43055</v>
      </c>
      <c r="E280">
        <f t="shared" si="4"/>
        <v>11</v>
      </c>
      <c r="F280" s="3">
        <v>43083</v>
      </c>
      <c r="G280" s="3">
        <v>43065</v>
      </c>
      <c r="H280" t="s">
        <v>338</v>
      </c>
      <c r="I280" t="s">
        <v>339</v>
      </c>
      <c r="J280" t="s">
        <v>340</v>
      </c>
      <c r="K280" t="s">
        <v>207</v>
      </c>
      <c r="L280" t="s">
        <v>341</v>
      </c>
      <c r="M280" s="8">
        <f>ROUND(SUMIF(Order_details_2!$A$2:$A$2158,Orders!A280,Order_details_2!$J$2:$J$2158),2)</f>
        <v>252.6</v>
      </c>
    </row>
    <row r="281" spans="1:13">
      <c r="A281">
        <v>10527</v>
      </c>
      <c r="B281" t="s">
        <v>359</v>
      </c>
      <c r="C281">
        <v>7</v>
      </c>
      <c r="D281" s="3">
        <v>43055</v>
      </c>
      <c r="E281">
        <f t="shared" si="4"/>
        <v>11</v>
      </c>
      <c r="F281" s="3">
        <v>43083</v>
      </c>
      <c r="G281" s="3">
        <v>43057</v>
      </c>
      <c r="H281" t="s">
        <v>360</v>
      </c>
      <c r="I281" t="s">
        <v>361</v>
      </c>
      <c r="J281" t="s">
        <v>362</v>
      </c>
      <c r="K281" t="s">
        <v>207</v>
      </c>
      <c r="L281" t="s">
        <v>270</v>
      </c>
      <c r="M281" s="8">
        <f>ROUND(SUMIF(Order_details_2!$A$2:$A$2158,Orders!A281,Order_details_2!$J$2:$J$2158),2)</f>
        <v>167</v>
      </c>
    </row>
    <row r="282" spans="1:13">
      <c r="A282">
        <v>10528</v>
      </c>
      <c r="B282" t="s">
        <v>592</v>
      </c>
      <c r="C282">
        <v>6</v>
      </c>
      <c r="D282" s="3">
        <v>43056</v>
      </c>
      <c r="E282">
        <f t="shared" si="4"/>
        <v>11</v>
      </c>
      <c r="F282" s="3">
        <v>43070</v>
      </c>
      <c r="G282" s="3">
        <v>43059</v>
      </c>
      <c r="H282" t="s">
        <v>593</v>
      </c>
      <c r="I282" t="s">
        <v>594</v>
      </c>
      <c r="J282" t="s">
        <v>595</v>
      </c>
      <c r="K282" t="s">
        <v>433</v>
      </c>
      <c r="L282" t="s">
        <v>192</v>
      </c>
      <c r="M282" s="8">
        <f>ROUND(SUMIF(Order_details_2!$A$2:$A$2158,Orders!A282,Order_details_2!$J$2:$J$2158),2)</f>
        <v>380.2</v>
      </c>
    </row>
    <row r="283" spans="1:13">
      <c r="A283">
        <v>10529</v>
      </c>
      <c r="B283" t="s">
        <v>596</v>
      </c>
      <c r="C283">
        <v>5</v>
      </c>
      <c r="D283" s="3">
        <v>43057</v>
      </c>
      <c r="E283">
        <f t="shared" si="4"/>
        <v>11</v>
      </c>
      <c r="F283" s="3">
        <v>43085</v>
      </c>
      <c r="G283" s="3">
        <v>43059</v>
      </c>
      <c r="H283" t="s">
        <v>597</v>
      </c>
      <c r="I283" t="s">
        <v>598</v>
      </c>
      <c r="J283" t="s">
        <v>599</v>
      </c>
      <c r="K283" t="s">
        <v>207</v>
      </c>
      <c r="L283" t="s">
        <v>285</v>
      </c>
      <c r="M283" s="8">
        <f>ROUND(SUMIF(Order_details_2!$A$2:$A$2158,Orders!A283,Order_details_2!$J$2:$J$2158),2)</f>
        <v>946</v>
      </c>
    </row>
    <row r="284" spans="1:13">
      <c r="A284">
        <v>10530</v>
      </c>
      <c r="B284" t="s">
        <v>494</v>
      </c>
      <c r="C284">
        <v>3</v>
      </c>
      <c r="D284" s="3">
        <v>43058</v>
      </c>
      <c r="E284">
        <f t="shared" si="4"/>
        <v>11</v>
      </c>
      <c r="F284" s="3">
        <v>43086</v>
      </c>
      <c r="G284" s="3">
        <v>43062</v>
      </c>
      <c r="H284" t="s">
        <v>495</v>
      </c>
      <c r="I284" t="s">
        <v>496</v>
      </c>
      <c r="J284" t="s">
        <v>497</v>
      </c>
      <c r="K284" t="s">
        <v>207</v>
      </c>
      <c r="L284" t="s">
        <v>310</v>
      </c>
      <c r="M284" s="8">
        <f>ROUND(SUMIF(Order_details_2!$A$2:$A$2158,Orders!A284,Order_details_2!$J$2:$J$2158),2)</f>
        <v>4180</v>
      </c>
    </row>
    <row r="285" spans="1:13">
      <c r="A285">
        <v>10531</v>
      </c>
      <c r="B285" t="s">
        <v>555</v>
      </c>
      <c r="C285">
        <v>7</v>
      </c>
      <c r="D285" s="3">
        <v>43058</v>
      </c>
      <c r="E285">
        <f t="shared" si="4"/>
        <v>11</v>
      </c>
      <c r="F285" s="3">
        <v>43086</v>
      </c>
      <c r="G285" s="3">
        <v>43069</v>
      </c>
      <c r="H285" t="s">
        <v>556</v>
      </c>
      <c r="I285" t="s">
        <v>557</v>
      </c>
      <c r="J285" t="s">
        <v>558</v>
      </c>
      <c r="K285" t="s">
        <v>207</v>
      </c>
      <c r="L285" t="s">
        <v>559</v>
      </c>
      <c r="M285" s="8">
        <f>ROUND(SUMIF(Order_details_2!$A$2:$A$2158,Orders!A285,Order_details_2!$J$2:$J$2158),2)</f>
        <v>110</v>
      </c>
    </row>
    <row r="286" spans="1:13">
      <c r="A286">
        <v>10532</v>
      </c>
      <c r="B286" t="s">
        <v>510</v>
      </c>
      <c r="C286">
        <v>7</v>
      </c>
      <c r="D286" s="3">
        <v>43059</v>
      </c>
      <c r="E286">
        <f t="shared" si="4"/>
        <v>11</v>
      </c>
      <c r="F286" s="3">
        <v>43087</v>
      </c>
      <c r="G286" s="3">
        <v>43062</v>
      </c>
      <c r="H286" t="s">
        <v>511</v>
      </c>
      <c r="I286" t="s">
        <v>512</v>
      </c>
      <c r="J286" t="s">
        <v>206</v>
      </c>
      <c r="K286" t="s">
        <v>207</v>
      </c>
      <c r="L286" t="s">
        <v>209</v>
      </c>
      <c r="M286" s="8">
        <f>ROUND(SUMIF(Order_details_2!$A$2:$A$2158,Orders!A286,Order_details_2!$J$2:$J$2158),2)</f>
        <v>796.35</v>
      </c>
    </row>
    <row r="287" spans="1:13">
      <c r="A287">
        <v>10533</v>
      </c>
      <c r="B287" t="s">
        <v>328</v>
      </c>
      <c r="C287">
        <v>8</v>
      </c>
      <c r="D287" s="3">
        <v>43062</v>
      </c>
      <c r="E287">
        <f t="shared" si="4"/>
        <v>11</v>
      </c>
      <c r="F287" s="3">
        <v>43090</v>
      </c>
      <c r="G287" s="3">
        <v>43072</v>
      </c>
      <c r="H287" t="s">
        <v>329</v>
      </c>
      <c r="I287" t="s">
        <v>330</v>
      </c>
      <c r="J287" t="s">
        <v>331</v>
      </c>
      <c r="K287" t="s">
        <v>207</v>
      </c>
      <c r="L287" t="s">
        <v>332</v>
      </c>
      <c r="M287" s="8">
        <f>ROUND(SUMIF(Order_details_2!$A$2:$A$2158,Orders!A287,Order_details_2!$J$2:$J$2158),2)</f>
        <v>908.2</v>
      </c>
    </row>
    <row r="288" spans="1:13">
      <c r="A288">
        <v>10534</v>
      </c>
      <c r="B288" t="s">
        <v>379</v>
      </c>
      <c r="C288">
        <v>8</v>
      </c>
      <c r="D288" s="3">
        <v>43062</v>
      </c>
      <c r="E288">
        <f t="shared" si="4"/>
        <v>11</v>
      </c>
      <c r="F288" s="3">
        <v>43090</v>
      </c>
      <c r="G288" s="3">
        <v>43064</v>
      </c>
      <c r="H288" t="s">
        <v>380</v>
      </c>
      <c r="I288" t="s">
        <v>381</v>
      </c>
      <c r="J288" t="s">
        <v>382</v>
      </c>
      <c r="K288" t="s">
        <v>207</v>
      </c>
      <c r="L288" t="s">
        <v>270</v>
      </c>
      <c r="M288" s="8">
        <f>ROUND(SUMIF(Order_details_2!$A$2:$A$2158,Orders!A288,Order_details_2!$J$2:$J$2158),2)</f>
        <v>310.60000000000002</v>
      </c>
    </row>
    <row r="289" spans="1:13">
      <c r="A289">
        <v>10535</v>
      </c>
      <c r="B289" t="s">
        <v>513</v>
      </c>
      <c r="C289">
        <v>4</v>
      </c>
      <c r="D289" s="3">
        <v>43063</v>
      </c>
      <c r="E289">
        <f t="shared" si="4"/>
        <v>11</v>
      </c>
      <c r="F289" s="3">
        <v>43091</v>
      </c>
      <c r="G289" s="3">
        <v>43071</v>
      </c>
      <c r="H289" t="s">
        <v>514</v>
      </c>
      <c r="I289" t="s">
        <v>515</v>
      </c>
      <c r="J289" t="s">
        <v>314</v>
      </c>
      <c r="K289" t="s">
        <v>207</v>
      </c>
      <c r="L289" t="s">
        <v>315</v>
      </c>
      <c r="M289" s="8">
        <f>ROUND(SUMIF(Order_details_2!$A$2:$A$2158,Orders!A289,Order_details_2!$J$2:$J$2158),2)</f>
        <v>215.65</v>
      </c>
    </row>
    <row r="290" spans="1:13">
      <c r="A290">
        <v>10536</v>
      </c>
      <c r="B290" t="s">
        <v>379</v>
      </c>
      <c r="C290">
        <v>3</v>
      </c>
      <c r="D290" s="3">
        <v>43064</v>
      </c>
      <c r="E290">
        <f t="shared" si="4"/>
        <v>11</v>
      </c>
      <c r="F290" s="3">
        <v>43092</v>
      </c>
      <c r="G290" s="3">
        <v>43087</v>
      </c>
      <c r="H290" t="s">
        <v>380</v>
      </c>
      <c r="I290" t="s">
        <v>381</v>
      </c>
      <c r="J290" t="s">
        <v>382</v>
      </c>
      <c r="K290" t="s">
        <v>207</v>
      </c>
      <c r="L290" t="s">
        <v>270</v>
      </c>
      <c r="M290" s="8">
        <f>ROUND(SUMIF(Order_details_2!$A$2:$A$2158,Orders!A290,Order_details_2!$J$2:$J$2158),2)</f>
        <v>765</v>
      </c>
    </row>
    <row r="291" spans="1:13">
      <c r="A291">
        <v>10537</v>
      </c>
      <c r="B291" t="s">
        <v>291</v>
      </c>
      <c r="C291">
        <v>1</v>
      </c>
      <c r="D291" s="3">
        <v>43064</v>
      </c>
      <c r="E291">
        <f t="shared" si="4"/>
        <v>11</v>
      </c>
      <c r="F291" s="3">
        <v>43078</v>
      </c>
      <c r="G291" s="3">
        <v>43069</v>
      </c>
      <c r="H291" t="s">
        <v>292</v>
      </c>
      <c r="I291" t="s">
        <v>293</v>
      </c>
      <c r="J291" t="s">
        <v>294</v>
      </c>
      <c r="K291" t="s">
        <v>207</v>
      </c>
      <c r="L291" t="s">
        <v>290</v>
      </c>
      <c r="M291" s="8">
        <f>ROUND(SUMIF(Order_details_2!$A$2:$A$2158,Orders!A291,Order_details_2!$J$2:$J$2158),2)</f>
        <v>1823.8</v>
      </c>
    </row>
    <row r="292" spans="1:13">
      <c r="A292">
        <v>10538</v>
      </c>
      <c r="B292" t="s">
        <v>400</v>
      </c>
      <c r="C292">
        <v>9</v>
      </c>
      <c r="D292" s="3">
        <v>43065</v>
      </c>
      <c r="E292">
        <f t="shared" si="4"/>
        <v>11</v>
      </c>
      <c r="F292" s="3">
        <v>43093</v>
      </c>
      <c r="G292" s="3">
        <v>43066</v>
      </c>
      <c r="H292" t="s">
        <v>401</v>
      </c>
      <c r="I292" t="s">
        <v>402</v>
      </c>
      <c r="J292" t="s">
        <v>206</v>
      </c>
      <c r="K292" t="s">
        <v>207</v>
      </c>
      <c r="L292" t="s">
        <v>209</v>
      </c>
      <c r="M292" s="8">
        <f>ROUND(SUMIF(Order_details_2!$A$2:$A$2158,Orders!A292,Order_details_2!$J$2:$J$2158),2)</f>
        <v>139.80000000000001</v>
      </c>
    </row>
    <row r="293" spans="1:13">
      <c r="A293">
        <v>10539</v>
      </c>
      <c r="B293" t="s">
        <v>400</v>
      </c>
      <c r="C293">
        <v>6</v>
      </c>
      <c r="D293" s="3">
        <v>43066</v>
      </c>
      <c r="E293">
        <f t="shared" si="4"/>
        <v>11</v>
      </c>
      <c r="F293" s="3">
        <v>43094</v>
      </c>
      <c r="G293" s="3">
        <v>43073</v>
      </c>
      <c r="H293" t="s">
        <v>401</v>
      </c>
      <c r="I293" t="s">
        <v>402</v>
      </c>
      <c r="J293" t="s">
        <v>206</v>
      </c>
      <c r="K293" t="s">
        <v>207</v>
      </c>
      <c r="L293" t="s">
        <v>209</v>
      </c>
      <c r="M293" s="8">
        <f>ROUND(SUMIF(Order_details_2!$A$2:$A$2158,Orders!A293,Order_details_2!$J$2:$J$2158),2)</f>
        <v>355.5</v>
      </c>
    </row>
    <row r="294" spans="1:13">
      <c r="A294">
        <v>10540</v>
      </c>
      <c r="B294" t="s">
        <v>359</v>
      </c>
      <c r="C294">
        <v>3</v>
      </c>
      <c r="D294" s="3">
        <v>43069</v>
      </c>
      <c r="E294">
        <f t="shared" si="4"/>
        <v>11</v>
      </c>
      <c r="F294" s="3">
        <v>43097</v>
      </c>
      <c r="G294" s="3">
        <v>43094</v>
      </c>
      <c r="H294" t="s">
        <v>360</v>
      </c>
      <c r="I294" t="s">
        <v>361</v>
      </c>
      <c r="J294" t="s">
        <v>362</v>
      </c>
      <c r="K294" t="s">
        <v>207</v>
      </c>
      <c r="L294" t="s">
        <v>270</v>
      </c>
      <c r="M294" s="8">
        <f>ROUND(SUMIF(Order_details_2!$A$2:$A$2158,Orders!A294,Order_details_2!$J$2:$J$2158),2)</f>
        <v>10191.700000000001</v>
      </c>
    </row>
    <row r="295" spans="1:13">
      <c r="A295">
        <v>10541</v>
      </c>
      <c r="B295" t="s">
        <v>271</v>
      </c>
      <c r="C295">
        <v>2</v>
      </c>
      <c r="D295" s="3">
        <v>43069</v>
      </c>
      <c r="E295">
        <f t="shared" si="4"/>
        <v>11</v>
      </c>
      <c r="F295" s="3">
        <v>43097</v>
      </c>
      <c r="G295" s="3">
        <v>43079</v>
      </c>
      <c r="H295" t="s">
        <v>272</v>
      </c>
      <c r="I295" t="s">
        <v>273</v>
      </c>
      <c r="J295" t="s">
        <v>274</v>
      </c>
      <c r="K295" t="s">
        <v>275</v>
      </c>
      <c r="L295" t="s">
        <v>276</v>
      </c>
      <c r="M295" s="8">
        <f>ROUND(SUMIF(Order_details_2!$A$2:$A$2158,Orders!A295,Order_details_2!$J$2:$J$2158),2)</f>
        <v>216.28</v>
      </c>
    </row>
    <row r="296" spans="1:13">
      <c r="A296">
        <v>10542</v>
      </c>
      <c r="B296" t="s">
        <v>452</v>
      </c>
      <c r="C296">
        <v>1</v>
      </c>
      <c r="D296" s="3">
        <v>43070</v>
      </c>
      <c r="E296">
        <f t="shared" si="4"/>
        <v>12</v>
      </c>
      <c r="F296" s="3">
        <v>43098</v>
      </c>
      <c r="G296" s="3">
        <v>43076</v>
      </c>
      <c r="H296" t="s">
        <v>453</v>
      </c>
      <c r="I296" t="s">
        <v>454</v>
      </c>
      <c r="J296" t="s">
        <v>455</v>
      </c>
      <c r="K296" t="s">
        <v>207</v>
      </c>
      <c r="L296" t="s">
        <v>270</v>
      </c>
      <c r="M296" s="8">
        <f>ROUND(SUMIF(Order_details_2!$A$2:$A$2158,Orders!A296,Order_details_2!$J$2:$J$2158),2)</f>
        <v>24.69</v>
      </c>
    </row>
    <row r="297" spans="1:13">
      <c r="A297">
        <v>10543</v>
      </c>
      <c r="B297" t="s">
        <v>388</v>
      </c>
      <c r="C297">
        <v>8</v>
      </c>
      <c r="D297" s="3">
        <v>43071</v>
      </c>
      <c r="E297">
        <f t="shared" si="4"/>
        <v>12</v>
      </c>
      <c r="F297" s="3">
        <v>43099</v>
      </c>
      <c r="G297" s="3">
        <v>43073</v>
      </c>
      <c r="H297" t="s">
        <v>389</v>
      </c>
      <c r="I297" t="s">
        <v>390</v>
      </c>
      <c r="J297" t="s">
        <v>391</v>
      </c>
      <c r="K297" t="s">
        <v>392</v>
      </c>
      <c r="L297" t="s">
        <v>305</v>
      </c>
      <c r="M297" s="8">
        <f>ROUND(SUMIF(Order_details_2!$A$2:$A$2158,Orders!A297,Order_details_2!$J$2:$J$2158),2)</f>
        <v>265.5</v>
      </c>
    </row>
    <row r="298" spans="1:13">
      <c r="A298">
        <v>10544</v>
      </c>
      <c r="B298" t="s">
        <v>429</v>
      </c>
      <c r="C298">
        <v>4</v>
      </c>
      <c r="D298" s="3">
        <v>43071</v>
      </c>
      <c r="E298">
        <f t="shared" si="4"/>
        <v>12</v>
      </c>
      <c r="F298" s="3">
        <v>43099</v>
      </c>
      <c r="G298" s="3">
        <v>43080</v>
      </c>
      <c r="H298" t="s">
        <v>430</v>
      </c>
      <c r="I298" t="s">
        <v>431</v>
      </c>
      <c r="J298" t="s">
        <v>432</v>
      </c>
      <c r="K298" t="s">
        <v>433</v>
      </c>
      <c r="L298" t="s">
        <v>192</v>
      </c>
      <c r="M298" s="8">
        <f>ROUND(SUMIF(Order_details_2!$A$2:$A$2158,Orders!A298,Order_details_2!$J$2:$J$2158),2)</f>
        <v>417.2</v>
      </c>
    </row>
    <row r="299" spans="1:13">
      <c r="A299">
        <v>10545</v>
      </c>
      <c r="B299" t="s">
        <v>574</v>
      </c>
      <c r="C299">
        <v>8</v>
      </c>
      <c r="D299" s="3">
        <v>43072</v>
      </c>
      <c r="E299">
        <f t="shared" si="4"/>
        <v>12</v>
      </c>
      <c r="F299" s="3">
        <v>43100</v>
      </c>
      <c r="G299" s="3">
        <v>43107</v>
      </c>
      <c r="H299" t="s">
        <v>575</v>
      </c>
      <c r="I299" t="s">
        <v>576</v>
      </c>
      <c r="J299" t="s">
        <v>577</v>
      </c>
      <c r="K299" t="s">
        <v>191</v>
      </c>
      <c r="L299" t="s">
        <v>192</v>
      </c>
      <c r="M299" s="8">
        <f>ROUND(SUMIF(Order_details_2!$A$2:$A$2158,Orders!A299,Order_details_2!$J$2:$J$2158),2)</f>
        <v>210</v>
      </c>
    </row>
    <row r="300" spans="1:13">
      <c r="A300">
        <v>10546</v>
      </c>
      <c r="B300" t="s">
        <v>277</v>
      </c>
      <c r="C300">
        <v>1</v>
      </c>
      <c r="D300" s="3">
        <v>43073</v>
      </c>
      <c r="E300">
        <f t="shared" si="4"/>
        <v>12</v>
      </c>
      <c r="F300" s="3">
        <v>43101</v>
      </c>
      <c r="G300" s="3">
        <v>43077</v>
      </c>
      <c r="H300" t="s">
        <v>278</v>
      </c>
      <c r="I300" t="s">
        <v>279</v>
      </c>
      <c r="J300" t="s">
        <v>280</v>
      </c>
      <c r="K300" t="s">
        <v>207</v>
      </c>
      <c r="L300" t="s">
        <v>265</v>
      </c>
      <c r="M300" s="8">
        <f>ROUND(SUMIF(Order_details_2!$A$2:$A$2158,Orders!A300,Order_details_2!$J$2:$J$2158),2)</f>
        <v>2812</v>
      </c>
    </row>
    <row r="301" spans="1:13">
      <c r="A301">
        <v>10547</v>
      </c>
      <c r="B301" t="s">
        <v>503</v>
      </c>
      <c r="C301">
        <v>3</v>
      </c>
      <c r="D301" s="3">
        <v>43073</v>
      </c>
      <c r="E301">
        <f t="shared" si="4"/>
        <v>12</v>
      </c>
      <c r="F301" s="3">
        <v>43101</v>
      </c>
      <c r="G301" s="3">
        <v>43083</v>
      </c>
      <c r="H301" t="s">
        <v>504</v>
      </c>
      <c r="I301" t="s">
        <v>505</v>
      </c>
      <c r="J301" t="s">
        <v>206</v>
      </c>
      <c r="K301" t="s">
        <v>207</v>
      </c>
      <c r="L301" t="s">
        <v>209</v>
      </c>
      <c r="M301" s="8">
        <f>ROUND(SUMIF(Order_details_2!$A$2:$A$2158,Orders!A301,Order_details_2!$J$2:$J$2158),2)</f>
        <v>1255.2</v>
      </c>
    </row>
    <row r="302" spans="1:13">
      <c r="A302">
        <v>10548</v>
      </c>
      <c r="B302" t="s">
        <v>266</v>
      </c>
      <c r="C302">
        <v>3</v>
      </c>
      <c r="D302" s="3">
        <v>43076</v>
      </c>
      <c r="E302">
        <f t="shared" si="4"/>
        <v>12</v>
      </c>
      <c r="F302" s="3">
        <v>43104</v>
      </c>
      <c r="G302" s="3">
        <v>43083</v>
      </c>
      <c r="H302" t="s">
        <v>267</v>
      </c>
      <c r="I302" t="s">
        <v>268</v>
      </c>
      <c r="J302" t="s">
        <v>269</v>
      </c>
      <c r="K302" t="s">
        <v>207</v>
      </c>
      <c r="L302" t="s">
        <v>270</v>
      </c>
      <c r="M302" s="8">
        <f>ROUND(SUMIF(Order_details_2!$A$2:$A$2158,Orders!A302,Order_details_2!$J$2:$J$2158),2)</f>
        <v>170.1</v>
      </c>
    </row>
    <row r="303" spans="1:13">
      <c r="A303">
        <v>10549</v>
      </c>
      <c r="B303" t="s">
        <v>359</v>
      </c>
      <c r="C303">
        <v>5</v>
      </c>
      <c r="D303" s="3">
        <v>43077</v>
      </c>
      <c r="E303">
        <f t="shared" si="4"/>
        <v>12</v>
      </c>
      <c r="F303" s="3">
        <v>43091</v>
      </c>
      <c r="G303" s="3">
        <v>43080</v>
      </c>
      <c r="H303" t="s">
        <v>360</v>
      </c>
      <c r="I303" t="s">
        <v>361</v>
      </c>
      <c r="J303" t="s">
        <v>362</v>
      </c>
      <c r="K303" t="s">
        <v>207</v>
      </c>
      <c r="L303" t="s">
        <v>270</v>
      </c>
      <c r="M303" s="8">
        <f>ROUND(SUMIF(Order_details_2!$A$2:$A$2158,Orders!A303,Order_details_2!$J$2:$J$2158),2)</f>
        <v>627.23</v>
      </c>
    </row>
    <row r="304" spans="1:13">
      <c r="A304">
        <v>10550</v>
      </c>
      <c r="B304" t="s">
        <v>420</v>
      </c>
      <c r="C304">
        <v>7</v>
      </c>
      <c r="D304" s="3">
        <v>43078</v>
      </c>
      <c r="E304">
        <f t="shared" si="4"/>
        <v>12</v>
      </c>
      <c r="F304" s="3">
        <v>43106</v>
      </c>
      <c r="G304" s="3">
        <v>43087</v>
      </c>
      <c r="H304" t="s">
        <v>421</v>
      </c>
      <c r="I304" t="s">
        <v>422</v>
      </c>
      <c r="J304" t="s">
        <v>423</v>
      </c>
      <c r="K304" t="s">
        <v>207</v>
      </c>
      <c r="L304" t="s">
        <v>387</v>
      </c>
      <c r="M304" s="8">
        <f>ROUND(SUMIF(Order_details_2!$A$2:$A$2158,Orders!A304,Order_details_2!$J$2:$J$2158),2)</f>
        <v>157.69999999999999</v>
      </c>
    </row>
    <row r="305" spans="1:13">
      <c r="A305">
        <v>10551</v>
      </c>
      <c r="B305" t="s">
        <v>464</v>
      </c>
      <c r="C305">
        <v>4</v>
      </c>
      <c r="D305" s="3">
        <v>43078</v>
      </c>
      <c r="E305">
        <f t="shared" si="4"/>
        <v>12</v>
      </c>
      <c r="F305" s="3">
        <v>43120</v>
      </c>
      <c r="G305" s="3">
        <v>43087</v>
      </c>
      <c r="H305" t="s">
        <v>465</v>
      </c>
      <c r="I305" t="s">
        <v>466</v>
      </c>
      <c r="J305" t="s">
        <v>467</v>
      </c>
      <c r="K305" t="s">
        <v>207</v>
      </c>
      <c r="L305" t="s">
        <v>468</v>
      </c>
      <c r="M305" s="8">
        <f>ROUND(SUMIF(Order_details_2!$A$2:$A$2158,Orders!A305,Order_details_2!$J$2:$J$2158),2)</f>
        <v>936.7</v>
      </c>
    </row>
    <row r="306" spans="1:13">
      <c r="A306">
        <v>10552</v>
      </c>
      <c r="B306" t="s">
        <v>300</v>
      </c>
      <c r="C306">
        <v>2</v>
      </c>
      <c r="D306" s="3">
        <v>43079</v>
      </c>
      <c r="E306">
        <f t="shared" si="4"/>
        <v>12</v>
      </c>
      <c r="F306" s="3">
        <v>43107</v>
      </c>
      <c r="G306" s="3">
        <v>43086</v>
      </c>
      <c r="H306" t="s">
        <v>301</v>
      </c>
      <c r="I306" t="s">
        <v>302</v>
      </c>
      <c r="J306" t="s">
        <v>303</v>
      </c>
      <c r="K306" t="s">
        <v>304</v>
      </c>
      <c r="L306" t="s">
        <v>305</v>
      </c>
      <c r="M306" s="8">
        <f>ROUND(SUMIF(Order_details_2!$A$2:$A$2158,Orders!A306,Order_details_2!$J$2:$J$2158),2)</f>
        <v>880.5</v>
      </c>
    </row>
    <row r="307" spans="1:13">
      <c r="A307">
        <v>10553</v>
      </c>
      <c r="B307" t="s">
        <v>337</v>
      </c>
      <c r="C307">
        <v>2</v>
      </c>
      <c r="D307" s="3">
        <v>43080</v>
      </c>
      <c r="E307">
        <f t="shared" si="4"/>
        <v>12</v>
      </c>
      <c r="F307" s="3">
        <v>43108</v>
      </c>
      <c r="G307" s="3">
        <v>43084</v>
      </c>
      <c r="H307" t="s">
        <v>338</v>
      </c>
      <c r="I307" t="s">
        <v>339</v>
      </c>
      <c r="J307" t="s">
        <v>340</v>
      </c>
      <c r="K307" t="s">
        <v>207</v>
      </c>
      <c r="L307" t="s">
        <v>341</v>
      </c>
      <c r="M307" s="8">
        <f>ROUND(SUMIF(Order_details_2!$A$2:$A$2158,Orders!A307,Order_details_2!$J$2:$J$2158),2)</f>
        <v>1546.3</v>
      </c>
    </row>
    <row r="308" spans="1:13">
      <c r="A308">
        <v>10554</v>
      </c>
      <c r="B308" t="s">
        <v>316</v>
      </c>
      <c r="C308">
        <v>4</v>
      </c>
      <c r="D308" s="3">
        <v>43080</v>
      </c>
      <c r="E308">
        <f t="shared" si="4"/>
        <v>12</v>
      </c>
      <c r="F308" s="3">
        <v>43108</v>
      </c>
      <c r="G308" s="3">
        <v>43086</v>
      </c>
      <c r="H308" t="s">
        <v>317</v>
      </c>
      <c r="I308" t="s">
        <v>318</v>
      </c>
      <c r="J308" t="s">
        <v>319</v>
      </c>
      <c r="K308" t="s">
        <v>207</v>
      </c>
      <c r="L308" t="s">
        <v>270</v>
      </c>
      <c r="M308" s="8">
        <f>ROUND(SUMIF(Order_details_2!$A$2:$A$2158,Orders!A308,Order_details_2!$J$2:$J$2158),2)</f>
        <v>90.98</v>
      </c>
    </row>
    <row r="309" spans="1:13">
      <c r="A309">
        <v>10555</v>
      </c>
      <c r="B309" t="s">
        <v>456</v>
      </c>
      <c r="C309">
        <v>6</v>
      </c>
      <c r="D309" s="3">
        <v>43083</v>
      </c>
      <c r="E309">
        <f t="shared" si="4"/>
        <v>12</v>
      </c>
      <c r="F309" s="3">
        <v>43111</v>
      </c>
      <c r="G309" s="3">
        <v>43085</v>
      </c>
      <c r="H309" t="s">
        <v>457</v>
      </c>
      <c r="I309" t="s">
        <v>458</v>
      </c>
      <c r="J309" t="s">
        <v>459</v>
      </c>
      <c r="K309" t="s">
        <v>460</v>
      </c>
      <c r="L309" t="s">
        <v>192</v>
      </c>
      <c r="M309" s="8">
        <f>ROUND(SUMIF(Order_details_2!$A$2:$A$2158,Orders!A309,Order_details_2!$J$2:$J$2158),2)</f>
        <v>736.1</v>
      </c>
    </row>
    <row r="310" spans="1:13">
      <c r="A310">
        <v>10556</v>
      </c>
      <c r="B310" t="s">
        <v>482</v>
      </c>
      <c r="C310">
        <v>2</v>
      </c>
      <c r="D310" s="3">
        <v>43084</v>
      </c>
      <c r="E310">
        <f t="shared" si="4"/>
        <v>12</v>
      </c>
      <c r="F310" s="3">
        <v>43126</v>
      </c>
      <c r="G310" s="3">
        <v>43094</v>
      </c>
      <c r="H310" t="s">
        <v>483</v>
      </c>
      <c r="I310" t="s">
        <v>484</v>
      </c>
      <c r="J310" t="s">
        <v>485</v>
      </c>
      <c r="K310" t="s">
        <v>207</v>
      </c>
      <c r="L310" t="s">
        <v>486</v>
      </c>
      <c r="M310" s="8">
        <f>ROUND(SUMIF(Order_details_2!$A$2:$A$2158,Orders!A310,Order_details_2!$J$2:$J$2158),2)</f>
        <v>835.2</v>
      </c>
    </row>
    <row r="311" spans="1:13">
      <c r="A311">
        <v>10557</v>
      </c>
      <c r="B311" t="s">
        <v>379</v>
      </c>
      <c r="C311">
        <v>9</v>
      </c>
      <c r="D311" s="3">
        <v>43084</v>
      </c>
      <c r="E311">
        <f t="shared" si="4"/>
        <v>12</v>
      </c>
      <c r="F311" s="3">
        <v>43098</v>
      </c>
      <c r="G311" s="3">
        <v>43087</v>
      </c>
      <c r="H311" t="s">
        <v>380</v>
      </c>
      <c r="I311" t="s">
        <v>381</v>
      </c>
      <c r="J311" t="s">
        <v>382</v>
      </c>
      <c r="K311" t="s">
        <v>207</v>
      </c>
      <c r="L311" t="s">
        <v>270</v>
      </c>
      <c r="M311" s="8">
        <f>ROUND(SUMIF(Order_details_2!$A$2:$A$2158,Orders!A311,Order_details_2!$J$2:$J$2158),2)</f>
        <v>1152.5</v>
      </c>
    </row>
    <row r="312" spans="1:13">
      <c r="A312">
        <v>10558</v>
      </c>
      <c r="B312" t="s">
        <v>498</v>
      </c>
      <c r="C312">
        <v>1</v>
      </c>
      <c r="D312" s="3">
        <v>43085</v>
      </c>
      <c r="E312">
        <f t="shared" si="4"/>
        <v>12</v>
      </c>
      <c r="F312" s="3">
        <v>43113</v>
      </c>
      <c r="G312" s="3">
        <v>43091</v>
      </c>
      <c r="H312" t="s">
        <v>499</v>
      </c>
      <c r="I312" t="s">
        <v>500</v>
      </c>
      <c r="J312" t="s">
        <v>501</v>
      </c>
      <c r="K312" t="s">
        <v>502</v>
      </c>
      <c r="L312" t="s">
        <v>209</v>
      </c>
      <c r="M312" s="8">
        <f>ROUND(SUMIF(Order_details_2!$A$2:$A$2158,Orders!A312,Order_details_2!$J$2:$J$2158),2)</f>
        <v>2142.9</v>
      </c>
    </row>
    <row r="313" spans="1:13">
      <c r="A313">
        <v>10559</v>
      </c>
      <c r="B313" t="s">
        <v>333</v>
      </c>
      <c r="C313">
        <v>6</v>
      </c>
      <c r="D313" s="3">
        <v>43086</v>
      </c>
      <c r="E313">
        <f t="shared" si="4"/>
        <v>12</v>
      </c>
      <c r="F313" s="3">
        <v>43114</v>
      </c>
      <c r="G313" s="3">
        <v>43094</v>
      </c>
      <c r="H313" t="s">
        <v>334</v>
      </c>
      <c r="I313" t="s">
        <v>335</v>
      </c>
      <c r="J313" t="s">
        <v>336</v>
      </c>
      <c r="K313" t="s">
        <v>207</v>
      </c>
      <c r="L313" t="s">
        <v>265</v>
      </c>
      <c r="M313" s="8">
        <f>ROUND(SUMIF(Order_details_2!$A$2:$A$2158,Orders!A313,Order_details_2!$J$2:$J$2158),2)</f>
        <v>27.39</v>
      </c>
    </row>
    <row r="314" spans="1:13">
      <c r="A314">
        <v>10560</v>
      </c>
      <c r="B314" t="s">
        <v>342</v>
      </c>
      <c r="C314">
        <v>8</v>
      </c>
      <c r="D314" s="3">
        <v>43087</v>
      </c>
      <c r="E314">
        <f t="shared" si="4"/>
        <v>12</v>
      </c>
      <c r="F314" s="3">
        <v>43115</v>
      </c>
      <c r="G314" s="3">
        <v>43090</v>
      </c>
      <c r="H314" t="s">
        <v>343</v>
      </c>
      <c r="I314" t="s">
        <v>344</v>
      </c>
      <c r="J314" t="s">
        <v>345</v>
      </c>
      <c r="K314" t="s">
        <v>207</v>
      </c>
      <c r="L314" t="s">
        <v>270</v>
      </c>
      <c r="M314" s="8">
        <f>ROUND(SUMIF(Order_details_2!$A$2:$A$2158,Orders!A314,Order_details_2!$J$2:$J$2158),2)</f>
        <v>702.68</v>
      </c>
    </row>
    <row r="315" spans="1:13">
      <c r="A315">
        <v>10561</v>
      </c>
      <c r="B315" t="s">
        <v>328</v>
      </c>
      <c r="C315">
        <v>2</v>
      </c>
      <c r="D315" s="3">
        <v>43087</v>
      </c>
      <c r="E315">
        <f t="shared" si="4"/>
        <v>12</v>
      </c>
      <c r="F315" s="3">
        <v>43115</v>
      </c>
      <c r="G315" s="3">
        <v>43090</v>
      </c>
      <c r="H315" t="s">
        <v>329</v>
      </c>
      <c r="I315" t="s">
        <v>330</v>
      </c>
      <c r="J315" t="s">
        <v>331</v>
      </c>
      <c r="K315" t="s">
        <v>207</v>
      </c>
      <c r="L315" t="s">
        <v>332</v>
      </c>
      <c r="M315" s="8">
        <f>ROUND(SUMIF(Order_details_2!$A$2:$A$2158,Orders!A315,Order_details_2!$J$2:$J$2158),2)</f>
        <v>2844.5</v>
      </c>
    </row>
    <row r="316" spans="1:13">
      <c r="A316">
        <v>10562</v>
      </c>
      <c r="B316" t="s">
        <v>396</v>
      </c>
      <c r="C316">
        <v>1</v>
      </c>
      <c r="D316" s="3">
        <v>43090</v>
      </c>
      <c r="E316">
        <f t="shared" si="4"/>
        <v>12</v>
      </c>
      <c r="F316" s="3">
        <v>43118</v>
      </c>
      <c r="G316" s="3">
        <v>43093</v>
      </c>
      <c r="H316" t="s">
        <v>397</v>
      </c>
      <c r="I316" t="s">
        <v>398</v>
      </c>
      <c r="J316" t="s">
        <v>399</v>
      </c>
      <c r="K316" t="s">
        <v>207</v>
      </c>
      <c r="L316" t="s">
        <v>367</v>
      </c>
      <c r="M316" s="8">
        <f>ROUND(SUMIF(Order_details_2!$A$2:$A$2158,Orders!A316,Order_details_2!$J$2:$J$2158),2)</f>
        <v>54.3</v>
      </c>
    </row>
    <row r="317" spans="1:13">
      <c r="A317">
        <v>10563</v>
      </c>
      <c r="B317" t="s">
        <v>393</v>
      </c>
      <c r="C317">
        <v>2</v>
      </c>
      <c r="D317" s="3">
        <v>43091</v>
      </c>
      <c r="E317">
        <f t="shared" si="4"/>
        <v>12</v>
      </c>
      <c r="F317" s="3">
        <v>43133</v>
      </c>
      <c r="G317" s="3">
        <v>43105</v>
      </c>
      <c r="H317" t="s">
        <v>394</v>
      </c>
      <c r="I317" t="s">
        <v>395</v>
      </c>
      <c r="J317" t="s">
        <v>274</v>
      </c>
      <c r="K317" t="s">
        <v>275</v>
      </c>
      <c r="L317" t="s">
        <v>276</v>
      </c>
      <c r="M317" s="8">
        <f>ROUND(SUMIF(Order_details_2!$A$2:$A$2158,Orders!A317,Order_details_2!$J$2:$J$2158),2)</f>
        <v>965</v>
      </c>
    </row>
    <row r="318" spans="1:13">
      <c r="A318">
        <v>10564</v>
      </c>
      <c r="B318" t="s">
        <v>323</v>
      </c>
      <c r="C318">
        <v>4</v>
      </c>
      <c r="D318" s="3">
        <v>43091</v>
      </c>
      <c r="E318">
        <f t="shared" si="4"/>
        <v>12</v>
      </c>
      <c r="F318" s="3">
        <v>43119</v>
      </c>
      <c r="G318" s="3">
        <v>43097</v>
      </c>
      <c r="H318" t="s">
        <v>324</v>
      </c>
      <c r="I318" t="s">
        <v>325</v>
      </c>
      <c r="J318" t="s">
        <v>326</v>
      </c>
      <c r="K318" t="s">
        <v>327</v>
      </c>
      <c r="L318" t="s">
        <v>192</v>
      </c>
      <c r="M318" s="8">
        <f>ROUND(SUMIF(Order_details_2!$A$2:$A$2158,Orders!A318,Order_details_2!$J$2:$J$2158),2)</f>
        <v>64.95</v>
      </c>
    </row>
    <row r="319" spans="1:13">
      <c r="A319">
        <v>10565</v>
      </c>
      <c r="B319" t="s">
        <v>473</v>
      </c>
      <c r="C319">
        <v>8</v>
      </c>
      <c r="D319" s="3">
        <v>43092</v>
      </c>
      <c r="E319">
        <f t="shared" si="4"/>
        <v>12</v>
      </c>
      <c r="F319" s="3">
        <v>43120</v>
      </c>
      <c r="G319" s="3">
        <v>43099</v>
      </c>
      <c r="H319" t="s">
        <v>474</v>
      </c>
      <c r="I319" t="s">
        <v>475</v>
      </c>
      <c r="J319" t="s">
        <v>476</v>
      </c>
      <c r="K319" t="s">
        <v>477</v>
      </c>
      <c r="L319" t="s">
        <v>478</v>
      </c>
      <c r="M319" s="8">
        <f>ROUND(SUMIF(Order_details_2!$A$2:$A$2158,Orders!A319,Order_details_2!$J$2:$J$2158),2)</f>
        <v>71.099999999999994</v>
      </c>
    </row>
    <row r="320" spans="1:13">
      <c r="A320">
        <v>10566</v>
      </c>
      <c r="B320" t="s">
        <v>333</v>
      </c>
      <c r="C320">
        <v>9</v>
      </c>
      <c r="D320" s="3">
        <v>43093</v>
      </c>
      <c r="E320">
        <f t="shared" si="4"/>
        <v>12</v>
      </c>
      <c r="F320" s="3">
        <v>43121</v>
      </c>
      <c r="G320" s="3">
        <v>43099</v>
      </c>
      <c r="H320" t="s">
        <v>334</v>
      </c>
      <c r="I320" t="s">
        <v>335</v>
      </c>
      <c r="J320" t="s">
        <v>336</v>
      </c>
      <c r="K320" t="s">
        <v>207</v>
      </c>
      <c r="L320" t="s">
        <v>265</v>
      </c>
      <c r="M320" s="8">
        <f>ROUND(SUMIF(Order_details_2!$A$2:$A$2158,Orders!A320,Order_details_2!$J$2:$J$2158),2)</f>
        <v>459</v>
      </c>
    </row>
    <row r="321" spans="1:13">
      <c r="A321">
        <v>10567</v>
      </c>
      <c r="B321" t="s">
        <v>410</v>
      </c>
      <c r="C321">
        <v>1</v>
      </c>
      <c r="D321" s="3">
        <v>43093</v>
      </c>
      <c r="E321">
        <f t="shared" si="4"/>
        <v>12</v>
      </c>
      <c r="F321" s="3">
        <v>43121</v>
      </c>
      <c r="G321" s="3">
        <v>43098</v>
      </c>
      <c r="H321" t="s">
        <v>411</v>
      </c>
      <c r="I321" t="s">
        <v>412</v>
      </c>
      <c r="J321" t="s">
        <v>413</v>
      </c>
      <c r="K321" t="s">
        <v>414</v>
      </c>
      <c r="L321" t="s">
        <v>415</v>
      </c>
      <c r="M321" s="8">
        <f>ROUND(SUMIF(Order_details_2!$A$2:$A$2158,Orders!A321,Order_details_2!$J$2:$J$2158),2)</f>
        <v>749</v>
      </c>
    </row>
    <row r="322" spans="1:13">
      <c r="A322">
        <v>10568</v>
      </c>
      <c r="B322" t="s">
        <v>516</v>
      </c>
      <c r="C322">
        <v>3</v>
      </c>
      <c r="D322" s="3">
        <v>43094</v>
      </c>
      <c r="E322">
        <f t="shared" si="4"/>
        <v>12</v>
      </c>
      <c r="F322" s="3">
        <v>43122</v>
      </c>
      <c r="G322" s="3">
        <v>43120</v>
      </c>
      <c r="H322" t="s">
        <v>517</v>
      </c>
      <c r="I322" t="s">
        <v>518</v>
      </c>
      <c r="J322" t="s">
        <v>519</v>
      </c>
      <c r="K322" t="s">
        <v>207</v>
      </c>
      <c r="L322" t="s">
        <v>387</v>
      </c>
      <c r="M322" s="8">
        <f>ROUND(SUMIF(Order_details_2!$A$2:$A$2158,Orders!A322,Order_details_2!$J$2:$J$2158),2)</f>
        <v>155</v>
      </c>
    </row>
    <row r="323" spans="1:13">
      <c r="A323">
        <v>10569</v>
      </c>
      <c r="B323" t="s">
        <v>323</v>
      </c>
      <c r="C323">
        <v>5</v>
      </c>
      <c r="D323" s="3">
        <v>43097</v>
      </c>
      <c r="E323">
        <f t="shared" ref="E323:E386" si="5">MONTH(D323)</f>
        <v>12</v>
      </c>
      <c r="F323" s="3">
        <v>43125</v>
      </c>
      <c r="G323" s="3">
        <v>43122</v>
      </c>
      <c r="H323" t="s">
        <v>324</v>
      </c>
      <c r="I323" t="s">
        <v>325</v>
      </c>
      <c r="J323" t="s">
        <v>326</v>
      </c>
      <c r="K323" t="s">
        <v>327</v>
      </c>
      <c r="L323" t="s">
        <v>192</v>
      </c>
      <c r="M323" s="8">
        <f>ROUND(SUMIF(Order_details_2!$A$2:$A$2158,Orders!A323,Order_details_2!$J$2:$J$2158),2)</f>
        <v>627.5</v>
      </c>
    </row>
    <row r="324" spans="1:13">
      <c r="A324">
        <v>10570</v>
      </c>
      <c r="B324" t="s">
        <v>473</v>
      </c>
      <c r="C324">
        <v>3</v>
      </c>
      <c r="D324" s="3">
        <v>43098</v>
      </c>
      <c r="E324">
        <f t="shared" si="5"/>
        <v>12</v>
      </c>
      <c r="F324" s="3">
        <v>43126</v>
      </c>
      <c r="G324" s="3">
        <v>43100</v>
      </c>
      <c r="H324" t="s">
        <v>474</v>
      </c>
      <c r="I324" t="s">
        <v>475</v>
      </c>
      <c r="J324" t="s">
        <v>476</v>
      </c>
      <c r="K324" t="s">
        <v>477</v>
      </c>
      <c r="L324" t="s">
        <v>478</v>
      </c>
      <c r="M324" s="8">
        <f>ROUND(SUMIF(Order_details_2!$A$2:$A$2158,Orders!A324,Order_details_2!$J$2:$J$2158),2)</f>
        <v>129.75</v>
      </c>
    </row>
    <row r="325" spans="1:13">
      <c r="A325">
        <v>10571</v>
      </c>
      <c r="B325" t="s">
        <v>306</v>
      </c>
      <c r="C325">
        <v>8</v>
      </c>
      <c r="D325" s="3">
        <v>43098</v>
      </c>
      <c r="E325">
        <f t="shared" si="5"/>
        <v>12</v>
      </c>
      <c r="F325" s="3">
        <v>43140</v>
      </c>
      <c r="G325" s="3">
        <v>43115</v>
      </c>
      <c r="H325" t="s">
        <v>307</v>
      </c>
      <c r="I325" t="s">
        <v>308</v>
      </c>
      <c r="J325" t="s">
        <v>309</v>
      </c>
      <c r="K325" t="s">
        <v>207</v>
      </c>
      <c r="L325" t="s">
        <v>310</v>
      </c>
      <c r="M325" s="8">
        <f>ROUND(SUMIF(Order_details_2!$A$2:$A$2158,Orders!A325,Order_details_2!$J$2:$J$2158),2)</f>
        <v>97.16</v>
      </c>
    </row>
    <row r="326" spans="1:13">
      <c r="A326">
        <v>10572</v>
      </c>
      <c r="B326" t="s">
        <v>375</v>
      </c>
      <c r="C326">
        <v>3</v>
      </c>
      <c r="D326" s="3">
        <v>43099</v>
      </c>
      <c r="E326">
        <f t="shared" si="5"/>
        <v>12</v>
      </c>
      <c r="F326" s="3">
        <v>43127</v>
      </c>
      <c r="G326" s="3">
        <v>43106</v>
      </c>
      <c r="H326" t="s">
        <v>376</v>
      </c>
      <c r="I326" t="s">
        <v>377</v>
      </c>
      <c r="J326" t="s">
        <v>378</v>
      </c>
      <c r="K326" t="s">
        <v>207</v>
      </c>
      <c r="L326" t="s">
        <v>332</v>
      </c>
      <c r="M326" s="8">
        <f>ROUND(SUMIF(Order_details_2!$A$2:$A$2158,Orders!A326,Order_details_2!$J$2:$J$2158),2)</f>
        <v>984.57</v>
      </c>
    </row>
    <row r="327" spans="1:13">
      <c r="A327">
        <v>10573</v>
      </c>
      <c r="B327" t="s">
        <v>513</v>
      </c>
      <c r="C327">
        <v>7</v>
      </c>
      <c r="D327" s="3">
        <v>43100</v>
      </c>
      <c r="E327">
        <f t="shared" si="5"/>
        <v>12</v>
      </c>
      <c r="F327" s="3">
        <v>43128</v>
      </c>
      <c r="G327" s="3">
        <v>43101</v>
      </c>
      <c r="H327" t="s">
        <v>514</v>
      </c>
      <c r="I327" t="s">
        <v>515</v>
      </c>
      <c r="J327" t="s">
        <v>314</v>
      </c>
      <c r="K327" t="s">
        <v>207</v>
      </c>
      <c r="L327" t="s">
        <v>315</v>
      </c>
      <c r="M327" s="8">
        <f>ROUND(SUMIF(Order_details_2!$A$2:$A$2158,Orders!A327,Order_details_2!$J$2:$J$2158),2)</f>
        <v>2082</v>
      </c>
    </row>
    <row r="328" spans="1:13">
      <c r="A328">
        <v>10574</v>
      </c>
      <c r="B328" t="s">
        <v>600</v>
      </c>
      <c r="C328">
        <v>4</v>
      </c>
      <c r="D328" s="3">
        <v>43100</v>
      </c>
      <c r="E328">
        <f t="shared" si="5"/>
        <v>12</v>
      </c>
      <c r="F328" s="3">
        <v>43128</v>
      </c>
      <c r="G328" s="3">
        <v>43111</v>
      </c>
      <c r="H328" t="s">
        <v>601</v>
      </c>
      <c r="I328" t="s">
        <v>602</v>
      </c>
      <c r="J328" t="s">
        <v>199</v>
      </c>
      <c r="K328" t="s">
        <v>191</v>
      </c>
      <c r="L328" t="s">
        <v>192</v>
      </c>
      <c r="M328" s="8">
        <f>ROUND(SUMIF(Order_details_2!$A$2:$A$2158,Orders!A328,Order_details_2!$J$2:$J$2158),2)</f>
        <v>764.3</v>
      </c>
    </row>
    <row r="329" spans="1:13">
      <c r="A329">
        <v>10575</v>
      </c>
      <c r="B329" t="s">
        <v>371</v>
      </c>
      <c r="C329">
        <v>5</v>
      </c>
      <c r="D329" s="3">
        <v>43101</v>
      </c>
      <c r="E329">
        <f t="shared" si="5"/>
        <v>1</v>
      </c>
      <c r="F329" s="3">
        <v>43115</v>
      </c>
      <c r="G329" s="3">
        <v>43111</v>
      </c>
      <c r="H329" t="s">
        <v>372</v>
      </c>
      <c r="I329" t="s">
        <v>373</v>
      </c>
      <c r="J329" t="s">
        <v>374</v>
      </c>
      <c r="K329" t="s">
        <v>207</v>
      </c>
      <c r="L329" t="s">
        <v>270</v>
      </c>
      <c r="M329" s="8">
        <f>ROUND(SUMIF(Order_details_2!$A$2:$A$2158,Orders!A329,Order_details_2!$J$2:$J$2158),2)</f>
        <v>2147.4</v>
      </c>
    </row>
    <row r="330" spans="1:13">
      <c r="A330">
        <v>10576</v>
      </c>
      <c r="B330" t="s">
        <v>368</v>
      </c>
      <c r="C330">
        <v>3</v>
      </c>
      <c r="D330" s="3">
        <v>43104</v>
      </c>
      <c r="E330">
        <f t="shared" si="5"/>
        <v>1</v>
      </c>
      <c r="F330" s="3">
        <v>43118</v>
      </c>
      <c r="G330" s="3">
        <v>43111</v>
      </c>
      <c r="H330" t="s">
        <v>369</v>
      </c>
      <c r="I330" t="s">
        <v>370</v>
      </c>
      <c r="J330" t="s">
        <v>314</v>
      </c>
      <c r="K330" t="s">
        <v>207</v>
      </c>
      <c r="L330" t="s">
        <v>315</v>
      </c>
      <c r="M330" s="8">
        <f>ROUND(SUMIF(Order_details_2!$A$2:$A$2158,Orders!A330,Order_details_2!$J$2:$J$2158),2)</f>
        <v>838.45</v>
      </c>
    </row>
    <row r="331" spans="1:13">
      <c r="A331">
        <v>10577</v>
      </c>
      <c r="B331" t="s">
        <v>600</v>
      </c>
      <c r="C331">
        <v>9</v>
      </c>
      <c r="D331" s="3">
        <v>43104</v>
      </c>
      <c r="E331">
        <f t="shared" si="5"/>
        <v>1</v>
      </c>
      <c r="F331" s="3">
        <v>43146</v>
      </c>
      <c r="G331" s="3">
        <v>43111</v>
      </c>
      <c r="H331" t="s">
        <v>601</v>
      </c>
      <c r="I331" t="s">
        <v>602</v>
      </c>
      <c r="J331" t="s">
        <v>199</v>
      </c>
      <c r="K331" t="s">
        <v>191</v>
      </c>
      <c r="L331" t="s">
        <v>192</v>
      </c>
      <c r="M331" s="8">
        <f>ROUND(SUMIF(Order_details_2!$A$2:$A$2158,Orders!A331,Order_details_2!$J$2:$J$2158),2)</f>
        <v>569</v>
      </c>
    </row>
    <row r="332" spans="1:13">
      <c r="A332">
        <v>10578</v>
      </c>
      <c r="B332" t="s">
        <v>400</v>
      </c>
      <c r="C332">
        <v>4</v>
      </c>
      <c r="D332" s="3">
        <v>43105</v>
      </c>
      <c r="E332">
        <f t="shared" si="5"/>
        <v>1</v>
      </c>
      <c r="F332" s="3">
        <v>43133</v>
      </c>
      <c r="G332" s="3">
        <v>43136</v>
      </c>
      <c r="H332" t="s">
        <v>401</v>
      </c>
      <c r="I332" t="s">
        <v>402</v>
      </c>
      <c r="J332" t="s">
        <v>206</v>
      </c>
      <c r="K332" t="s">
        <v>207</v>
      </c>
      <c r="L332" t="s">
        <v>209</v>
      </c>
      <c r="M332" s="8">
        <f>ROUND(SUMIF(Order_details_2!$A$2:$A$2158,Orders!A332,Order_details_2!$J$2:$J$2158),2)</f>
        <v>477</v>
      </c>
    </row>
    <row r="333" spans="1:13">
      <c r="A333">
        <v>10579</v>
      </c>
      <c r="B333" t="s">
        <v>603</v>
      </c>
      <c r="C333">
        <v>1</v>
      </c>
      <c r="D333" s="3">
        <v>43106</v>
      </c>
      <c r="E333">
        <f t="shared" si="5"/>
        <v>1</v>
      </c>
      <c r="F333" s="3">
        <v>43134</v>
      </c>
      <c r="G333" s="3">
        <v>43115</v>
      </c>
      <c r="H333" t="s">
        <v>604</v>
      </c>
      <c r="I333" t="s">
        <v>605</v>
      </c>
      <c r="J333" t="s">
        <v>606</v>
      </c>
      <c r="K333" t="s">
        <v>607</v>
      </c>
      <c r="L333" t="s">
        <v>192</v>
      </c>
      <c r="M333" s="8">
        <f>ROUND(SUMIF(Order_details_2!$A$2:$A$2158,Orders!A333,Order_details_2!$J$2:$J$2158),2)</f>
        <v>317.75</v>
      </c>
    </row>
    <row r="334" spans="1:13">
      <c r="A334">
        <v>10580</v>
      </c>
      <c r="B334" t="s">
        <v>316</v>
      </c>
      <c r="C334">
        <v>4</v>
      </c>
      <c r="D334" s="3">
        <v>43107</v>
      </c>
      <c r="E334">
        <f t="shared" si="5"/>
        <v>1</v>
      </c>
      <c r="F334" s="3">
        <v>43135</v>
      </c>
      <c r="G334" s="3">
        <v>43112</v>
      </c>
      <c r="H334" t="s">
        <v>317</v>
      </c>
      <c r="I334" t="s">
        <v>318</v>
      </c>
      <c r="J334" t="s">
        <v>319</v>
      </c>
      <c r="K334" t="s">
        <v>207</v>
      </c>
      <c r="L334" t="s">
        <v>270</v>
      </c>
      <c r="M334" s="8">
        <f>ROUND(SUMIF(Order_details_2!$A$2:$A$2158,Orders!A334,Order_details_2!$J$2:$J$2158),2)</f>
        <v>53.36</v>
      </c>
    </row>
    <row r="335" spans="1:13">
      <c r="A335">
        <v>10581</v>
      </c>
      <c r="B335" t="s">
        <v>487</v>
      </c>
      <c r="C335">
        <v>3</v>
      </c>
      <c r="D335" s="3">
        <v>43107</v>
      </c>
      <c r="E335">
        <f t="shared" si="5"/>
        <v>1</v>
      </c>
      <c r="F335" s="3">
        <v>43135</v>
      </c>
      <c r="G335" s="3">
        <v>43113</v>
      </c>
      <c r="H335" t="s">
        <v>488</v>
      </c>
      <c r="I335" t="s">
        <v>489</v>
      </c>
      <c r="J335" t="s">
        <v>406</v>
      </c>
      <c r="K335" t="s">
        <v>299</v>
      </c>
      <c r="L335" t="s">
        <v>276</v>
      </c>
      <c r="M335" s="8">
        <f>ROUND(SUMIF(Order_details_2!$A$2:$A$2158,Orders!A335,Order_details_2!$J$2:$J$2158),2)</f>
        <v>77.5</v>
      </c>
    </row>
    <row r="336" spans="1:13">
      <c r="A336">
        <v>10582</v>
      </c>
      <c r="B336" t="s">
        <v>582</v>
      </c>
      <c r="C336">
        <v>3</v>
      </c>
      <c r="D336" s="3">
        <v>43108</v>
      </c>
      <c r="E336">
        <f t="shared" si="5"/>
        <v>1</v>
      </c>
      <c r="F336" s="3">
        <v>43136</v>
      </c>
      <c r="G336" s="3">
        <v>43125</v>
      </c>
      <c r="H336" t="s">
        <v>583</v>
      </c>
      <c r="I336" t="s">
        <v>584</v>
      </c>
      <c r="J336" t="s">
        <v>585</v>
      </c>
      <c r="K336" t="s">
        <v>207</v>
      </c>
      <c r="L336" t="s">
        <v>270</v>
      </c>
      <c r="M336" s="8">
        <f>ROUND(SUMIF(Order_details_2!$A$2:$A$2158,Orders!A336,Order_details_2!$J$2:$J$2158),2)</f>
        <v>330</v>
      </c>
    </row>
    <row r="337" spans="1:13">
      <c r="A337">
        <v>10583</v>
      </c>
      <c r="B337" t="s">
        <v>337</v>
      </c>
      <c r="C337">
        <v>2</v>
      </c>
      <c r="D337" s="3">
        <v>43111</v>
      </c>
      <c r="E337">
        <f t="shared" si="5"/>
        <v>1</v>
      </c>
      <c r="F337" s="3">
        <v>43139</v>
      </c>
      <c r="G337" s="3">
        <v>43115</v>
      </c>
      <c r="H337" t="s">
        <v>338</v>
      </c>
      <c r="I337" t="s">
        <v>339</v>
      </c>
      <c r="J337" t="s">
        <v>340</v>
      </c>
      <c r="K337" t="s">
        <v>207</v>
      </c>
      <c r="L337" t="s">
        <v>341</v>
      </c>
      <c r="M337" s="8">
        <f>ROUND(SUMIF(Order_details_2!$A$2:$A$2158,Orders!A337,Order_details_2!$J$2:$J$2158),2)</f>
        <v>1414.3</v>
      </c>
    </row>
    <row r="338" spans="1:13">
      <c r="A338">
        <v>10584</v>
      </c>
      <c r="B338" t="s">
        <v>333</v>
      </c>
      <c r="C338">
        <v>4</v>
      </c>
      <c r="D338" s="3">
        <v>43111</v>
      </c>
      <c r="E338">
        <f t="shared" si="5"/>
        <v>1</v>
      </c>
      <c r="F338" s="3">
        <v>43139</v>
      </c>
      <c r="G338" s="3">
        <v>43115</v>
      </c>
      <c r="H338" t="s">
        <v>334</v>
      </c>
      <c r="I338" t="s">
        <v>335</v>
      </c>
      <c r="J338" t="s">
        <v>336</v>
      </c>
      <c r="K338" t="s">
        <v>207</v>
      </c>
      <c r="L338" t="s">
        <v>265</v>
      </c>
      <c r="M338" s="8">
        <f>ROUND(SUMIF(Order_details_2!$A$2:$A$2158,Orders!A338,Order_details_2!$J$2:$J$2158),2)</f>
        <v>31.25</v>
      </c>
    </row>
    <row r="339" spans="1:13">
      <c r="A339">
        <v>10585</v>
      </c>
      <c r="B339" t="s">
        <v>295</v>
      </c>
      <c r="C339">
        <v>7</v>
      </c>
      <c r="D339" s="3">
        <v>43112</v>
      </c>
      <c r="E339">
        <f t="shared" si="5"/>
        <v>1</v>
      </c>
      <c r="F339" s="3">
        <v>43140</v>
      </c>
      <c r="G339" s="3">
        <v>43121</v>
      </c>
      <c r="H339" t="s">
        <v>296</v>
      </c>
      <c r="I339" t="s">
        <v>297</v>
      </c>
      <c r="J339" t="s">
        <v>298</v>
      </c>
      <c r="K339" t="s">
        <v>299</v>
      </c>
      <c r="L339" t="s">
        <v>276</v>
      </c>
      <c r="M339" s="8">
        <f>ROUND(SUMIF(Order_details_2!$A$2:$A$2158,Orders!A339,Order_details_2!$J$2:$J$2158),2)</f>
        <v>142.5</v>
      </c>
    </row>
    <row r="340" spans="1:13">
      <c r="A340">
        <v>10586</v>
      </c>
      <c r="B340" t="s">
        <v>396</v>
      </c>
      <c r="C340">
        <v>9</v>
      </c>
      <c r="D340" s="3">
        <v>43113</v>
      </c>
      <c r="E340">
        <f t="shared" si="5"/>
        <v>1</v>
      </c>
      <c r="F340" s="3">
        <v>43141</v>
      </c>
      <c r="G340" s="3">
        <v>43120</v>
      </c>
      <c r="H340" t="s">
        <v>397</v>
      </c>
      <c r="I340" t="s">
        <v>398</v>
      </c>
      <c r="J340" t="s">
        <v>399</v>
      </c>
      <c r="K340" t="s">
        <v>207</v>
      </c>
      <c r="L340" t="s">
        <v>367</v>
      </c>
      <c r="M340" s="8">
        <f>ROUND(SUMIF(Order_details_2!$A$2:$A$2158,Orders!A340,Order_details_2!$J$2:$J$2158),2)</f>
        <v>4.2</v>
      </c>
    </row>
    <row r="341" spans="1:13">
      <c r="A341">
        <v>10587</v>
      </c>
      <c r="B341" t="s">
        <v>320</v>
      </c>
      <c r="C341">
        <v>1</v>
      </c>
      <c r="D341" s="3">
        <v>43113</v>
      </c>
      <c r="E341">
        <f t="shared" si="5"/>
        <v>1</v>
      </c>
      <c r="F341" s="3">
        <v>43141</v>
      </c>
      <c r="G341" s="3">
        <v>43120</v>
      </c>
      <c r="H341" t="s">
        <v>321</v>
      </c>
      <c r="I341" t="s">
        <v>322</v>
      </c>
      <c r="J341" t="s">
        <v>274</v>
      </c>
      <c r="K341" t="s">
        <v>275</v>
      </c>
      <c r="L341" t="s">
        <v>276</v>
      </c>
      <c r="M341" s="8">
        <f>ROUND(SUMIF(Order_details_2!$A$2:$A$2158,Orders!A341,Order_details_2!$J$2:$J$2158),2)</f>
        <v>807.38</v>
      </c>
    </row>
    <row r="342" spans="1:13">
      <c r="A342">
        <v>10588</v>
      </c>
      <c r="B342" t="s">
        <v>359</v>
      </c>
      <c r="C342">
        <v>2</v>
      </c>
      <c r="D342" s="3">
        <v>43114</v>
      </c>
      <c r="E342">
        <f t="shared" si="5"/>
        <v>1</v>
      </c>
      <c r="F342" s="3">
        <v>43142</v>
      </c>
      <c r="G342" s="3">
        <v>43121</v>
      </c>
      <c r="H342" t="s">
        <v>360</v>
      </c>
      <c r="I342" t="s">
        <v>361</v>
      </c>
      <c r="J342" t="s">
        <v>362</v>
      </c>
      <c r="K342" t="s">
        <v>207</v>
      </c>
      <c r="L342" t="s">
        <v>270</v>
      </c>
      <c r="M342" s="8">
        <f>ROUND(SUMIF(Order_details_2!$A$2:$A$2158,Orders!A342,Order_details_2!$J$2:$J$2158),2)</f>
        <v>780</v>
      </c>
    </row>
    <row r="343" spans="1:13">
      <c r="A343">
        <v>10589</v>
      </c>
      <c r="B343" t="s">
        <v>592</v>
      </c>
      <c r="C343">
        <v>8</v>
      </c>
      <c r="D343" s="3">
        <v>43115</v>
      </c>
      <c r="E343">
        <f t="shared" si="5"/>
        <v>1</v>
      </c>
      <c r="F343" s="3">
        <v>43143</v>
      </c>
      <c r="G343" s="3">
        <v>43125</v>
      </c>
      <c r="H343" t="s">
        <v>593</v>
      </c>
      <c r="I343" t="s">
        <v>594</v>
      </c>
      <c r="J343" t="s">
        <v>595</v>
      </c>
      <c r="K343" t="s">
        <v>433</v>
      </c>
      <c r="L343" t="s">
        <v>192</v>
      </c>
      <c r="M343" s="8">
        <f>ROUND(SUMIF(Order_details_2!$A$2:$A$2158,Orders!A343,Order_details_2!$J$2:$J$2158),2)</f>
        <v>72</v>
      </c>
    </row>
    <row r="344" spans="1:13">
      <c r="A344">
        <v>10590</v>
      </c>
      <c r="B344" t="s">
        <v>473</v>
      </c>
      <c r="C344">
        <v>4</v>
      </c>
      <c r="D344" s="3">
        <v>43118</v>
      </c>
      <c r="E344">
        <f t="shared" si="5"/>
        <v>1</v>
      </c>
      <c r="F344" s="3">
        <v>43146</v>
      </c>
      <c r="G344" s="3">
        <v>43125</v>
      </c>
      <c r="H344" t="s">
        <v>474</v>
      </c>
      <c r="I344" t="s">
        <v>475</v>
      </c>
      <c r="J344" t="s">
        <v>476</v>
      </c>
      <c r="K344" t="s">
        <v>477</v>
      </c>
      <c r="L344" t="s">
        <v>478</v>
      </c>
      <c r="M344" s="8">
        <f>ROUND(SUMIF(Order_details_2!$A$2:$A$2158,Orders!A344,Order_details_2!$J$2:$J$2158),2)</f>
        <v>399</v>
      </c>
    </row>
    <row r="345" spans="1:13">
      <c r="A345">
        <v>10591</v>
      </c>
      <c r="B345" t="s">
        <v>520</v>
      </c>
      <c r="C345">
        <v>1</v>
      </c>
      <c r="D345" s="3">
        <v>43118</v>
      </c>
      <c r="E345">
        <f t="shared" si="5"/>
        <v>1</v>
      </c>
      <c r="F345" s="3">
        <v>43132</v>
      </c>
      <c r="G345" s="3">
        <v>43127</v>
      </c>
      <c r="H345" t="s">
        <v>521</v>
      </c>
      <c r="I345" t="s">
        <v>522</v>
      </c>
      <c r="J345" t="s">
        <v>523</v>
      </c>
      <c r="K345" t="s">
        <v>207</v>
      </c>
      <c r="L345" t="s">
        <v>486</v>
      </c>
      <c r="M345" s="8">
        <f>ROUND(SUMIF(Order_details_2!$A$2:$A$2158,Orders!A345,Order_details_2!$J$2:$J$2158),2)</f>
        <v>812.5</v>
      </c>
    </row>
    <row r="346" spans="1:13">
      <c r="A346">
        <v>10592</v>
      </c>
      <c r="B346" t="s">
        <v>379</v>
      </c>
      <c r="C346">
        <v>3</v>
      </c>
      <c r="D346" s="3">
        <v>43119</v>
      </c>
      <c r="E346">
        <f t="shared" si="5"/>
        <v>1</v>
      </c>
      <c r="F346" s="3">
        <v>43147</v>
      </c>
      <c r="G346" s="3">
        <v>43127</v>
      </c>
      <c r="H346" t="s">
        <v>380</v>
      </c>
      <c r="I346" t="s">
        <v>381</v>
      </c>
      <c r="J346" t="s">
        <v>382</v>
      </c>
      <c r="K346" t="s">
        <v>207</v>
      </c>
      <c r="L346" t="s">
        <v>270</v>
      </c>
      <c r="M346" s="8">
        <f>ROUND(SUMIF(Order_details_2!$A$2:$A$2158,Orders!A346,Order_details_2!$J$2:$J$2158),2)</f>
        <v>27.18</v>
      </c>
    </row>
    <row r="347" spans="1:13">
      <c r="A347">
        <v>10593</v>
      </c>
      <c r="B347" t="s">
        <v>379</v>
      </c>
      <c r="C347">
        <v>7</v>
      </c>
      <c r="D347" s="3">
        <v>43120</v>
      </c>
      <c r="E347">
        <f t="shared" si="5"/>
        <v>1</v>
      </c>
      <c r="F347" s="3">
        <v>43148</v>
      </c>
      <c r="G347" s="3">
        <v>43155</v>
      </c>
      <c r="H347" t="s">
        <v>380</v>
      </c>
      <c r="I347" t="s">
        <v>381</v>
      </c>
      <c r="J347" t="s">
        <v>382</v>
      </c>
      <c r="K347" t="s">
        <v>207</v>
      </c>
      <c r="L347" t="s">
        <v>270</v>
      </c>
      <c r="M347" s="8">
        <f>ROUND(SUMIF(Order_details_2!$A$2:$A$2158,Orders!A347,Order_details_2!$J$2:$J$2158),2)</f>
        <v>498.6</v>
      </c>
    </row>
    <row r="348" spans="1:13">
      <c r="A348">
        <v>10594</v>
      </c>
      <c r="B348" t="s">
        <v>424</v>
      </c>
      <c r="C348">
        <v>3</v>
      </c>
      <c r="D348" s="3">
        <v>43120</v>
      </c>
      <c r="E348">
        <f t="shared" si="5"/>
        <v>1</v>
      </c>
      <c r="F348" s="3">
        <v>43148</v>
      </c>
      <c r="G348" s="3">
        <v>43127</v>
      </c>
      <c r="H348" t="s">
        <v>425</v>
      </c>
      <c r="I348" t="s">
        <v>426</v>
      </c>
      <c r="J348" t="s">
        <v>427</v>
      </c>
      <c r="K348" t="s">
        <v>428</v>
      </c>
      <c r="L348" t="s">
        <v>192</v>
      </c>
      <c r="M348" s="8">
        <f>ROUND(SUMIF(Order_details_2!$A$2:$A$2158,Orders!A348,Order_details_2!$J$2:$J$2158),2)</f>
        <v>565.5</v>
      </c>
    </row>
    <row r="349" spans="1:13">
      <c r="A349">
        <v>10595</v>
      </c>
      <c r="B349" t="s">
        <v>306</v>
      </c>
      <c r="C349">
        <v>2</v>
      </c>
      <c r="D349" s="3">
        <v>43121</v>
      </c>
      <c r="E349">
        <f t="shared" si="5"/>
        <v>1</v>
      </c>
      <c r="F349" s="3">
        <v>43149</v>
      </c>
      <c r="G349" s="3">
        <v>43125</v>
      </c>
      <c r="H349" t="s">
        <v>307</v>
      </c>
      <c r="I349" t="s">
        <v>308</v>
      </c>
      <c r="J349" t="s">
        <v>309</v>
      </c>
      <c r="K349" t="s">
        <v>207</v>
      </c>
      <c r="L349" t="s">
        <v>310</v>
      </c>
      <c r="M349" s="8">
        <f>ROUND(SUMIF(Order_details_2!$A$2:$A$2158,Orders!A349,Order_details_2!$J$2:$J$2158),2)</f>
        <v>1575</v>
      </c>
    </row>
    <row r="350" spans="1:13">
      <c r="A350">
        <v>10596</v>
      </c>
      <c r="B350" t="s">
        <v>351</v>
      </c>
      <c r="C350">
        <v>8</v>
      </c>
      <c r="D350" s="3">
        <v>43122</v>
      </c>
      <c r="E350">
        <f t="shared" si="5"/>
        <v>1</v>
      </c>
      <c r="F350" s="3">
        <v>43150</v>
      </c>
      <c r="G350" s="3">
        <v>43154</v>
      </c>
      <c r="H350" t="s">
        <v>352</v>
      </c>
      <c r="I350" t="s">
        <v>353</v>
      </c>
      <c r="J350" t="s">
        <v>190</v>
      </c>
      <c r="K350" t="s">
        <v>191</v>
      </c>
      <c r="L350" t="s">
        <v>192</v>
      </c>
      <c r="M350" s="8">
        <f>ROUND(SUMIF(Order_details_2!$A$2:$A$2158,Orders!A350,Order_details_2!$J$2:$J$2158),2)</f>
        <v>295.22000000000003</v>
      </c>
    </row>
    <row r="351" spans="1:13">
      <c r="A351">
        <v>10597</v>
      </c>
      <c r="B351" t="s">
        <v>494</v>
      </c>
      <c r="C351">
        <v>7</v>
      </c>
      <c r="D351" s="3">
        <v>43122</v>
      </c>
      <c r="E351">
        <f t="shared" si="5"/>
        <v>1</v>
      </c>
      <c r="F351" s="3">
        <v>43150</v>
      </c>
      <c r="G351" s="3">
        <v>43129</v>
      </c>
      <c r="H351" t="s">
        <v>495</v>
      </c>
      <c r="I351" t="s">
        <v>496</v>
      </c>
      <c r="J351" t="s">
        <v>497</v>
      </c>
      <c r="K351" t="s">
        <v>207</v>
      </c>
      <c r="L351" t="s">
        <v>310</v>
      </c>
      <c r="M351" s="8">
        <f>ROUND(SUMIF(Order_details_2!$A$2:$A$2158,Orders!A351,Order_details_2!$J$2:$J$2158),2)</f>
        <v>472.02</v>
      </c>
    </row>
    <row r="352" spans="1:13">
      <c r="A352">
        <v>10598</v>
      </c>
      <c r="B352" t="s">
        <v>323</v>
      </c>
      <c r="C352">
        <v>1</v>
      </c>
      <c r="D352" s="3">
        <v>43125</v>
      </c>
      <c r="E352">
        <f t="shared" si="5"/>
        <v>1</v>
      </c>
      <c r="F352" s="3">
        <v>43153</v>
      </c>
      <c r="G352" s="3">
        <v>43129</v>
      </c>
      <c r="H352" t="s">
        <v>324</v>
      </c>
      <c r="I352" t="s">
        <v>325</v>
      </c>
      <c r="J352" t="s">
        <v>326</v>
      </c>
      <c r="K352" t="s">
        <v>327</v>
      </c>
      <c r="L352" t="s">
        <v>192</v>
      </c>
      <c r="M352" s="8">
        <f>ROUND(SUMIF(Order_details_2!$A$2:$A$2158,Orders!A352,Order_details_2!$J$2:$J$2158),2)</f>
        <v>2388.5</v>
      </c>
    </row>
    <row r="353" spans="1:13">
      <c r="A353">
        <v>10599</v>
      </c>
      <c r="B353" t="s">
        <v>400</v>
      </c>
      <c r="C353">
        <v>6</v>
      </c>
      <c r="D353" s="3">
        <v>43126</v>
      </c>
      <c r="E353">
        <f t="shared" si="5"/>
        <v>1</v>
      </c>
      <c r="F353" s="3">
        <v>43168</v>
      </c>
      <c r="G353" s="3">
        <v>43132</v>
      </c>
      <c r="H353" t="s">
        <v>401</v>
      </c>
      <c r="I353" t="s">
        <v>402</v>
      </c>
      <c r="J353" t="s">
        <v>206</v>
      </c>
      <c r="K353" t="s">
        <v>207</v>
      </c>
      <c r="L353" t="s">
        <v>209</v>
      </c>
      <c r="M353" s="8">
        <f>ROUND(SUMIF(Order_details_2!$A$2:$A$2158,Orders!A353,Order_details_2!$J$2:$J$2158),2)</f>
        <v>493</v>
      </c>
    </row>
    <row r="354" spans="1:13">
      <c r="A354">
        <v>10600</v>
      </c>
      <c r="B354" t="s">
        <v>532</v>
      </c>
      <c r="C354">
        <v>4</v>
      </c>
      <c r="D354" s="3">
        <v>43127</v>
      </c>
      <c r="E354">
        <f t="shared" si="5"/>
        <v>1</v>
      </c>
      <c r="F354" s="3">
        <v>43155</v>
      </c>
      <c r="G354" s="3">
        <v>43132</v>
      </c>
      <c r="H354" t="s">
        <v>533</v>
      </c>
      <c r="I354" t="s">
        <v>534</v>
      </c>
      <c r="J354" t="s">
        <v>535</v>
      </c>
      <c r="K354" t="s">
        <v>433</v>
      </c>
      <c r="L354" t="s">
        <v>192</v>
      </c>
      <c r="M354" s="8">
        <f>ROUND(SUMIF(Order_details_2!$A$2:$A$2158,Orders!A354,Order_details_2!$J$2:$J$2158),2)</f>
        <v>479.8</v>
      </c>
    </row>
    <row r="355" spans="1:13">
      <c r="A355">
        <v>10601</v>
      </c>
      <c r="B355" t="s">
        <v>300</v>
      </c>
      <c r="C355">
        <v>7</v>
      </c>
      <c r="D355" s="3">
        <v>43127</v>
      </c>
      <c r="E355">
        <f t="shared" si="5"/>
        <v>1</v>
      </c>
      <c r="F355" s="3">
        <v>43169</v>
      </c>
      <c r="G355" s="3">
        <v>43133</v>
      </c>
      <c r="H355" t="s">
        <v>301</v>
      </c>
      <c r="I355" t="s">
        <v>302</v>
      </c>
      <c r="J355" t="s">
        <v>303</v>
      </c>
      <c r="K355" t="s">
        <v>304</v>
      </c>
      <c r="L355" t="s">
        <v>305</v>
      </c>
      <c r="M355" s="8">
        <f>ROUND(SUMIF(Order_details_2!$A$2:$A$2158,Orders!A355,Order_details_2!$J$2:$J$2158),2)</f>
        <v>2285</v>
      </c>
    </row>
    <row r="356" spans="1:13">
      <c r="A356">
        <v>10602</v>
      </c>
      <c r="B356" t="s">
        <v>520</v>
      </c>
      <c r="C356">
        <v>8</v>
      </c>
      <c r="D356" s="3">
        <v>43128</v>
      </c>
      <c r="E356">
        <f t="shared" si="5"/>
        <v>1</v>
      </c>
      <c r="F356" s="3">
        <v>43156</v>
      </c>
      <c r="G356" s="3">
        <v>43133</v>
      </c>
      <c r="H356" t="s">
        <v>521</v>
      </c>
      <c r="I356" t="s">
        <v>522</v>
      </c>
      <c r="J356" t="s">
        <v>523</v>
      </c>
      <c r="K356" t="s">
        <v>207</v>
      </c>
      <c r="L356" t="s">
        <v>486</v>
      </c>
      <c r="M356" s="8">
        <f>ROUND(SUMIF(Order_details_2!$A$2:$A$2158,Orders!A356,Order_details_2!$J$2:$J$2158),2)</f>
        <v>16.25</v>
      </c>
    </row>
    <row r="357" spans="1:13">
      <c r="A357">
        <v>10603</v>
      </c>
      <c r="B357" t="s">
        <v>456</v>
      </c>
      <c r="C357">
        <v>8</v>
      </c>
      <c r="D357" s="3">
        <v>43129</v>
      </c>
      <c r="E357">
        <f t="shared" si="5"/>
        <v>1</v>
      </c>
      <c r="F357" s="3">
        <v>43157</v>
      </c>
      <c r="G357" s="3">
        <v>43150</v>
      </c>
      <c r="H357" t="s">
        <v>457</v>
      </c>
      <c r="I357" t="s">
        <v>458</v>
      </c>
      <c r="J357" t="s">
        <v>459</v>
      </c>
      <c r="K357" t="s">
        <v>460</v>
      </c>
      <c r="L357" t="s">
        <v>192</v>
      </c>
      <c r="M357" s="8">
        <f>ROUND(SUMIF(Order_details_2!$A$2:$A$2158,Orders!A357,Order_details_2!$J$2:$J$2158),2)</f>
        <v>1033</v>
      </c>
    </row>
    <row r="358" spans="1:13">
      <c r="A358">
        <v>10604</v>
      </c>
      <c r="B358" t="s">
        <v>464</v>
      </c>
      <c r="C358">
        <v>1</v>
      </c>
      <c r="D358" s="3">
        <v>43129</v>
      </c>
      <c r="E358">
        <f t="shared" si="5"/>
        <v>1</v>
      </c>
      <c r="F358" s="3">
        <v>43157</v>
      </c>
      <c r="G358" s="3">
        <v>43140</v>
      </c>
      <c r="H358" t="s">
        <v>465</v>
      </c>
      <c r="I358" t="s">
        <v>466</v>
      </c>
      <c r="J358" t="s">
        <v>467</v>
      </c>
      <c r="K358" t="s">
        <v>207</v>
      </c>
      <c r="L358" t="s">
        <v>468</v>
      </c>
      <c r="M358" s="8">
        <f>ROUND(SUMIF(Order_details_2!$A$2:$A$2158,Orders!A358,Order_details_2!$J$2:$J$2158),2)</f>
        <v>25.65</v>
      </c>
    </row>
    <row r="359" spans="1:13">
      <c r="A359">
        <v>10605</v>
      </c>
      <c r="B359" t="s">
        <v>473</v>
      </c>
      <c r="C359">
        <v>1</v>
      </c>
      <c r="D359" s="3">
        <v>43132</v>
      </c>
      <c r="E359">
        <f t="shared" si="5"/>
        <v>2</v>
      </c>
      <c r="F359" s="3">
        <v>43160</v>
      </c>
      <c r="G359" s="3">
        <v>43140</v>
      </c>
      <c r="H359" t="s">
        <v>474</v>
      </c>
      <c r="I359" t="s">
        <v>475</v>
      </c>
      <c r="J359" t="s">
        <v>476</v>
      </c>
      <c r="K359" t="s">
        <v>477</v>
      </c>
      <c r="L359" t="s">
        <v>478</v>
      </c>
      <c r="M359" s="8">
        <f>ROUND(SUMIF(Order_details_2!$A$2:$A$2158,Orders!A359,Order_details_2!$J$2:$J$2158),2)</f>
        <v>216.3</v>
      </c>
    </row>
    <row r="360" spans="1:13">
      <c r="A360">
        <v>10606</v>
      </c>
      <c r="B360" t="s">
        <v>407</v>
      </c>
      <c r="C360">
        <v>4</v>
      </c>
      <c r="D360" s="3">
        <v>43133</v>
      </c>
      <c r="E360">
        <f t="shared" si="5"/>
        <v>2</v>
      </c>
      <c r="F360" s="3">
        <v>43161</v>
      </c>
      <c r="G360" s="3">
        <v>43142</v>
      </c>
      <c r="H360" t="s">
        <v>408</v>
      </c>
      <c r="I360" t="s">
        <v>409</v>
      </c>
      <c r="J360" t="s">
        <v>406</v>
      </c>
      <c r="K360" t="s">
        <v>299</v>
      </c>
      <c r="L360" t="s">
        <v>276</v>
      </c>
      <c r="M360" s="8">
        <f>ROUND(SUMIF(Order_details_2!$A$2:$A$2158,Orders!A360,Order_details_2!$J$2:$J$2158),2)</f>
        <v>282.60000000000002</v>
      </c>
    </row>
    <row r="361" spans="1:13">
      <c r="A361">
        <v>10607</v>
      </c>
      <c r="B361" t="s">
        <v>456</v>
      </c>
      <c r="C361">
        <v>5</v>
      </c>
      <c r="D361" s="3">
        <v>43133</v>
      </c>
      <c r="E361">
        <f t="shared" si="5"/>
        <v>2</v>
      </c>
      <c r="F361" s="3">
        <v>43161</v>
      </c>
      <c r="G361" s="3">
        <v>43136</v>
      </c>
      <c r="H361" t="s">
        <v>457</v>
      </c>
      <c r="I361" t="s">
        <v>458</v>
      </c>
      <c r="J361" t="s">
        <v>459</v>
      </c>
      <c r="K361" t="s">
        <v>460</v>
      </c>
      <c r="L361" t="s">
        <v>192</v>
      </c>
      <c r="M361" s="8">
        <f>ROUND(SUMIF(Order_details_2!$A$2:$A$2158,Orders!A361,Order_details_2!$J$2:$J$2158),2)</f>
        <v>6475.4</v>
      </c>
    </row>
    <row r="362" spans="1:13">
      <c r="A362">
        <v>10608</v>
      </c>
      <c r="B362" t="s">
        <v>266</v>
      </c>
      <c r="C362">
        <v>4</v>
      </c>
      <c r="D362" s="3">
        <v>43134</v>
      </c>
      <c r="E362">
        <f t="shared" si="5"/>
        <v>2</v>
      </c>
      <c r="F362" s="3">
        <v>43162</v>
      </c>
      <c r="G362" s="3">
        <v>43143</v>
      </c>
      <c r="H362" t="s">
        <v>267</v>
      </c>
      <c r="I362" t="s">
        <v>268</v>
      </c>
      <c r="J362" t="s">
        <v>269</v>
      </c>
      <c r="K362" t="s">
        <v>207</v>
      </c>
      <c r="L362" t="s">
        <v>270</v>
      </c>
      <c r="M362" s="8">
        <f>ROUND(SUMIF(Order_details_2!$A$2:$A$2158,Orders!A362,Order_details_2!$J$2:$J$2158),2)</f>
        <v>1064</v>
      </c>
    </row>
    <row r="363" spans="1:13">
      <c r="A363">
        <v>10609</v>
      </c>
      <c r="B363" t="s">
        <v>440</v>
      </c>
      <c r="C363">
        <v>7</v>
      </c>
      <c r="D363" s="3">
        <v>43135</v>
      </c>
      <c r="E363">
        <f t="shared" si="5"/>
        <v>2</v>
      </c>
      <c r="F363" s="3">
        <v>43163</v>
      </c>
      <c r="G363" s="3">
        <v>43141</v>
      </c>
      <c r="H363" t="s">
        <v>441</v>
      </c>
      <c r="I363" t="s">
        <v>442</v>
      </c>
      <c r="J363" t="s">
        <v>443</v>
      </c>
      <c r="K363" t="s">
        <v>207</v>
      </c>
      <c r="L363" t="s">
        <v>265</v>
      </c>
      <c r="M363" s="8">
        <f>ROUND(SUMIF(Order_details_2!$A$2:$A$2158,Orders!A363,Order_details_2!$J$2:$J$2158),2)</f>
        <v>424</v>
      </c>
    </row>
    <row r="364" spans="1:13">
      <c r="A364">
        <v>10610</v>
      </c>
      <c r="B364" t="s">
        <v>490</v>
      </c>
      <c r="C364">
        <v>8</v>
      </c>
      <c r="D364" s="3">
        <v>43136</v>
      </c>
      <c r="E364">
        <f t="shared" si="5"/>
        <v>2</v>
      </c>
      <c r="F364" s="3">
        <v>43164</v>
      </c>
      <c r="G364" s="3">
        <v>43148</v>
      </c>
      <c r="H364" t="s">
        <v>491</v>
      </c>
      <c r="I364" t="s">
        <v>492</v>
      </c>
      <c r="J364" t="s">
        <v>493</v>
      </c>
      <c r="K364" t="s">
        <v>207</v>
      </c>
      <c r="L364" t="s">
        <v>265</v>
      </c>
      <c r="M364" s="8">
        <f>ROUND(SUMIF(Order_details_2!$A$2:$A$2158,Orders!A364,Order_details_2!$J$2:$J$2158),2)</f>
        <v>99.75</v>
      </c>
    </row>
    <row r="365" spans="1:13">
      <c r="A365">
        <v>10611</v>
      </c>
      <c r="B365" t="s">
        <v>527</v>
      </c>
      <c r="C365">
        <v>6</v>
      </c>
      <c r="D365" s="3">
        <v>43136</v>
      </c>
      <c r="E365">
        <f t="shared" si="5"/>
        <v>2</v>
      </c>
      <c r="F365" s="3">
        <v>43164</v>
      </c>
      <c r="G365" s="3">
        <v>43143</v>
      </c>
      <c r="H365" t="s">
        <v>528</v>
      </c>
      <c r="I365" t="s">
        <v>529</v>
      </c>
      <c r="J365" t="s">
        <v>530</v>
      </c>
      <c r="K365" t="s">
        <v>207</v>
      </c>
      <c r="L365" t="s">
        <v>531</v>
      </c>
      <c r="M365" s="8">
        <f>ROUND(SUMIF(Order_details_2!$A$2:$A$2158,Orders!A365,Order_details_2!$J$2:$J$2158),2)</f>
        <v>808</v>
      </c>
    </row>
    <row r="366" spans="1:13">
      <c r="A366">
        <v>10612</v>
      </c>
      <c r="B366" t="s">
        <v>456</v>
      </c>
      <c r="C366">
        <v>1</v>
      </c>
      <c r="D366" s="3">
        <v>43139</v>
      </c>
      <c r="E366">
        <f t="shared" si="5"/>
        <v>2</v>
      </c>
      <c r="F366" s="3">
        <v>43167</v>
      </c>
      <c r="G366" s="3">
        <v>43143</v>
      </c>
      <c r="H366" t="s">
        <v>457</v>
      </c>
      <c r="I366" t="s">
        <v>458</v>
      </c>
      <c r="J366" t="s">
        <v>459</v>
      </c>
      <c r="K366" t="s">
        <v>460</v>
      </c>
      <c r="L366" t="s">
        <v>192</v>
      </c>
      <c r="M366" s="8">
        <f>ROUND(SUMIF(Order_details_2!$A$2:$A$2158,Orders!A366,Order_details_2!$J$2:$J$2158),2)</f>
        <v>6375</v>
      </c>
    </row>
    <row r="367" spans="1:13">
      <c r="A367">
        <v>10613</v>
      </c>
      <c r="B367" t="s">
        <v>300</v>
      </c>
      <c r="C367">
        <v>4</v>
      </c>
      <c r="D367" s="3">
        <v>43140</v>
      </c>
      <c r="E367">
        <f t="shared" si="5"/>
        <v>2</v>
      </c>
      <c r="F367" s="3">
        <v>43168</v>
      </c>
      <c r="G367" s="3">
        <v>43143</v>
      </c>
      <c r="H367" t="s">
        <v>301</v>
      </c>
      <c r="I367" t="s">
        <v>302</v>
      </c>
      <c r="J367" t="s">
        <v>303</v>
      </c>
      <c r="K367" t="s">
        <v>304</v>
      </c>
      <c r="L367" t="s">
        <v>305</v>
      </c>
      <c r="M367" s="8">
        <f>ROUND(SUMIF(Order_details_2!$A$2:$A$2158,Orders!A367,Order_details_2!$J$2:$J$2158),2)</f>
        <v>314.8</v>
      </c>
    </row>
    <row r="368" spans="1:13">
      <c r="A368">
        <v>10614</v>
      </c>
      <c r="B368" t="s">
        <v>582</v>
      </c>
      <c r="C368">
        <v>8</v>
      </c>
      <c r="D368" s="3">
        <v>43140</v>
      </c>
      <c r="E368">
        <f t="shared" si="5"/>
        <v>2</v>
      </c>
      <c r="F368" s="3">
        <v>43168</v>
      </c>
      <c r="G368" s="3">
        <v>43143</v>
      </c>
      <c r="H368" t="s">
        <v>583</v>
      </c>
      <c r="I368" t="s">
        <v>584</v>
      </c>
      <c r="J368" t="s">
        <v>585</v>
      </c>
      <c r="K368" t="s">
        <v>207</v>
      </c>
      <c r="L368" t="s">
        <v>270</v>
      </c>
      <c r="M368" s="8">
        <f>ROUND(SUMIF(Order_details_2!$A$2:$A$2158,Orders!A368,Order_details_2!$J$2:$J$2158),2)</f>
        <v>464</v>
      </c>
    </row>
    <row r="369" spans="1:13">
      <c r="A369">
        <v>10615</v>
      </c>
      <c r="B369" t="s">
        <v>608</v>
      </c>
      <c r="C369">
        <v>2</v>
      </c>
      <c r="D369" s="3">
        <v>43141</v>
      </c>
      <c r="E369">
        <f t="shared" si="5"/>
        <v>2</v>
      </c>
      <c r="F369" s="3">
        <v>43169</v>
      </c>
      <c r="G369" s="3">
        <v>43148</v>
      </c>
      <c r="H369" t="s">
        <v>609</v>
      </c>
      <c r="I369" t="s">
        <v>610</v>
      </c>
      <c r="J369" t="s">
        <v>611</v>
      </c>
      <c r="K369" t="s">
        <v>207</v>
      </c>
      <c r="L369" t="s">
        <v>341</v>
      </c>
      <c r="M369" s="8">
        <f>ROUND(SUMIF(Order_details_2!$A$2:$A$2158,Orders!A369,Order_details_2!$J$2:$J$2158),2)</f>
        <v>120</v>
      </c>
    </row>
    <row r="370" spans="1:13">
      <c r="A370">
        <v>10616</v>
      </c>
      <c r="B370" t="s">
        <v>592</v>
      </c>
      <c r="C370">
        <v>1</v>
      </c>
      <c r="D370" s="3">
        <v>43142</v>
      </c>
      <c r="E370">
        <f t="shared" si="5"/>
        <v>2</v>
      </c>
      <c r="F370" s="3">
        <v>43170</v>
      </c>
      <c r="G370" s="3">
        <v>43147</v>
      </c>
      <c r="H370" t="s">
        <v>593</v>
      </c>
      <c r="I370" t="s">
        <v>594</v>
      </c>
      <c r="J370" t="s">
        <v>595</v>
      </c>
      <c r="K370" t="s">
        <v>433</v>
      </c>
      <c r="L370" t="s">
        <v>192</v>
      </c>
      <c r="M370" s="8">
        <f>ROUND(SUMIF(Order_details_2!$A$2:$A$2158,Orders!A370,Order_details_2!$J$2:$J$2158),2)</f>
        <v>757</v>
      </c>
    </row>
    <row r="371" spans="1:13">
      <c r="A371">
        <v>10617</v>
      </c>
      <c r="B371" t="s">
        <v>592</v>
      </c>
      <c r="C371">
        <v>4</v>
      </c>
      <c r="D371" s="3">
        <v>43142</v>
      </c>
      <c r="E371">
        <f t="shared" si="5"/>
        <v>2</v>
      </c>
      <c r="F371" s="3">
        <v>43170</v>
      </c>
      <c r="G371" s="3">
        <v>43146</v>
      </c>
      <c r="H371" t="s">
        <v>593</v>
      </c>
      <c r="I371" t="s">
        <v>594</v>
      </c>
      <c r="J371" t="s">
        <v>595</v>
      </c>
      <c r="K371" t="s">
        <v>433</v>
      </c>
      <c r="L371" t="s">
        <v>192</v>
      </c>
      <c r="M371" s="8">
        <f>ROUND(SUMIF(Order_details_2!$A$2:$A$2158,Orders!A371,Order_details_2!$J$2:$J$2158),2)</f>
        <v>247.5</v>
      </c>
    </row>
    <row r="372" spans="1:13">
      <c r="A372">
        <v>10618</v>
      </c>
      <c r="B372" t="s">
        <v>473</v>
      </c>
      <c r="C372">
        <v>1</v>
      </c>
      <c r="D372" s="3">
        <v>43143</v>
      </c>
      <c r="E372">
        <f t="shared" si="5"/>
        <v>2</v>
      </c>
      <c r="F372" s="3">
        <v>43185</v>
      </c>
      <c r="G372" s="3">
        <v>43150</v>
      </c>
      <c r="H372" t="s">
        <v>474</v>
      </c>
      <c r="I372" t="s">
        <v>475</v>
      </c>
      <c r="J372" t="s">
        <v>476</v>
      </c>
      <c r="K372" t="s">
        <v>477</v>
      </c>
      <c r="L372" t="s">
        <v>478</v>
      </c>
      <c r="M372" s="8">
        <f>ROUND(SUMIF(Order_details_2!$A$2:$A$2158,Orders!A372,Order_details_2!$J$2:$J$2158),2)</f>
        <v>2697.5</v>
      </c>
    </row>
    <row r="373" spans="1:13">
      <c r="A373">
        <v>10619</v>
      </c>
      <c r="B373" t="s">
        <v>473</v>
      </c>
      <c r="C373">
        <v>3</v>
      </c>
      <c r="D373" s="3">
        <v>43146</v>
      </c>
      <c r="E373">
        <f t="shared" si="5"/>
        <v>2</v>
      </c>
      <c r="F373" s="3">
        <v>43174</v>
      </c>
      <c r="G373" s="3">
        <v>43149</v>
      </c>
      <c r="H373" t="s">
        <v>474</v>
      </c>
      <c r="I373" t="s">
        <v>475</v>
      </c>
      <c r="J373" t="s">
        <v>476</v>
      </c>
      <c r="K373" t="s">
        <v>477</v>
      </c>
      <c r="L373" t="s">
        <v>478</v>
      </c>
      <c r="M373" s="8">
        <f>ROUND(SUMIF(Order_details_2!$A$2:$A$2158,Orders!A373,Order_details_2!$J$2:$J$2158),2)</f>
        <v>1260</v>
      </c>
    </row>
    <row r="374" spans="1:13">
      <c r="A374">
        <v>10620</v>
      </c>
      <c r="B374" t="s">
        <v>578</v>
      </c>
      <c r="C374">
        <v>2</v>
      </c>
      <c r="D374" s="3">
        <v>43147</v>
      </c>
      <c r="E374">
        <f t="shared" si="5"/>
        <v>2</v>
      </c>
      <c r="F374" s="3">
        <v>43175</v>
      </c>
      <c r="G374" s="3">
        <v>43156</v>
      </c>
      <c r="H374" t="s">
        <v>579</v>
      </c>
      <c r="I374" t="s">
        <v>580</v>
      </c>
      <c r="J374" t="s">
        <v>581</v>
      </c>
      <c r="K374" t="s">
        <v>545</v>
      </c>
      <c r="L374" t="s">
        <v>478</v>
      </c>
      <c r="M374" s="8">
        <f>ROUND(SUMIF(Order_details_2!$A$2:$A$2158,Orders!A374,Order_details_2!$J$2:$J$2158),2)</f>
        <v>57.5</v>
      </c>
    </row>
    <row r="375" spans="1:13">
      <c r="A375">
        <v>10621</v>
      </c>
      <c r="B375" t="s">
        <v>444</v>
      </c>
      <c r="C375">
        <v>4</v>
      </c>
      <c r="D375" s="3">
        <v>43147</v>
      </c>
      <c r="E375">
        <f t="shared" si="5"/>
        <v>2</v>
      </c>
      <c r="F375" s="3">
        <v>43175</v>
      </c>
      <c r="G375" s="3">
        <v>43153</v>
      </c>
      <c r="H375" t="s">
        <v>445</v>
      </c>
      <c r="I375" t="s">
        <v>446</v>
      </c>
      <c r="J375" t="s">
        <v>447</v>
      </c>
      <c r="K375" t="s">
        <v>448</v>
      </c>
      <c r="L375" t="s">
        <v>209</v>
      </c>
      <c r="M375" s="8">
        <f>ROUND(SUMIF(Order_details_2!$A$2:$A$2158,Orders!A375,Order_details_2!$J$2:$J$2158),2)</f>
        <v>758.5</v>
      </c>
    </row>
    <row r="376" spans="1:13">
      <c r="A376">
        <v>10622</v>
      </c>
      <c r="B376" t="s">
        <v>393</v>
      </c>
      <c r="C376">
        <v>4</v>
      </c>
      <c r="D376" s="3">
        <v>43148</v>
      </c>
      <c r="E376">
        <f t="shared" si="5"/>
        <v>2</v>
      </c>
      <c r="F376" s="3">
        <v>43176</v>
      </c>
      <c r="G376" s="3">
        <v>43153</v>
      </c>
      <c r="H376" t="s">
        <v>394</v>
      </c>
      <c r="I376" t="s">
        <v>395</v>
      </c>
      <c r="J376" t="s">
        <v>274</v>
      </c>
      <c r="K376" t="s">
        <v>275</v>
      </c>
      <c r="L376" t="s">
        <v>276</v>
      </c>
      <c r="M376" s="8">
        <f>ROUND(SUMIF(Order_details_2!$A$2:$A$2158,Orders!A376,Order_details_2!$J$2:$J$2158),2)</f>
        <v>425</v>
      </c>
    </row>
    <row r="377" spans="1:13">
      <c r="A377">
        <v>10623</v>
      </c>
      <c r="B377" t="s">
        <v>342</v>
      </c>
      <c r="C377">
        <v>8</v>
      </c>
      <c r="D377" s="3">
        <v>43149</v>
      </c>
      <c r="E377">
        <f t="shared" si="5"/>
        <v>2</v>
      </c>
      <c r="F377" s="3">
        <v>43177</v>
      </c>
      <c r="G377" s="3">
        <v>43154</v>
      </c>
      <c r="H377" t="s">
        <v>343</v>
      </c>
      <c r="I377" t="s">
        <v>344</v>
      </c>
      <c r="J377" t="s">
        <v>345</v>
      </c>
      <c r="K377" t="s">
        <v>207</v>
      </c>
      <c r="L377" t="s">
        <v>270</v>
      </c>
      <c r="M377" s="8">
        <f>ROUND(SUMIF(Order_details_2!$A$2:$A$2158,Orders!A377,Order_details_2!$J$2:$J$2158),2)</f>
        <v>594.54999999999995</v>
      </c>
    </row>
    <row r="378" spans="1:13">
      <c r="A378">
        <v>10624</v>
      </c>
      <c r="B378" t="s">
        <v>612</v>
      </c>
      <c r="C378">
        <v>4</v>
      </c>
      <c r="D378" s="3">
        <v>43149</v>
      </c>
      <c r="E378">
        <f t="shared" si="5"/>
        <v>2</v>
      </c>
      <c r="F378" s="3">
        <v>43177</v>
      </c>
      <c r="G378" s="3">
        <v>43161</v>
      </c>
      <c r="H378" t="s">
        <v>613</v>
      </c>
      <c r="I378" t="s">
        <v>614</v>
      </c>
      <c r="J378" t="s">
        <v>615</v>
      </c>
      <c r="K378" t="s">
        <v>616</v>
      </c>
      <c r="L378" t="s">
        <v>192</v>
      </c>
      <c r="M378" s="8">
        <f>ROUND(SUMIF(Order_details_2!$A$2:$A$2158,Orders!A378,Order_details_2!$J$2:$J$2158),2)</f>
        <v>1393.24</v>
      </c>
    </row>
    <row r="379" spans="1:13">
      <c r="A379">
        <v>10625</v>
      </c>
      <c r="B379" t="s">
        <v>434</v>
      </c>
      <c r="C379">
        <v>3</v>
      </c>
      <c r="D379" s="3">
        <v>43150</v>
      </c>
      <c r="E379">
        <f t="shared" si="5"/>
        <v>2</v>
      </c>
      <c r="F379" s="3">
        <v>43178</v>
      </c>
      <c r="G379" s="3">
        <v>43156</v>
      </c>
      <c r="H379" t="s">
        <v>435</v>
      </c>
      <c r="I379" t="s">
        <v>436</v>
      </c>
      <c r="J379" t="s">
        <v>314</v>
      </c>
      <c r="K379" t="s">
        <v>207</v>
      </c>
      <c r="L379" t="s">
        <v>315</v>
      </c>
      <c r="M379" s="8">
        <f>ROUND(SUMIF(Order_details_2!$A$2:$A$2158,Orders!A379,Order_details_2!$J$2:$J$2158),2)</f>
        <v>479.75</v>
      </c>
    </row>
    <row r="380" spans="1:13">
      <c r="A380">
        <v>10626</v>
      </c>
      <c r="B380" t="s">
        <v>375</v>
      </c>
      <c r="C380">
        <v>1</v>
      </c>
      <c r="D380" s="3">
        <v>43153</v>
      </c>
      <c r="E380">
        <f t="shared" si="5"/>
        <v>2</v>
      </c>
      <c r="F380" s="3">
        <v>43181</v>
      </c>
      <c r="G380" s="3">
        <v>43162</v>
      </c>
      <c r="H380" t="s">
        <v>376</v>
      </c>
      <c r="I380" t="s">
        <v>377</v>
      </c>
      <c r="J380" t="s">
        <v>378</v>
      </c>
      <c r="K380" t="s">
        <v>207</v>
      </c>
      <c r="L380" t="s">
        <v>332</v>
      </c>
      <c r="M380" s="8">
        <f>ROUND(SUMIF(Order_details_2!$A$2:$A$2158,Orders!A380,Order_details_2!$J$2:$J$2158),2)</f>
        <v>1503.6</v>
      </c>
    </row>
    <row r="381" spans="1:13">
      <c r="A381">
        <v>10627</v>
      </c>
      <c r="B381" t="s">
        <v>456</v>
      </c>
      <c r="C381">
        <v>8</v>
      </c>
      <c r="D381" s="3">
        <v>43153</v>
      </c>
      <c r="E381">
        <f t="shared" si="5"/>
        <v>2</v>
      </c>
      <c r="F381" s="3">
        <v>43195</v>
      </c>
      <c r="G381" s="3">
        <v>43163</v>
      </c>
      <c r="H381" t="s">
        <v>457</v>
      </c>
      <c r="I381" t="s">
        <v>458</v>
      </c>
      <c r="J381" t="s">
        <v>459</v>
      </c>
      <c r="K381" t="s">
        <v>460</v>
      </c>
      <c r="L381" t="s">
        <v>192</v>
      </c>
      <c r="M381" s="8">
        <f>ROUND(SUMIF(Order_details_2!$A$2:$A$2158,Orders!A381,Order_details_2!$J$2:$J$2158),2)</f>
        <v>818.25</v>
      </c>
    </row>
    <row r="382" spans="1:13">
      <c r="A382">
        <v>10628</v>
      </c>
      <c r="B382" t="s">
        <v>333</v>
      </c>
      <c r="C382">
        <v>4</v>
      </c>
      <c r="D382" s="3">
        <v>43154</v>
      </c>
      <c r="E382">
        <f t="shared" si="5"/>
        <v>2</v>
      </c>
      <c r="F382" s="3">
        <v>43182</v>
      </c>
      <c r="G382" s="3">
        <v>43162</v>
      </c>
      <c r="H382" t="s">
        <v>334</v>
      </c>
      <c r="I382" t="s">
        <v>335</v>
      </c>
      <c r="J382" t="s">
        <v>336</v>
      </c>
      <c r="K382" t="s">
        <v>207</v>
      </c>
      <c r="L382" t="s">
        <v>265</v>
      </c>
      <c r="M382" s="8">
        <f>ROUND(SUMIF(Order_details_2!$A$2:$A$2158,Orders!A382,Order_details_2!$J$2:$J$2158),2)</f>
        <v>450</v>
      </c>
    </row>
    <row r="383" spans="1:13">
      <c r="A383">
        <v>10629</v>
      </c>
      <c r="B383" t="s">
        <v>420</v>
      </c>
      <c r="C383">
        <v>4</v>
      </c>
      <c r="D383" s="3">
        <v>43154</v>
      </c>
      <c r="E383">
        <f t="shared" si="5"/>
        <v>2</v>
      </c>
      <c r="F383" s="3">
        <v>43182</v>
      </c>
      <c r="G383" s="3">
        <v>43162</v>
      </c>
      <c r="H383" t="s">
        <v>421</v>
      </c>
      <c r="I383" t="s">
        <v>422</v>
      </c>
      <c r="J383" t="s">
        <v>423</v>
      </c>
      <c r="K383" t="s">
        <v>207</v>
      </c>
      <c r="L383" t="s">
        <v>387</v>
      </c>
      <c r="M383" s="8">
        <f>ROUND(SUMIF(Order_details_2!$A$2:$A$2158,Orders!A383,Order_details_2!$J$2:$J$2158),2)</f>
        <v>2775.05</v>
      </c>
    </row>
    <row r="384" spans="1:13">
      <c r="A384">
        <v>10630</v>
      </c>
      <c r="B384" t="s">
        <v>452</v>
      </c>
      <c r="C384">
        <v>1</v>
      </c>
      <c r="D384" s="3">
        <v>43155</v>
      </c>
      <c r="E384">
        <f t="shared" si="5"/>
        <v>2</v>
      </c>
      <c r="F384" s="3">
        <v>43183</v>
      </c>
      <c r="G384" s="3">
        <v>43161</v>
      </c>
      <c r="H384" t="s">
        <v>453</v>
      </c>
      <c r="I384" t="s">
        <v>454</v>
      </c>
      <c r="J384" t="s">
        <v>455</v>
      </c>
      <c r="K384" t="s">
        <v>207</v>
      </c>
      <c r="L384" t="s">
        <v>270</v>
      </c>
      <c r="M384" s="8">
        <f>ROUND(SUMIF(Order_details_2!$A$2:$A$2158,Orders!A384,Order_details_2!$J$2:$J$2158),2)</f>
        <v>644.4</v>
      </c>
    </row>
    <row r="385" spans="1:13">
      <c r="A385">
        <v>10631</v>
      </c>
      <c r="B385" t="s">
        <v>490</v>
      </c>
      <c r="C385">
        <v>8</v>
      </c>
      <c r="D385" s="3">
        <v>43156</v>
      </c>
      <c r="E385">
        <f t="shared" si="5"/>
        <v>2</v>
      </c>
      <c r="F385" s="3">
        <v>43184</v>
      </c>
      <c r="G385" s="3">
        <v>43157</v>
      </c>
      <c r="H385" t="s">
        <v>491</v>
      </c>
      <c r="I385" t="s">
        <v>492</v>
      </c>
      <c r="J385" t="s">
        <v>493</v>
      </c>
      <c r="K385" t="s">
        <v>207</v>
      </c>
      <c r="L385" t="s">
        <v>265</v>
      </c>
      <c r="M385" s="8">
        <f>ROUND(SUMIF(Order_details_2!$A$2:$A$2158,Orders!A385,Order_details_2!$J$2:$J$2158),2)</f>
        <v>6.2</v>
      </c>
    </row>
    <row r="386" spans="1:13">
      <c r="A386">
        <v>10632</v>
      </c>
      <c r="B386" t="s">
        <v>416</v>
      </c>
      <c r="C386">
        <v>8</v>
      </c>
      <c r="D386" s="3">
        <v>43156</v>
      </c>
      <c r="E386">
        <f t="shared" si="5"/>
        <v>2</v>
      </c>
      <c r="F386" s="3">
        <v>43184</v>
      </c>
      <c r="G386" s="3">
        <v>43161</v>
      </c>
      <c r="H386" t="s">
        <v>417</v>
      </c>
      <c r="I386" t="s">
        <v>418</v>
      </c>
      <c r="J386" t="s">
        <v>419</v>
      </c>
      <c r="K386" t="s">
        <v>207</v>
      </c>
      <c r="L386" t="s">
        <v>270</v>
      </c>
      <c r="M386" s="8">
        <f>ROUND(SUMIF(Order_details_2!$A$2:$A$2158,Orders!A386,Order_details_2!$J$2:$J$2158),2)</f>
        <v>31</v>
      </c>
    </row>
    <row r="387" spans="1:13">
      <c r="A387">
        <v>10633</v>
      </c>
      <c r="B387" t="s">
        <v>306</v>
      </c>
      <c r="C387">
        <v>7</v>
      </c>
      <c r="D387" s="3">
        <v>43157</v>
      </c>
      <c r="E387">
        <f t="shared" ref="E387:E450" si="6">MONTH(D387)</f>
        <v>2</v>
      </c>
      <c r="F387" s="3">
        <v>43185</v>
      </c>
      <c r="G387" s="3">
        <v>43160</v>
      </c>
      <c r="H387" t="s">
        <v>307</v>
      </c>
      <c r="I387" t="s">
        <v>308</v>
      </c>
      <c r="J387" t="s">
        <v>309</v>
      </c>
      <c r="K387" t="s">
        <v>207</v>
      </c>
      <c r="L387" t="s">
        <v>310</v>
      </c>
      <c r="M387" s="8">
        <f>ROUND(SUMIF(Order_details_2!$A$2:$A$2158,Orders!A387,Order_details_2!$J$2:$J$2158),2)</f>
        <v>972.46</v>
      </c>
    </row>
    <row r="388" spans="1:13">
      <c r="A388">
        <v>10634</v>
      </c>
      <c r="B388" t="s">
        <v>551</v>
      </c>
      <c r="C388">
        <v>4</v>
      </c>
      <c r="D388" s="3">
        <v>43157</v>
      </c>
      <c r="E388">
        <f t="shared" si="6"/>
        <v>2</v>
      </c>
      <c r="F388" s="3">
        <v>43185</v>
      </c>
      <c r="G388" s="3">
        <v>43163</v>
      </c>
      <c r="H388" t="s">
        <v>552</v>
      </c>
      <c r="I388" t="s">
        <v>553</v>
      </c>
      <c r="J388" t="s">
        <v>554</v>
      </c>
      <c r="K388" t="s">
        <v>207</v>
      </c>
      <c r="L388" t="s">
        <v>265</v>
      </c>
      <c r="M388" s="8">
        <f>ROUND(SUMIF(Order_details_2!$A$2:$A$2158,Orders!A388,Order_details_2!$J$2:$J$2158),2)</f>
        <v>4985.5</v>
      </c>
    </row>
    <row r="389" spans="1:13">
      <c r="A389">
        <v>10635</v>
      </c>
      <c r="B389" t="s">
        <v>363</v>
      </c>
      <c r="C389">
        <v>8</v>
      </c>
      <c r="D389" s="3">
        <v>43160</v>
      </c>
      <c r="E389">
        <f t="shared" si="6"/>
        <v>3</v>
      </c>
      <c r="F389" s="3">
        <v>43188</v>
      </c>
      <c r="G389" s="3">
        <v>43163</v>
      </c>
      <c r="H389" t="s">
        <v>364</v>
      </c>
      <c r="I389" t="s">
        <v>365</v>
      </c>
      <c r="J389" t="s">
        <v>366</v>
      </c>
      <c r="K389" t="s">
        <v>207</v>
      </c>
      <c r="L389" t="s">
        <v>367</v>
      </c>
      <c r="M389" s="8">
        <f>ROUND(SUMIF(Order_details_2!$A$2:$A$2158,Orders!A389,Order_details_2!$J$2:$J$2158),2)</f>
        <v>894.03</v>
      </c>
    </row>
    <row r="390" spans="1:13">
      <c r="A390">
        <v>10636</v>
      </c>
      <c r="B390" t="s">
        <v>337</v>
      </c>
      <c r="C390">
        <v>4</v>
      </c>
      <c r="D390" s="3">
        <v>43161</v>
      </c>
      <c r="E390">
        <f t="shared" si="6"/>
        <v>3</v>
      </c>
      <c r="F390" s="3">
        <v>43189</v>
      </c>
      <c r="G390" s="3">
        <v>43168</v>
      </c>
      <c r="H390" t="s">
        <v>338</v>
      </c>
      <c r="I390" t="s">
        <v>339</v>
      </c>
      <c r="J390" t="s">
        <v>340</v>
      </c>
      <c r="K390" t="s">
        <v>207</v>
      </c>
      <c r="L390" t="s">
        <v>341</v>
      </c>
      <c r="M390" s="8">
        <f>ROUND(SUMIF(Order_details_2!$A$2:$A$2158,Orders!A390,Order_details_2!$J$2:$J$2158),2)</f>
        <v>629.5</v>
      </c>
    </row>
    <row r="391" spans="1:13">
      <c r="A391">
        <v>10637</v>
      </c>
      <c r="B391" t="s">
        <v>524</v>
      </c>
      <c r="C391">
        <v>6</v>
      </c>
      <c r="D391" s="3">
        <v>43161</v>
      </c>
      <c r="E391">
        <f t="shared" si="6"/>
        <v>3</v>
      </c>
      <c r="F391" s="3">
        <v>43189</v>
      </c>
      <c r="G391" s="3">
        <v>43168</v>
      </c>
      <c r="H391" t="s">
        <v>525</v>
      </c>
      <c r="I391" t="s">
        <v>526</v>
      </c>
      <c r="J391" t="s">
        <v>406</v>
      </c>
      <c r="K391" t="s">
        <v>299</v>
      </c>
      <c r="L391" t="s">
        <v>276</v>
      </c>
      <c r="M391" s="8">
        <f>ROUND(SUMIF(Order_details_2!$A$2:$A$2158,Orders!A391,Order_details_2!$J$2:$J$2158),2)</f>
        <v>344.31</v>
      </c>
    </row>
    <row r="392" spans="1:13">
      <c r="A392">
        <v>10638</v>
      </c>
      <c r="B392" t="s">
        <v>546</v>
      </c>
      <c r="C392">
        <v>3</v>
      </c>
      <c r="D392" s="3">
        <v>43162</v>
      </c>
      <c r="E392">
        <f t="shared" si="6"/>
        <v>3</v>
      </c>
      <c r="F392" s="3">
        <v>43190</v>
      </c>
      <c r="G392" s="3">
        <v>43174</v>
      </c>
      <c r="H392" t="s">
        <v>547</v>
      </c>
      <c r="I392" t="s">
        <v>548</v>
      </c>
      <c r="J392" t="s">
        <v>549</v>
      </c>
      <c r="K392" t="s">
        <v>550</v>
      </c>
      <c r="L392" t="s">
        <v>305</v>
      </c>
      <c r="M392" s="8">
        <f>ROUND(SUMIF(Order_details_2!$A$2:$A$2158,Orders!A392,Order_details_2!$J$2:$J$2158),2)</f>
        <v>2720.05</v>
      </c>
    </row>
    <row r="393" spans="1:13">
      <c r="A393">
        <v>10639</v>
      </c>
      <c r="B393" t="s">
        <v>536</v>
      </c>
      <c r="C393">
        <v>7</v>
      </c>
      <c r="D393" s="3">
        <v>43162</v>
      </c>
      <c r="E393">
        <f t="shared" si="6"/>
        <v>3</v>
      </c>
      <c r="F393" s="3">
        <v>43190</v>
      </c>
      <c r="G393" s="3">
        <v>43169</v>
      </c>
      <c r="H393" t="s">
        <v>537</v>
      </c>
      <c r="I393" t="s">
        <v>538</v>
      </c>
      <c r="J393" t="s">
        <v>539</v>
      </c>
      <c r="K393" t="s">
        <v>207</v>
      </c>
      <c r="L393" t="s">
        <v>540</v>
      </c>
      <c r="M393" s="8">
        <f>ROUND(SUMIF(Order_details_2!$A$2:$A$2158,Orders!A393,Order_details_2!$J$2:$J$2158),2)</f>
        <v>500</v>
      </c>
    </row>
    <row r="394" spans="1:13">
      <c r="A394">
        <v>10640</v>
      </c>
      <c r="B394" t="s">
        <v>416</v>
      </c>
      <c r="C394">
        <v>4</v>
      </c>
      <c r="D394" s="3">
        <v>43163</v>
      </c>
      <c r="E394">
        <f t="shared" si="6"/>
        <v>3</v>
      </c>
      <c r="F394" s="3">
        <v>43191</v>
      </c>
      <c r="G394" s="3">
        <v>43170</v>
      </c>
      <c r="H394" t="s">
        <v>417</v>
      </c>
      <c r="I394" t="s">
        <v>418</v>
      </c>
      <c r="J394" t="s">
        <v>419</v>
      </c>
      <c r="K394" t="s">
        <v>207</v>
      </c>
      <c r="L394" t="s">
        <v>270</v>
      </c>
      <c r="M394" s="8">
        <f>ROUND(SUMIF(Order_details_2!$A$2:$A$2158,Orders!A394,Order_details_2!$J$2:$J$2158),2)</f>
        <v>236.25</v>
      </c>
    </row>
    <row r="395" spans="1:13">
      <c r="A395">
        <v>10641</v>
      </c>
      <c r="B395" t="s">
        <v>300</v>
      </c>
      <c r="C395">
        <v>4</v>
      </c>
      <c r="D395" s="3">
        <v>43164</v>
      </c>
      <c r="E395">
        <f t="shared" si="6"/>
        <v>3</v>
      </c>
      <c r="F395" s="3">
        <v>43192</v>
      </c>
      <c r="G395" s="3">
        <v>43168</v>
      </c>
      <c r="H395" t="s">
        <v>301</v>
      </c>
      <c r="I395" t="s">
        <v>302</v>
      </c>
      <c r="J395" t="s">
        <v>303</v>
      </c>
      <c r="K395" t="s">
        <v>304</v>
      </c>
      <c r="L395" t="s">
        <v>305</v>
      </c>
      <c r="M395" s="8">
        <f>ROUND(SUMIF(Order_details_2!$A$2:$A$2158,Orders!A395,Order_details_2!$J$2:$J$2158),2)</f>
        <v>2054</v>
      </c>
    </row>
    <row r="396" spans="1:13">
      <c r="A396">
        <v>10642</v>
      </c>
      <c r="B396" t="s">
        <v>482</v>
      </c>
      <c r="C396">
        <v>7</v>
      </c>
      <c r="D396" s="3">
        <v>43164</v>
      </c>
      <c r="E396">
        <f t="shared" si="6"/>
        <v>3</v>
      </c>
      <c r="F396" s="3">
        <v>43192</v>
      </c>
      <c r="G396" s="3">
        <v>43178</v>
      </c>
      <c r="H396" t="s">
        <v>483</v>
      </c>
      <c r="I396" t="s">
        <v>484</v>
      </c>
      <c r="J396" t="s">
        <v>485</v>
      </c>
      <c r="K396" t="s">
        <v>207</v>
      </c>
      <c r="L396" t="s">
        <v>486</v>
      </c>
      <c r="M396" s="8">
        <f>ROUND(SUMIF(Order_details_2!$A$2:$A$2158,Orders!A396,Order_details_2!$J$2:$J$2158),2)</f>
        <v>174</v>
      </c>
    </row>
    <row r="397" spans="1:13">
      <c r="A397">
        <v>10643</v>
      </c>
      <c r="B397" t="s">
        <v>617</v>
      </c>
      <c r="C397">
        <v>6</v>
      </c>
      <c r="D397" s="3">
        <v>43167</v>
      </c>
      <c r="E397">
        <f t="shared" si="6"/>
        <v>3</v>
      </c>
      <c r="F397" s="3">
        <v>43195</v>
      </c>
      <c r="G397" s="3">
        <v>43175</v>
      </c>
      <c r="H397" t="s">
        <v>618</v>
      </c>
      <c r="I397" t="s">
        <v>619</v>
      </c>
      <c r="J397" t="s">
        <v>620</v>
      </c>
      <c r="K397" t="s">
        <v>207</v>
      </c>
      <c r="L397" t="s">
        <v>270</v>
      </c>
      <c r="M397" s="8">
        <f>ROUND(SUMIF(Order_details_2!$A$2:$A$2158,Orders!A397,Order_details_2!$J$2:$J$2158),2)</f>
        <v>271.5</v>
      </c>
    </row>
    <row r="398" spans="1:13">
      <c r="A398">
        <v>10644</v>
      </c>
      <c r="B398" t="s">
        <v>295</v>
      </c>
      <c r="C398">
        <v>3</v>
      </c>
      <c r="D398" s="3">
        <v>43167</v>
      </c>
      <c r="E398">
        <f t="shared" si="6"/>
        <v>3</v>
      </c>
      <c r="F398" s="3">
        <v>43195</v>
      </c>
      <c r="G398" s="3">
        <v>43174</v>
      </c>
      <c r="H398" t="s">
        <v>296</v>
      </c>
      <c r="I398" t="s">
        <v>297</v>
      </c>
      <c r="J398" t="s">
        <v>298</v>
      </c>
      <c r="K398" t="s">
        <v>299</v>
      </c>
      <c r="L398" t="s">
        <v>276</v>
      </c>
      <c r="M398" s="8">
        <f>ROUND(SUMIF(Order_details_2!$A$2:$A$2158,Orders!A398,Order_details_2!$J$2:$J$2158),2)</f>
        <v>970.2</v>
      </c>
    </row>
    <row r="399" spans="1:13">
      <c r="A399">
        <v>10645</v>
      </c>
      <c r="B399" t="s">
        <v>271</v>
      </c>
      <c r="C399">
        <v>4</v>
      </c>
      <c r="D399" s="3">
        <v>43168</v>
      </c>
      <c r="E399">
        <f t="shared" si="6"/>
        <v>3</v>
      </c>
      <c r="F399" s="3">
        <v>43196</v>
      </c>
      <c r="G399" s="3">
        <v>43175</v>
      </c>
      <c r="H399" t="s">
        <v>272</v>
      </c>
      <c r="I399" t="s">
        <v>273</v>
      </c>
      <c r="J399" t="s">
        <v>274</v>
      </c>
      <c r="K399" t="s">
        <v>275</v>
      </c>
      <c r="L399" t="s">
        <v>276</v>
      </c>
      <c r="M399" s="8">
        <f>ROUND(SUMIF(Order_details_2!$A$2:$A$2158,Orders!A399,Order_details_2!$J$2:$J$2158),2)</f>
        <v>1535</v>
      </c>
    </row>
    <row r="400" spans="1:13">
      <c r="A400">
        <v>10646</v>
      </c>
      <c r="B400" t="s">
        <v>410</v>
      </c>
      <c r="C400">
        <v>9</v>
      </c>
      <c r="D400" s="3">
        <v>43169</v>
      </c>
      <c r="E400">
        <f t="shared" si="6"/>
        <v>3</v>
      </c>
      <c r="F400" s="3">
        <v>43211</v>
      </c>
      <c r="G400" s="3">
        <v>43176</v>
      </c>
      <c r="H400" t="s">
        <v>411</v>
      </c>
      <c r="I400" t="s">
        <v>412</v>
      </c>
      <c r="J400" t="s">
        <v>413</v>
      </c>
      <c r="K400" t="s">
        <v>414</v>
      </c>
      <c r="L400" t="s">
        <v>415</v>
      </c>
      <c r="M400" s="8">
        <f>ROUND(SUMIF(Order_details_2!$A$2:$A$2158,Orders!A400,Order_details_2!$J$2:$J$2158),2)</f>
        <v>482</v>
      </c>
    </row>
    <row r="401" spans="1:13">
      <c r="A401">
        <v>10647</v>
      </c>
      <c r="B401" t="s">
        <v>320</v>
      </c>
      <c r="C401">
        <v>4</v>
      </c>
      <c r="D401" s="3">
        <v>43169</v>
      </c>
      <c r="E401">
        <f t="shared" si="6"/>
        <v>3</v>
      </c>
      <c r="F401" s="3">
        <v>43183</v>
      </c>
      <c r="G401" s="3">
        <v>43176</v>
      </c>
      <c r="H401" t="s">
        <v>321</v>
      </c>
      <c r="I401" t="s">
        <v>322</v>
      </c>
      <c r="J401" t="s">
        <v>274</v>
      </c>
      <c r="K401" t="s">
        <v>275</v>
      </c>
      <c r="L401" t="s">
        <v>276</v>
      </c>
      <c r="M401" s="8">
        <f>ROUND(SUMIF(Order_details_2!$A$2:$A$2158,Orders!A401,Order_details_2!$J$2:$J$2158),2)</f>
        <v>636</v>
      </c>
    </row>
    <row r="402" spans="1:13">
      <c r="A402">
        <v>10648</v>
      </c>
      <c r="B402" t="s">
        <v>393</v>
      </c>
      <c r="C402">
        <v>5</v>
      </c>
      <c r="D402" s="3">
        <v>43170</v>
      </c>
      <c r="E402">
        <f t="shared" si="6"/>
        <v>3</v>
      </c>
      <c r="F402" s="3">
        <v>43212</v>
      </c>
      <c r="G402" s="3">
        <v>43182</v>
      </c>
      <c r="H402" t="s">
        <v>394</v>
      </c>
      <c r="I402" t="s">
        <v>395</v>
      </c>
      <c r="J402" t="s">
        <v>274</v>
      </c>
      <c r="K402" t="s">
        <v>275</v>
      </c>
      <c r="L402" t="s">
        <v>276</v>
      </c>
      <c r="M402" s="8">
        <f>ROUND(SUMIF(Order_details_2!$A$2:$A$2158,Orders!A402,Order_details_2!$J$2:$J$2158),2)</f>
        <v>325.13</v>
      </c>
    </row>
    <row r="403" spans="1:13">
      <c r="A403">
        <v>10649</v>
      </c>
      <c r="B403" t="s">
        <v>596</v>
      </c>
      <c r="C403">
        <v>5</v>
      </c>
      <c r="D403" s="3">
        <v>43170</v>
      </c>
      <c r="E403">
        <f t="shared" si="6"/>
        <v>3</v>
      </c>
      <c r="F403" s="3">
        <v>43198</v>
      </c>
      <c r="G403" s="3">
        <v>43171</v>
      </c>
      <c r="H403" t="s">
        <v>597</v>
      </c>
      <c r="I403" t="s">
        <v>598</v>
      </c>
      <c r="J403" t="s">
        <v>599</v>
      </c>
      <c r="K403" t="s">
        <v>207</v>
      </c>
      <c r="L403" t="s">
        <v>285</v>
      </c>
      <c r="M403" s="8">
        <f>ROUND(SUMIF(Order_details_2!$A$2:$A$2158,Orders!A403,Order_details_2!$J$2:$J$2158),2)</f>
        <v>1434</v>
      </c>
    </row>
    <row r="404" spans="1:13">
      <c r="A404">
        <v>10650</v>
      </c>
      <c r="B404" t="s">
        <v>487</v>
      </c>
      <c r="C404">
        <v>5</v>
      </c>
      <c r="D404" s="3">
        <v>43171</v>
      </c>
      <c r="E404">
        <f t="shared" si="6"/>
        <v>3</v>
      </c>
      <c r="F404" s="3">
        <v>43199</v>
      </c>
      <c r="G404" s="3">
        <v>43176</v>
      </c>
      <c r="H404" t="s">
        <v>488</v>
      </c>
      <c r="I404" t="s">
        <v>489</v>
      </c>
      <c r="J404" t="s">
        <v>406</v>
      </c>
      <c r="K404" t="s">
        <v>299</v>
      </c>
      <c r="L404" t="s">
        <v>276</v>
      </c>
      <c r="M404" s="8">
        <f>ROUND(SUMIF(Order_details_2!$A$2:$A$2158,Orders!A404,Order_details_2!$J$2:$J$2158),2)</f>
        <v>1041.2</v>
      </c>
    </row>
    <row r="405" spans="1:13">
      <c r="A405">
        <v>10651</v>
      </c>
      <c r="B405" t="s">
        <v>416</v>
      </c>
      <c r="C405">
        <v>8</v>
      </c>
      <c r="D405" s="3">
        <v>43174</v>
      </c>
      <c r="E405">
        <f t="shared" si="6"/>
        <v>3</v>
      </c>
      <c r="F405" s="3">
        <v>43202</v>
      </c>
      <c r="G405" s="3">
        <v>43184</v>
      </c>
      <c r="H405" t="s">
        <v>417</v>
      </c>
      <c r="I405" t="s">
        <v>418</v>
      </c>
      <c r="J405" t="s">
        <v>419</v>
      </c>
      <c r="K405" t="s">
        <v>207</v>
      </c>
      <c r="L405" t="s">
        <v>270</v>
      </c>
      <c r="M405" s="8">
        <f>ROUND(SUMIF(Order_details_2!$A$2:$A$2158,Orders!A405,Order_details_2!$J$2:$J$2158),2)</f>
        <v>132.6</v>
      </c>
    </row>
    <row r="406" spans="1:13">
      <c r="A406">
        <v>10652</v>
      </c>
      <c r="B406" t="s">
        <v>564</v>
      </c>
      <c r="C406">
        <v>4</v>
      </c>
      <c r="D406" s="3">
        <v>43174</v>
      </c>
      <c r="E406">
        <f t="shared" si="6"/>
        <v>3</v>
      </c>
      <c r="F406" s="3">
        <v>43202</v>
      </c>
      <c r="G406" s="3">
        <v>43181</v>
      </c>
      <c r="H406" t="s">
        <v>565</v>
      </c>
      <c r="I406" t="s">
        <v>566</v>
      </c>
      <c r="J406" t="s">
        <v>567</v>
      </c>
      <c r="K406" t="s">
        <v>299</v>
      </c>
      <c r="L406" t="s">
        <v>276</v>
      </c>
      <c r="M406" s="8">
        <f>ROUND(SUMIF(Order_details_2!$A$2:$A$2158,Orders!A406,Order_details_2!$J$2:$J$2158),2)</f>
        <v>292.95</v>
      </c>
    </row>
    <row r="407" spans="1:13">
      <c r="A407">
        <v>10653</v>
      </c>
      <c r="B407" t="s">
        <v>342</v>
      </c>
      <c r="C407">
        <v>1</v>
      </c>
      <c r="D407" s="3">
        <v>43175</v>
      </c>
      <c r="E407">
        <f t="shared" si="6"/>
        <v>3</v>
      </c>
      <c r="F407" s="3">
        <v>43203</v>
      </c>
      <c r="G407" s="3">
        <v>43192</v>
      </c>
      <c r="H407" t="s">
        <v>343</v>
      </c>
      <c r="I407" t="s">
        <v>344</v>
      </c>
      <c r="J407" t="s">
        <v>345</v>
      </c>
      <c r="K407" t="s">
        <v>207</v>
      </c>
      <c r="L407" t="s">
        <v>270</v>
      </c>
      <c r="M407" s="8">
        <f>ROUND(SUMIF(Order_details_2!$A$2:$A$2158,Orders!A407,Order_details_2!$J$2:$J$2158),2)</f>
        <v>120.35</v>
      </c>
    </row>
    <row r="408" spans="1:13">
      <c r="A408">
        <v>10654</v>
      </c>
      <c r="B408" t="s">
        <v>375</v>
      </c>
      <c r="C408">
        <v>5</v>
      </c>
      <c r="D408" s="3">
        <v>43175</v>
      </c>
      <c r="E408">
        <f t="shared" si="6"/>
        <v>3</v>
      </c>
      <c r="F408" s="3">
        <v>43203</v>
      </c>
      <c r="G408" s="3">
        <v>43184</v>
      </c>
      <c r="H408" t="s">
        <v>376</v>
      </c>
      <c r="I408" t="s">
        <v>377</v>
      </c>
      <c r="J408" t="s">
        <v>378</v>
      </c>
      <c r="K408" t="s">
        <v>207</v>
      </c>
      <c r="L408" t="s">
        <v>332</v>
      </c>
      <c r="M408" s="8">
        <f>ROUND(SUMIF(Order_details_2!$A$2:$A$2158,Orders!A408,Order_details_2!$J$2:$J$2158),2)</f>
        <v>66.87</v>
      </c>
    </row>
    <row r="409" spans="1:13">
      <c r="A409">
        <v>10655</v>
      </c>
      <c r="B409" t="s">
        <v>396</v>
      </c>
      <c r="C409">
        <v>1</v>
      </c>
      <c r="D409" s="3">
        <v>43176</v>
      </c>
      <c r="E409">
        <f t="shared" si="6"/>
        <v>3</v>
      </c>
      <c r="F409" s="3">
        <v>43204</v>
      </c>
      <c r="G409" s="3">
        <v>43184</v>
      </c>
      <c r="H409" t="s">
        <v>397</v>
      </c>
      <c r="I409" t="s">
        <v>398</v>
      </c>
      <c r="J409" t="s">
        <v>399</v>
      </c>
      <c r="K409" t="s">
        <v>207</v>
      </c>
      <c r="L409" t="s">
        <v>367</v>
      </c>
      <c r="M409" s="8">
        <f>ROUND(SUMIF(Order_details_2!$A$2:$A$2158,Orders!A409,Order_details_2!$J$2:$J$2158),2)</f>
        <v>38.6</v>
      </c>
    </row>
    <row r="410" spans="1:13">
      <c r="A410">
        <v>10656</v>
      </c>
      <c r="B410" t="s">
        <v>592</v>
      </c>
      <c r="C410">
        <v>6</v>
      </c>
      <c r="D410" s="3">
        <v>43177</v>
      </c>
      <c r="E410">
        <f t="shared" si="6"/>
        <v>3</v>
      </c>
      <c r="F410" s="3">
        <v>43205</v>
      </c>
      <c r="G410" s="3">
        <v>43183</v>
      </c>
      <c r="H410" t="s">
        <v>593</v>
      </c>
      <c r="I410" t="s">
        <v>594</v>
      </c>
      <c r="J410" t="s">
        <v>595</v>
      </c>
      <c r="K410" t="s">
        <v>433</v>
      </c>
      <c r="L410" t="s">
        <v>192</v>
      </c>
      <c r="M410" s="8">
        <f>ROUND(SUMIF(Order_details_2!$A$2:$A$2158,Orders!A410,Order_details_2!$J$2:$J$2158),2)</f>
        <v>67.14</v>
      </c>
    </row>
    <row r="411" spans="1:13">
      <c r="A411">
        <v>10657</v>
      </c>
      <c r="B411" t="s">
        <v>456</v>
      </c>
      <c r="C411">
        <v>2</v>
      </c>
      <c r="D411" s="3">
        <v>43177</v>
      </c>
      <c r="E411">
        <f t="shared" si="6"/>
        <v>3</v>
      </c>
      <c r="F411" s="3">
        <v>43205</v>
      </c>
      <c r="G411" s="3">
        <v>43188</v>
      </c>
      <c r="H411" t="s">
        <v>457</v>
      </c>
      <c r="I411" t="s">
        <v>458</v>
      </c>
      <c r="J411" t="s">
        <v>459</v>
      </c>
      <c r="K411" t="s">
        <v>460</v>
      </c>
      <c r="L411" t="s">
        <v>192</v>
      </c>
      <c r="M411" s="8">
        <f>ROUND(SUMIF(Order_details_2!$A$2:$A$2158,Orders!A411,Order_details_2!$J$2:$J$2158),2)</f>
        <v>4371.6000000000004</v>
      </c>
    </row>
    <row r="412" spans="1:13">
      <c r="A412">
        <v>10658</v>
      </c>
      <c r="B412" t="s">
        <v>359</v>
      </c>
      <c r="C412">
        <v>4</v>
      </c>
      <c r="D412" s="3">
        <v>43178</v>
      </c>
      <c r="E412">
        <f t="shared" si="6"/>
        <v>3</v>
      </c>
      <c r="F412" s="3">
        <v>43206</v>
      </c>
      <c r="G412" s="3">
        <v>43181</v>
      </c>
      <c r="H412" t="s">
        <v>360</v>
      </c>
      <c r="I412" t="s">
        <v>361</v>
      </c>
      <c r="J412" t="s">
        <v>362</v>
      </c>
      <c r="K412" t="s">
        <v>207</v>
      </c>
      <c r="L412" t="s">
        <v>270</v>
      </c>
      <c r="M412" s="8">
        <f>ROUND(SUMIF(Order_details_2!$A$2:$A$2158,Orders!A412,Order_details_2!$J$2:$J$2158),2)</f>
        <v>803.4</v>
      </c>
    </row>
    <row r="413" spans="1:13">
      <c r="A413">
        <v>10659</v>
      </c>
      <c r="B413" t="s">
        <v>524</v>
      </c>
      <c r="C413">
        <v>7</v>
      </c>
      <c r="D413" s="3">
        <v>43178</v>
      </c>
      <c r="E413">
        <f t="shared" si="6"/>
        <v>3</v>
      </c>
      <c r="F413" s="3">
        <v>43206</v>
      </c>
      <c r="G413" s="3">
        <v>43183</v>
      </c>
      <c r="H413" t="s">
        <v>525</v>
      </c>
      <c r="I413" t="s">
        <v>526</v>
      </c>
      <c r="J413" t="s">
        <v>406</v>
      </c>
      <c r="K413" t="s">
        <v>299</v>
      </c>
      <c r="L413" t="s">
        <v>276</v>
      </c>
      <c r="M413" s="8">
        <f>ROUND(SUMIF(Order_details_2!$A$2:$A$2158,Orders!A413,Order_details_2!$J$2:$J$2158),2)</f>
        <v>64.58</v>
      </c>
    </row>
    <row r="414" spans="1:13">
      <c r="A414">
        <v>10660</v>
      </c>
      <c r="B414" t="s">
        <v>532</v>
      </c>
      <c r="C414">
        <v>8</v>
      </c>
      <c r="D414" s="3">
        <v>43181</v>
      </c>
      <c r="E414">
        <f t="shared" si="6"/>
        <v>3</v>
      </c>
      <c r="F414" s="3">
        <v>43209</v>
      </c>
      <c r="G414" s="3">
        <v>43218</v>
      </c>
      <c r="H414" t="s">
        <v>533</v>
      </c>
      <c r="I414" t="s">
        <v>534</v>
      </c>
      <c r="J414" t="s">
        <v>535</v>
      </c>
      <c r="K414" t="s">
        <v>433</v>
      </c>
      <c r="L414" t="s">
        <v>192</v>
      </c>
      <c r="M414" s="8">
        <f>ROUND(SUMIF(Order_details_2!$A$2:$A$2158,Orders!A414,Order_details_2!$J$2:$J$2158),2)</f>
        <v>1701</v>
      </c>
    </row>
    <row r="415" spans="1:13">
      <c r="A415">
        <v>10661</v>
      </c>
      <c r="B415" t="s">
        <v>410</v>
      </c>
      <c r="C415">
        <v>7</v>
      </c>
      <c r="D415" s="3">
        <v>43182</v>
      </c>
      <c r="E415">
        <f t="shared" si="6"/>
        <v>3</v>
      </c>
      <c r="F415" s="3">
        <v>43210</v>
      </c>
      <c r="G415" s="3">
        <v>43188</v>
      </c>
      <c r="H415" t="s">
        <v>411</v>
      </c>
      <c r="I415" t="s">
        <v>412</v>
      </c>
      <c r="J415" t="s">
        <v>413</v>
      </c>
      <c r="K415" t="s">
        <v>414</v>
      </c>
      <c r="L415" t="s">
        <v>415</v>
      </c>
      <c r="M415" s="8">
        <f>ROUND(SUMIF(Order_details_2!$A$2:$A$2158,Orders!A415,Order_details_2!$J$2:$J$2158),2)</f>
        <v>140.65</v>
      </c>
    </row>
    <row r="416" spans="1:13">
      <c r="A416">
        <v>10662</v>
      </c>
      <c r="B416" t="s">
        <v>429</v>
      </c>
      <c r="C416">
        <v>3</v>
      </c>
      <c r="D416" s="3">
        <v>43182</v>
      </c>
      <c r="E416">
        <f t="shared" si="6"/>
        <v>3</v>
      </c>
      <c r="F416" s="3">
        <v>43210</v>
      </c>
      <c r="G416" s="3">
        <v>43191</v>
      </c>
      <c r="H416" t="s">
        <v>430</v>
      </c>
      <c r="I416" t="s">
        <v>431</v>
      </c>
      <c r="J416" t="s">
        <v>432</v>
      </c>
      <c r="K416" t="s">
        <v>433</v>
      </c>
      <c r="L416" t="s">
        <v>192</v>
      </c>
      <c r="M416" s="8">
        <f>ROUND(SUMIF(Order_details_2!$A$2:$A$2158,Orders!A416,Order_details_2!$J$2:$J$2158),2)</f>
        <v>125</v>
      </c>
    </row>
    <row r="417" spans="1:13">
      <c r="A417">
        <v>10663</v>
      </c>
      <c r="B417" t="s">
        <v>469</v>
      </c>
      <c r="C417">
        <v>2</v>
      </c>
      <c r="D417" s="3">
        <v>43183</v>
      </c>
      <c r="E417">
        <f t="shared" si="6"/>
        <v>3</v>
      </c>
      <c r="F417" s="3">
        <v>43197</v>
      </c>
      <c r="G417" s="3">
        <v>43206</v>
      </c>
      <c r="H417" t="s">
        <v>470</v>
      </c>
      <c r="I417" t="s">
        <v>471</v>
      </c>
      <c r="J417" t="s">
        <v>472</v>
      </c>
      <c r="K417" t="s">
        <v>207</v>
      </c>
      <c r="L417" t="s">
        <v>265</v>
      </c>
      <c r="M417" s="8">
        <f>ROUND(SUMIF(Order_details_2!$A$2:$A$2158,Orders!A417,Order_details_2!$J$2:$J$2158),2)</f>
        <v>101.6</v>
      </c>
    </row>
    <row r="418" spans="1:13">
      <c r="A418">
        <v>10664</v>
      </c>
      <c r="B418" t="s">
        <v>464</v>
      </c>
      <c r="C418">
        <v>1</v>
      </c>
      <c r="D418" s="3">
        <v>43183</v>
      </c>
      <c r="E418">
        <f t="shared" si="6"/>
        <v>3</v>
      </c>
      <c r="F418" s="3">
        <v>43211</v>
      </c>
      <c r="G418" s="3">
        <v>43192</v>
      </c>
      <c r="H418" t="s">
        <v>465</v>
      </c>
      <c r="I418" t="s">
        <v>466</v>
      </c>
      <c r="J418" t="s">
        <v>467</v>
      </c>
      <c r="K418" t="s">
        <v>207</v>
      </c>
      <c r="L418" t="s">
        <v>468</v>
      </c>
      <c r="M418" s="8">
        <f>ROUND(SUMIF(Order_details_2!$A$2:$A$2158,Orders!A418,Order_details_2!$J$2:$J$2158),2)</f>
        <v>227.36</v>
      </c>
    </row>
    <row r="419" spans="1:13">
      <c r="A419">
        <v>10665</v>
      </c>
      <c r="B419" t="s">
        <v>429</v>
      </c>
      <c r="C419">
        <v>1</v>
      </c>
      <c r="D419" s="3">
        <v>43184</v>
      </c>
      <c r="E419">
        <f t="shared" si="6"/>
        <v>3</v>
      </c>
      <c r="F419" s="3">
        <v>43212</v>
      </c>
      <c r="G419" s="3">
        <v>43190</v>
      </c>
      <c r="H419" t="s">
        <v>430</v>
      </c>
      <c r="I419" t="s">
        <v>431</v>
      </c>
      <c r="J419" t="s">
        <v>432</v>
      </c>
      <c r="K419" t="s">
        <v>433</v>
      </c>
      <c r="L419" t="s">
        <v>192</v>
      </c>
      <c r="M419" s="8">
        <f>ROUND(SUMIF(Order_details_2!$A$2:$A$2158,Orders!A419,Order_details_2!$J$2:$J$2158),2)</f>
        <v>1295</v>
      </c>
    </row>
    <row r="420" spans="1:13">
      <c r="A420">
        <v>10666</v>
      </c>
      <c r="B420" t="s">
        <v>291</v>
      </c>
      <c r="C420">
        <v>7</v>
      </c>
      <c r="D420" s="3">
        <v>43185</v>
      </c>
      <c r="E420">
        <f t="shared" si="6"/>
        <v>3</v>
      </c>
      <c r="F420" s="3">
        <v>43213</v>
      </c>
      <c r="G420" s="3">
        <v>43195</v>
      </c>
      <c r="H420" t="s">
        <v>292</v>
      </c>
      <c r="I420" t="s">
        <v>293</v>
      </c>
      <c r="J420" t="s">
        <v>294</v>
      </c>
      <c r="K420" t="s">
        <v>207</v>
      </c>
      <c r="L420" t="s">
        <v>290</v>
      </c>
      <c r="M420" s="8">
        <f>ROUND(SUMIF(Order_details_2!$A$2:$A$2158,Orders!A420,Order_details_2!$J$2:$J$2158),2)</f>
        <v>4666.9399999999996</v>
      </c>
    </row>
    <row r="421" spans="1:13">
      <c r="A421">
        <v>10667</v>
      </c>
      <c r="B421" t="s">
        <v>306</v>
      </c>
      <c r="C421">
        <v>7</v>
      </c>
      <c r="D421" s="3">
        <v>43185</v>
      </c>
      <c r="E421">
        <f t="shared" si="6"/>
        <v>3</v>
      </c>
      <c r="F421" s="3">
        <v>43213</v>
      </c>
      <c r="G421" s="3">
        <v>43192</v>
      </c>
      <c r="H421" t="s">
        <v>307</v>
      </c>
      <c r="I421" t="s">
        <v>308</v>
      </c>
      <c r="J421" t="s">
        <v>309</v>
      </c>
      <c r="K421" t="s">
        <v>207</v>
      </c>
      <c r="L421" t="s">
        <v>310</v>
      </c>
      <c r="M421" s="8">
        <f>ROUND(SUMIF(Order_details_2!$A$2:$A$2158,Orders!A421,Order_details_2!$J$2:$J$2158),2)</f>
        <v>384.2</v>
      </c>
    </row>
    <row r="422" spans="1:13">
      <c r="A422">
        <v>10668</v>
      </c>
      <c r="B422" t="s">
        <v>416</v>
      </c>
      <c r="C422">
        <v>1</v>
      </c>
      <c r="D422" s="3">
        <v>43188</v>
      </c>
      <c r="E422">
        <f t="shared" si="6"/>
        <v>3</v>
      </c>
      <c r="F422" s="3">
        <v>43216</v>
      </c>
      <c r="G422" s="3">
        <v>43196</v>
      </c>
      <c r="H422" t="s">
        <v>417</v>
      </c>
      <c r="I422" t="s">
        <v>418</v>
      </c>
      <c r="J422" t="s">
        <v>419</v>
      </c>
      <c r="K422" t="s">
        <v>207</v>
      </c>
      <c r="L422" t="s">
        <v>270</v>
      </c>
      <c r="M422" s="8">
        <f>ROUND(SUMIF(Order_details_2!$A$2:$A$2158,Orders!A422,Order_details_2!$J$2:$J$2158),2)</f>
        <v>69.48</v>
      </c>
    </row>
    <row r="423" spans="1:13">
      <c r="A423">
        <v>10669</v>
      </c>
      <c r="B423" t="s">
        <v>482</v>
      </c>
      <c r="C423">
        <v>2</v>
      </c>
      <c r="D423" s="3">
        <v>43188</v>
      </c>
      <c r="E423">
        <f t="shared" si="6"/>
        <v>3</v>
      </c>
      <c r="F423" s="3">
        <v>43216</v>
      </c>
      <c r="G423" s="3">
        <v>43195</v>
      </c>
      <c r="H423" t="s">
        <v>483</v>
      </c>
      <c r="I423" t="s">
        <v>484</v>
      </c>
      <c r="J423" t="s">
        <v>485</v>
      </c>
      <c r="K423" t="s">
        <v>207</v>
      </c>
      <c r="L423" t="s">
        <v>486</v>
      </c>
      <c r="M423" s="8">
        <f>ROUND(SUMIF(Order_details_2!$A$2:$A$2158,Orders!A423,Order_details_2!$J$2:$J$2158),2)</f>
        <v>570</v>
      </c>
    </row>
    <row r="424" spans="1:13">
      <c r="A424">
        <v>10670</v>
      </c>
      <c r="B424" t="s">
        <v>342</v>
      </c>
      <c r="C424">
        <v>4</v>
      </c>
      <c r="D424" s="3">
        <v>43189</v>
      </c>
      <c r="E424">
        <f t="shared" si="6"/>
        <v>3</v>
      </c>
      <c r="F424" s="3">
        <v>43217</v>
      </c>
      <c r="G424" s="3">
        <v>43191</v>
      </c>
      <c r="H424" t="s">
        <v>343</v>
      </c>
      <c r="I424" t="s">
        <v>344</v>
      </c>
      <c r="J424" t="s">
        <v>345</v>
      </c>
      <c r="K424" t="s">
        <v>207</v>
      </c>
      <c r="L424" t="s">
        <v>270</v>
      </c>
      <c r="M424" s="8">
        <f>ROUND(SUMIF(Order_details_2!$A$2:$A$2158,Orders!A424,Order_details_2!$J$2:$J$2158),2)</f>
        <v>2301.75</v>
      </c>
    </row>
    <row r="425" spans="1:13">
      <c r="A425">
        <v>10671</v>
      </c>
      <c r="B425" t="s">
        <v>621</v>
      </c>
      <c r="C425">
        <v>1</v>
      </c>
      <c r="D425" s="3">
        <v>43190</v>
      </c>
      <c r="E425">
        <f t="shared" si="6"/>
        <v>3</v>
      </c>
      <c r="F425" s="3">
        <v>43218</v>
      </c>
      <c r="G425" s="3">
        <v>43197</v>
      </c>
      <c r="H425" t="s">
        <v>622</v>
      </c>
      <c r="I425" t="s">
        <v>623</v>
      </c>
      <c r="J425" t="s">
        <v>443</v>
      </c>
      <c r="K425" t="s">
        <v>207</v>
      </c>
      <c r="L425" t="s">
        <v>265</v>
      </c>
      <c r="M425" s="8">
        <f>ROUND(SUMIF(Order_details_2!$A$2:$A$2158,Orders!A425,Order_details_2!$J$2:$J$2158),2)</f>
        <v>920.1</v>
      </c>
    </row>
    <row r="426" spans="1:13">
      <c r="A426">
        <v>10672</v>
      </c>
      <c r="B426" t="s">
        <v>375</v>
      </c>
      <c r="C426">
        <v>9</v>
      </c>
      <c r="D426" s="3">
        <v>43190</v>
      </c>
      <c r="E426">
        <f t="shared" si="6"/>
        <v>3</v>
      </c>
      <c r="F426" s="3">
        <v>43204</v>
      </c>
      <c r="G426" s="3">
        <v>43199</v>
      </c>
      <c r="H426" t="s">
        <v>376</v>
      </c>
      <c r="I426" t="s">
        <v>377</v>
      </c>
      <c r="J426" t="s">
        <v>378</v>
      </c>
      <c r="K426" t="s">
        <v>207</v>
      </c>
      <c r="L426" t="s">
        <v>332</v>
      </c>
      <c r="M426" s="8">
        <f>ROUND(SUMIF(Order_details_2!$A$2:$A$2158,Orders!A426,Order_details_2!$J$2:$J$2158),2)</f>
        <v>653.25</v>
      </c>
    </row>
    <row r="427" spans="1:13">
      <c r="A427">
        <v>10673</v>
      </c>
      <c r="B427" t="s">
        <v>608</v>
      </c>
      <c r="C427">
        <v>2</v>
      </c>
      <c r="D427" s="3">
        <v>43191</v>
      </c>
      <c r="E427">
        <f t="shared" si="6"/>
        <v>4</v>
      </c>
      <c r="F427" s="3">
        <v>43219</v>
      </c>
      <c r="G427" s="3">
        <v>43192</v>
      </c>
      <c r="H427" t="s">
        <v>609</v>
      </c>
      <c r="I427" t="s">
        <v>610</v>
      </c>
      <c r="J427" t="s">
        <v>611</v>
      </c>
      <c r="K427" t="s">
        <v>207</v>
      </c>
      <c r="L427" t="s">
        <v>341</v>
      </c>
      <c r="M427" s="8">
        <f>ROUND(SUMIF(Order_details_2!$A$2:$A$2158,Orders!A427,Order_details_2!$J$2:$J$2158),2)</f>
        <v>412.35</v>
      </c>
    </row>
    <row r="428" spans="1:13">
      <c r="A428">
        <v>10674</v>
      </c>
      <c r="B428" t="s">
        <v>444</v>
      </c>
      <c r="C428">
        <v>4</v>
      </c>
      <c r="D428" s="3">
        <v>43191</v>
      </c>
      <c r="E428">
        <f t="shared" si="6"/>
        <v>4</v>
      </c>
      <c r="F428" s="3">
        <v>43219</v>
      </c>
      <c r="G428" s="3">
        <v>43203</v>
      </c>
      <c r="H428" t="s">
        <v>445</v>
      </c>
      <c r="I428" t="s">
        <v>446</v>
      </c>
      <c r="J428" t="s">
        <v>447</v>
      </c>
      <c r="K428" t="s">
        <v>448</v>
      </c>
      <c r="L428" t="s">
        <v>209</v>
      </c>
      <c r="M428" s="8">
        <f>ROUND(SUMIF(Order_details_2!$A$2:$A$2158,Orders!A428,Order_details_2!$J$2:$J$2158),2)</f>
        <v>45</v>
      </c>
    </row>
    <row r="429" spans="1:13">
      <c r="A429">
        <v>10675</v>
      </c>
      <c r="B429" t="s">
        <v>342</v>
      </c>
      <c r="C429">
        <v>5</v>
      </c>
      <c r="D429" s="3">
        <v>43192</v>
      </c>
      <c r="E429">
        <f t="shared" si="6"/>
        <v>4</v>
      </c>
      <c r="F429" s="3">
        <v>43220</v>
      </c>
      <c r="G429" s="3">
        <v>43196</v>
      </c>
      <c r="H429" t="s">
        <v>343</v>
      </c>
      <c r="I429" t="s">
        <v>344</v>
      </c>
      <c r="J429" t="s">
        <v>345</v>
      </c>
      <c r="K429" t="s">
        <v>207</v>
      </c>
      <c r="L429" t="s">
        <v>270</v>
      </c>
      <c r="M429" s="8">
        <f>ROUND(SUMIF(Order_details_2!$A$2:$A$2158,Orders!A429,Order_details_2!$J$2:$J$2158),2)</f>
        <v>1423</v>
      </c>
    </row>
    <row r="430" spans="1:13">
      <c r="A430">
        <v>10676</v>
      </c>
      <c r="B430" t="s">
        <v>368</v>
      </c>
      <c r="C430">
        <v>2</v>
      </c>
      <c r="D430" s="3">
        <v>43195</v>
      </c>
      <c r="E430">
        <f t="shared" si="6"/>
        <v>4</v>
      </c>
      <c r="F430" s="3">
        <v>43223</v>
      </c>
      <c r="G430" s="3">
        <v>43202</v>
      </c>
      <c r="H430" t="s">
        <v>369</v>
      </c>
      <c r="I430" t="s">
        <v>370</v>
      </c>
      <c r="J430" t="s">
        <v>314</v>
      </c>
      <c r="K430" t="s">
        <v>207</v>
      </c>
      <c r="L430" t="s">
        <v>315</v>
      </c>
      <c r="M430" s="8">
        <f>ROUND(SUMIF(Order_details_2!$A$2:$A$2158,Orders!A430,Order_details_2!$J$2:$J$2158),2)</f>
        <v>534.85</v>
      </c>
    </row>
    <row r="431" spans="1:13">
      <c r="A431">
        <v>10677</v>
      </c>
      <c r="B431" t="s">
        <v>513</v>
      </c>
      <c r="C431">
        <v>1</v>
      </c>
      <c r="D431" s="3">
        <v>43195</v>
      </c>
      <c r="E431">
        <f t="shared" si="6"/>
        <v>4</v>
      </c>
      <c r="F431" s="3">
        <v>43223</v>
      </c>
      <c r="G431" s="3">
        <v>43199</v>
      </c>
      <c r="H431" t="s">
        <v>514</v>
      </c>
      <c r="I431" t="s">
        <v>515</v>
      </c>
      <c r="J431" t="s">
        <v>314</v>
      </c>
      <c r="K431" t="s">
        <v>207</v>
      </c>
      <c r="L431" t="s">
        <v>315</v>
      </c>
      <c r="M431" s="8">
        <f>ROUND(SUMIF(Order_details_2!$A$2:$A$2158,Orders!A431,Order_details_2!$J$2:$J$2158),2)</f>
        <v>143.54</v>
      </c>
    </row>
    <row r="432" spans="1:13">
      <c r="A432">
        <v>10678</v>
      </c>
      <c r="B432" t="s">
        <v>456</v>
      </c>
      <c r="C432">
        <v>7</v>
      </c>
      <c r="D432" s="3">
        <v>43196</v>
      </c>
      <c r="E432">
        <f t="shared" si="6"/>
        <v>4</v>
      </c>
      <c r="F432" s="3">
        <v>43224</v>
      </c>
      <c r="G432" s="3">
        <v>43219</v>
      </c>
      <c r="H432" t="s">
        <v>457</v>
      </c>
      <c r="I432" t="s">
        <v>458</v>
      </c>
      <c r="J432" t="s">
        <v>459</v>
      </c>
      <c r="K432" t="s">
        <v>460</v>
      </c>
      <c r="L432" t="s">
        <v>192</v>
      </c>
      <c r="M432" s="8">
        <f>ROUND(SUMIF(Order_details_2!$A$2:$A$2158,Orders!A432,Order_details_2!$J$2:$J$2158),2)</f>
        <v>5256.5</v>
      </c>
    </row>
    <row r="433" spans="1:13">
      <c r="A433">
        <v>10679</v>
      </c>
      <c r="B433" t="s">
        <v>333</v>
      </c>
      <c r="C433">
        <v>8</v>
      </c>
      <c r="D433" s="3">
        <v>43196</v>
      </c>
      <c r="E433">
        <f t="shared" si="6"/>
        <v>4</v>
      </c>
      <c r="F433" s="3">
        <v>43224</v>
      </c>
      <c r="G433" s="3">
        <v>43203</v>
      </c>
      <c r="H433" t="s">
        <v>334</v>
      </c>
      <c r="I433" t="s">
        <v>335</v>
      </c>
      <c r="J433" t="s">
        <v>336</v>
      </c>
      <c r="K433" t="s">
        <v>207</v>
      </c>
      <c r="L433" t="s">
        <v>265</v>
      </c>
      <c r="M433" s="8">
        <f>ROUND(SUMIF(Order_details_2!$A$2:$A$2158,Orders!A433,Order_details_2!$J$2:$J$2158),2)</f>
        <v>660</v>
      </c>
    </row>
    <row r="434" spans="1:13">
      <c r="A434">
        <v>10680</v>
      </c>
      <c r="B434" t="s">
        <v>424</v>
      </c>
      <c r="C434">
        <v>1</v>
      </c>
      <c r="D434" s="3">
        <v>43197</v>
      </c>
      <c r="E434">
        <f t="shared" si="6"/>
        <v>4</v>
      </c>
      <c r="F434" s="3">
        <v>43225</v>
      </c>
      <c r="G434" s="3">
        <v>43199</v>
      </c>
      <c r="H434" t="s">
        <v>425</v>
      </c>
      <c r="I434" t="s">
        <v>426</v>
      </c>
      <c r="J434" t="s">
        <v>427</v>
      </c>
      <c r="K434" t="s">
        <v>428</v>
      </c>
      <c r="L434" t="s">
        <v>192</v>
      </c>
      <c r="M434" s="8">
        <f>ROUND(SUMIF(Order_details_2!$A$2:$A$2158,Orders!A434,Order_details_2!$J$2:$J$2158),2)</f>
        <v>420.63</v>
      </c>
    </row>
    <row r="435" spans="1:13">
      <c r="A435">
        <v>10681</v>
      </c>
      <c r="B435" t="s">
        <v>592</v>
      </c>
      <c r="C435">
        <v>3</v>
      </c>
      <c r="D435" s="3">
        <v>43198</v>
      </c>
      <c r="E435">
        <f t="shared" si="6"/>
        <v>4</v>
      </c>
      <c r="F435" s="3">
        <v>43226</v>
      </c>
      <c r="G435" s="3">
        <v>43203</v>
      </c>
      <c r="H435" t="s">
        <v>593</v>
      </c>
      <c r="I435" t="s">
        <v>594</v>
      </c>
      <c r="J435" t="s">
        <v>595</v>
      </c>
      <c r="K435" t="s">
        <v>433</v>
      </c>
      <c r="L435" t="s">
        <v>192</v>
      </c>
      <c r="M435" s="8">
        <f>ROUND(SUMIF(Order_details_2!$A$2:$A$2158,Orders!A435,Order_details_2!$J$2:$J$2158),2)</f>
        <v>970.6</v>
      </c>
    </row>
    <row r="436" spans="1:13">
      <c r="A436">
        <v>10682</v>
      </c>
      <c r="B436" t="s">
        <v>513</v>
      </c>
      <c r="C436">
        <v>3</v>
      </c>
      <c r="D436" s="3">
        <v>43198</v>
      </c>
      <c r="E436">
        <f t="shared" si="6"/>
        <v>4</v>
      </c>
      <c r="F436" s="3">
        <v>43226</v>
      </c>
      <c r="G436" s="3">
        <v>43204</v>
      </c>
      <c r="H436" t="s">
        <v>514</v>
      </c>
      <c r="I436" t="s">
        <v>515</v>
      </c>
      <c r="J436" t="s">
        <v>314</v>
      </c>
      <c r="K436" t="s">
        <v>207</v>
      </c>
      <c r="L436" t="s">
        <v>315</v>
      </c>
      <c r="M436" s="8">
        <f>ROUND(SUMIF(Order_details_2!$A$2:$A$2158,Orders!A436,Order_details_2!$J$2:$J$2158),2)</f>
        <v>375.5</v>
      </c>
    </row>
    <row r="437" spans="1:13">
      <c r="A437">
        <v>10683</v>
      </c>
      <c r="B437" t="s">
        <v>440</v>
      </c>
      <c r="C437">
        <v>2</v>
      </c>
      <c r="D437" s="3">
        <v>43199</v>
      </c>
      <c r="E437">
        <f t="shared" si="6"/>
        <v>4</v>
      </c>
      <c r="F437" s="3">
        <v>43227</v>
      </c>
      <c r="G437" s="3">
        <v>43204</v>
      </c>
      <c r="H437" t="s">
        <v>441</v>
      </c>
      <c r="I437" t="s">
        <v>442</v>
      </c>
      <c r="J437" t="s">
        <v>443</v>
      </c>
      <c r="K437" t="s">
        <v>207</v>
      </c>
      <c r="L437" t="s">
        <v>265</v>
      </c>
      <c r="M437" s="8">
        <f>ROUND(SUMIF(Order_details_2!$A$2:$A$2158,Orders!A437,Order_details_2!$J$2:$J$2158),2)</f>
        <v>63</v>
      </c>
    </row>
    <row r="438" spans="1:13">
      <c r="A438">
        <v>10684</v>
      </c>
      <c r="B438" t="s">
        <v>316</v>
      </c>
      <c r="C438">
        <v>3</v>
      </c>
      <c r="D438" s="3">
        <v>43199</v>
      </c>
      <c r="E438">
        <f t="shared" si="6"/>
        <v>4</v>
      </c>
      <c r="F438" s="3">
        <v>43227</v>
      </c>
      <c r="G438" s="3">
        <v>43203</v>
      </c>
      <c r="H438" t="s">
        <v>317</v>
      </c>
      <c r="I438" t="s">
        <v>318</v>
      </c>
      <c r="J438" t="s">
        <v>319</v>
      </c>
      <c r="K438" t="s">
        <v>207</v>
      </c>
      <c r="L438" t="s">
        <v>270</v>
      </c>
      <c r="M438" s="8">
        <f>ROUND(SUMIF(Order_details_2!$A$2:$A$2158,Orders!A438,Order_details_2!$J$2:$J$2158),2)</f>
        <v>1768</v>
      </c>
    </row>
    <row r="439" spans="1:13">
      <c r="A439">
        <v>10685</v>
      </c>
      <c r="B439" t="s">
        <v>564</v>
      </c>
      <c r="C439">
        <v>4</v>
      </c>
      <c r="D439" s="3">
        <v>43202</v>
      </c>
      <c r="E439">
        <f t="shared" si="6"/>
        <v>4</v>
      </c>
      <c r="F439" s="3">
        <v>43216</v>
      </c>
      <c r="G439" s="3">
        <v>43206</v>
      </c>
      <c r="H439" t="s">
        <v>565</v>
      </c>
      <c r="I439" t="s">
        <v>566</v>
      </c>
      <c r="J439" t="s">
        <v>567</v>
      </c>
      <c r="K439" t="s">
        <v>299</v>
      </c>
      <c r="L439" t="s">
        <v>276</v>
      </c>
      <c r="M439" s="8">
        <f>ROUND(SUMIF(Order_details_2!$A$2:$A$2158,Orders!A439,Order_details_2!$J$2:$J$2158),2)</f>
        <v>801.1</v>
      </c>
    </row>
    <row r="440" spans="1:13">
      <c r="A440">
        <v>10686</v>
      </c>
      <c r="B440" t="s">
        <v>494</v>
      </c>
      <c r="C440">
        <v>2</v>
      </c>
      <c r="D440" s="3">
        <v>43203</v>
      </c>
      <c r="E440">
        <f t="shared" si="6"/>
        <v>4</v>
      </c>
      <c r="F440" s="3">
        <v>43231</v>
      </c>
      <c r="G440" s="3">
        <v>43211</v>
      </c>
      <c r="H440" t="s">
        <v>495</v>
      </c>
      <c r="I440" t="s">
        <v>496</v>
      </c>
      <c r="J440" t="s">
        <v>497</v>
      </c>
      <c r="K440" t="s">
        <v>207</v>
      </c>
      <c r="L440" t="s">
        <v>310</v>
      </c>
      <c r="M440" s="8">
        <f>ROUND(SUMIF(Order_details_2!$A$2:$A$2158,Orders!A440,Order_details_2!$J$2:$J$2158),2)</f>
        <v>702.45</v>
      </c>
    </row>
    <row r="441" spans="1:13">
      <c r="A441">
        <v>10687</v>
      </c>
      <c r="B441" t="s">
        <v>410</v>
      </c>
      <c r="C441">
        <v>9</v>
      </c>
      <c r="D441" s="3">
        <v>43203</v>
      </c>
      <c r="E441">
        <f t="shared" si="6"/>
        <v>4</v>
      </c>
      <c r="F441" s="3">
        <v>43231</v>
      </c>
      <c r="G441" s="3">
        <v>43233</v>
      </c>
      <c r="H441" t="s">
        <v>411</v>
      </c>
      <c r="I441" t="s">
        <v>412</v>
      </c>
      <c r="J441" t="s">
        <v>413</v>
      </c>
      <c r="K441" t="s">
        <v>414</v>
      </c>
      <c r="L441" t="s">
        <v>415</v>
      </c>
      <c r="M441" s="8">
        <f>ROUND(SUMIF(Order_details_2!$A$2:$A$2158,Orders!A441,Order_details_2!$J$2:$J$2158),2)</f>
        <v>2478.9</v>
      </c>
    </row>
    <row r="442" spans="1:13">
      <c r="A442">
        <v>10688</v>
      </c>
      <c r="B442" t="s">
        <v>520</v>
      </c>
      <c r="C442">
        <v>4</v>
      </c>
      <c r="D442" s="3">
        <v>43204</v>
      </c>
      <c r="E442">
        <f t="shared" si="6"/>
        <v>4</v>
      </c>
      <c r="F442" s="3">
        <v>43218</v>
      </c>
      <c r="G442" s="3">
        <v>43210</v>
      </c>
      <c r="H442" t="s">
        <v>521</v>
      </c>
      <c r="I442" t="s">
        <v>522</v>
      </c>
      <c r="J442" t="s">
        <v>523</v>
      </c>
      <c r="K442" t="s">
        <v>207</v>
      </c>
      <c r="L442" t="s">
        <v>486</v>
      </c>
      <c r="M442" s="8">
        <f>ROUND(SUMIF(Order_details_2!$A$2:$A$2158,Orders!A442,Order_details_2!$J$2:$J$2158),2)</f>
        <v>525.4</v>
      </c>
    </row>
    <row r="443" spans="1:13">
      <c r="A443">
        <v>10689</v>
      </c>
      <c r="B443" t="s">
        <v>375</v>
      </c>
      <c r="C443">
        <v>1</v>
      </c>
      <c r="D443" s="3">
        <v>43204</v>
      </c>
      <c r="E443">
        <f t="shared" si="6"/>
        <v>4</v>
      </c>
      <c r="F443" s="3">
        <v>43232</v>
      </c>
      <c r="G443" s="3">
        <v>43210</v>
      </c>
      <c r="H443" t="s">
        <v>376</v>
      </c>
      <c r="I443" t="s">
        <v>377</v>
      </c>
      <c r="J443" t="s">
        <v>378</v>
      </c>
      <c r="K443" t="s">
        <v>207</v>
      </c>
      <c r="L443" t="s">
        <v>332</v>
      </c>
      <c r="M443" s="8">
        <f>ROUND(SUMIF(Order_details_2!$A$2:$A$2158,Orders!A443,Order_details_2!$J$2:$J$2158),2)</f>
        <v>157.5</v>
      </c>
    </row>
    <row r="444" spans="1:13">
      <c r="A444">
        <v>10690</v>
      </c>
      <c r="B444" t="s">
        <v>271</v>
      </c>
      <c r="C444">
        <v>1</v>
      </c>
      <c r="D444" s="3">
        <v>43205</v>
      </c>
      <c r="E444">
        <f t="shared" si="6"/>
        <v>4</v>
      </c>
      <c r="F444" s="3">
        <v>43233</v>
      </c>
      <c r="G444" s="3">
        <v>43206</v>
      </c>
      <c r="H444" t="s">
        <v>272</v>
      </c>
      <c r="I444" t="s">
        <v>273</v>
      </c>
      <c r="J444" t="s">
        <v>274</v>
      </c>
      <c r="K444" t="s">
        <v>275</v>
      </c>
      <c r="L444" t="s">
        <v>276</v>
      </c>
      <c r="M444" s="8">
        <f>ROUND(SUMIF(Order_details_2!$A$2:$A$2158,Orders!A444,Order_details_2!$J$2:$J$2158),2)</f>
        <v>287.5</v>
      </c>
    </row>
    <row r="445" spans="1:13">
      <c r="A445">
        <v>10691</v>
      </c>
      <c r="B445" t="s">
        <v>359</v>
      </c>
      <c r="C445">
        <v>2</v>
      </c>
      <c r="D445" s="3">
        <v>43206</v>
      </c>
      <c r="E445">
        <f t="shared" si="6"/>
        <v>4</v>
      </c>
      <c r="F445" s="3">
        <v>43248</v>
      </c>
      <c r="G445" s="3">
        <v>43225</v>
      </c>
      <c r="H445" t="s">
        <v>360</v>
      </c>
      <c r="I445" t="s">
        <v>361</v>
      </c>
      <c r="J445" t="s">
        <v>362</v>
      </c>
      <c r="K445" t="s">
        <v>207</v>
      </c>
      <c r="L445" t="s">
        <v>270</v>
      </c>
      <c r="M445" s="8">
        <f>ROUND(SUMIF(Order_details_2!$A$2:$A$2158,Orders!A445,Order_details_2!$J$2:$J$2158),2)</f>
        <v>10164.799999999999</v>
      </c>
    </row>
    <row r="446" spans="1:13">
      <c r="A446">
        <v>10692</v>
      </c>
      <c r="B446" t="s">
        <v>617</v>
      </c>
      <c r="C446">
        <v>4</v>
      </c>
      <c r="D446" s="3">
        <v>43206</v>
      </c>
      <c r="E446">
        <f t="shared" si="6"/>
        <v>4</v>
      </c>
      <c r="F446" s="3">
        <v>43234</v>
      </c>
      <c r="G446" s="3">
        <v>43216</v>
      </c>
      <c r="H446" t="s">
        <v>624</v>
      </c>
      <c r="I446" t="s">
        <v>619</v>
      </c>
      <c r="J446" t="s">
        <v>620</v>
      </c>
      <c r="K446" t="s">
        <v>207</v>
      </c>
      <c r="L446" t="s">
        <v>270</v>
      </c>
      <c r="M446" s="8">
        <f>ROUND(SUMIF(Order_details_2!$A$2:$A$2158,Orders!A446,Order_details_2!$J$2:$J$2158),2)</f>
        <v>878</v>
      </c>
    </row>
    <row r="447" spans="1:13">
      <c r="A447">
        <v>10693</v>
      </c>
      <c r="B447" t="s">
        <v>351</v>
      </c>
      <c r="C447">
        <v>3</v>
      </c>
      <c r="D447" s="3">
        <v>43209</v>
      </c>
      <c r="E447">
        <f t="shared" si="6"/>
        <v>4</v>
      </c>
      <c r="F447" s="3">
        <v>43223</v>
      </c>
      <c r="G447" s="3">
        <v>43213</v>
      </c>
      <c r="H447" t="s">
        <v>352</v>
      </c>
      <c r="I447" t="s">
        <v>353</v>
      </c>
      <c r="J447" t="s">
        <v>190</v>
      </c>
      <c r="K447" t="s">
        <v>191</v>
      </c>
      <c r="L447" t="s">
        <v>192</v>
      </c>
      <c r="M447" s="8">
        <f>ROUND(SUMIF(Order_details_2!$A$2:$A$2158,Orders!A447,Order_details_2!$J$2:$J$2158),2)</f>
        <v>844.8</v>
      </c>
    </row>
    <row r="448" spans="1:13">
      <c r="A448">
        <v>10694</v>
      </c>
      <c r="B448" t="s">
        <v>359</v>
      </c>
      <c r="C448">
        <v>8</v>
      </c>
      <c r="D448" s="3">
        <v>43209</v>
      </c>
      <c r="E448">
        <f t="shared" si="6"/>
        <v>4</v>
      </c>
      <c r="F448" s="3">
        <v>43237</v>
      </c>
      <c r="G448" s="3">
        <v>43212</v>
      </c>
      <c r="H448" t="s">
        <v>360</v>
      </c>
      <c r="I448" t="s">
        <v>361</v>
      </c>
      <c r="J448" t="s">
        <v>362</v>
      </c>
      <c r="K448" t="s">
        <v>207</v>
      </c>
      <c r="L448" t="s">
        <v>270</v>
      </c>
      <c r="M448" s="8">
        <f>ROUND(SUMIF(Order_details_2!$A$2:$A$2158,Orders!A448,Order_details_2!$J$2:$J$2158),2)</f>
        <v>4825</v>
      </c>
    </row>
    <row r="449" spans="1:13">
      <c r="A449">
        <v>10695</v>
      </c>
      <c r="B449" t="s">
        <v>608</v>
      </c>
      <c r="C449">
        <v>7</v>
      </c>
      <c r="D449" s="3">
        <v>43210</v>
      </c>
      <c r="E449">
        <f t="shared" si="6"/>
        <v>4</v>
      </c>
      <c r="F449" s="3">
        <v>43252</v>
      </c>
      <c r="G449" s="3">
        <v>43217</v>
      </c>
      <c r="H449" t="s">
        <v>609</v>
      </c>
      <c r="I449" t="s">
        <v>610</v>
      </c>
      <c r="J449" t="s">
        <v>611</v>
      </c>
      <c r="K449" t="s">
        <v>207</v>
      </c>
      <c r="L449" t="s">
        <v>341</v>
      </c>
      <c r="M449" s="8">
        <f>ROUND(SUMIF(Order_details_2!$A$2:$A$2158,Orders!A449,Order_details_2!$J$2:$J$2158),2)</f>
        <v>642</v>
      </c>
    </row>
    <row r="450" spans="1:13">
      <c r="A450">
        <v>10696</v>
      </c>
      <c r="B450" t="s">
        <v>351</v>
      </c>
      <c r="C450">
        <v>8</v>
      </c>
      <c r="D450" s="3">
        <v>43211</v>
      </c>
      <c r="E450">
        <f t="shared" si="6"/>
        <v>4</v>
      </c>
      <c r="F450" s="3">
        <v>43253</v>
      </c>
      <c r="G450" s="3">
        <v>43217</v>
      </c>
      <c r="H450" t="s">
        <v>352</v>
      </c>
      <c r="I450" t="s">
        <v>353</v>
      </c>
      <c r="J450" t="s">
        <v>190</v>
      </c>
      <c r="K450" t="s">
        <v>191</v>
      </c>
      <c r="L450" t="s">
        <v>192</v>
      </c>
      <c r="M450" s="8">
        <f>ROUND(SUMIF(Order_details_2!$A$2:$A$2158,Orders!A450,Order_details_2!$J$2:$J$2158),2)</f>
        <v>996</v>
      </c>
    </row>
    <row r="451" spans="1:13">
      <c r="A451">
        <v>10697</v>
      </c>
      <c r="B451" t="s">
        <v>546</v>
      </c>
      <c r="C451">
        <v>3</v>
      </c>
      <c r="D451" s="3">
        <v>43211</v>
      </c>
      <c r="E451">
        <f t="shared" ref="E451:E514" si="7">MONTH(D451)</f>
        <v>4</v>
      </c>
      <c r="F451" s="3">
        <v>43239</v>
      </c>
      <c r="G451" s="3">
        <v>43217</v>
      </c>
      <c r="H451" t="s">
        <v>547</v>
      </c>
      <c r="I451" t="s">
        <v>548</v>
      </c>
      <c r="J451" t="s">
        <v>549</v>
      </c>
      <c r="K451" t="s">
        <v>550</v>
      </c>
      <c r="L451" t="s">
        <v>305</v>
      </c>
      <c r="M451" s="8">
        <f>ROUND(SUMIF(Order_details_2!$A$2:$A$2158,Orders!A451,Order_details_2!$J$2:$J$2158),2)</f>
        <v>268.48</v>
      </c>
    </row>
    <row r="452" spans="1:13">
      <c r="A452">
        <v>10698</v>
      </c>
      <c r="B452" t="s">
        <v>306</v>
      </c>
      <c r="C452">
        <v>4</v>
      </c>
      <c r="D452" s="3">
        <v>43212</v>
      </c>
      <c r="E452">
        <f t="shared" si="7"/>
        <v>4</v>
      </c>
      <c r="F452" s="3">
        <v>43240</v>
      </c>
      <c r="G452" s="3">
        <v>43220</v>
      </c>
      <c r="H452" t="s">
        <v>307</v>
      </c>
      <c r="I452" t="s">
        <v>308</v>
      </c>
      <c r="J452" t="s">
        <v>309</v>
      </c>
      <c r="K452" t="s">
        <v>207</v>
      </c>
      <c r="L452" t="s">
        <v>310</v>
      </c>
      <c r="M452" s="8">
        <f>ROUND(SUMIF(Order_details_2!$A$2:$A$2158,Orders!A452,Order_details_2!$J$2:$J$2158),2)</f>
        <v>479.29</v>
      </c>
    </row>
    <row r="453" spans="1:13">
      <c r="A453">
        <v>10699</v>
      </c>
      <c r="B453" t="s">
        <v>371</v>
      </c>
      <c r="C453">
        <v>3</v>
      </c>
      <c r="D453" s="3">
        <v>43212</v>
      </c>
      <c r="E453">
        <f t="shared" si="7"/>
        <v>4</v>
      </c>
      <c r="F453" s="3">
        <v>43240</v>
      </c>
      <c r="G453" s="3">
        <v>43216</v>
      </c>
      <c r="H453" t="s">
        <v>372</v>
      </c>
      <c r="I453" t="s">
        <v>373</v>
      </c>
      <c r="J453" t="s">
        <v>374</v>
      </c>
      <c r="K453" t="s">
        <v>207</v>
      </c>
      <c r="L453" t="s">
        <v>270</v>
      </c>
      <c r="M453" s="8">
        <f>ROUND(SUMIF(Order_details_2!$A$2:$A$2158,Orders!A453,Order_details_2!$J$2:$J$2158),2)</f>
        <v>114</v>
      </c>
    </row>
    <row r="454" spans="1:13">
      <c r="A454">
        <v>10700</v>
      </c>
      <c r="B454" t="s">
        <v>456</v>
      </c>
      <c r="C454">
        <v>3</v>
      </c>
      <c r="D454" s="3">
        <v>43213</v>
      </c>
      <c r="E454">
        <f t="shared" si="7"/>
        <v>4</v>
      </c>
      <c r="F454" s="3">
        <v>43241</v>
      </c>
      <c r="G454" s="3">
        <v>43219</v>
      </c>
      <c r="H454" t="s">
        <v>457</v>
      </c>
      <c r="I454" t="s">
        <v>458</v>
      </c>
      <c r="J454" t="s">
        <v>459</v>
      </c>
      <c r="K454" t="s">
        <v>460</v>
      </c>
      <c r="L454" t="s">
        <v>192</v>
      </c>
      <c r="M454" s="8">
        <f>ROUND(SUMIF(Order_details_2!$A$2:$A$2158,Orders!A454,Order_details_2!$J$2:$J$2158),2)</f>
        <v>409.6</v>
      </c>
    </row>
    <row r="455" spans="1:13">
      <c r="A455">
        <v>10701</v>
      </c>
      <c r="B455" t="s">
        <v>410</v>
      </c>
      <c r="C455">
        <v>6</v>
      </c>
      <c r="D455" s="3">
        <v>43216</v>
      </c>
      <c r="E455">
        <f t="shared" si="7"/>
        <v>4</v>
      </c>
      <c r="F455" s="3">
        <v>43230</v>
      </c>
      <c r="G455" s="3">
        <v>43218</v>
      </c>
      <c r="H455" t="s">
        <v>411</v>
      </c>
      <c r="I455" t="s">
        <v>412</v>
      </c>
      <c r="J455" t="s">
        <v>413</v>
      </c>
      <c r="K455" t="s">
        <v>414</v>
      </c>
      <c r="L455" t="s">
        <v>415</v>
      </c>
      <c r="M455" s="8">
        <f>ROUND(SUMIF(Order_details_2!$A$2:$A$2158,Orders!A455,Order_details_2!$J$2:$J$2158),2)</f>
        <v>505.5</v>
      </c>
    </row>
    <row r="456" spans="1:13">
      <c r="A456">
        <v>10702</v>
      </c>
      <c r="B456" t="s">
        <v>617</v>
      </c>
      <c r="C456">
        <v>4</v>
      </c>
      <c r="D456" s="3">
        <v>43216</v>
      </c>
      <c r="E456">
        <f t="shared" si="7"/>
        <v>4</v>
      </c>
      <c r="F456" s="3">
        <v>43258</v>
      </c>
      <c r="G456" s="3">
        <v>43224</v>
      </c>
      <c r="H456" t="s">
        <v>624</v>
      </c>
      <c r="I456" t="s">
        <v>619</v>
      </c>
      <c r="J456" t="s">
        <v>620</v>
      </c>
      <c r="K456" t="s">
        <v>207</v>
      </c>
      <c r="L456" t="s">
        <v>270</v>
      </c>
      <c r="M456" s="8">
        <f>ROUND(SUMIF(Order_details_2!$A$2:$A$2158,Orders!A456,Order_details_2!$J$2:$J$2158),2)</f>
        <v>330</v>
      </c>
    </row>
    <row r="457" spans="1:13">
      <c r="A457">
        <v>10703</v>
      </c>
      <c r="B457" t="s">
        <v>328</v>
      </c>
      <c r="C457">
        <v>6</v>
      </c>
      <c r="D457" s="3">
        <v>43217</v>
      </c>
      <c r="E457">
        <f t="shared" si="7"/>
        <v>4</v>
      </c>
      <c r="F457" s="3">
        <v>43245</v>
      </c>
      <c r="G457" s="3">
        <v>43223</v>
      </c>
      <c r="H457" t="s">
        <v>329</v>
      </c>
      <c r="I457" t="s">
        <v>330</v>
      </c>
      <c r="J457" t="s">
        <v>331</v>
      </c>
      <c r="K457" t="s">
        <v>207</v>
      </c>
      <c r="L457" t="s">
        <v>332</v>
      </c>
      <c r="M457" s="8">
        <f>ROUND(SUMIF(Order_details_2!$A$2:$A$2158,Orders!A457,Order_details_2!$J$2:$J$2158),2)</f>
        <v>2545</v>
      </c>
    </row>
    <row r="458" spans="1:13">
      <c r="A458">
        <v>10704</v>
      </c>
      <c r="B458" t="s">
        <v>524</v>
      </c>
      <c r="C458">
        <v>6</v>
      </c>
      <c r="D458" s="3">
        <v>43217</v>
      </c>
      <c r="E458">
        <f t="shared" si="7"/>
        <v>4</v>
      </c>
      <c r="F458" s="3">
        <v>43245</v>
      </c>
      <c r="G458" s="3">
        <v>43241</v>
      </c>
      <c r="H458" t="s">
        <v>525</v>
      </c>
      <c r="I458" t="s">
        <v>526</v>
      </c>
      <c r="J458" t="s">
        <v>406</v>
      </c>
      <c r="K458" t="s">
        <v>299</v>
      </c>
      <c r="L458" t="s">
        <v>276</v>
      </c>
      <c r="M458" s="8">
        <f>ROUND(SUMIF(Order_details_2!$A$2:$A$2158,Orders!A458,Order_details_2!$J$2:$J$2158),2)</f>
        <v>595.5</v>
      </c>
    </row>
    <row r="459" spans="1:13">
      <c r="A459">
        <v>10705</v>
      </c>
      <c r="B459" t="s">
        <v>300</v>
      </c>
      <c r="C459">
        <v>9</v>
      </c>
      <c r="D459" s="3">
        <v>43218</v>
      </c>
      <c r="E459">
        <f t="shared" si="7"/>
        <v>4</v>
      </c>
      <c r="F459" s="3">
        <v>43246</v>
      </c>
      <c r="G459" s="3">
        <v>43252</v>
      </c>
      <c r="H459" t="s">
        <v>301</v>
      </c>
      <c r="I459" t="s">
        <v>302</v>
      </c>
      <c r="J459" t="s">
        <v>303</v>
      </c>
      <c r="K459" t="s">
        <v>304</v>
      </c>
      <c r="L459" t="s">
        <v>305</v>
      </c>
      <c r="M459" s="8">
        <f>ROUND(SUMIF(Order_details_2!$A$2:$A$2158,Orders!A459,Order_details_2!$J$2:$J$2158),2)</f>
        <v>378</v>
      </c>
    </row>
    <row r="460" spans="1:13">
      <c r="A460">
        <v>10706</v>
      </c>
      <c r="B460" t="s">
        <v>424</v>
      </c>
      <c r="C460">
        <v>8</v>
      </c>
      <c r="D460" s="3">
        <v>43219</v>
      </c>
      <c r="E460">
        <f t="shared" si="7"/>
        <v>4</v>
      </c>
      <c r="F460" s="3">
        <v>43247</v>
      </c>
      <c r="G460" s="3">
        <v>43224</v>
      </c>
      <c r="H460" t="s">
        <v>425</v>
      </c>
      <c r="I460" t="s">
        <v>426</v>
      </c>
      <c r="J460" t="s">
        <v>427</v>
      </c>
      <c r="K460" t="s">
        <v>428</v>
      </c>
      <c r="L460" t="s">
        <v>192</v>
      </c>
      <c r="M460" s="8">
        <f>ROUND(SUMIF(Order_details_2!$A$2:$A$2158,Orders!A460,Order_details_2!$J$2:$J$2158),2)</f>
        <v>1893</v>
      </c>
    </row>
    <row r="461" spans="1:13">
      <c r="A461">
        <v>10707</v>
      </c>
      <c r="B461" t="s">
        <v>498</v>
      </c>
      <c r="C461">
        <v>4</v>
      </c>
      <c r="D461" s="3">
        <v>43219</v>
      </c>
      <c r="E461">
        <f t="shared" si="7"/>
        <v>4</v>
      </c>
      <c r="F461" s="3">
        <v>43233</v>
      </c>
      <c r="G461" s="3">
        <v>43226</v>
      </c>
      <c r="H461" t="s">
        <v>499</v>
      </c>
      <c r="I461" t="s">
        <v>500</v>
      </c>
      <c r="J461" t="s">
        <v>501</v>
      </c>
      <c r="K461" t="s">
        <v>502</v>
      </c>
      <c r="L461" t="s">
        <v>209</v>
      </c>
      <c r="M461" s="8">
        <f>ROUND(SUMIF(Order_details_2!$A$2:$A$2158,Orders!A461,Order_details_2!$J$2:$J$2158),2)</f>
        <v>1347</v>
      </c>
    </row>
    <row r="462" spans="1:13">
      <c r="A462">
        <v>10708</v>
      </c>
      <c r="B462" t="s">
        <v>437</v>
      </c>
      <c r="C462">
        <v>6</v>
      </c>
      <c r="D462" s="3">
        <v>43220</v>
      </c>
      <c r="E462">
        <f t="shared" si="7"/>
        <v>4</v>
      </c>
      <c r="F462" s="3">
        <v>43262</v>
      </c>
      <c r="G462" s="3">
        <v>43239</v>
      </c>
      <c r="H462" t="s">
        <v>438</v>
      </c>
      <c r="I462" t="s">
        <v>439</v>
      </c>
      <c r="J462" t="s">
        <v>432</v>
      </c>
      <c r="K462" t="s">
        <v>433</v>
      </c>
      <c r="L462" t="s">
        <v>192</v>
      </c>
      <c r="M462" s="8">
        <f>ROUND(SUMIF(Order_details_2!$A$2:$A$2158,Orders!A462,Order_details_2!$J$2:$J$2158),2)</f>
        <v>180.4</v>
      </c>
    </row>
    <row r="463" spans="1:13">
      <c r="A463">
        <v>10709</v>
      </c>
      <c r="B463" t="s">
        <v>564</v>
      </c>
      <c r="C463">
        <v>1</v>
      </c>
      <c r="D463" s="3">
        <v>43220</v>
      </c>
      <c r="E463">
        <f t="shared" si="7"/>
        <v>4</v>
      </c>
      <c r="F463" s="3">
        <v>43248</v>
      </c>
      <c r="G463" s="3">
        <v>43254</v>
      </c>
      <c r="H463" t="s">
        <v>565</v>
      </c>
      <c r="I463" t="s">
        <v>566</v>
      </c>
      <c r="J463" t="s">
        <v>567</v>
      </c>
      <c r="K463" t="s">
        <v>299</v>
      </c>
      <c r="L463" t="s">
        <v>276</v>
      </c>
      <c r="M463" s="8">
        <f>ROUND(SUMIF(Order_details_2!$A$2:$A$2158,Orders!A463,Order_details_2!$J$2:$J$2158),2)</f>
        <v>3424</v>
      </c>
    </row>
    <row r="464" spans="1:13">
      <c r="A464">
        <v>10710</v>
      </c>
      <c r="B464" t="s">
        <v>560</v>
      </c>
      <c r="C464">
        <v>1</v>
      </c>
      <c r="D464" s="3">
        <v>43223</v>
      </c>
      <c r="E464">
        <f t="shared" si="7"/>
        <v>5</v>
      </c>
      <c r="F464" s="3">
        <v>43251</v>
      </c>
      <c r="G464" s="3">
        <v>43226</v>
      </c>
      <c r="H464" t="s">
        <v>561</v>
      </c>
      <c r="I464" t="s">
        <v>562</v>
      </c>
      <c r="J464" t="s">
        <v>563</v>
      </c>
      <c r="K464" t="s">
        <v>207</v>
      </c>
      <c r="L464" t="s">
        <v>367</v>
      </c>
      <c r="M464" s="8">
        <f>ROUND(SUMIF(Order_details_2!$A$2:$A$2158,Orders!A464,Order_details_2!$J$2:$J$2158),2)</f>
        <v>93.5</v>
      </c>
    </row>
    <row r="465" spans="1:13">
      <c r="A465">
        <v>10711</v>
      </c>
      <c r="B465" t="s">
        <v>456</v>
      </c>
      <c r="C465">
        <v>5</v>
      </c>
      <c r="D465" s="3">
        <v>43224</v>
      </c>
      <c r="E465">
        <f t="shared" si="7"/>
        <v>5</v>
      </c>
      <c r="F465" s="3">
        <v>43266</v>
      </c>
      <c r="G465" s="3">
        <v>43232</v>
      </c>
      <c r="H465" t="s">
        <v>457</v>
      </c>
      <c r="I465" t="s">
        <v>458</v>
      </c>
      <c r="J465" t="s">
        <v>459</v>
      </c>
      <c r="K465" t="s">
        <v>460</v>
      </c>
      <c r="L465" t="s">
        <v>192</v>
      </c>
      <c r="M465" s="8">
        <f>ROUND(SUMIF(Order_details_2!$A$2:$A$2158,Orders!A465,Order_details_2!$J$2:$J$2158),2)</f>
        <v>4451.7</v>
      </c>
    </row>
    <row r="466" spans="1:13">
      <c r="A466">
        <v>10712</v>
      </c>
      <c r="B466" t="s">
        <v>410</v>
      </c>
      <c r="C466">
        <v>3</v>
      </c>
      <c r="D466" s="3">
        <v>43224</v>
      </c>
      <c r="E466">
        <f t="shared" si="7"/>
        <v>5</v>
      </c>
      <c r="F466" s="3">
        <v>43252</v>
      </c>
      <c r="G466" s="3">
        <v>43234</v>
      </c>
      <c r="H466" t="s">
        <v>411</v>
      </c>
      <c r="I466" t="s">
        <v>412</v>
      </c>
      <c r="J466" t="s">
        <v>413</v>
      </c>
      <c r="K466" t="s">
        <v>414</v>
      </c>
      <c r="L466" t="s">
        <v>415</v>
      </c>
      <c r="M466" s="8">
        <f>ROUND(SUMIF(Order_details_2!$A$2:$A$2158,Orders!A466,Order_details_2!$J$2:$J$2158),2)</f>
        <v>1144.92</v>
      </c>
    </row>
    <row r="467" spans="1:13">
      <c r="A467">
        <v>10713</v>
      </c>
      <c r="B467" t="s">
        <v>456</v>
      </c>
      <c r="C467">
        <v>1</v>
      </c>
      <c r="D467" s="3">
        <v>43225</v>
      </c>
      <c r="E467">
        <f t="shared" si="7"/>
        <v>5</v>
      </c>
      <c r="F467" s="3">
        <v>43253</v>
      </c>
      <c r="G467" s="3">
        <v>43227</v>
      </c>
      <c r="H467" t="s">
        <v>457</v>
      </c>
      <c r="I467" t="s">
        <v>458</v>
      </c>
      <c r="J467" t="s">
        <v>459</v>
      </c>
      <c r="K467" t="s">
        <v>460</v>
      </c>
      <c r="L467" t="s">
        <v>192</v>
      </c>
      <c r="M467" s="8">
        <f>ROUND(SUMIF(Order_details_2!$A$2:$A$2158,Orders!A467,Order_details_2!$J$2:$J$2158),2)</f>
        <v>2827.9</v>
      </c>
    </row>
    <row r="468" spans="1:13">
      <c r="A468">
        <v>10714</v>
      </c>
      <c r="B468" t="s">
        <v>456</v>
      </c>
      <c r="C468">
        <v>5</v>
      </c>
      <c r="D468" s="3">
        <v>43225</v>
      </c>
      <c r="E468">
        <f t="shared" si="7"/>
        <v>5</v>
      </c>
      <c r="F468" s="3">
        <v>43253</v>
      </c>
      <c r="G468" s="3">
        <v>43230</v>
      </c>
      <c r="H468" t="s">
        <v>457</v>
      </c>
      <c r="I468" t="s">
        <v>458</v>
      </c>
      <c r="J468" t="s">
        <v>459</v>
      </c>
      <c r="K468" t="s">
        <v>460</v>
      </c>
      <c r="L468" t="s">
        <v>192</v>
      </c>
      <c r="M468" s="8">
        <f>ROUND(SUMIF(Order_details_2!$A$2:$A$2158,Orders!A468,Order_details_2!$J$2:$J$2158),2)</f>
        <v>735.25</v>
      </c>
    </row>
    <row r="469" spans="1:13">
      <c r="A469">
        <v>10715</v>
      </c>
      <c r="B469" t="s">
        <v>469</v>
      </c>
      <c r="C469">
        <v>3</v>
      </c>
      <c r="D469" s="3">
        <v>43226</v>
      </c>
      <c r="E469">
        <f t="shared" si="7"/>
        <v>5</v>
      </c>
      <c r="F469" s="3">
        <v>43240</v>
      </c>
      <c r="G469" s="3">
        <v>43232</v>
      </c>
      <c r="H469" t="s">
        <v>470</v>
      </c>
      <c r="I469" t="s">
        <v>471</v>
      </c>
      <c r="J469" t="s">
        <v>472</v>
      </c>
      <c r="K469" t="s">
        <v>207</v>
      </c>
      <c r="L469" t="s">
        <v>265</v>
      </c>
      <c r="M469" s="8">
        <f>ROUND(SUMIF(Order_details_2!$A$2:$A$2158,Orders!A469,Order_details_2!$J$2:$J$2158),2)</f>
        <v>1296</v>
      </c>
    </row>
    <row r="470" spans="1:13">
      <c r="A470">
        <v>10716</v>
      </c>
      <c r="B470" t="s">
        <v>571</v>
      </c>
      <c r="C470">
        <v>4</v>
      </c>
      <c r="D470" s="3">
        <v>43227</v>
      </c>
      <c r="E470">
        <f t="shared" si="7"/>
        <v>5</v>
      </c>
      <c r="F470" s="3">
        <v>43255</v>
      </c>
      <c r="G470" s="3">
        <v>43230</v>
      </c>
      <c r="H470" t="s">
        <v>572</v>
      </c>
      <c r="I470" t="s">
        <v>573</v>
      </c>
      <c r="J470" t="s">
        <v>558</v>
      </c>
      <c r="K470" t="s">
        <v>207</v>
      </c>
      <c r="L470" t="s">
        <v>559</v>
      </c>
      <c r="M470" s="8">
        <f>ROUND(SUMIF(Order_details_2!$A$2:$A$2158,Orders!A470,Order_details_2!$J$2:$J$2158),2)</f>
        <v>706</v>
      </c>
    </row>
    <row r="471" spans="1:13">
      <c r="A471">
        <v>10717</v>
      </c>
      <c r="B471" t="s">
        <v>342</v>
      </c>
      <c r="C471">
        <v>1</v>
      </c>
      <c r="D471" s="3">
        <v>43227</v>
      </c>
      <c r="E471">
        <f t="shared" si="7"/>
        <v>5</v>
      </c>
      <c r="F471" s="3">
        <v>43255</v>
      </c>
      <c r="G471" s="3">
        <v>43232</v>
      </c>
      <c r="H471" t="s">
        <v>343</v>
      </c>
      <c r="I471" t="s">
        <v>344</v>
      </c>
      <c r="J471" t="s">
        <v>345</v>
      </c>
      <c r="K471" t="s">
        <v>207</v>
      </c>
      <c r="L471" t="s">
        <v>270</v>
      </c>
      <c r="M471" s="8">
        <f>ROUND(SUMIF(Order_details_2!$A$2:$A$2158,Orders!A471,Order_details_2!$J$2:$J$2158),2)</f>
        <v>172.75</v>
      </c>
    </row>
    <row r="472" spans="1:13">
      <c r="A472">
        <v>10718</v>
      </c>
      <c r="B472" t="s">
        <v>452</v>
      </c>
      <c r="C472">
        <v>1</v>
      </c>
      <c r="D472" s="3">
        <v>43230</v>
      </c>
      <c r="E472">
        <f t="shared" si="7"/>
        <v>5</v>
      </c>
      <c r="F472" s="3">
        <v>43258</v>
      </c>
      <c r="G472" s="3">
        <v>43232</v>
      </c>
      <c r="H472" t="s">
        <v>453</v>
      </c>
      <c r="I472" t="s">
        <v>454</v>
      </c>
      <c r="J472" t="s">
        <v>455</v>
      </c>
      <c r="K472" t="s">
        <v>207</v>
      </c>
      <c r="L472" t="s">
        <v>270</v>
      </c>
      <c r="M472" s="8">
        <f>ROUND(SUMIF(Order_details_2!$A$2:$A$2158,Orders!A472,Order_details_2!$J$2:$J$2158),2)</f>
        <v>3463</v>
      </c>
    </row>
    <row r="473" spans="1:13">
      <c r="A473">
        <v>10719</v>
      </c>
      <c r="B473" t="s">
        <v>603</v>
      </c>
      <c r="C473">
        <v>8</v>
      </c>
      <c r="D473" s="3">
        <v>43230</v>
      </c>
      <c r="E473">
        <f t="shared" si="7"/>
        <v>5</v>
      </c>
      <c r="F473" s="3">
        <v>43258</v>
      </c>
      <c r="G473" s="3">
        <v>43239</v>
      </c>
      <c r="H473" t="s">
        <v>604</v>
      </c>
      <c r="I473" t="s">
        <v>605</v>
      </c>
      <c r="J473" t="s">
        <v>606</v>
      </c>
      <c r="K473" t="s">
        <v>607</v>
      </c>
      <c r="L473" t="s">
        <v>192</v>
      </c>
      <c r="M473" s="8">
        <f>ROUND(SUMIF(Order_details_2!$A$2:$A$2158,Orders!A473,Order_details_2!$J$2:$J$2158),2)</f>
        <v>281.42</v>
      </c>
    </row>
    <row r="474" spans="1:13">
      <c r="A474">
        <v>10720</v>
      </c>
      <c r="B474" t="s">
        <v>320</v>
      </c>
      <c r="C474">
        <v>8</v>
      </c>
      <c r="D474" s="3">
        <v>43231</v>
      </c>
      <c r="E474">
        <f t="shared" si="7"/>
        <v>5</v>
      </c>
      <c r="F474" s="3">
        <v>43245</v>
      </c>
      <c r="G474" s="3">
        <v>43239</v>
      </c>
      <c r="H474" t="s">
        <v>321</v>
      </c>
      <c r="I474" t="s">
        <v>322</v>
      </c>
      <c r="J474" t="s">
        <v>274</v>
      </c>
      <c r="K474" t="s">
        <v>275</v>
      </c>
      <c r="L474" t="s">
        <v>276</v>
      </c>
      <c r="M474" s="8">
        <f>ROUND(SUMIF(Order_details_2!$A$2:$A$2158,Orders!A474,Order_details_2!$J$2:$J$2158),2)</f>
        <v>550</v>
      </c>
    </row>
    <row r="475" spans="1:13">
      <c r="A475">
        <v>10721</v>
      </c>
      <c r="B475" t="s">
        <v>359</v>
      </c>
      <c r="C475">
        <v>5</v>
      </c>
      <c r="D475" s="3">
        <v>43232</v>
      </c>
      <c r="E475">
        <f t="shared" si="7"/>
        <v>5</v>
      </c>
      <c r="F475" s="3">
        <v>43260</v>
      </c>
      <c r="G475" s="3">
        <v>43234</v>
      </c>
      <c r="H475" t="s">
        <v>360</v>
      </c>
      <c r="I475" t="s">
        <v>361</v>
      </c>
      <c r="J475" t="s">
        <v>362</v>
      </c>
      <c r="K475" t="s">
        <v>207</v>
      </c>
      <c r="L475" t="s">
        <v>270</v>
      </c>
      <c r="M475" s="8">
        <f>ROUND(SUMIF(Order_details_2!$A$2:$A$2158,Orders!A475,Order_details_2!$J$2:$J$2158),2)</f>
        <v>48.63</v>
      </c>
    </row>
    <row r="476" spans="1:13">
      <c r="A476">
        <v>10722</v>
      </c>
      <c r="B476" t="s">
        <v>456</v>
      </c>
      <c r="C476">
        <v>8</v>
      </c>
      <c r="D476" s="3">
        <v>43232</v>
      </c>
      <c r="E476">
        <f t="shared" si="7"/>
        <v>5</v>
      </c>
      <c r="F476" s="3">
        <v>43274</v>
      </c>
      <c r="G476" s="3">
        <v>43238</v>
      </c>
      <c r="H476" t="s">
        <v>457</v>
      </c>
      <c r="I476" t="s">
        <v>458</v>
      </c>
      <c r="J476" t="s">
        <v>459</v>
      </c>
      <c r="K476" t="s">
        <v>460</v>
      </c>
      <c r="L476" t="s">
        <v>192</v>
      </c>
      <c r="M476" s="8">
        <f>ROUND(SUMIF(Order_details_2!$A$2:$A$2158,Orders!A476,Order_details_2!$J$2:$J$2158),2)</f>
        <v>1570</v>
      </c>
    </row>
    <row r="477" spans="1:13">
      <c r="A477">
        <v>10723</v>
      </c>
      <c r="B477" t="s">
        <v>351</v>
      </c>
      <c r="C477">
        <v>3</v>
      </c>
      <c r="D477" s="3">
        <v>43233</v>
      </c>
      <c r="E477">
        <f t="shared" si="7"/>
        <v>5</v>
      </c>
      <c r="F477" s="3">
        <v>43261</v>
      </c>
      <c r="G477" s="3">
        <v>43259</v>
      </c>
      <c r="H477" t="s">
        <v>352</v>
      </c>
      <c r="I477" t="s">
        <v>353</v>
      </c>
      <c r="J477" t="s">
        <v>190</v>
      </c>
      <c r="K477" t="s">
        <v>191</v>
      </c>
      <c r="L477" t="s">
        <v>192</v>
      </c>
      <c r="M477" s="8">
        <f>ROUND(SUMIF(Order_details_2!$A$2:$A$2158,Orders!A477,Order_details_2!$J$2:$J$2158),2)</f>
        <v>468.45</v>
      </c>
    </row>
    <row r="478" spans="1:13">
      <c r="A478">
        <v>10724</v>
      </c>
      <c r="B478" t="s">
        <v>473</v>
      </c>
      <c r="C478">
        <v>8</v>
      </c>
      <c r="D478" s="3">
        <v>43233</v>
      </c>
      <c r="E478">
        <f t="shared" si="7"/>
        <v>5</v>
      </c>
      <c r="F478" s="3">
        <v>43275</v>
      </c>
      <c r="G478" s="3">
        <v>43239</v>
      </c>
      <c r="H478" t="s">
        <v>474</v>
      </c>
      <c r="I478" t="s">
        <v>475</v>
      </c>
      <c r="J478" t="s">
        <v>476</v>
      </c>
      <c r="K478" t="s">
        <v>477</v>
      </c>
      <c r="L478" t="s">
        <v>478</v>
      </c>
      <c r="M478" s="8">
        <f>ROUND(SUMIF(Order_details_2!$A$2:$A$2158,Orders!A478,Order_details_2!$J$2:$J$2158),2)</f>
        <v>638.5</v>
      </c>
    </row>
    <row r="479" spans="1:13">
      <c r="A479">
        <v>10725</v>
      </c>
      <c r="B479" t="s">
        <v>487</v>
      </c>
      <c r="C479">
        <v>4</v>
      </c>
      <c r="D479" s="3">
        <v>43234</v>
      </c>
      <c r="E479">
        <f t="shared" si="7"/>
        <v>5</v>
      </c>
      <c r="F479" s="3">
        <v>43262</v>
      </c>
      <c r="G479" s="3">
        <v>43239</v>
      </c>
      <c r="H479" t="s">
        <v>488</v>
      </c>
      <c r="I479" t="s">
        <v>489</v>
      </c>
      <c r="J479" t="s">
        <v>406</v>
      </c>
      <c r="K479" t="s">
        <v>299</v>
      </c>
      <c r="L479" t="s">
        <v>276</v>
      </c>
      <c r="M479" s="8">
        <f>ROUND(SUMIF(Order_details_2!$A$2:$A$2158,Orders!A479,Order_details_2!$J$2:$J$2158),2)</f>
        <v>287.8</v>
      </c>
    </row>
    <row r="480" spans="1:13">
      <c r="A480">
        <v>10726</v>
      </c>
      <c r="B480" t="s">
        <v>510</v>
      </c>
      <c r="C480">
        <v>4</v>
      </c>
      <c r="D480" s="3">
        <v>43237</v>
      </c>
      <c r="E480">
        <f t="shared" si="7"/>
        <v>5</v>
      </c>
      <c r="F480" s="3">
        <v>43251</v>
      </c>
      <c r="G480" s="3">
        <v>43269</v>
      </c>
      <c r="H480" t="s">
        <v>511</v>
      </c>
      <c r="I480" t="s">
        <v>512</v>
      </c>
      <c r="J480" t="s">
        <v>206</v>
      </c>
      <c r="K480" t="s">
        <v>207</v>
      </c>
      <c r="L480" t="s">
        <v>209</v>
      </c>
      <c r="M480" s="8">
        <f>ROUND(SUMIF(Order_details_2!$A$2:$A$2158,Orders!A480,Order_details_2!$J$2:$J$2158),2)</f>
        <v>655</v>
      </c>
    </row>
    <row r="481" spans="1:13">
      <c r="A481">
        <v>10727</v>
      </c>
      <c r="B481" t="s">
        <v>396</v>
      </c>
      <c r="C481">
        <v>2</v>
      </c>
      <c r="D481" s="3">
        <v>43237</v>
      </c>
      <c r="E481">
        <f t="shared" si="7"/>
        <v>5</v>
      </c>
      <c r="F481" s="3">
        <v>43265</v>
      </c>
      <c r="G481" s="3">
        <v>43269</v>
      </c>
      <c r="H481" t="s">
        <v>397</v>
      </c>
      <c r="I481" t="s">
        <v>398</v>
      </c>
      <c r="J481" t="s">
        <v>399</v>
      </c>
      <c r="K481" t="s">
        <v>207</v>
      </c>
      <c r="L481" t="s">
        <v>367</v>
      </c>
      <c r="M481" s="8">
        <f>ROUND(SUMIF(Order_details_2!$A$2:$A$2158,Orders!A481,Order_details_2!$J$2:$J$2158),2)</f>
        <v>85.5</v>
      </c>
    </row>
    <row r="482" spans="1:13">
      <c r="A482">
        <v>10728</v>
      </c>
      <c r="B482" t="s">
        <v>524</v>
      </c>
      <c r="C482">
        <v>4</v>
      </c>
      <c r="D482" s="3">
        <v>43238</v>
      </c>
      <c r="E482">
        <f t="shared" si="7"/>
        <v>5</v>
      </c>
      <c r="F482" s="3">
        <v>43266</v>
      </c>
      <c r="G482" s="3">
        <v>43245</v>
      </c>
      <c r="H482" t="s">
        <v>525</v>
      </c>
      <c r="I482" t="s">
        <v>526</v>
      </c>
      <c r="J482" t="s">
        <v>406</v>
      </c>
      <c r="K482" t="s">
        <v>299</v>
      </c>
      <c r="L482" t="s">
        <v>276</v>
      </c>
      <c r="M482" s="8">
        <f>ROUND(SUMIF(Order_details_2!$A$2:$A$2158,Orders!A482,Order_details_2!$J$2:$J$2158),2)</f>
        <v>1296.75</v>
      </c>
    </row>
    <row r="483" spans="1:13">
      <c r="A483">
        <v>10729</v>
      </c>
      <c r="B483" t="s">
        <v>546</v>
      </c>
      <c r="C483">
        <v>8</v>
      </c>
      <c r="D483" s="3">
        <v>43238</v>
      </c>
      <c r="E483">
        <f t="shared" si="7"/>
        <v>5</v>
      </c>
      <c r="F483" s="3">
        <v>43280</v>
      </c>
      <c r="G483" s="3">
        <v>43248</v>
      </c>
      <c r="H483" t="s">
        <v>547</v>
      </c>
      <c r="I483" t="s">
        <v>548</v>
      </c>
      <c r="J483" t="s">
        <v>549</v>
      </c>
      <c r="K483" t="s">
        <v>550</v>
      </c>
      <c r="L483" t="s">
        <v>305</v>
      </c>
      <c r="M483" s="8">
        <f>ROUND(SUMIF(Order_details_2!$A$2:$A$2158,Orders!A483,Order_details_2!$J$2:$J$2158),2)</f>
        <v>1850</v>
      </c>
    </row>
    <row r="484" spans="1:13">
      <c r="A484">
        <v>10730</v>
      </c>
      <c r="B484" t="s">
        <v>469</v>
      </c>
      <c r="C484">
        <v>5</v>
      </c>
      <c r="D484" s="3">
        <v>43239</v>
      </c>
      <c r="E484">
        <f t="shared" si="7"/>
        <v>5</v>
      </c>
      <c r="F484" s="3">
        <v>43267</v>
      </c>
      <c r="G484" s="3">
        <v>43248</v>
      </c>
      <c r="H484" t="s">
        <v>470</v>
      </c>
      <c r="I484" t="s">
        <v>471</v>
      </c>
      <c r="J484" t="s">
        <v>472</v>
      </c>
      <c r="K484" t="s">
        <v>207</v>
      </c>
      <c r="L484" t="s">
        <v>265</v>
      </c>
      <c r="M484" s="8">
        <f>ROUND(SUMIF(Order_details_2!$A$2:$A$2158,Orders!A484,Order_details_2!$J$2:$J$2158),2)</f>
        <v>25.49</v>
      </c>
    </row>
    <row r="485" spans="1:13">
      <c r="A485">
        <v>10731</v>
      </c>
      <c r="B485" t="s">
        <v>286</v>
      </c>
      <c r="C485">
        <v>7</v>
      </c>
      <c r="D485" s="3">
        <v>43240</v>
      </c>
      <c r="E485">
        <f t="shared" si="7"/>
        <v>5</v>
      </c>
      <c r="F485" s="3">
        <v>43268</v>
      </c>
      <c r="G485" s="3">
        <v>43248</v>
      </c>
      <c r="H485" t="s">
        <v>287</v>
      </c>
      <c r="I485" t="s">
        <v>288</v>
      </c>
      <c r="J485" t="s">
        <v>289</v>
      </c>
      <c r="K485" t="s">
        <v>207</v>
      </c>
      <c r="L485" t="s">
        <v>290</v>
      </c>
      <c r="M485" s="8">
        <f>ROUND(SUMIF(Order_details_2!$A$2:$A$2158,Orders!A485,Order_details_2!$J$2:$J$2158),2)</f>
        <v>99.5</v>
      </c>
    </row>
    <row r="486" spans="1:13">
      <c r="A486">
        <v>10732</v>
      </c>
      <c r="B486" t="s">
        <v>469</v>
      </c>
      <c r="C486">
        <v>3</v>
      </c>
      <c r="D486" s="3">
        <v>43240</v>
      </c>
      <c r="E486">
        <f t="shared" si="7"/>
        <v>5</v>
      </c>
      <c r="F486" s="3">
        <v>43268</v>
      </c>
      <c r="G486" s="3">
        <v>43241</v>
      </c>
      <c r="H486" t="s">
        <v>470</v>
      </c>
      <c r="I486" t="s">
        <v>471</v>
      </c>
      <c r="J486" t="s">
        <v>472</v>
      </c>
      <c r="K486" t="s">
        <v>207</v>
      </c>
      <c r="L486" t="s">
        <v>265</v>
      </c>
      <c r="M486" s="8">
        <f>ROUND(SUMIF(Order_details_2!$A$2:$A$2158,Orders!A486,Order_details_2!$J$2:$J$2158),2)</f>
        <v>360</v>
      </c>
    </row>
    <row r="487" spans="1:13">
      <c r="A487">
        <v>10733</v>
      </c>
      <c r="B487" t="s">
        <v>375</v>
      </c>
      <c r="C487">
        <v>1</v>
      </c>
      <c r="D487" s="3">
        <v>43241</v>
      </c>
      <c r="E487">
        <f t="shared" si="7"/>
        <v>5</v>
      </c>
      <c r="F487" s="3">
        <v>43269</v>
      </c>
      <c r="G487" s="3">
        <v>43244</v>
      </c>
      <c r="H487" t="s">
        <v>376</v>
      </c>
      <c r="I487" t="s">
        <v>377</v>
      </c>
      <c r="J487" t="s">
        <v>378</v>
      </c>
      <c r="K487" t="s">
        <v>207</v>
      </c>
      <c r="L487" t="s">
        <v>332</v>
      </c>
      <c r="M487" s="8">
        <f>ROUND(SUMIF(Order_details_2!$A$2:$A$2158,Orders!A487,Order_details_2!$J$2:$J$2158),2)</f>
        <v>1459</v>
      </c>
    </row>
    <row r="488" spans="1:13">
      <c r="A488">
        <v>10734</v>
      </c>
      <c r="B488" t="s">
        <v>564</v>
      </c>
      <c r="C488">
        <v>2</v>
      </c>
      <c r="D488" s="3">
        <v>43241</v>
      </c>
      <c r="E488">
        <f t="shared" si="7"/>
        <v>5</v>
      </c>
      <c r="F488" s="3">
        <v>43269</v>
      </c>
      <c r="G488" s="3">
        <v>43246</v>
      </c>
      <c r="H488" t="s">
        <v>565</v>
      </c>
      <c r="I488" t="s">
        <v>566</v>
      </c>
      <c r="J488" t="s">
        <v>567</v>
      </c>
      <c r="K488" t="s">
        <v>299</v>
      </c>
      <c r="L488" t="s">
        <v>276</v>
      </c>
      <c r="M488" s="8">
        <f>ROUND(SUMIF(Order_details_2!$A$2:$A$2158,Orders!A488,Order_details_2!$J$2:$J$2158),2)</f>
        <v>1498.35</v>
      </c>
    </row>
    <row r="489" spans="1:13">
      <c r="A489">
        <v>10735</v>
      </c>
      <c r="B489" t="s">
        <v>603</v>
      </c>
      <c r="C489">
        <v>6</v>
      </c>
      <c r="D489" s="3">
        <v>43244</v>
      </c>
      <c r="E489">
        <f t="shared" si="7"/>
        <v>5</v>
      </c>
      <c r="F489" s="3">
        <v>43272</v>
      </c>
      <c r="G489" s="3">
        <v>43255</v>
      </c>
      <c r="H489" t="s">
        <v>604</v>
      </c>
      <c r="I489" t="s">
        <v>605</v>
      </c>
      <c r="J489" t="s">
        <v>606</v>
      </c>
      <c r="K489" t="s">
        <v>607</v>
      </c>
      <c r="L489" t="s">
        <v>192</v>
      </c>
      <c r="M489" s="8">
        <f>ROUND(SUMIF(Order_details_2!$A$2:$A$2158,Orders!A489,Order_details_2!$J$2:$J$2158),2)</f>
        <v>59.6</v>
      </c>
    </row>
    <row r="490" spans="1:13">
      <c r="A490">
        <v>10736</v>
      </c>
      <c r="B490" t="s">
        <v>410</v>
      </c>
      <c r="C490">
        <v>9</v>
      </c>
      <c r="D490" s="3">
        <v>43245</v>
      </c>
      <c r="E490">
        <f t="shared" si="7"/>
        <v>5</v>
      </c>
      <c r="F490" s="3">
        <v>43273</v>
      </c>
      <c r="G490" s="3">
        <v>43255</v>
      </c>
      <c r="H490" t="s">
        <v>411</v>
      </c>
      <c r="I490" t="s">
        <v>412</v>
      </c>
      <c r="J490" t="s">
        <v>413</v>
      </c>
      <c r="K490" t="s">
        <v>414</v>
      </c>
      <c r="L490" t="s">
        <v>415</v>
      </c>
      <c r="M490" s="8">
        <f>ROUND(SUMIF(Order_details_2!$A$2:$A$2158,Orders!A490,Order_details_2!$J$2:$J$2158),2)</f>
        <v>997</v>
      </c>
    </row>
    <row r="491" spans="1:13">
      <c r="A491">
        <v>10737</v>
      </c>
      <c r="B491" t="s">
        <v>261</v>
      </c>
      <c r="C491">
        <v>2</v>
      </c>
      <c r="D491" s="3">
        <v>43245</v>
      </c>
      <c r="E491">
        <f t="shared" si="7"/>
        <v>5</v>
      </c>
      <c r="F491" s="3">
        <v>43273</v>
      </c>
      <c r="G491" s="3">
        <v>43252</v>
      </c>
      <c r="H491" t="s">
        <v>262</v>
      </c>
      <c r="I491" t="s">
        <v>263</v>
      </c>
      <c r="J491" t="s">
        <v>264</v>
      </c>
      <c r="K491" t="s">
        <v>207</v>
      </c>
      <c r="L491" t="s">
        <v>265</v>
      </c>
      <c r="M491" s="8">
        <f>ROUND(SUMIF(Order_details_2!$A$2:$A$2158,Orders!A491,Order_details_2!$J$2:$J$2158),2)</f>
        <v>139.80000000000001</v>
      </c>
    </row>
    <row r="492" spans="1:13">
      <c r="A492">
        <v>10738</v>
      </c>
      <c r="B492" t="s">
        <v>625</v>
      </c>
      <c r="C492">
        <v>2</v>
      </c>
      <c r="D492" s="3">
        <v>43246</v>
      </c>
      <c r="E492">
        <f t="shared" si="7"/>
        <v>5</v>
      </c>
      <c r="F492" s="3">
        <v>43274</v>
      </c>
      <c r="G492" s="3">
        <v>43252</v>
      </c>
      <c r="H492" t="s">
        <v>626</v>
      </c>
      <c r="I492" t="s">
        <v>627</v>
      </c>
      <c r="J492" t="s">
        <v>628</v>
      </c>
      <c r="K492" t="s">
        <v>207</v>
      </c>
      <c r="L492" t="s">
        <v>265</v>
      </c>
      <c r="M492" s="8">
        <f>ROUND(SUMIF(Order_details_2!$A$2:$A$2158,Orders!A492,Order_details_2!$J$2:$J$2158),2)</f>
        <v>52.35</v>
      </c>
    </row>
    <row r="493" spans="1:13">
      <c r="A493">
        <v>10739</v>
      </c>
      <c r="B493" t="s">
        <v>261</v>
      </c>
      <c r="C493">
        <v>3</v>
      </c>
      <c r="D493" s="3">
        <v>43246</v>
      </c>
      <c r="E493">
        <f t="shared" si="7"/>
        <v>5</v>
      </c>
      <c r="F493" s="3">
        <v>43274</v>
      </c>
      <c r="G493" s="3">
        <v>43251</v>
      </c>
      <c r="H493" t="s">
        <v>262</v>
      </c>
      <c r="I493" t="s">
        <v>263</v>
      </c>
      <c r="J493" t="s">
        <v>264</v>
      </c>
      <c r="K493" t="s">
        <v>207</v>
      </c>
      <c r="L493" t="s">
        <v>265</v>
      </c>
      <c r="M493" s="8">
        <f>ROUND(SUMIF(Order_details_2!$A$2:$A$2158,Orders!A493,Order_details_2!$J$2:$J$2158),2)</f>
        <v>240</v>
      </c>
    </row>
    <row r="494" spans="1:13">
      <c r="A494">
        <v>10740</v>
      </c>
      <c r="B494" t="s">
        <v>351</v>
      </c>
      <c r="C494">
        <v>4</v>
      </c>
      <c r="D494" s="3">
        <v>43247</v>
      </c>
      <c r="E494">
        <f t="shared" si="7"/>
        <v>5</v>
      </c>
      <c r="F494" s="3">
        <v>43275</v>
      </c>
      <c r="G494" s="3">
        <v>43259</v>
      </c>
      <c r="H494" t="s">
        <v>352</v>
      </c>
      <c r="I494" t="s">
        <v>353</v>
      </c>
      <c r="J494" t="s">
        <v>190</v>
      </c>
      <c r="K494" t="s">
        <v>191</v>
      </c>
      <c r="L494" t="s">
        <v>192</v>
      </c>
      <c r="M494" s="8">
        <f>ROUND(SUMIF(Order_details_2!$A$2:$A$2158,Orders!A494,Order_details_2!$J$2:$J$2158),2)</f>
        <v>354</v>
      </c>
    </row>
    <row r="495" spans="1:13">
      <c r="A495">
        <v>10741</v>
      </c>
      <c r="B495" t="s">
        <v>498</v>
      </c>
      <c r="C495">
        <v>4</v>
      </c>
      <c r="D495" s="3">
        <v>43248</v>
      </c>
      <c r="E495">
        <f t="shared" si="7"/>
        <v>5</v>
      </c>
      <c r="F495" s="3">
        <v>43262</v>
      </c>
      <c r="G495" s="3">
        <v>43252</v>
      </c>
      <c r="H495" t="s">
        <v>499</v>
      </c>
      <c r="I495" t="s">
        <v>500</v>
      </c>
      <c r="J495" t="s">
        <v>501</v>
      </c>
      <c r="K495" t="s">
        <v>502</v>
      </c>
      <c r="L495" t="s">
        <v>209</v>
      </c>
      <c r="M495" s="8">
        <f>ROUND(SUMIF(Order_details_2!$A$2:$A$2158,Orders!A495,Order_details_2!$J$2:$J$2158),2)</f>
        <v>57</v>
      </c>
    </row>
    <row r="496" spans="1:13">
      <c r="A496">
        <v>10742</v>
      </c>
      <c r="B496" t="s">
        <v>541</v>
      </c>
      <c r="C496">
        <v>3</v>
      </c>
      <c r="D496" s="3">
        <v>43248</v>
      </c>
      <c r="E496">
        <f t="shared" si="7"/>
        <v>5</v>
      </c>
      <c r="F496" s="3">
        <v>43276</v>
      </c>
      <c r="G496" s="3">
        <v>43252</v>
      </c>
      <c r="H496" t="s">
        <v>542</v>
      </c>
      <c r="I496" t="s">
        <v>543</v>
      </c>
      <c r="J496" t="s">
        <v>544</v>
      </c>
      <c r="K496" t="s">
        <v>545</v>
      </c>
      <c r="L496" t="s">
        <v>478</v>
      </c>
      <c r="M496" s="8">
        <f>ROUND(SUMIF(Order_details_2!$A$2:$A$2158,Orders!A496,Order_details_2!$J$2:$J$2158),2)</f>
        <v>3118</v>
      </c>
    </row>
    <row r="497" spans="1:13">
      <c r="A497">
        <v>10743</v>
      </c>
      <c r="B497" t="s">
        <v>498</v>
      </c>
      <c r="C497">
        <v>1</v>
      </c>
      <c r="D497" s="3">
        <v>43251</v>
      </c>
      <c r="E497">
        <f t="shared" si="7"/>
        <v>5</v>
      </c>
      <c r="F497" s="3">
        <v>43279</v>
      </c>
      <c r="G497" s="3">
        <v>43255</v>
      </c>
      <c r="H497" t="s">
        <v>499</v>
      </c>
      <c r="I497" t="s">
        <v>500</v>
      </c>
      <c r="J497" t="s">
        <v>501</v>
      </c>
      <c r="K497" t="s">
        <v>502</v>
      </c>
      <c r="L497" t="s">
        <v>209</v>
      </c>
      <c r="M497" s="8">
        <f>ROUND(SUMIF(Order_details_2!$A$2:$A$2158,Orders!A497,Order_details_2!$J$2:$J$2158),2)</f>
        <v>16.8</v>
      </c>
    </row>
    <row r="498" spans="1:13">
      <c r="A498">
        <v>10744</v>
      </c>
      <c r="B498" t="s">
        <v>520</v>
      </c>
      <c r="C498">
        <v>6</v>
      </c>
      <c r="D498" s="3">
        <v>43251</v>
      </c>
      <c r="E498">
        <f t="shared" si="7"/>
        <v>5</v>
      </c>
      <c r="F498" s="3">
        <v>43279</v>
      </c>
      <c r="G498" s="3">
        <v>43258</v>
      </c>
      <c r="H498" t="s">
        <v>521</v>
      </c>
      <c r="I498" t="s">
        <v>522</v>
      </c>
      <c r="J498" t="s">
        <v>523</v>
      </c>
      <c r="K498" t="s">
        <v>207</v>
      </c>
      <c r="L498" t="s">
        <v>486</v>
      </c>
      <c r="M498" s="8">
        <f>ROUND(SUMIF(Order_details_2!$A$2:$A$2158,Orders!A498,Order_details_2!$J$2:$J$2158),2)</f>
        <v>184</v>
      </c>
    </row>
    <row r="499" spans="1:13">
      <c r="A499">
        <v>10745</v>
      </c>
      <c r="B499" t="s">
        <v>359</v>
      </c>
      <c r="C499">
        <v>9</v>
      </c>
      <c r="D499" s="3">
        <v>43252</v>
      </c>
      <c r="E499">
        <f t="shared" si="7"/>
        <v>6</v>
      </c>
      <c r="F499" s="3">
        <v>43280</v>
      </c>
      <c r="G499" s="3">
        <v>43261</v>
      </c>
      <c r="H499" t="s">
        <v>360</v>
      </c>
      <c r="I499" t="s">
        <v>361</v>
      </c>
      <c r="J499" t="s">
        <v>362</v>
      </c>
      <c r="K499" t="s">
        <v>207</v>
      </c>
      <c r="L499" t="s">
        <v>270</v>
      </c>
      <c r="M499" s="8">
        <f>ROUND(SUMIF(Order_details_2!$A$2:$A$2158,Orders!A499,Order_details_2!$J$2:$J$2158),2)</f>
        <v>4529.8</v>
      </c>
    </row>
    <row r="500" spans="1:13">
      <c r="A500">
        <v>10746</v>
      </c>
      <c r="B500" t="s">
        <v>286</v>
      </c>
      <c r="C500">
        <v>1</v>
      </c>
      <c r="D500" s="3">
        <v>43253</v>
      </c>
      <c r="E500">
        <f t="shared" si="7"/>
        <v>6</v>
      </c>
      <c r="F500" s="3">
        <v>43281</v>
      </c>
      <c r="G500" s="3">
        <v>43255</v>
      </c>
      <c r="H500" t="s">
        <v>287</v>
      </c>
      <c r="I500" t="s">
        <v>288</v>
      </c>
      <c r="J500" t="s">
        <v>289</v>
      </c>
      <c r="K500" t="s">
        <v>207</v>
      </c>
      <c r="L500" t="s">
        <v>290</v>
      </c>
      <c r="M500" s="8">
        <f>ROUND(SUMIF(Order_details_2!$A$2:$A$2158,Orders!A500,Order_details_2!$J$2:$J$2158),2)</f>
        <v>2311.6999999999998</v>
      </c>
    </row>
    <row r="501" spans="1:13">
      <c r="A501">
        <v>10747</v>
      </c>
      <c r="B501" t="s">
        <v>494</v>
      </c>
      <c r="C501">
        <v>6</v>
      </c>
      <c r="D501" s="3">
        <v>43253</v>
      </c>
      <c r="E501">
        <f t="shared" si="7"/>
        <v>6</v>
      </c>
      <c r="F501" s="3">
        <v>43281</v>
      </c>
      <c r="G501" s="3">
        <v>43260</v>
      </c>
      <c r="H501" t="s">
        <v>495</v>
      </c>
      <c r="I501" t="s">
        <v>496</v>
      </c>
      <c r="J501" t="s">
        <v>497</v>
      </c>
      <c r="K501" t="s">
        <v>207</v>
      </c>
      <c r="L501" t="s">
        <v>310</v>
      </c>
      <c r="M501" s="8">
        <f>ROUND(SUMIF(Order_details_2!$A$2:$A$2158,Orders!A501,Order_details_2!$J$2:$J$2158),2)</f>
        <v>1912.85</v>
      </c>
    </row>
    <row r="502" spans="1:13">
      <c r="A502">
        <v>10748</v>
      </c>
      <c r="B502" t="s">
        <v>456</v>
      </c>
      <c r="C502">
        <v>3</v>
      </c>
      <c r="D502" s="3">
        <v>43254</v>
      </c>
      <c r="E502">
        <f t="shared" si="7"/>
        <v>6</v>
      </c>
      <c r="F502" s="3">
        <v>43282</v>
      </c>
      <c r="G502" s="3">
        <v>43262</v>
      </c>
      <c r="H502" t="s">
        <v>457</v>
      </c>
      <c r="I502" t="s">
        <v>458</v>
      </c>
      <c r="J502" t="s">
        <v>459</v>
      </c>
      <c r="K502" t="s">
        <v>460</v>
      </c>
      <c r="L502" t="s">
        <v>192</v>
      </c>
      <c r="M502" s="8">
        <f>ROUND(SUMIF(Order_details_2!$A$2:$A$2158,Orders!A502,Order_details_2!$J$2:$J$2158),2)</f>
        <v>2196</v>
      </c>
    </row>
    <row r="503" spans="1:13">
      <c r="A503">
        <v>10749</v>
      </c>
      <c r="B503" t="s">
        <v>444</v>
      </c>
      <c r="C503">
        <v>4</v>
      </c>
      <c r="D503" s="3">
        <v>43254</v>
      </c>
      <c r="E503">
        <f t="shared" si="7"/>
        <v>6</v>
      </c>
      <c r="F503" s="3">
        <v>43282</v>
      </c>
      <c r="G503" s="3">
        <v>43283</v>
      </c>
      <c r="H503" t="s">
        <v>445</v>
      </c>
      <c r="I503" t="s">
        <v>446</v>
      </c>
      <c r="J503" t="s">
        <v>447</v>
      </c>
      <c r="K503" t="s">
        <v>448</v>
      </c>
      <c r="L503" t="s">
        <v>209</v>
      </c>
      <c r="M503" s="8">
        <f>ROUND(SUMIF(Order_details_2!$A$2:$A$2158,Orders!A503,Order_details_2!$J$2:$J$2158),2)</f>
        <v>1080</v>
      </c>
    </row>
    <row r="504" spans="1:13">
      <c r="A504">
        <v>10750</v>
      </c>
      <c r="B504" t="s">
        <v>337</v>
      </c>
      <c r="C504">
        <v>9</v>
      </c>
      <c r="D504" s="3">
        <v>43255</v>
      </c>
      <c r="E504">
        <f t="shared" si="7"/>
        <v>6</v>
      </c>
      <c r="F504" s="3">
        <v>43283</v>
      </c>
      <c r="G504" s="3">
        <v>43258</v>
      </c>
      <c r="H504" t="s">
        <v>338</v>
      </c>
      <c r="I504" t="s">
        <v>339</v>
      </c>
      <c r="J504" t="s">
        <v>340</v>
      </c>
      <c r="K504" t="s">
        <v>207</v>
      </c>
      <c r="L504" t="s">
        <v>341</v>
      </c>
      <c r="M504" s="8">
        <f>ROUND(SUMIF(Order_details_2!$A$2:$A$2158,Orders!A504,Order_details_2!$J$2:$J$2158),2)</f>
        <v>280.69</v>
      </c>
    </row>
    <row r="505" spans="1:13">
      <c r="A505">
        <v>10751</v>
      </c>
      <c r="B505" t="s">
        <v>291</v>
      </c>
      <c r="C505">
        <v>3</v>
      </c>
      <c r="D505" s="3">
        <v>43258</v>
      </c>
      <c r="E505">
        <f t="shared" si="7"/>
        <v>6</v>
      </c>
      <c r="F505" s="3">
        <v>43286</v>
      </c>
      <c r="G505" s="3">
        <v>43267</v>
      </c>
      <c r="H505" t="s">
        <v>292</v>
      </c>
      <c r="I505" t="s">
        <v>293</v>
      </c>
      <c r="J505" t="s">
        <v>294</v>
      </c>
      <c r="K505" t="s">
        <v>207</v>
      </c>
      <c r="L505" t="s">
        <v>290</v>
      </c>
      <c r="M505" s="8">
        <f>ROUND(SUMIF(Order_details_2!$A$2:$A$2158,Orders!A505,Order_details_2!$J$2:$J$2158),2)</f>
        <v>1071.68</v>
      </c>
    </row>
    <row r="506" spans="1:13">
      <c r="A506">
        <v>10752</v>
      </c>
      <c r="B506" t="s">
        <v>586</v>
      </c>
      <c r="C506">
        <v>2</v>
      </c>
      <c r="D506" s="3">
        <v>43258</v>
      </c>
      <c r="E506">
        <f t="shared" si="7"/>
        <v>6</v>
      </c>
      <c r="F506" s="3">
        <v>43286</v>
      </c>
      <c r="G506" s="3">
        <v>43262</v>
      </c>
      <c r="H506" t="s">
        <v>587</v>
      </c>
      <c r="I506" t="s">
        <v>588</v>
      </c>
      <c r="J506" t="s">
        <v>206</v>
      </c>
      <c r="K506" t="s">
        <v>207</v>
      </c>
      <c r="L506" t="s">
        <v>209</v>
      </c>
      <c r="M506" s="8">
        <f>ROUND(SUMIF(Order_details_2!$A$2:$A$2158,Orders!A506,Order_details_2!$J$2:$J$2158),2)</f>
        <v>252</v>
      </c>
    </row>
    <row r="507" spans="1:13">
      <c r="A507">
        <v>10753</v>
      </c>
      <c r="B507" t="s">
        <v>560</v>
      </c>
      <c r="C507">
        <v>3</v>
      </c>
      <c r="D507" s="3">
        <v>43259</v>
      </c>
      <c r="E507">
        <f t="shared" si="7"/>
        <v>6</v>
      </c>
      <c r="F507" s="3">
        <v>43287</v>
      </c>
      <c r="G507" s="3">
        <v>43261</v>
      </c>
      <c r="H507" t="s">
        <v>561</v>
      </c>
      <c r="I507" t="s">
        <v>562</v>
      </c>
      <c r="J507" t="s">
        <v>563</v>
      </c>
      <c r="K507" t="s">
        <v>207</v>
      </c>
      <c r="L507" t="s">
        <v>367</v>
      </c>
      <c r="M507" s="8">
        <f>ROUND(SUMIF(Order_details_2!$A$2:$A$2158,Orders!A507,Order_details_2!$J$2:$J$2158),2)</f>
        <v>88</v>
      </c>
    </row>
    <row r="508" spans="1:13">
      <c r="A508">
        <v>10754</v>
      </c>
      <c r="B508" t="s">
        <v>363</v>
      </c>
      <c r="C508">
        <v>6</v>
      </c>
      <c r="D508" s="3">
        <v>43259</v>
      </c>
      <c r="E508">
        <f t="shared" si="7"/>
        <v>6</v>
      </c>
      <c r="F508" s="3">
        <v>43287</v>
      </c>
      <c r="G508" s="3">
        <v>43261</v>
      </c>
      <c r="H508" t="s">
        <v>364</v>
      </c>
      <c r="I508" t="s">
        <v>365</v>
      </c>
      <c r="J508" t="s">
        <v>366</v>
      </c>
      <c r="K508" t="s">
        <v>207</v>
      </c>
      <c r="L508" t="s">
        <v>367</v>
      </c>
      <c r="M508" s="8">
        <f>ROUND(SUMIF(Order_details_2!$A$2:$A$2158,Orders!A508,Order_details_2!$J$2:$J$2158),2)</f>
        <v>55.2</v>
      </c>
    </row>
    <row r="509" spans="1:13">
      <c r="A509">
        <v>10755</v>
      </c>
      <c r="B509" t="s">
        <v>469</v>
      </c>
      <c r="C509">
        <v>4</v>
      </c>
      <c r="D509" s="3">
        <v>43260</v>
      </c>
      <c r="E509">
        <f t="shared" si="7"/>
        <v>6</v>
      </c>
      <c r="F509" s="3">
        <v>43288</v>
      </c>
      <c r="G509" s="3">
        <v>43262</v>
      </c>
      <c r="H509" t="s">
        <v>470</v>
      </c>
      <c r="I509" t="s">
        <v>471</v>
      </c>
      <c r="J509" t="s">
        <v>472</v>
      </c>
      <c r="K509" t="s">
        <v>207</v>
      </c>
      <c r="L509" t="s">
        <v>265</v>
      </c>
      <c r="M509" s="8">
        <f>ROUND(SUMIF(Order_details_2!$A$2:$A$2158,Orders!A509,Order_details_2!$J$2:$J$2158),2)</f>
        <v>649.5</v>
      </c>
    </row>
    <row r="510" spans="1:13">
      <c r="A510">
        <v>10756</v>
      </c>
      <c r="B510" t="s">
        <v>354</v>
      </c>
      <c r="C510">
        <v>8</v>
      </c>
      <c r="D510" s="3">
        <v>43261</v>
      </c>
      <c r="E510">
        <f t="shared" si="7"/>
        <v>6</v>
      </c>
      <c r="F510" s="3">
        <v>43289</v>
      </c>
      <c r="G510" s="3">
        <v>43266</v>
      </c>
      <c r="H510" t="s">
        <v>355</v>
      </c>
      <c r="I510" t="s">
        <v>356</v>
      </c>
      <c r="J510" t="s">
        <v>357</v>
      </c>
      <c r="K510" t="s">
        <v>358</v>
      </c>
      <c r="L510" t="s">
        <v>192</v>
      </c>
      <c r="M510" s="8">
        <f>ROUND(SUMIF(Order_details_2!$A$2:$A$2158,Orders!A510,Order_details_2!$J$2:$J$2158),2)</f>
        <v>497.5</v>
      </c>
    </row>
    <row r="511" spans="1:13">
      <c r="A511">
        <v>10757</v>
      </c>
      <c r="B511" t="s">
        <v>456</v>
      </c>
      <c r="C511">
        <v>6</v>
      </c>
      <c r="D511" s="3">
        <v>43261</v>
      </c>
      <c r="E511">
        <f t="shared" si="7"/>
        <v>6</v>
      </c>
      <c r="F511" s="3">
        <v>43289</v>
      </c>
      <c r="G511" s="3">
        <v>43279</v>
      </c>
      <c r="H511" t="s">
        <v>457</v>
      </c>
      <c r="I511" t="s">
        <v>458</v>
      </c>
      <c r="J511" t="s">
        <v>459</v>
      </c>
      <c r="K511" t="s">
        <v>460</v>
      </c>
      <c r="L511" t="s">
        <v>192</v>
      </c>
      <c r="M511" s="8">
        <f>ROUND(SUMIF(Order_details_2!$A$2:$A$2158,Orders!A511,Order_details_2!$J$2:$J$2158),2)</f>
        <v>3082</v>
      </c>
    </row>
    <row r="512" spans="1:13">
      <c r="A512">
        <v>10758</v>
      </c>
      <c r="B512" t="s">
        <v>291</v>
      </c>
      <c r="C512">
        <v>3</v>
      </c>
      <c r="D512" s="3">
        <v>43262</v>
      </c>
      <c r="E512">
        <f t="shared" si="7"/>
        <v>6</v>
      </c>
      <c r="F512" s="3">
        <v>43290</v>
      </c>
      <c r="G512" s="3">
        <v>43268</v>
      </c>
      <c r="H512" t="s">
        <v>292</v>
      </c>
      <c r="I512" t="s">
        <v>293</v>
      </c>
      <c r="J512" t="s">
        <v>294</v>
      </c>
      <c r="K512" t="s">
        <v>207</v>
      </c>
      <c r="L512" t="s">
        <v>290</v>
      </c>
      <c r="M512" s="8">
        <f>ROUND(SUMIF(Order_details_2!$A$2:$A$2158,Orders!A512,Order_details_2!$J$2:$J$2158),2)</f>
        <v>1644.6</v>
      </c>
    </row>
    <row r="513" spans="1:13">
      <c r="A513">
        <v>10759</v>
      </c>
      <c r="B513" t="s">
        <v>434</v>
      </c>
      <c r="C513">
        <v>3</v>
      </c>
      <c r="D513" s="3">
        <v>43262</v>
      </c>
      <c r="E513">
        <f t="shared" si="7"/>
        <v>6</v>
      </c>
      <c r="F513" s="3">
        <v>43290</v>
      </c>
      <c r="G513" s="3">
        <v>43276</v>
      </c>
      <c r="H513" t="s">
        <v>435</v>
      </c>
      <c r="I513" t="s">
        <v>436</v>
      </c>
      <c r="J513" t="s">
        <v>314</v>
      </c>
      <c r="K513" t="s">
        <v>207</v>
      </c>
      <c r="L513" t="s">
        <v>315</v>
      </c>
      <c r="M513" s="8">
        <f>ROUND(SUMIF(Order_details_2!$A$2:$A$2158,Orders!A513,Order_details_2!$J$2:$J$2158),2)</f>
        <v>320</v>
      </c>
    </row>
    <row r="514" spans="1:13">
      <c r="A514">
        <v>10760</v>
      </c>
      <c r="B514" t="s">
        <v>596</v>
      </c>
      <c r="C514">
        <v>4</v>
      </c>
      <c r="D514" s="3">
        <v>43265</v>
      </c>
      <c r="E514">
        <f t="shared" si="7"/>
        <v>6</v>
      </c>
      <c r="F514" s="3">
        <v>43293</v>
      </c>
      <c r="G514" s="3">
        <v>43274</v>
      </c>
      <c r="H514" t="s">
        <v>597</v>
      </c>
      <c r="I514" t="s">
        <v>598</v>
      </c>
      <c r="J514" t="s">
        <v>599</v>
      </c>
      <c r="K514" t="s">
        <v>207</v>
      </c>
      <c r="L514" t="s">
        <v>285</v>
      </c>
      <c r="M514" s="8">
        <f>ROUND(SUMIF(Order_details_2!$A$2:$A$2158,Orders!A514,Order_details_2!$J$2:$J$2158),2)</f>
        <v>2143</v>
      </c>
    </row>
    <row r="515" spans="1:13">
      <c r="A515">
        <v>10761</v>
      </c>
      <c r="B515" t="s">
        <v>323</v>
      </c>
      <c r="C515">
        <v>5</v>
      </c>
      <c r="D515" s="3">
        <v>43266</v>
      </c>
      <c r="E515">
        <f t="shared" ref="E515:E578" si="8">MONTH(D515)</f>
        <v>6</v>
      </c>
      <c r="F515" s="3">
        <v>43294</v>
      </c>
      <c r="G515" s="3">
        <v>43272</v>
      </c>
      <c r="H515" t="s">
        <v>324</v>
      </c>
      <c r="I515" t="s">
        <v>325</v>
      </c>
      <c r="J515" t="s">
        <v>326</v>
      </c>
      <c r="K515" t="s">
        <v>327</v>
      </c>
      <c r="L515" t="s">
        <v>192</v>
      </c>
      <c r="M515" s="8">
        <f>ROUND(SUMIF(Order_details_2!$A$2:$A$2158,Orders!A515,Order_details_2!$J$2:$J$2158),2)</f>
        <v>262</v>
      </c>
    </row>
    <row r="516" spans="1:13">
      <c r="A516">
        <v>10762</v>
      </c>
      <c r="B516" t="s">
        <v>328</v>
      </c>
      <c r="C516">
        <v>3</v>
      </c>
      <c r="D516" s="3">
        <v>43266</v>
      </c>
      <c r="E516">
        <f t="shared" si="8"/>
        <v>6</v>
      </c>
      <c r="F516" s="3">
        <v>43294</v>
      </c>
      <c r="G516" s="3">
        <v>43273</v>
      </c>
      <c r="H516" t="s">
        <v>329</v>
      </c>
      <c r="I516" t="s">
        <v>330</v>
      </c>
      <c r="J516" t="s">
        <v>331</v>
      </c>
      <c r="K516" t="s">
        <v>207</v>
      </c>
      <c r="L516" t="s">
        <v>332</v>
      </c>
      <c r="M516" s="8">
        <f>ROUND(SUMIF(Order_details_2!$A$2:$A$2158,Orders!A516,Order_details_2!$J$2:$J$2158),2)</f>
        <v>4337</v>
      </c>
    </row>
    <row r="517" spans="1:13">
      <c r="A517">
        <v>10763</v>
      </c>
      <c r="B517" t="s">
        <v>551</v>
      </c>
      <c r="C517">
        <v>3</v>
      </c>
      <c r="D517" s="3">
        <v>43267</v>
      </c>
      <c r="E517">
        <f t="shared" si="8"/>
        <v>6</v>
      </c>
      <c r="F517" s="3">
        <v>43295</v>
      </c>
      <c r="G517" s="3">
        <v>43272</v>
      </c>
      <c r="H517" t="s">
        <v>552</v>
      </c>
      <c r="I517" t="s">
        <v>553</v>
      </c>
      <c r="J517" t="s">
        <v>554</v>
      </c>
      <c r="K517" t="s">
        <v>207</v>
      </c>
      <c r="L517" t="s">
        <v>265</v>
      </c>
      <c r="M517" s="8">
        <f>ROUND(SUMIF(Order_details_2!$A$2:$A$2158,Orders!A517,Order_details_2!$J$2:$J$2158),2)</f>
        <v>616</v>
      </c>
    </row>
    <row r="518" spans="1:13">
      <c r="A518">
        <v>10764</v>
      </c>
      <c r="B518" t="s">
        <v>306</v>
      </c>
      <c r="C518">
        <v>6</v>
      </c>
      <c r="D518" s="3">
        <v>43267</v>
      </c>
      <c r="E518">
        <f t="shared" si="8"/>
        <v>6</v>
      </c>
      <c r="F518" s="3">
        <v>43295</v>
      </c>
      <c r="G518" s="3">
        <v>43272</v>
      </c>
      <c r="H518" t="s">
        <v>307</v>
      </c>
      <c r="I518" t="s">
        <v>308</v>
      </c>
      <c r="J518" t="s">
        <v>309</v>
      </c>
      <c r="K518" t="s">
        <v>207</v>
      </c>
      <c r="L518" t="s">
        <v>310</v>
      </c>
      <c r="M518" s="8">
        <f>ROUND(SUMIF(Order_details_2!$A$2:$A$2158,Orders!A518,Order_details_2!$J$2:$J$2158),2)</f>
        <v>254</v>
      </c>
    </row>
    <row r="519" spans="1:13">
      <c r="A519">
        <v>10765</v>
      </c>
      <c r="B519" t="s">
        <v>359</v>
      </c>
      <c r="C519">
        <v>3</v>
      </c>
      <c r="D519" s="3">
        <v>43268</v>
      </c>
      <c r="E519">
        <f t="shared" si="8"/>
        <v>6</v>
      </c>
      <c r="F519" s="3">
        <v>43296</v>
      </c>
      <c r="G519" s="3">
        <v>43273</v>
      </c>
      <c r="H519" t="s">
        <v>360</v>
      </c>
      <c r="I519" t="s">
        <v>361</v>
      </c>
      <c r="J519" t="s">
        <v>362</v>
      </c>
      <c r="K519" t="s">
        <v>207</v>
      </c>
      <c r="L519" t="s">
        <v>270</v>
      </c>
      <c r="M519" s="8">
        <f>ROUND(SUMIF(Order_details_2!$A$2:$A$2158,Orders!A519,Order_details_2!$J$2:$J$2158),2)</f>
        <v>168.4</v>
      </c>
    </row>
    <row r="520" spans="1:13">
      <c r="A520">
        <v>10766</v>
      </c>
      <c r="B520" t="s">
        <v>316</v>
      </c>
      <c r="C520">
        <v>4</v>
      </c>
      <c r="D520" s="3">
        <v>43269</v>
      </c>
      <c r="E520">
        <f t="shared" si="8"/>
        <v>6</v>
      </c>
      <c r="F520" s="3">
        <v>43297</v>
      </c>
      <c r="G520" s="3">
        <v>43273</v>
      </c>
      <c r="H520" t="s">
        <v>317</v>
      </c>
      <c r="I520" t="s">
        <v>318</v>
      </c>
      <c r="J520" t="s">
        <v>319</v>
      </c>
      <c r="K520" t="s">
        <v>207</v>
      </c>
      <c r="L520" t="s">
        <v>270</v>
      </c>
      <c r="M520" s="8">
        <f>ROUND(SUMIF(Order_details_2!$A$2:$A$2158,Orders!A520,Order_details_2!$J$2:$J$2158),2)</f>
        <v>2310</v>
      </c>
    </row>
    <row r="521" spans="1:13">
      <c r="A521">
        <v>10767</v>
      </c>
      <c r="B521" t="s">
        <v>281</v>
      </c>
      <c r="C521">
        <v>4</v>
      </c>
      <c r="D521" s="3">
        <v>43269</v>
      </c>
      <c r="E521">
        <f t="shared" si="8"/>
        <v>6</v>
      </c>
      <c r="F521" s="3">
        <v>43297</v>
      </c>
      <c r="G521" s="3">
        <v>43279</v>
      </c>
      <c r="H521" t="s">
        <v>282</v>
      </c>
      <c r="I521" t="s">
        <v>283</v>
      </c>
      <c r="J521" t="s">
        <v>284</v>
      </c>
      <c r="K521" t="s">
        <v>207</v>
      </c>
      <c r="L521" t="s">
        <v>285</v>
      </c>
      <c r="M521" s="8">
        <f>ROUND(SUMIF(Order_details_2!$A$2:$A$2158,Orders!A521,Order_details_2!$J$2:$J$2158),2)</f>
        <v>28</v>
      </c>
    </row>
    <row r="522" spans="1:13">
      <c r="A522">
        <v>10768</v>
      </c>
      <c r="B522" t="s">
        <v>498</v>
      </c>
      <c r="C522">
        <v>3</v>
      </c>
      <c r="D522" s="3">
        <v>43272</v>
      </c>
      <c r="E522">
        <f t="shared" si="8"/>
        <v>6</v>
      </c>
      <c r="F522" s="3">
        <v>43300</v>
      </c>
      <c r="G522" s="3">
        <v>43279</v>
      </c>
      <c r="H522" t="s">
        <v>499</v>
      </c>
      <c r="I522" t="s">
        <v>500</v>
      </c>
      <c r="J522" t="s">
        <v>501</v>
      </c>
      <c r="K522" t="s">
        <v>502</v>
      </c>
      <c r="L522" t="s">
        <v>209</v>
      </c>
      <c r="M522" s="8">
        <f>ROUND(SUMIF(Order_details_2!$A$2:$A$2158,Orders!A522,Order_details_2!$J$2:$J$2158),2)</f>
        <v>1477</v>
      </c>
    </row>
    <row r="523" spans="1:13">
      <c r="A523">
        <v>10769</v>
      </c>
      <c r="B523" t="s">
        <v>520</v>
      </c>
      <c r="C523">
        <v>3</v>
      </c>
      <c r="D523" s="3">
        <v>43272</v>
      </c>
      <c r="E523">
        <f t="shared" si="8"/>
        <v>6</v>
      </c>
      <c r="F523" s="3">
        <v>43300</v>
      </c>
      <c r="G523" s="3">
        <v>43276</v>
      </c>
      <c r="H523" t="s">
        <v>521</v>
      </c>
      <c r="I523" t="s">
        <v>522</v>
      </c>
      <c r="J523" t="s">
        <v>523</v>
      </c>
      <c r="K523" t="s">
        <v>207</v>
      </c>
      <c r="L523" t="s">
        <v>486</v>
      </c>
      <c r="M523" s="8">
        <f>ROUND(SUMIF(Order_details_2!$A$2:$A$2158,Orders!A523,Order_details_2!$J$2:$J$2158),2)</f>
        <v>1329.23</v>
      </c>
    </row>
    <row r="524" spans="1:13">
      <c r="A524">
        <v>10770</v>
      </c>
      <c r="B524" t="s">
        <v>271</v>
      </c>
      <c r="C524">
        <v>8</v>
      </c>
      <c r="D524" s="3">
        <v>43273</v>
      </c>
      <c r="E524">
        <f t="shared" si="8"/>
        <v>6</v>
      </c>
      <c r="F524" s="3">
        <v>43301</v>
      </c>
      <c r="G524" s="3">
        <v>43281</v>
      </c>
      <c r="H524" t="s">
        <v>272</v>
      </c>
      <c r="I524" t="s">
        <v>273</v>
      </c>
      <c r="J524" t="s">
        <v>274</v>
      </c>
      <c r="K524" t="s">
        <v>275</v>
      </c>
      <c r="L524" t="s">
        <v>276</v>
      </c>
      <c r="M524" s="8">
        <f>ROUND(SUMIF(Order_details_2!$A$2:$A$2158,Orders!A524,Order_details_2!$J$2:$J$2158),2)</f>
        <v>78.75</v>
      </c>
    </row>
    <row r="525" spans="1:13">
      <c r="A525">
        <v>10771</v>
      </c>
      <c r="B525" t="s">
        <v>306</v>
      </c>
      <c r="C525">
        <v>9</v>
      </c>
      <c r="D525" s="3">
        <v>43274</v>
      </c>
      <c r="E525">
        <f t="shared" si="8"/>
        <v>6</v>
      </c>
      <c r="F525" s="3">
        <v>43302</v>
      </c>
      <c r="G525" s="3">
        <v>43297</v>
      </c>
      <c r="H525" t="s">
        <v>307</v>
      </c>
      <c r="I525" t="s">
        <v>308</v>
      </c>
      <c r="J525" t="s">
        <v>309</v>
      </c>
      <c r="K525" t="s">
        <v>207</v>
      </c>
      <c r="L525" t="s">
        <v>310</v>
      </c>
      <c r="M525" s="8">
        <f>ROUND(SUMIF(Order_details_2!$A$2:$A$2158,Orders!A525,Order_details_2!$J$2:$J$2158),2)</f>
        <v>344</v>
      </c>
    </row>
    <row r="526" spans="1:13">
      <c r="A526">
        <v>10772</v>
      </c>
      <c r="B526" t="s">
        <v>379</v>
      </c>
      <c r="C526">
        <v>3</v>
      </c>
      <c r="D526" s="3">
        <v>43274</v>
      </c>
      <c r="E526">
        <f t="shared" si="8"/>
        <v>6</v>
      </c>
      <c r="F526" s="3">
        <v>43302</v>
      </c>
      <c r="G526" s="3">
        <v>43283</v>
      </c>
      <c r="H526" t="s">
        <v>380</v>
      </c>
      <c r="I526" t="s">
        <v>381</v>
      </c>
      <c r="J526" t="s">
        <v>382</v>
      </c>
      <c r="K526" t="s">
        <v>207</v>
      </c>
      <c r="L526" t="s">
        <v>270</v>
      </c>
      <c r="M526" s="8">
        <f>ROUND(SUMIF(Order_details_2!$A$2:$A$2158,Orders!A526,Order_details_2!$J$2:$J$2158),2)</f>
        <v>3603.22</v>
      </c>
    </row>
    <row r="527" spans="1:13">
      <c r="A527">
        <v>10773</v>
      </c>
      <c r="B527" t="s">
        <v>306</v>
      </c>
      <c r="C527">
        <v>1</v>
      </c>
      <c r="D527" s="3">
        <v>43275</v>
      </c>
      <c r="E527">
        <f t="shared" si="8"/>
        <v>6</v>
      </c>
      <c r="F527" s="3">
        <v>43303</v>
      </c>
      <c r="G527" s="3">
        <v>43280</v>
      </c>
      <c r="H527" t="s">
        <v>307</v>
      </c>
      <c r="I527" t="s">
        <v>308</v>
      </c>
      <c r="J527" t="s">
        <v>309</v>
      </c>
      <c r="K527" t="s">
        <v>207</v>
      </c>
      <c r="L527" t="s">
        <v>310</v>
      </c>
      <c r="M527" s="8">
        <f>ROUND(SUMIF(Order_details_2!$A$2:$A$2158,Orders!A527,Order_details_2!$J$2:$J$2158),2)</f>
        <v>1472.85</v>
      </c>
    </row>
    <row r="528" spans="1:13">
      <c r="A528">
        <v>10774</v>
      </c>
      <c r="B528" t="s">
        <v>328</v>
      </c>
      <c r="C528">
        <v>4</v>
      </c>
      <c r="D528" s="3">
        <v>43275</v>
      </c>
      <c r="E528">
        <f t="shared" si="8"/>
        <v>6</v>
      </c>
      <c r="F528" s="3">
        <v>43289</v>
      </c>
      <c r="G528" s="3">
        <v>43276</v>
      </c>
      <c r="H528" t="s">
        <v>329</v>
      </c>
      <c r="I528" t="s">
        <v>330</v>
      </c>
      <c r="J528" t="s">
        <v>331</v>
      </c>
      <c r="K528" t="s">
        <v>207</v>
      </c>
      <c r="L528" t="s">
        <v>332</v>
      </c>
      <c r="M528" s="8">
        <f>ROUND(SUMIF(Order_details_2!$A$2:$A$2158,Orders!A528,Order_details_2!$J$2:$J$2158),2)</f>
        <v>856.25</v>
      </c>
    </row>
    <row r="529" spans="1:13">
      <c r="A529">
        <v>10775</v>
      </c>
      <c r="B529" t="s">
        <v>612</v>
      </c>
      <c r="C529">
        <v>7</v>
      </c>
      <c r="D529" s="3">
        <v>43276</v>
      </c>
      <c r="E529">
        <f t="shared" si="8"/>
        <v>6</v>
      </c>
      <c r="F529" s="3">
        <v>43304</v>
      </c>
      <c r="G529" s="3">
        <v>43290</v>
      </c>
      <c r="H529" t="s">
        <v>613</v>
      </c>
      <c r="I529" t="s">
        <v>614</v>
      </c>
      <c r="J529" t="s">
        <v>615</v>
      </c>
      <c r="K529" t="s">
        <v>616</v>
      </c>
      <c r="L529" t="s">
        <v>192</v>
      </c>
      <c r="M529" s="8">
        <f>ROUND(SUMIF(Order_details_2!$A$2:$A$2158,Orders!A529,Order_details_2!$J$2:$J$2158),2)</f>
        <v>228</v>
      </c>
    </row>
    <row r="530" spans="1:13">
      <c r="A530">
        <v>10776</v>
      </c>
      <c r="B530" t="s">
        <v>306</v>
      </c>
      <c r="C530">
        <v>1</v>
      </c>
      <c r="D530" s="3">
        <v>43279</v>
      </c>
      <c r="E530">
        <f t="shared" si="8"/>
        <v>6</v>
      </c>
      <c r="F530" s="3">
        <v>43307</v>
      </c>
      <c r="G530" s="3">
        <v>43282</v>
      </c>
      <c r="H530" t="s">
        <v>307</v>
      </c>
      <c r="I530" t="s">
        <v>308</v>
      </c>
      <c r="J530" t="s">
        <v>309</v>
      </c>
      <c r="K530" t="s">
        <v>207</v>
      </c>
      <c r="L530" t="s">
        <v>310</v>
      </c>
      <c r="M530" s="8">
        <f>ROUND(SUMIF(Order_details_2!$A$2:$A$2158,Orders!A530,Order_details_2!$J$2:$J$2158),2)</f>
        <v>349.23</v>
      </c>
    </row>
    <row r="531" spans="1:13">
      <c r="A531">
        <v>10777</v>
      </c>
      <c r="B531" t="s">
        <v>564</v>
      </c>
      <c r="C531">
        <v>7</v>
      </c>
      <c r="D531" s="3">
        <v>43279</v>
      </c>
      <c r="E531">
        <f t="shared" si="8"/>
        <v>6</v>
      </c>
      <c r="F531" s="3">
        <v>43293</v>
      </c>
      <c r="G531" s="3">
        <v>43316</v>
      </c>
      <c r="H531" t="s">
        <v>565</v>
      </c>
      <c r="I531" t="s">
        <v>566</v>
      </c>
      <c r="J531" t="s">
        <v>567</v>
      </c>
      <c r="K531" t="s">
        <v>299</v>
      </c>
      <c r="L531" t="s">
        <v>276</v>
      </c>
      <c r="M531" s="8">
        <f>ROUND(SUMIF(Order_details_2!$A$2:$A$2158,Orders!A531,Order_details_2!$J$2:$J$2158),2)</f>
        <v>56</v>
      </c>
    </row>
    <row r="532" spans="1:13">
      <c r="A532">
        <v>10778</v>
      </c>
      <c r="B532" t="s">
        <v>375</v>
      </c>
      <c r="C532">
        <v>3</v>
      </c>
      <c r="D532" s="3">
        <v>43280</v>
      </c>
      <c r="E532">
        <f t="shared" si="8"/>
        <v>6</v>
      </c>
      <c r="F532" s="3">
        <v>43308</v>
      </c>
      <c r="G532" s="3">
        <v>43288</v>
      </c>
      <c r="H532" t="s">
        <v>376</v>
      </c>
      <c r="I532" t="s">
        <v>377</v>
      </c>
      <c r="J532" t="s">
        <v>378</v>
      </c>
      <c r="K532" t="s">
        <v>207</v>
      </c>
      <c r="L532" t="s">
        <v>332</v>
      </c>
      <c r="M532" s="8">
        <f>ROUND(SUMIF(Order_details_2!$A$2:$A$2158,Orders!A532,Order_details_2!$J$2:$J$2158),2)</f>
        <v>96.5</v>
      </c>
    </row>
    <row r="533" spans="1:13">
      <c r="A533">
        <v>10779</v>
      </c>
      <c r="B533" t="s">
        <v>371</v>
      </c>
      <c r="C533">
        <v>3</v>
      </c>
      <c r="D533" s="3">
        <v>43280</v>
      </c>
      <c r="E533">
        <f t="shared" si="8"/>
        <v>6</v>
      </c>
      <c r="F533" s="3">
        <v>43308</v>
      </c>
      <c r="G533" s="3">
        <v>43309</v>
      </c>
      <c r="H533" t="s">
        <v>372</v>
      </c>
      <c r="I533" t="s">
        <v>373</v>
      </c>
      <c r="J533" t="s">
        <v>374</v>
      </c>
      <c r="K533" t="s">
        <v>207</v>
      </c>
      <c r="L533" t="s">
        <v>270</v>
      </c>
      <c r="M533" s="8">
        <f>ROUND(SUMIF(Order_details_2!$A$2:$A$2158,Orders!A533,Order_details_2!$J$2:$J$2158),2)</f>
        <v>1335</v>
      </c>
    </row>
    <row r="534" spans="1:13">
      <c r="A534">
        <v>10780</v>
      </c>
      <c r="B534" t="s">
        <v>388</v>
      </c>
      <c r="C534">
        <v>2</v>
      </c>
      <c r="D534" s="3">
        <v>43280</v>
      </c>
      <c r="E534">
        <f t="shared" si="8"/>
        <v>6</v>
      </c>
      <c r="F534" s="3">
        <v>43294</v>
      </c>
      <c r="G534" s="3">
        <v>43289</v>
      </c>
      <c r="H534" t="s">
        <v>389</v>
      </c>
      <c r="I534" t="s">
        <v>390</v>
      </c>
      <c r="J534" t="s">
        <v>391</v>
      </c>
      <c r="K534" t="s">
        <v>392</v>
      </c>
      <c r="L534" t="s">
        <v>305</v>
      </c>
      <c r="M534" s="8">
        <f>ROUND(SUMIF(Order_details_2!$A$2:$A$2158,Orders!A534,Order_details_2!$J$2:$J$2158),2)</f>
        <v>720</v>
      </c>
    </row>
    <row r="535" spans="1:13">
      <c r="A535">
        <v>10781</v>
      </c>
      <c r="B535" t="s">
        <v>337</v>
      </c>
      <c r="C535">
        <v>2</v>
      </c>
      <c r="D535" s="3">
        <v>43281</v>
      </c>
      <c r="E535">
        <f t="shared" si="8"/>
        <v>6</v>
      </c>
      <c r="F535" s="3">
        <v>43309</v>
      </c>
      <c r="G535" s="3">
        <v>43283</v>
      </c>
      <c r="H535" t="s">
        <v>338</v>
      </c>
      <c r="I535" t="s">
        <v>339</v>
      </c>
      <c r="J535" t="s">
        <v>340</v>
      </c>
      <c r="K535" t="s">
        <v>207</v>
      </c>
      <c r="L535" t="s">
        <v>341</v>
      </c>
      <c r="M535" s="8">
        <f>ROUND(SUMIF(Order_details_2!$A$2:$A$2158,Orders!A535,Order_details_2!$J$2:$J$2158),2)</f>
        <v>506.47</v>
      </c>
    </row>
    <row r="536" spans="1:13">
      <c r="A536">
        <v>10782</v>
      </c>
      <c r="B536" t="s">
        <v>589</v>
      </c>
      <c r="C536">
        <v>9</v>
      </c>
      <c r="D536" s="3">
        <v>43281</v>
      </c>
      <c r="E536">
        <f t="shared" si="8"/>
        <v>6</v>
      </c>
      <c r="F536" s="3">
        <v>43309</v>
      </c>
      <c r="G536" s="3">
        <v>43286</v>
      </c>
      <c r="H536" t="s">
        <v>590</v>
      </c>
      <c r="I536" t="s">
        <v>591</v>
      </c>
      <c r="J536" t="s">
        <v>558</v>
      </c>
      <c r="K536" t="s">
        <v>207</v>
      </c>
      <c r="L536" t="s">
        <v>559</v>
      </c>
      <c r="M536" s="8">
        <f>ROUND(SUMIF(Order_details_2!$A$2:$A$2158,Orders!A536,Order_details_2!$J$2:$J$2158),2)</f>
        <v>12.5</v>
      </c>
    </row>
    <row r="537" spans="1:13">
      <c r="A537">
        <v>10783</v>
      </c>
      <c r="B537" t="s">
        <v>271</v>
      </c>
      <c r="C537">
        <v>4</v>
      </c>
      <c r="D537" s="3">
        <v>43282</v>
      </c>
      <c r="E537">
        <f t="shared" si="8"/>
        <v>7</v>
      </c>
      <c r="F537" s="3">
        <v>43310</v>
      </c>
      <c r="G537" s="3">
        <v>43283</v>
      </c>
      <c r="H537" t="s">
        <v>272</v>
      </c>
      <c r="I537" t="s">
        <v>273</v>
      </c>
      <c r="J537" t="s">
        <v>274</v>
      </c>
      <c r="K537" t="s">
        <v>275</v>
      </c>
      <c r="L537" t="s">
        <v>276</v>
      </c>
      <c r="M537" s="8">
        <f>ROUND(SUMIF(Order_details_2!$A$2:$A$2158,Orders!A537,Order_details_2!$J$2:$J$2158),2)</f>
        <v>1442.5</v>
      </c>
    </row>
    <row r="538" spans="1:13">
      <c r="A538">
        <v>10784</v>
      </c>
      <c r="B538" t="s">
        <v>363</v>
      </c>
      <c r="C538">
        <v>4</v>
      </c>
      <c r="D538" s="3">
        <v>43282</v>
      </c>
      <c r="E538">
        <f t="shared" si="8"/>
        <v>7</v>
      </c>
      <c r="F538" s="3">
        <v>43310</v>
      </c>
      <c r="G538" s="3">
        <v>43286</v>
      </c>
      <c r="H538" t="s">
        <v>364</v>
      </c>
      <c r="I538" t="s">
        <v>365</v>
      </c>
      <c r="J538" t="s">
        <v>366</v>
      </c>
      <c r="K538" t="s">
        <v>207</v>
      </c>
      <c r="L538" t="s">
        <v>367</v>
      </c>
      <c r="M538" s="8">
        <f>ROUND(SUMIF(Order_details_2!$A$2:$A$2158,Orders!A538,Order_details_2!$J$2:$J$2158),2)</f>
        <v>732</v>
      </c>
    </row>
    <row r="539" spans="1:13">
      <c r="A539">
        <v>10785</v>
      </c>
      <c r="B539" t="s">
        <v>346</v>
      </c>
      <c r="C539">
        <v>1</v>
      </c>
      <c r="D539" s="3">
        <v>43282</v>
      </c>
      <c r="E539">
        <f t="shared" si="8"/>
        <v>7</v>
      </c>
      <c r="F539" s="3">
        <v>43310</v>
      </c>
      <c r="G539" s="3">
        <v>43288</v>
      </c>
      <c r="H539" t="s">
        <v>347</v>
      </c>
      <c r="I539" t="s">
        <v>348</v>
      </c>
      <c r="J539" t="s">
        <v>349</v>
      </c>
      <c r="K539" t="s">
        <v>350</v>
      </c>
      <c r="L539" t="s">
        <v>305</v>
      </c>
      <c r="M539" s="8">
        <f>ROUND(SUMIF(Order_details_2!$A$2:$A$2158,Orders!A539,Order_details_2!$J$2:$J$2158),2)</f>
        <v>387.5</v>
      </c>
    </row>
    <row r="540" spans="1:13">
      <c r="A540">
        <v>10786</v>
      </c>
      <c r="B540" t="s">
        <v>524</v>
      </c>
      <c r="C540">
        <v>8</v>
      </c>
      <c r="D540" s="3">
        <v>43283</v>
      </c>
      <c r="E540">
        <f t="shared" si="8"/>
        <v>7</v>
      </c>
      <c r="F540" s="3">
        <v>43311</v>
      </c>
      <c r="G540" s="3">
        <v>43287</v>
      </c>
      <c r="H540" t="s">
        <v>525</v>
      </c>
      <c r="I540" t="s">
        <v>526</v>
      </c>
      <c r="J540" t="s">
        <v>406</v>
      </c>
      <c r="K540" t="s">
        <v>299</v>
      </c>
      <c r="L540" t="s">
        <v>276</v>
      </c>
      <c r="M540" s="8">
        <f>ROUND(SUMIF(Order_details_2!$A$2:$A$2158,Orders!A540,Order_details_2!$J$2:$J$2158),2)</f>
        <v>382.77</v>
      </c>
    </row>
    <row r="541" spans="1:13">
      <c r="A541">
        <v>10787</v>
      </c>
      <c r="B541" t="s">
        <v>490</v>
      </c>
      <c r="C541">
        <v>2</v>
      </c>
      <c r="D541" s="3">
        <v>43283</v>
      </c>
      <c r="E541">
        <f t="shared" si="8"/>
        <v>7</v>
      </c>
      <c r="F541" s="3">
        <v>43297</v>
      </c>
      <c r="G541" s="3">
        <v>43290</v>
      </c>
      <c r="H541" t="s">
        <v>491</v>
      </c>
      <c r="I541" t="s">
        <v>492</v>
      </c>
      <c r="J541" t="s">
        <v>493</v>
      </c>
      <c r="K541" t="s">
        <v>207</v>
      </c>
      <c r="L541" t="s">
        <v>265</v>
      </c>
      <c r="M541" s="8">
        <f>ROUND(SUMIF(Order_details_2!$A$2:$A$2158,Orders!A541,Order_details_2!$J$2:$J$2158),2)</f>
        <v>138.04</v>
      </c>
    </row>
    <row r="542" spans="1:13">
      <c r="A542">
        <v>10788</v>
      </c>
      <c r="B542" t="s">
        <v>359</v>
      </c>
      <c r="C542">
        <v>1</v>
      </c>
      <c r="D542" s="3">
        <v>43286</v>
      </c>
      <c r="E542">
        <f t="shared" si="8"/>
        <v>7</v>
      </c>
      <c r="F542" s="3">
        <v>43314</v>
      </c>
      <c r="G542" s="3">
        <v>43314</v>
      </c>
      <c r="H542" t="s">
        <v>360</v>
      </c>
      <c r="I542" t="s">
        <v>361</v>
      </c>
      <c r="J542" t="s">
        <v>362</v>
      </c>
      <c r="K542" t="s">
        <v>207</v>
      </c>
      <c r="L542" t="s">
        <v>270</v>
      </c>
      <c r="M542" s="8">
        <f>ROUND(SUMIF(Order_details_2!$A$2:$A$2158,Orders!A542,Order_details_2!$J$2:$J$2158),2)</f>
        <v>38.5</v>
      </c>
    </row>
    <row r="543" spans="1:13">
      <c r="A543">
        <v>10789</v>
      </c>
      <c r="B543" t="s">
        <v>551</v>
      </c>
      <c r="C543">
        <v>1</v>
      </c>
      <c r="D543" s="3">
        <v>43286</v>
      </c>
      <c r="E543">
        <f t="shared" si="8"/>
        <v>7</v>
      </c>
      <c r="F543" s="3">
        <v>43314</v>
      </c>
      <c r="G543" s="3">
        <v>43295</v>
      </c>
      <c r="H543" t="s">
        <v>552</v>
      </c>
      <c r="I543" t="s">
        <v>553</v>
      </c>
      <c r="J543" t="s">
        <v>554</v>
      </c>
      <c r="K543" t="s">
        <v>207</v>
      </c>
      <c r="L543" t="s">
        <v>265</v>
      </c>
      <c r="M543" s="8">
        <f>ROUND(SUMIF(Order_details_2!$A$2:$A$2158,Orders!A543,Order_details_2!$J$2:$J$2158),2)</f>
        <v>3687</v>
      </c>
    </row>
    <row r="544" spans="1:13">
      <c r="A544">
        <v>10790</v>
      </c>
      <c r="B544" t="s">
        <v>564</v>
      </c>
      <c r="C544">
        <v>6</v>
      </c>
      <c r="D544" s="3">
        <v>43286</v>
      </c>
      <c r="E544">
        <f t="shared" si="8"/>
        <v>7</v>
      </c>
      <c r="F544" s="3">
        <v>43314</v>
      </c>
      <c r="G544" s="3">
        <v>43290</v>
      </c>
      <c r="H544" t="s">
        <v>565</v>
      </c>
      <c r="I544" t="s">
        <v>566</v>
      </c>
      <c r="J544" t="s">
        <v>567</v>
      </c>
      <c r="K544" t="s">
        <v>299</v>
      </c>
      <c r="L544" t="s">
        <v>276</v>
      </c>
      <c r="M544" s="8">
        <f>ROUND(SUMIF(Order_details_2!$A$2:$A$2158,Orders!A544,Order_details_2!$J$2:$J$2158),2)</f>
        <v>127.5</v>
      </c>
    </row>
    <row r="545" spans="1:13">
      <c r="A545">
        <v>10791</v>
      </c>
      <c r="B545" t="s">
        <v>342</v>
      </c>
      <c r="C545">
        <v>6</v>
      </c>
      <c r="D545" s="3">
        <v>43287</v>
      </c>
      <c r="E545">
        <f t="shared" si="8"/>
        <v>7</v>
      </c>
      <c r="F545" s="3">
        <v>43315</v>
      </c>
      <c r="G545" s="3">
        <v>43296</v>
      </c>
      <c r="H545" t="s">
        <v>343</v>
      </c>
      <c r="I545" t="s">
        <v>344</v>
      </c>
      <c r="J545" t="s">
        <v>345</v>
      </c>
      <c r="K545" t="s">
        <v>207</v>
      </c>
      <c r="L545" t="s">
        <v>270</v>
      </c>
      <c r="M545" s="8">
        <f>ROUND(SUMIF(Order_details_2!$A$2:$A$2158,Orders!A545,Order_details_2!$J$2:$J$2158),2)</f>
        <v>96.3</v>
      </c>
    </row>
    <row r="546" spans="1:13">
      <c r="A546">
        <v>10792</v>
      </c>
      <c r="B546" t="s">
        <v>527</v>
      </c>
      <c r="C546">
        <v>1</v>
      </c>
      <c r="D546" s="3">
        <v>43287</v>
      </c>
      <c r="E546">
        <f t="shared" si="8"/>
        <v>7</v>
      </c>
      <c r="F546" s="3">
        <v>43315</v>
      </c>
      <c r="G546" s="3">
        <v>43295</v>
      </c>
      <c r="H546" t="s">
        <v>528</v>
      </c>
      <c r="I546" t="s">
        <v>529</v>
      </c>
      <c r="J546" t="s">
        <v>530</v>
      </c>
      <c r="K546" t="s">
        <v>207</v>
      </c>
      <c r="L546" t="s">
        <v>531</v>
      </c>
      <c r="M546" s="8">
        <f>ROUND(SUMIF(Order_details_2!$A$2:$A$2158,Orders!A546,Order_details_2!$J$2:$J$2158),2)</f>
        <v>399.85</v>
      </c>
    </row>
    <row r="547" spans="1:13">
      <c r="A547">
        <v>10793</v>
      </c>
      <c r="B547" t="s">
        <v>498</v>
      </c>
      <c r="C547">
        <v>3</v>
      </c>
      <c r="D547" s="3">
        <v>43288</v>
      </c>
      <c r="E547">
        <f t="shared" si="8"/>
        <v>7</v>
      </c>
      <c r="F547" s="3">
        <v>43316</v>
      </c>
      <c r="G547" s="3">
        <v>43303</v>
      </c>
      <c r="H547" t="s">
        <v>499</v>
      </c>
      <c r="I547" t="s">
        <v>500</v>
      </c>
      <c r="J547" t="s">
        <v>501</v>
      </c>
      <c r="K547" t="s">
        <v>502</v>
      </c>
      <c r="L547" t="s">
        <v>209</v>
      </c>
      <c r="M547" s="8">
        <f>ROUND(SUMIF(Order_details_2!$A$2:$A$2158,Orders!A547,Order_details_2!$J$2:$J$2158),2)</f>
        <v>191.1</v>
      </c>
    </row>
    <row r="548" spans="1:13">
      <c r="A548">
        <v>10794</v>
      </c>
      <c r="B548" t="s">
        <v>320</v>
      </c>
      <c r="C548">
        <v>6</v>
      </c>
      <c r="D548" s="3">
        <v>43288</v>
      </c>
      <c r="E548">
        <f t="shared" si="8"/>
        <v>7</v>
      </c>
      <c r="F548" s="3">
        <v>43316</v>
      </c>
      <c r="G548" s="3">
        <v>43297</v>
      </c>
      <c r="H548" t="s">
        <v>321</v>
      </c>
      <c r="I548" t="s">
        <v>322</v>
      </c>
      <c r="J548" t="s">
        <v>274</v>
      </c>
      <c r="K548" t="s">
        <v>275</v>
      </c>
      <c r="L548" t="s">
        <v>276</v>
      </c>
      <c r="M548" s="8">
        <f>ROUND(SUMIF(Order_details_2!$A$2:$A$2158,Orders!A548,Order_details_2!$J$2:$J$2158),2)</f>
        <v>78.69</v>
      </c>
    </row>
    <row r="549" spans="1:13">
      <c r="A549">
        <v>10795</v>
      </c>
      <c r="B549" t="s">
        <v>306</v>
      </c>
      <c r="C549">
        <v>8</v>
      </c>
      <c r="D549" s="3">
        <v>43288</v>
      </c>
      <c r="E549">
        <f t="shared" si="8"/>
        <v>7</v>
      </c>
      <c r="F549" s="3">
        <v>43316</v>
      </c>
      <c r="G549" s="3">
        <v>43315</v>
      </c>
      <c r="H549" t="s">
        <v>307</v>
      </c>
      <c r="I549" t="s">
        <v>308</v>
      </c>
      <c r="J549" t="s">
        <v>309</v>
      </c>
      <c r="K549" t="s">
        <v>207</v>
      </c>
      <c r="L549" t="s">
        <v>310</v>
      </c>
      <c r="M549" s="8">
        <f>ROUND(SUMIF(Order_details_2!$A$2:$A$2158,Orders!A549,Order_details_2!$J$2:$J$2158),2)</f>
        <v>1475.5</v>
      </c>
    </row>
    <row r="550" spans="1:13">
      <c r="A550">
        <v>10796</v>
      </c>
      <c r="B550" t="s">
        <v>300</v>
      </c>
      <c r="C550">
        <v>3</v>
      </c>
      <c r="D550" s="3">
        <v>43289</v>
      </c>
      <c r="E550">
        <f t="shared" si="8"/>
        <v>7</v>
      </c>
      <c r="F550" s="3">
        <v>43317</v>
      </c>
      <c r="G550" s="3">
        <v>43309</v>
      </c>
      <c r="H550" t="s">
        <v>301</v>
      </c>
      <c r="I550" t="s">
        <v>302</v>
      </c>
      <c r="J550" t="s">
        <v>303</v>
      </c>
      <c r="K550" t="s">
        <v>304</v>
      </c>
      <c r="L550" t="s">
        <v>305</v>
      </c>
      <c r="M550" s="8">
        <f>ROUND(SUMIF(Order_details_2!$A$2:$A$2158,Orders!A550,Order_details_2!$J$2:$J$2158),2)</f>
        <v>731.22</v>
      </c>
    </row>
    <row r="551" spans="1:13">
      <c r="A551">
        <v>10797</v>
      </c>
      <c r="B551" t="s">
        <v>506</v>
      </c>
      <c r="C551">
        <v>7</v>
      </c>
      <c r="D551" s="3">
        <v>43289</v>
      </c>
      <c r="E551">
        <f t="shared" si="8"/>
        <v>7</v>
      </c>
      <c r="F551" s="3">
        <v>43317</v>
      </c>
      <c r="G551" s="3">
        <v>43300</v>
      </c>
      <c r="H551" t="s">
        <v>507</v>
      </c>
      <c r="I551" t="s">
        <v>508</v>
      </c>
      <c r="J551" t="s">
        <v>509</v>
      </c>
      <c r="K551" t="s">
        <v>207</v>
      </c>
      <c r="L551" t="s">
        <v>270</v>
      </c>
      <c r="M551" s="8">
        <f>ROUND(SUMIF(Order_details_2!$A$2:$A$2158,Orders!A551,Order_details_2!$J$2:$J$2158),2)</f>
        <v>420</v>
      </c>
    </row>
    <row r="552" spans="1:13">
      <c r="A552">
        <v>10798</v>
      </c>
      <c r="B552" t="s">
        <v>444</v>
      </c>
      <c r="C552">
        <v>2</v>
      </c>
      <c r="D552" s="3">
        <v>43290</v>
      </c>
      <c r="E552">
        <f t="shared" si="8"/>
        <v>7</v>
      </c>
      <c r="F552" s="3">
        <v>43318</v>
      </c>
      <c r="G552" s="3">
        <v>43300</v>
      </c>
      <c r="H552" t="s">
        <v>445</v>
      </c>
      <c r="I552" t="s">
        <v>446</v>
      </c>
      <c r="J552" t="s">
        <v>447</v>
      </c>
      <c r="K552" t="s">
        <v>448</v>
      </c>
      <c r="L552" t="s">
        <v>209</v>
      </c>
      <c r="M552" s="8">
        <f>ROUND(SUMIF(Order_details_2!$A$2:$A$2158,Orders!A552,Order_details_2!$J$2:$J$2158),2)</f>
        <v>446.6</v>
      </c>
    </row>
    <row r="553" spans="1:13">
      <c r="A553">
        <v>10799</v>
      </c>
      <c r="B553" t="s">
        <v>452</v>
      </c>
      <c r="C553">
        <v>9</v>
      </c>
      <c r="D553" s="3">
        <v>43290</v>
      </c>
      <c r="E553">
        <f t="shared" si="8"/>
        <v>7</v>
      </c>
      <c r="F553" s="3">
        <v>43332</v>
      </c>
      <c r="G553" s="3">
        <v>43300</v>
      </c>
      <c r="H553" t="s">
        <v>453</v>
      </c>
      <c r="I553" t="s">
        <v>454</v>
      </c>
      <c r="J553" t="s">
        <v>455</v>
      </c>
      <c r="K553" t="s">
        <v>207</v>
      </c>
      <c r="L553" t="s">
        <v>270</v>
      </c>
      <c r="M553" s="8">
        <f>ROUND(SUMIF(Order_details_2!$A$2:$A$2158,Orders!A553,Order_details_2!$J$2:$J$2158),2)</f>
        <v>1406.5</v>
      </c>
    </row>
    <row r="554" spans="1:13">
      <c r="A554">
        <v>10800</v>
      </c>
      <c r="B554" t="s">
        <v>503</v>
      </c>
      <c r="C554">
        <v>1</v>
      </c>
      <c r="D554" s="3">
        <v>43290</v>
      </c>
      <c r="E554">
        <f t="shared" si="8"/>
        <v>7</v>
      </c>
      <c r="F554" s="3">
        <v>43318</v>
      </c>
      <c r="G554" s="3">
        <v>43300</v>
      </c>
      <c r="H554" t="s">
        <v>504</v>
      </c>
      <c r="I554" t="s">
        <v>505</v>
      </c>
      <c r="J554" t="s">
        <v>206</v>
      </c>
      <c r="K554" t="s">
        <v>207</v>
      </c>
      <c r="L554" t="s">
        <v>209</v>
      </c>
      <c r="M554" s="8">
        <f>ROUND(SUMIF(Order_details_2!$A$2:$A$2158,Orders!A554,Order_details_2!$J$2:$J$2158),2)</f>
        <v>163.22</v>
      </c>
    </row>
    <row r="555" spans="1:13">
      <c r="A555">
        <v>10801</v>
      </c>
      <c r="B555" t="s">
        <v>461</v>
      </c>
      <c r="C555">
        <v>4</v>
      </c>
      <c r="D555" s="3">
        <v>43293</v>
      </c>
      <c r="E555">
        <f t="shared" si="8"/>
        <v>7</v>
      </c>
      <c r="F555" s="3">
        <v>43321</v>
      </c>
      <c r="G555" s="3">
        <v>43295</v>
      </c>
      <c r="H555" t="s">
        <v>462</v>
      </c>
      <c r="I555" t="s">
        <v>463</v>
      </c>
      <c r="J555" t="s">
        <v>386</v>
      </c>
      <c r="K555" t="s">
        <v>207</v>
      </c>
      <c r="L555" t="s">
        <v>387</v>
      </c>
      <c r="M555" s="8">
        <f>ROUND(SUMIF(Order_details_2!$A$2:$A$2158,Orders!A555,Order_details_2!$J$2:$J$2158),2)</f>
        <v>1008.95</v>
      </c>
    </row>
    <row r="556" spans="1:13">
      <c r="A556">
        <v>10802</v>
      </c>
      <c r="B556" t="s">
        <v>482</v>
      </c>
      <c r="C556">
        <v>4</v>
      </c>
      <c r="D556" s="3">
        <v>43293</v>
      </c>
      <c r="E556">
        <f t="shared" si="8"/>
        <v>7</v>
      </c>
      <c r="F556" s="3">
        <v>43321</v>
      </c>
      <c r="G556" s="3">
        <v>43297</v>
      </c>
      <c r="H556" t="s">
        <v>483</v>
      </c>
      <c r="I556" t="s">
        <v>484</v>
      </c>
      <c r="J556" t="s">
        <v>485</v>
      </c>
      <c r="K556" t="s">
        <v>207</v>
      </c>
      <c r="L556" t="s">
        <v>486</v>
      </c>
      <c r="M556" s="8">
        <f>ROUND(SUMIF(Order_details_2!$A$2:$A$2158,Orders!A556,Order_details_2!$J$2:$J$2158),2)</f>
        <v>980.94</v>
      </c>
    </row>
    <row r="557" spans="1:13">
      <c r="A557">
        <v>10803</v>
      </c>
      <c r="B557" t="s">
        <v>295</v>
      </c>
      <c r="C557">
        <v>4</v>
      </c>
      <c r="D557" s="3">
        <v>43294</v>
      </c>
      <c r="E557">
        <f t="shared" si="8"/>
        <v>7</v>
      </c>
      <c r="F557" s="3">
        <v>43322</v>
      </c>
      <c r="G557" s="3">
        <v>43301</v>
      </c>
      <c r="H557" t="s">
        <v>296</v>
      </c>
      <c r="I557" t="s">
        <v>297</v>
      </c>
      <c r="J557" t="s">
        <v>298</v>
      </c>
      <c r="K557" t="s">
        <v>299</v>
      </c>
      <c r="L557" t="s">
        <v>276</v>
      </c>
      <c r="M557" s="8">
        <f>ROUND(SUMIF(Order_details_2!$A$2:$A$2158,Orders!A557,Order_details_2!$J$2:$J$2158),2)</f>
        <v>62.79</v>
      </c>
    </row>
    <row r="558" spans="1:13">
      <c r="A558">
        <v>10804</v>
      </c>
      <c r="B558" t="s">
        <v>503</v>
      </c>
      <c r="C558">
        <v>6</v>
      </c>
      <c r="D558" s="3">
        <v>43294</v>
      </c>
      <c r="E558">
        <f t="shared" si="8"/>
        <v>7</v>
      </c>
      <c r="F558" s="3">
        <v>43322</v>
      </c>
      <c r="G558" s="3">
        <v>43302</v>
      </c>
      <c r="H558" t="s">
        <v>504</v>
      </c>
      <c r="I558" t="s">
        <v>505</v>
      </c>
      <c r="J558" t="s">
        <v>206</v>
      </c>
      <c r="K558" t="s">
        <v>207</v>
      </c>
      <c r="L558" t="s">
        <v>209</v>
      </c>
      <c r="M558" s="8">
        <f>ROUND(SUMIF(Order_details_2!$A$2:$A$2158,Orders!A558,Order_details_2!$J$2:$J$2158),2)</f>
        <v>2222.4</v>
      </c>
    </row>
    <row r="559" spans="1:13">
      <c r="A559">
        <v>10805</v>
      </c>
      <c r="B559" t="s">
        <v>437</v>
      </c>
      <c r="C559">
        <v>2</v>
      </c>
      <c r="D559" s="3">
        <v>43294</v>
      </c>
      <c r="E559">
        <f t="shared" si="8"/>
        <v>7</v>
      </c>
      <c r="F559" s="3">
        <v>43322</v>
      </c>
      <c r="G559" s="3">
        <v>43304</v>
      </c>
      <c r="H559" t="s">
        <v>438</v>
      </c>
      <c r="I559" t="s">
        <v>439</v>
      </c>
      <c r="J559" t="s">
        <v>432</v>
      </c>
      <c r="K559" t="s">
        <v>433</v>
      </c>
      <c r="L559" t="s">
        <v>192</v>
      </c>
      <c r="M559" s="8">
        <f>ROUND(SUMIF(Order_details_2!$A$2:$A$2158,Orders!A559,Order_details_2!$J$2:$J$2158),2)</f>
        <v>2775</v>
      </c>
    </row>
    <row r="560" spans="1:13">
      <c r="A560">
        <v>10806</v>
      </c>
      <c r="B560" t="s">
        <v>277</v>
      </c>
      <c r="C560">
        <v>3</v>
      </c>
      <c r="D560" s="3">
        <v>43295</v>
      </c>
      <c r="E560">
        <f t="shared" si="8"/>
        <v>7</v>
      </c>
      <c r="F560" s="3">
        <v>43323</v>
      </c>
      <c r="G560" s="3">
        <v>43300</v>
      </c>
      <c r="H560" t="s">
        <v>278</v>
      </c>
      <c r="I560" t="s">
        <v>279</v>
      </c>
      <c r="J560" t="s">
        <v>280</v>
      </c>
      <c r="K560" t="s">
        <v>207</v>
      </c>
      <c r="L560" t="s">
        <v>265</v>
      </c>
      <c r="M560" s="8">
        <f>ROUND(SUMIF(Order_details_2!$A$2:$A$2158,Orders!A560,Order_details_2!$J$2:$J$2158),2)</f>
        <v>174.6</v>
      </c>
    </row>
    <row r="561" spans="1:13">
      <c r="A561">
        <v>10807</v>
      </c>
      <c r="B561" t="s">
        <v>560</v>
      </c>
      <c r="C561">
        <v>4</v>
      </c>
      <c r="D561" s="3">
        <v>43295</v>
      </c>
      <c r="E561">
        <f t="shared" si="8"/>
        <v>7</v>
      </c>
      <c r="F561" s="3">
        <v>43323</v>
      </c>
      <c r="G561" s="3">
        <v>43325</v>
      </c>
      <c r="H561" t="s">
        <v>561</v>
      </c>
      <c r="I561" t="s">
        <v>562</v>
      </c>
      <c r="J561" t="s">
        <v>563</v>
      </c>
      <c r="K561" t="s">
        <v>207</v>
      </c>
      <c r="L561" t="s">
        <v>367</v>
      </c>
      <c r="M561" s="8">
        <f>ROUND(SUMIF(Order_details_2!$A$2:$A$2158,Orders!A561,Order_details_2!$J$2:$J$2158),2)</f>
        <v>18.399999999999999</v>
      </c>
    </row>
    <row r="562" spans="1:13">
      <c r="A562">
        <v>10808</v>
      </c>
      <c r="B562" t="s">
        <v>424</v>
      </c>
      <c r="C562">
        <v>2</v>
      </c>
      <c r="D562" s="3">
        <v>43296</v>
      </c>
      <c r="E562">
        <f t="shared" si="8"/>
        <v>7</v>
      </c>
      <c r="F562" s="3">
        <v>43324</v>
      </c>
      <c r="G562" s="3">
        <v>43304</v>
      </c>
      <c r="H562" t="s">
        <v>425</v>
      </c>
      <c r="I562" t="s">
        <v>426</v>
      </c>
      <c r="J562" t="s">
        <v>427</v>
      </c>
      <c r="K562" t="s">
        <v>428</v>
      </c>
      <c r="L562" t="s">
        <v>192</v>
      </c>
      <c r="M562" s="8">
        <f>ROUND(SUMIF(Order_details_2!$A$2:$A$2158,Orders!A562,Order_details_2!$J$2:$J$2158),2)</f>
        <v>249</v>
      </c>
    </row>
    <row r="563" spans="1:13">
      <c r="A563">
        <v>10809</v>
      </c>
      <c r="B563" t="s">
        <v>295</v>
      </c>
      <c r="C563">
        <v>7</v>
      </c>
      <c r="D563" s="3">
        <v>43296</v>
      </c>
      <c r="E563">
        <f t="shared" si="8"/>
        <v>7</v>
      </c>
      <c r="F563" s="3">
        <v>43324</v>
      </c>
      <c r="G563" s="3">
        <v>43302</v>
      </c>
      <c r="H563" t="s">
        <v>296</v>
      </c>
      <c r="I563" t="s">
        <v>297</v>
      </c>
      <c r="J563" t="s">
        <v>298</v>
      </c>
      <c r="K563" t="s">
        <v>299</v>
      </c>
      <c r="L563" t="s">
        <v>276</v>
      </c>
      <c r="M563" s="8">
        <f>ROUND(SUMIF(Order_details_2!$A$2:$A$2158,Orders!A563,Order_details_2!$J$2:$J$2158),2)</f>
        <v>140</v>
      </c>
    </row>
    <row r="564" spans="1:13">
      <c r="A564">
        <v>10810</v>
      </c>
      <c r="B564" t="s">
        <v>578</v>
      </c>
      <c r="C564">
        <v>2</v>
      </c>
      <c r="D564" s="3">
        <v>43296</v>
      </c>
      <c r="E564">
        <f t="shared" si="8"/>
        <v>7</v>
      </c>
      <c r="F564" s="3">
        <v>43324</v>
      </c>
      <c r="G564" s="3">
        <v>43302</v>
      </c>
      <c r="H564" t="s">
        <v>579</v>
      </c>
      <c r="I564" t="s">
        <v>580</v>
      </c>
      <c r="J564" t="s">
        <v>581</v>
      </c>
      <c r="K564" t="s">
        <v>545</v>
      </c>
      <c r="L564" t="s">
        <v>478</v>
      </c>
      <c r="M564" s="8">
        <f>ROUND(SUMIF(Order_details_2!$A$2:$A$2158,Orders!A564,Order_details_2!$J$2:$J$2158),2)</f>
        <v>187</v>
      </c>
    </row>
    <row r="565" spans="1:13">
      <c r="A565">
        <v>10811</v>
      </c>
      <c r="B565" t="s">
        <v>546</v>
      </c>
      <c r="C565">
        <v>8</v>
      </c>
      <c r="D565" s="3">
        <v>43297</v>
      </c>
      <c r="E565">
        <f t="shared" si="8"/>
        <v>7</v>
      </c>
      <c r="F565" s="3">
        <v>43325</v>
      </c>
      <c r="G565" s="3">
        <v>43303</v>
      </c>
      <c r="H565" t="s">
        <v>547</v>
      </c>
      <c r="I565" t="s">
        <v>548</v>
      </c>
      <c r="J565" t="s">
        <v>549</v>
      </c>
      <c r="K565" t="s">
        <v>550</v>
      </c>
      <c r="L565" t="s">
        <v>305</v>
      </c>
      <c r="M565" s="8">
        <f>ROUND(SUMIF(Order_details_2!$A$2:$A$2158,Orders!A565,Order_details_2!$J$2:$J$2158),2)</f>
        <v>852</v>
      </c>
    </row>
    <row r="566" spans="1:13">
      <c r="A566">
        <v>10812</v>
      </c>
      <c r="B566" t="s">
        <v>396</v>
      </c>
      <c r="C566">
        <v>5</v>
      </c>
      <c r="D566" s="3">
        <v>43297</v>
      </c>
      <c r="E566">
        <f t="shared" si="8"/>
        <v>7</v>
      </c>
      <c r="F566" s="3">
        <v>43325</v>
      </c>
      <c r="G566" s="3">
        <v>43307</v>
      </c>
      <c r="H566" t="s">
        <v>397</v>
      </c>
      <c r="I566" t="s">
        <v>398</v>
      </c>
      <c r="J566" t="s">
        <v>399</v>
      </c>
      <c r="K566" t="s">
        <v>207</v>
      </c>
      <c r="L566" t="s">
        <v>367</v>
      </c>
      <c r="M566" s="8">
        <f>ROUND(SUMIF(Order_details_2!$A$2:$A$2158,Orders!A566,Order_details_2!$J$2:$J$2158),2)</f>
        <v>419.2</v>
      </c>
    </row>
    <row r="567" spans="1:13">
      <c r="A567">
        <v>10813</v>
      </c>
      <c r="B567" t="s">
        <v>393</v>
      </c>
      <c r="C567">
        <v>1</v>
      </c>
      <c r="D567" s="3">
        <v>43300</v>
      </c>
      <c r="E567">
        <f t="shared" si="8"/>
        <v>7</v>
      </c>
      <c r="F567" s="3">
        <v>43328</v>
      </c>
      <c r="G567" s="3">
        <v>43304</v>
      </c>
      <c r="H567" t="s">
        <v>394</v>
      </c>
      <c r="I567" t="s">
        <v>395</v>
      </c>
      <c r="J567" t="s">
        <v>274</v>
      </c>
      <c r="K567" t="s">
        <v>275</v>
      </c>
      <c r="L567" t="s">
        <v>276</v>
      </c>
      <c r="M567" s="8">
        <f>ROUND(SUMIF(Order_details_2!$A$2:$A$2158,Orders!A567,Order_details_2!$J$2:$J$2158),2)</f>
        <v>465.6</v>
      </c>
    </row>
    <row r="568" spans="1:13">
      <c r="A568">
        <v>10814</v>
      </c>
      <c r="B568" t="s">
        <v>277</v>
      </c>
      <c r="C568">
        <v>3</v>
      </c>
      <c r="D568" s="3">
        <v>43300</v>
      </c>
      <c r="E568">
        <f t="shared" si="8"/>
        <v>7</v>
      </c>
      <c r="F568" s="3">
        <v>43328</v>
      </c>
      <c r="G568" s="3">
        <v>43309</v>
      </c>
      <c r="H568" t="s">
        <v>278</v>
      </c>
      <c r="I568" t="s">
        <v>279</v>
      </c>
      <c r="J568" t="s">
        <v>280</v>
      </c>
      <c r="K568" t="s">
        <v>207</v>
      </c>
      <c r="L568" t="s">
        <v>265</v>
      </c>
      <c r="M568" s="8">
        <f>ROUND(SUMIF(Order_details_2!$A$2:$A$2158,Orders!A568,Order_details_2!$J$2:$J$2158),2)</f>
        <v>474.55</v>
      </c>
    </row>
    <row r="569" spans="1:13">
      <c r="A569">
        <v>10815</v>
      </c>
      <c r="B569" t="s">
        <v>456</v>
      </c>
      <c r="C569">
        <v>2</v>
      </c>
      <c r="D569" s="3">
        <v>43300</v>
      </c>
      <c r="E569">
        <f t="shared" si="8"/>
        <v>7</v>
      </c>
      <c r="F569" s="3">
        <v>43328</v>
      </c>
      <c r="G569" s="3">
        <v>43309</v>
      </c>
      <c r="H569" t="s">
        <v>457</v>
      </c>
      <c r="I569" t="s">
        <v>458</v>
      </c>
      <c r="J569" t="s">
        <v>459</v>
      </c>
      <c r="K569" t="s">
        <v>460</v>
      </c>
      <c r="L569" t="s">
        <v>192</v>
      </c>
      <c r="M569" s="8">
        <f>ROUND(SUMIF(Order_details_2!$A$2:$A$2158,Orders!A569,Order_details_2!$J$2:$J$2158),2)</f>
        <v>40</v>
      </c>
    </row>
    <row r="570" spans="1:13">
      <c r="A570">
        <v>10816</v>
      </c>
      <c r="B570" t="s">
        <v>592</v>
      </c>
      <c r="C570">
        <v>4</v>
      </c>
      <c r="D570" s="3">
        <v>43301</v>
      </c>
      <c r="E570">
        <f t="shared" si="8"/>
        <v>7</v>
      </c>
      <c r="F570" s="3">
        <v>43329</v>
      </c>
      <c r="G570" s="3">
        <v>43330</v>
      </c>
      <c r="H570" t="s">
        <v>593</v>
      </c>
      <c r="I570" t="s">
        <v>594</v>
      </c>
      <c r="J570" t="s">
        <v>595</v>
      </c>
      <c r="K570" t="s">
        <v>433</v>
      </c>
      <c r="L570" t="s">
        <v>192</v>
      </c>
      <c r="M570" s="8">
        <f>ROUND(SUMIF(Order_details_2!$A$2:$A$2158,Orders!A570,Order_details_2!$J$2:$J$2158),2)</f>
        <v>444.55</v>
      </c>
    </row>
    <row r="571" spans="1:13">
      <c r="A571">
        <v>10817</v>
      </c>
      <c r="B571" t="s">
        <v>452</v>
      </c>
      <c r="C571">
        <v>3</v>
      </c>
      <c r="D571" s="3">
        <v>43301</v>
      </c>
      <c r="E571">
        <f t="shared" si="8"/>
        <v>7</v>
      </c>
      <c r="F571" s="3">
        <v>43315</v>
      </c>
      <c r="G571" s="3">
        <v>43308</v>
      </c>
      <c r="H571" t="s">
        <v>453</v>
      </c>
      <c r="I571" t="s">
        <v>454</v>
      </c>
      <c r="J571" t="s">
        <v>455</v>
      </c>
      <c r="K571" t="s">
        <v>207</v>
      </c>
      <c r="L571" t="s">
        <v>270</v>
      </c>
      <c r="M571" s="8">
        <f>ROUND(SUMIF(Order_details_2!$A$2:$A$2158,Orders!A571,Order_details_2!$J$2:$J$2158),2)</f>
        <v>8442.86</v>
      </c>
    </row>
    <row r="572" spans="1:13">
      <c r="A572">
        <v>10818</v>
      </c>
      <c r="B572" t="s">
        <v>363</v>
      </c>
      <c r="C572">
        <v>7</v>
      </c>
      <c r="D572" s="3">
        <v>43302</v>
      </c>
      <c r="E572">
        <f t="shared" si="8"/>
        <v>7</v>
      </c>
      <c r="F572" s="3">
        <v>43330</v>
      </c>
      <c r="G572" s="3">
        <v>43307</v>
      </c>
      <c r="H572" t="s">
        <v>364</v>
      </c>
      <c r="I572" t="s">
        <v>365</v>
      </c>
      <c r="J572" t="s">
        <v>366</v>
      </c>
      <c r="K572" t="s">
        <v>207</v>
      </c>
      <c r="L572" t="s">
        <v>367</v>
      </c>
      <c r="M572" s="8">
        <f>ROUND(SUMIF(Order_details_2!$A$2:$A$2158,Orders!A572,Order_details_2!$J$2:$J$2158),2)</f>
        <v>833</v>
      </c>
    </row>
    <row r="573" spans="1:13">
      <c r="A573">
        <v>10819</v>
      </c>
      <c r="B573" t="s">
        <v>589</v>
      </c>
      <c r="C573">
        <v>2</v>
      </c>
      <c r="D573" s="3">
        <v>43302</v>
      </c>
      <c r="E573">
        <f t="shared" si="8"/>
        <v>7</v>
      </c>
      <c r="F573" s="3">
        <v>43330</v>
      </c>
      <c r="G573" s="3">
        <v>43311</v>
      </c>
      <c r="H573" t="s">
        <v>590</v>
      </c>
      <c r="I573" t="s">
        <v>591</v>
      </c>
      <c r="J573" t="s">
        <v>558</v>
      </c>
      <c r="K573" t="s">
        <v>207</v>
      </c>
      <c r="L573" t="s">
        <v>559</v>
      </c>
      <c r="M573" s="8">
        <f>ROUND(SUMIF(Order_details_2!$A$2:$A$2158,Orders!A573,Order_details_2!$J$2:$J$2158),2)</f>
        <v>477</v>
      </c>
    </row>
    <row r="574" spans="1:13">
      <c r="A574">
        <v>10820</v>
      </c>
      <c r="B574" t="s">
        <v>323</v>
      </c>
      <c r="C574">
        <v>3</v>
      </c>
      <c r="D574" s="3">
        <v>43302</v>
      </c>
      <c r="E574">
        <f t="shared" si="8"/>
        <v>7</v>
      </c>
      <c r="F574" s="3">
        <v>43330</v>
      </c>
      <c r="G574" s="3">
        <v>43308</v>
      </c>
      <c r="H574" t="s">
        <v>324</v>
      </c>
      <c r="I574" t="s">
        <v>325</v>
      </c>
      <c r="J574" t="s">
        <v>326</v>
      </c>
      <c r="K574" t="s">
        <v>327</v>
      </c>
      <c r="L574" t="s">
        <v>192</v>
      </c>
      <c r="M574" s="8">
        <f>ROUND(SUMIF(Order_details_2!$A$2:$A$2158,Orders!A574,Order_details_2!$J$2:$J$2158),2)</f>
        <v>1140</v>
      </c>
    </row>
    <row r="575" spans="1:13">
      <c r="A575">
        <v>10821</v>
      </c>
      <c r="B575" t="s">
        <v>354</v>
      </c>
      <c r="C575">
        <v>1</v>
      </c>
      <c r="D575" s="3">
        <v>43303</v>
      </c>
      <c r="E575">
        <f t="shared" si="8"/>
        <v>7</v>
      </c>
      <c r="F575" s="3">
        <v>43331</v>
      </c>
      <c r="G575" s="3">
        <v>43310</v>
      </c>
      <c r="H575" t="s">
        <v>355</v>
      </c>
      <c r="I575" t="s">
        <v>356</v>
      </c>
      <c r="J575" t="s">
        <v>357</v>
      </c>
      <c r="K575" t="s">
        <v>358</v>
      </c>
      <c r="L575" t="s">
        <v>192</v>
      </c>
      <c r="M575" s="8">
        <f>ROUND(SUMIF(Order_details_2!$A$2:$A$2158,Orders!A575,Order_details_2!$J$2:$J$2158),2)</f>
        <v>678</v>
      </c>
    </row>
    <row r="576" spans="1:13">
      <c r="A576">
        <v>10822</v>
      </c>
      <c r="B576" t="s">
        <v>600</v>
      </c>
      <c r="C576">
        <v>6</v>
      </c>
      <c r="D576" s="3">
        <v>43303</v>
      </c>
      <c r="E576">
        <f t="shared" si="8"/>
        <v>7</v>
      </c>
      <c r="F576" s="3">
        <v>43331</v>
      </c>
      <c r="G576" s="3">
        <v>43311</v>
      </c>
      <c r="H576" t="s">
        <v>601</v>
      </c>
      <c r="I576" t="s">
        <v>602</v>
      </c>
      <c r="J576" t="s">
        <v>199</v>
      </c>
      <c r="K576" t="s">
        <v>191</v>
      </c>
      <c r="L576" t="s">
        <v>192</v>
      </c>
      <c r="M576" s="8">
        <f>ROUND(SUMIF(Order_details_2!$A$2:$A$2158,Orders!A576,Order_details_2!$J$2:$J$2158),2)</f>
        <v>237.9</v>
      </c>
    </row>
    <row r="577" spans="1:13">
      <c r="A577">
        <v>10823</v>
      </c>
      <c r="B577" t="s">
        <v>388</v>
      </c>
      <c r="C577">
        <v>5</v>
      </c>
      <c r="D577" s="3">
        <v>43304</v>
      </c>
      <c r="E577">
        <f t="shared" si="8"/>
        <v>7</v>
      </c>
      <c r="F577" s="3">
        <v>43332</v>
      </c>
      <c r="G577" s="3">
        <v>43308</v>
      </c>
      <c r="H577" t="s">
        <v>389</v>
      </c>
      <c r="I577" t="s">
        <v>390</v>
      </c>
      <c r="J577" t="s">
        <v>391</v>
      </c>
      <c r="K577" t="s">
        <v>392</v>
      </c>
      <c r="L577" t="s">
        <v>305</v>
      </c>
      <c r="M577" s="8">
        <f>ROUND(SUMIF(Order_details_2!$A$2:$A$2158,Orders!A577,Order_details_2!$J$2:$J$2158),2)</f>
        <v>574</v>
      </c>
    </row>
    <row r="578" spans="1:13">
      <c r="A578">
        <v>10824</v>
      </c>
      <c r="B578" t="s">
        <v>328</v>
      </c>
      <c r="C578">
        <v>8</v>
      </c>
      <c r="D578" s="3">
        <v>43304</v>
      </c>
      <c r="E578">
        <f t="shared" si="8"/>
        <v>7</v>
      </c>
      <c r="F578" s="3">
        <v>43332</v>
      </c>
      <c r="G578" s="3">
        <v>43325</v>
      </c>
      <c r="H578" t="s">
        <v>329</v>
      </c>
      <c r="I578" t="s">
        <v>330</v>
      </c>
      <c r="J578" t="s">
        <v>331</v>
      </c>
      <c r="K578" t="s">
        <v>207</v>
      </c>
      <c r="L578" t="s">
        <v>332</v>
      </c>
      <c r="M578" s="8">
        <f>ROUND(SUMIF(Order_details_2!$A$2:$A$2158,Orders!A578,Order_details_2!$J$2:$J$2158),2)</f>
        <v>250.8</v>
      </c>
    </row>
    <row r="579" spans="1:13">
      <c r="A579">
        <v>10825</v>
      </c>
      <c r="B579" t="s">
        <v>506</v>
      </c>
      <c r="C579">
        <v>1</v>
      </c>
      <c r="D579" s="3">
        <v>43304</v>
      </c>
      <c r="E579">
        <f t="shared" ref="E579:E642" si="9">MONTH(D579)</f>
        <v>7</v>
      </c>
      <c r="F579" s="3">
        <v>43332</v>
      </c>
      <c r="G579" s="3">
        <v>43309</v>
      </c>
      <c r="H579" t="s">
        <v>507</v>
      </c>
      <c r="I579" t="s">
        <v>508</v>
      </c>
      <c r="J579" t="s">
        <v>509</v>
      </c>
      <c r="K579" t="s">
        <v>207</v>
      </c>
      <c r="L579" t="s">
        <v>270</v>
      </c>
      <c r="M579" s="8">
        <f>ROUND(SUMIF(Order_details_2!$A$2:$A$2158,Orders!A579,Order_details_2!$J$2:$J$2158),2)</f>
        <v>1030.76</v>
      </c>
    </row>
    <row r="580" spans="1:13">
      <c r="A580">
        <v>10826</v>
      </c>
      <c r="B580" t="s">
        <v>333</v>
      </c>
      <c r="C580">
        <v>6</v>
      </c>
      <c r="D580" s="3">
        <v>43307</v>
      </c>
      <c r="E580">
        <f t="shared" si="9"/>
        <v>7</v>
      </c>
      <c r="F580" s="3">
        <v>43335</v>
      </c>
      <c r="G580" s="3">
        <v>43332</v>
      </c>
      <c r="H580" t="s">
        <v>334</v>
      </c>
      <c r="I580" t="s">
        <v>335</v>
      </c>
      <c r="J580" t="s">
        <v>336</v>
      </c>
      <c r="K580" t="s">
        <v>207</v>
      </c>
      <c r="L580" t="s">
        <v>265</v>
      </c>
      <c r="M580" s="8">
        <f>ROUND(SUMIF(Order_details_2!$A$2:$A$2158,Orders!A580,Order_details_2!$J$2:$J$2158),2)</f>
        <v>730</v>
      </c>
    </row>
    <row r="581" spans="1:13">
      <c r="A581">
        <v>10827</v>
      </c>
      <c r="B581" t="s">
        <v>469</v>
      </c>
      <c r="C581">
        <v>1</v>
      </c>
      <c r="D581" s="3">
        <v>43307</v>
      </c>
      <c r="E581">
        <f t="shared" si="9"/>
        <v>7</v>
      </c>
      <c r="F581" s="3">
        <v>43321</v>
      </c>
      <c r="G581" s="3">
        <v>43332</v>
      </c>
      <c r="H581" t="s">
        <v>470</v>
      </c>
      <c r="I581" t="s">
        <v>471</v>
      </c>
      <c r="J581" t="s">
        <v>472</v>
      </c>
      <c r="K581" t="s">
        <v>207</v>
      </c>
      <c r="L581" t="s">
        <v>265</v>
      </c>
      <c r="M581" s="8">
        <f>ROUND(SUMIF(Order_details_2!$A$2:$A$2158,Orders!A581,Order_details_2!$J$2:$J$2158),2)</f>
        <v>843</v>
      </c>
    </row>
    <row r="582" spans="1:13">
      <c r="A582">
        <v>10828</v>
      </c>
      <c r="B582" t="s">
        <v>571</v>
      </c>
      <c r="C582">
        <v>9</v>
      </c>
      <c r="D582" s="3">
        <v>43308</v>
      </c>
      <c r="E582">
        <f t="shared" si="9"/>
        <v>7</v>
      </c>
      <c r="F582" s="3">
        <v>43322</v>
      </c>
      <c r="G582" s="3">
        <v>43330</v>
      </c>
      <c r="H582" t="s">
        <v>572</v>
      </c>
      <c r="I582" t="s">
        <v>573</v>
      </c>
      <c r="J582" t="s">
        <v>558</v>
      </c>
      <c r="K582" t="s">
        <v>207</v>
      </c>
      <c r="L582" t="s">
        <v>559</v>
      </c>
      <c r="M582" s="8">
        <f>ROUND(SUMIF(Order_details_2!$A$2:$A$2158,Orders!A582,Order_details_2!$J$2:$J$2158),2)</f>
        <v>932</v>
      </c>
    </row>
    <row r="583" spans="1:13">
      <c r="A583">
        <v>10829</v>
      </c>
      <c r="B583" t="s">
        <v>444</v>
      </c>
      <c r="C583">
        <v>9</v>
      </c>
      <c r="D583" s="3">
        <v>43308</v>
      </c>
      <c r="E583">
        <f t="shared" si="9"/>
        <v>7</v>
      </c>
      <c r="F583" s="3">
        <v>43336</v>
      </c>
      <c r="G583" s="3">
        <v>43318</v>
      </c>
      <c r="H583" t="s">
        <v>445</v>
      </c>
      <c r="I583" t="s">
        <v>446</v>
      </c>
      <c r="J583" t="s">
        <v>447</v>
      </c>
      <c r="K583" t="s">
        <v>448</v>
      </c>
      <c r="L583" t="s">
        <v>209</v>
      </c>
      <c r="M583" s="8">
        <f>ROUND(SUMIF(Order_details_2!$A$2:$A$2158,Orders!A583,Order_details_2!$J$2:$J$2158),2)</f>
        <v>1764</v>
      </c>
    </row>
    <row r="584" spans="1:13">
      <c r="A584">
        <v>10830</v>
      </c>
      <c r="B584" t="s">
        <v>407</v>
      </c>
      <c r="C584">
        <v>4</v>
      </c>
      <c r="D584" s="3">
        <v>43308</v>
      </c>
      <c r="E584">
        <f t="shared" si="9"/>
        <v>7</v>
      </c>
      <c r="F584" s="3">
        <v>43350</v>
      </c>
      <c r="G584" s="3">
        <v>43316</v>
      </c>
      <c r="H584" t="s">
        <v>408</v>
      </c>
      <c r="I584" t="s">
        <v>409</v>
      </c>
      <c r="J584" t="s">
        <v>406</v>
      </c>
      <c r="K584" t="s">
        <v>299</v>
      </c>
      <c r="L584" t="s">
        <v>276</v>
      </c>
      <c r="M584" s="8">
        <f>ROUND(SUMIF(Order_details_2!$A$2:$A$2158,Orders!A584,Order_details_2!$J$2:$J$2158),2)</f>
        <v>1974</v>
      </c>
    </row>
    <row r="585" spans="1:13">
      <c r="A585">
        <v>10831</v>
      </c>
      <c r="B585" t="s">
        <v>536</v>
      </c>
      <c r="C585">
        <v>3</v>
      </c>
      <c r="D585" s="3">
        <v>43309</v>
      </c>
      <c r="E585">
        <f t="shared" si="9"/>
        <v>7</v>
      </c>
      <c r="F585" s="3">
        <v>43337</v>
      </c>
      <c r="G585" s="3">
        <v>43318</v>
      </c>
      <c r="H585" t="s">
        <v>537</v>
      </c>
      <c r="I585" t="s">
        <v>538</v>
      </c>
      <c r="J585" t="s">
        <v>539</v>
      </c>
      <c r="K585" t="s">
        <v>207</v>
      </c>
      <c r="L585" t="s">
        <v>540</v>
      </c>
      <c r="M585" s="8">
        <f>ROUND(SUMIF(Order_details_2!$A$2:$A$2158,Orders!A585,Order_details_2!$J$2:$J$2158),2)</f>
        <v>2684.4</v>
      </c>
    </row>
    <row r="586" spans="1:13">
      <c r="A586">
        <v>10832</v>
      </c>
      <c r="B586" t="s">
        <v>490</v>
      </c>
      <c r="C586">
        <v>2</v>
      </c>
      <c r="D586" s="3">
        <v>43309</v>
      </c>
      <c r="E586">
        <f t="shared" si="9"/>
        <v>7</v>
      </c>
      <c r="F586" s="3">
        <v>43337</v>
      </c>
      <c r="G586" s="3">
        <v>43314</v>
      </c>
      <c r="H586" t="s">
        <v>491</v>
      </c>
      <c r="I586" t="s">
        <v>492</v>
      </c>
      <c r="J586" t="s">
        <v>493</v>
      </c>
      <c r="K586" t="s">
        <v>207</v>
      </c>
      <c r="L586" t="s">
        <v>265</v>
      </c>
      <c r="M586" s="8">
        <f>ROUND(SUMIF(Order_details_2!$A$2:$A$2158,Orders!A586,Order_details_2!$J$2:$J$2158),2)</f>
        <v>193.59</v>
      </c>
    </row>
    <row r="587" spans="1:13">
      <c r="A587">
        <v>10833</v>
      </c>
      <c r="B587" t="s">
        <v>316</v>
      </c>
      <c r="C587">
        <v>6</v>
      </c>
      <c r="D587" s="3">
        <v>43310</v>
      </c>
      <c r="E587">
        <f t="shared" si="9"/>
        <v>7</v>
      </c>
      <c r="F587" s="3">
        <v>43338</v>
      </c>
      <c r="G587" s="3">
        <v>43318</v>
      </c>
      <c r="H587" t="s">
        <v>317</v>
      </c>
      <c r="I587" t="s">
        <v>318</v>
      </c>
      <c r="J587" t="s">
        <v>319</v>
      </c>
      <c r="K587" t="s">
        <v>207</v>
      </c>
      <c r="L587" t="s">
        <v>270</v>
      </c>
      <c r="M587" s="8">
        <f>ROUND(SUMIF(Order_details_2!$A$2:$A$2158,Orders!A587,Order_details_2!$J$2:$J$2158),2)</f>
        <v>100.77</v>
      </c>
    </row>
    <row r="588" spans="1:13">
      <c r="A588">
        <v>10834</v>
      </c>
      <c r="B588" t="s">
        <v>407</v>
      </c>
      <c r="C588">
        <v>1</v>
      </c>
      <c r="D588" s="3">
        <v>43310</v>
      </c>
      <c r="E588">
        <f t="shared" si="9"/>
        <v>7</v>
      </c>
      <c r="F588" s="3">
        <v>43338</v>
      </c>
      <c r="G588" s="3">
        <v>43314</v>
      </c>
      <c r="H588" t="s">
        <v>408</v>
      </c>
      <c r="I588" t="s">
        <v>409</v>
      </c>
      <c r="J588" t="s">
        <v>406</v>
      </c>
      <c r="K588" t="s">
        <v>299</v>
      </c>
      <c r="L588" t="s">
        <v>276</v>
      </c>
      <c r="M588" s="8">
        <f>ROUND(SUMIF(Order_details_2!$A$2:$A$2158,Orders!A588,Order_details_2!$J$2:$J$2158),2)</f>
        <v>75.41</v>
      </c>
    </row>
    <row r="589" spans="1:13">
      <c r="A589">
        <v>10835</v>
      </c>
      <c r="B589" t="s">
        <v>617</v>
      </c>
      <c r="C589">
        <v>1</v>
      </c>
      <c r="D589" s="3">
        <v>43310</v>
      </c>
      <c r="E589">
        <f t="shared" si="9"/>
        <v>7</v>
      </c>
      <c r="F589" s="3">
        <v>43338</v>
      </c>
      <c r="G589" s="3">
        <v>43316</v>
      </c>
      <c r="H589" t="s">
        <v>624</v>
      </c>
      <c r="I589" t="s">
        <v>619</v>
      </c>
      <c r="J589" t="s">
        <v>620</v>
      </c>
      <c r="K589" t="s">
        <v>207</v>
      </c>
      <c r="L589" t="s">
        <v>270</v>
      </c>
      <c r="M589" s="8">
        <f>ROUND(SUMIF(Order_details_2!$A$2:$A$2158,Orders!A589,Order_details_2!$J$2:$J$2158),2)</f>
        <v>830.2</v>
      </c>
    </row>
    <row r="590" spans="1:13">
      <c r="A590">
        <v>10836</v>
      </c>
      <c r="B590" t="s">
        <v>306</v>
      </c>
      <c r="C590">
        <v>7</v>
      </c>
      <c r="D590" s="3">
        <v>43311</v>
      </c>
      <c r="E590">
        <f t="shared" si="9"/>
        <v>7</v>
      </c>
      <c r="F590" s="3">
        <v>43339</v>
      </c>
      <c r="G590" s="3">
        <v>43316</v>
      </c>
      <c r="H590" t="s">
        <v>307</v>
      </c>
      <c r="I590" t="s">
        <v>308</v>
      </c>
      <c r="J590" t="s">
        <v>309</v>
      </c>
      <c r="K590" t="s">
        <v>207</v>
      </c>
      <c r="L590" t="s">
        <v>310</v>
      </c>
      <c r="M590" s="8">
        <f>ROUND(SUMIF(Order_details_2!$A$2:$A$2158,Orders!A590,Order_details_2!$J$2:$J$2158),2)</f>
        <v>4705.5</v>
      </c>
    </row>
    <row r="591" spans="1:13">
      <c r="A591">
        <v>10837</v>
      </c>
      <c r="B591" t="s">
        <v>375</v>
      </c>
      <c r="C591">
        <v>9</v>
      </c>
      <c r="D591" s="3">
        <v>43311</v>
      </c>
      <c r="E591">
        <f t="shared" si="9"/>
        <v>7</v>
      </c>
      <c r="F591" s="3">
        <v>43339</v>
      </c>
      <c r="G591" s="3">
        <v>43318</v>
      </c>
      <c r="H591" t="s">
        <v>376</v>
      </c>
      <c r="I591" t="s">
        <v>377</v>
      </c>
      <c r="J591" t="s">
        <v>378</v>
      </c>
      <c r="K591" t="s">
        <v>207</v>
      </c>
      <c r="L591" t="s">
        <v>332</v>
      </c>
      <c r="M591" s="8">
        <f>ROUND(SUMIF(Order_details_2!$A$2:$A$2158,Orders!A591,Order_details_2!$J$2:$J$2158),2)</f>
        <v>685.5</v>
      </c>
    </row>
    <row r="592" spans="1:13">
      <c r="A592">
        <v>10838</v>
      </c>
      <c r="B592" t="s">
        <v>546</v>
      </c>
      <c r="C592">
        <v>3</v>
      </c>
      <c r="D592" s="3">
        <v>43314</v>
      </c>
      <c r="E592">
        <f t="shared" si="9"/>
        <v>8</v>
      </c>
      <c r="F592" s="3">
        <v>43342</v>
      </c>
      <c r="G592" s="3">
        <v>43318</v>
      </c>
      <c r="H592" t="s">
        <v>547</v>
      </c>
      <c r="I592" t="s">
        <v>548</v>
      </c>
      <c r="J592" t="s">
        <v>549</v>
      </c>
      <c r="K592" t="s">
        <v>550</v>
      </c>
      <c r="L592" t="s">
        <v>305</v>
      </c>
      <c r="M592" s="8">
        <f>ROUND(SUMIF(Order_details_2!$A$2:$A$2158,Orders!A592,Order_details_2!$J$2:$J$2158),2)</f>
        <v>646.13</v>
      </c>
    </row>
    <row r="593" spans="1:13">
      <c r="A593">
        <v>10839</v>
      </c>
      <c r="B593" t="s">
        <v>407</v>
      </c>
      <c r="C593">
        <v>3</v>
      </c>
      <c r="D593" s="3">
        <v>43314</v>
      </c>
      <c r="E593">
        <f t="shared" si="9"/>
        <v>8</v>
      </c>
      <c r="F593" s="3">
        <v>43342</v>
      </c>
      <c r="G593" s="3">
        <v>43317</v>
      </c>
      <c r="H593" t="s">
        <v>408</v>
      </c>
      <c r="I593" t="s">
        <v>409</v>
      </c>
      <c r="J593" t="s">
        <v>406</v>
      </c>
      <c r="K593" t="s">
        <v>299</v>
      </c>
      <c r="L593" t="s">
        <v>276</v>
      </c>
      <c r="M593" s="8">
        <f>ROUND(SUMIF(Order_details_2!$A$2:$A$2158,Orders!A593,Order_details_2!$J$2:$J$2158),2)</f>
        <v>91.95</v>
      </c>
    </row>
    <row r="594" spans="1:13">
      <c r="A594">
        <v>10840</v>
      </c>
      <c r="B594" t="s">
        <v>546</v>
      </c>
      <c r="C594">
        <v>4</v>
      </c>
      <c r="D594" s="3">
        <v>43314</v>
      </c>
      <c r="E594">
        <f t="shared" si="9"/>
        <v>8</v>
      </c>
      <c r="F594" s="3">
        <v>43356</v>
      </c>
      <c r="G594" s="3">
        <v>43342</v>
      </c>
      <c r="H594" t="s">
        <v>547</v>
      </c>
      <c r="I594" t="s">
        <v>548</v>
      </c>
      <c r="J594" t="s">
        <v>549</v>
      </c>
      <c r="K594" t="s">
        <v>550</v>
      </c>
      <c r="L594" t="s">
        <v>305</v>
      </c>
      <c r="M594" s="8">
        <f>ROUND(SUMIF(Order_details_2!$A$2:$A$2158,Orders!A594,Order_details_2!$J$2:$J$2158),2)</f>
        <v>52.8</v>
      </c>
    </row>
    <row r="595" spans="1:13">
      <c r="A595">
        <v>10841</v>
      </c>
      <c r="B595" t="s">
        <v>281</v>
      </c>
      <c r="C595">
        <v>5</v>
      </c>
      <c r="D595" s="3">
        <v>43315</v>
      </c>
      <c r="E595">
        <f t="shared" si="9"/>
        <v>8</v>
      </c>
      <c r="F595" s="3">
        <v>43343</v>
      </c>
      <c r="G595" s="3">
        <v>43324</v>
      </c>
      <c r="H595" t="s">
        <v>282</v>
      </c>
      <c r="I595" t="s">
        <v>283</v>
      </c>
      <c r="J595" t="s">
        <v>284</v>
      </c>
      <c r="K595" t="s">
        <v>207</v>
      </c>
      <c r="L595" t="s">
        <v>285</v>
      </c>
      <c r="M595" s="8">
        <f>ROUND(SUMIF(Order_details_2!$A$2:$A$2158,Orders!A595,Order_details_2!$J$2:$J$2158),2)</f>
        <v>4581</v>
      </c>
    </row>
    <row r="596" spans="1:13">
      <c r="A596">
        <v>10842</v>
      </c>
      <c r="B596" t="s">
        <v>368</v>
      </c>
      <c r="C596">
        <v>1</v>
      </c>
      <c r="D596" s="3">
        <v>43315</v>
      </c>
      <c r="E596">
        <f t="shared" si="9"/>
        <v>8</v>
      </c>
      <c r="F596" s="3">
        <v>43343</v>
      </c>
      <c r="G596" s="3">
        <v>43324</v>
      </c>
      <c r="H596" t="s">
        <v>369</v>
      </c>
      <c r="I596" t="s">
        <v>370</v>
      </c>
      <c r="J596" t="s">
        <v>314</v>
      </c>
      <c r="K596" t="s">
        <v>207</v>
      </c>
      <c r="L596" t="s">
        <v>315</v>
      </c>
      <c r="M596" s="8">
        <f>ROUND(SUMIF(Order_details_2!$A$2:$A$2158,Orders!A596,Order_details_2!$J$2:$J$2158),2)</f>
        <v>975</v>
      </c>
    </row>
    <row r="597" spans="1:13">
      <c r="A597">
        <v>10843</v>
      </c>
      <c r="B597" t="s">
        <v>277</v>
      </c>
      <c r="C597">
        <v>4</v>
      </c>
      <c r="D597" s="3">
        <v>43316</v>
      </c>
      <c r="E597">
        <f t="shared" si="9"/>
        <v>8</v>
      </c>
      <c r="F597" s="3">
        <v>43344</v>
      </c>
      <c r="G597" s="3">
        <v>43321</v>
      </c>
      <c r="H597" t="s">
        <v>278</v>
      </c>
      <c r="I597" t="s">
        <v>279</v>
      </c>
      <c r="J597" t="s">
        <v>280</v>
      </c>
      <c r="K597" t="s">
        <v>207</v>
      </c>
      <c r="L597" t="s">
        <v>265</v>
      </c>
      <c r="M597" s="8">
        <f>ROUND(SUMIF(Order_details_2!$A$2:$A$2158,Orders!A597,Order_details_2!$J$2:$J$2158),2)</f>
        <v>53</v>
      </c>
    </row>
    <row r="598" spans="1:13">
      <c r="A598">
        <v>10844</v>
      </c>
      <c r="B598" t="s">
        <v>494</v>
      </c>
      <c r="C598">
        <v>8</v>
      </c>
      <c r="D598" s="3">
        <v>43316</v>
      </c>
      <c r="E598">
        <f t="shared" si="9"/>
        <v>8</v>
      </c>
      <c r="F598" s="3">
        <v>43344</v>
      </c>
      <c r="G598" s="3">
        <v>43321</v>
      </c>
      <c r="H598" t="s">
        <v>495</v>
      </c>
      <c r="I598" t="s">
        <v>496</v>
      </c>
      <c r="J598" t="s">
        <v>497</v>
      </c>
      <c r="K598" t="s">
        <v>207</v>
      </c>
      <c r="L598" t="s">
        <v>310</v>
      </c>
      <c r="M598" s="8">
        <f>ROUND(SUMIF(Order_details_2!$A$2:$A$2158,Orders!A598,Order_details_2!$J$2:$J$2158),2)</f>
        <v>735</v>
      </c>
    </row>
    <row r="599" spans="1:13">
      <c r="A599">
        <v>10845</v>
      </c>
      <c r="B599" t="s">
        <v>359</v>
      </c>
      <c r="C599">
        <v>8</v>
      </c>
      <c r="D599" s="3">
        <v>43316</v>
      </c>
      <c r="E599">
        <f t="shared" si="9"/>
        <v>8</v>
      </c>
      <c r="F599" s="3">
        <v>43330</v>
      </c>
      <c r="G599" s="3">
        <v>43325</v>
      </c>
      <c r="H599" t="s">
        <v>360</v>
      </c>
      <c r="I599" t="s">
        <v>361</v>
      </c>
      <c r="J599" t="s">
        <v>362</v>
      </c>
      <c r="K599" t="s">
        <v>207</v>
      </c>
      <c r="L599" t="s">
        <v>270</v>
      </c>
      <c r="M599" s="8">
        <f>ROUND(SUMIF(Order_details_2!$A$2:$A$2158,Orders!A599,Order_details_2!$J$2:$J$2158),2)</f>
        <v>1842.3</v>
      </c>
    </row>
    <row r="600" spans="1:13">
      <c r="A600">
        <v>10846</v>
      </c>
      <c r="B600" t="s">
        <v>281</v>
      </c>
      <c r="C600">
        <v>2</v>
      </c>
      <c r="D600" s="3">
        <v>43317</v>
      </c>
      <c r="E600">
        <f t="shared" si="9"/>
        <v>8</v>
      </c>
      <c r="F600" s="3">
        <v>43359</v>
      </c>
      <c r="G600" s="3">
        <v>43318</v>
      </c>
      <c r="H600" t="s">
        <v>282</v>
      </c>
      <c r="I600" t="s">
        <v>283</v>
      </c>
      <c r="J600" t="s">
        <v>284</v>
      </c>
      <c r="K600" t="s">
        <v>207</v>
      </c>
      <c r="L600" t="s">
        <v>285</v>
      </c>
      <c r="M600" s="8">
        <f>ROUND(SUMIF(Order_details_2!$A$2:$A$2158,Orders!A600,Order_details_2!$J$2:$J$2158),2)</f>
        <v>1112</v>
      </c>
    </row>
    <row r="601" spans="1:13">
      <c r="A601">
        <v>10847</v>
      </c>
      <c r="B601" t="s">
        <v>456</v>
      </c>
      <c r="C601">
        <v>4</v>
      </c>
      <c r="D601" s="3">
        <v>43317</v>
      </c>
      <c r="E601">
        <f t="shared" si="9"/>
        <v>8</v>
      </c>
      <c r="F601" s="3">
        <v>43331</v>
      </c>
      <c r="G601" s="3">
        <v>43336</v>
      </c>
      <c r="H601" t="s">
        <v>457</v>
      </c>
      <c r="I601" t="s">
        <v>458</v>
      </c>
      <c r="J601" t="s">
        <v>459</v>
      </c>
      <c r="K601" t="s">
        <v>460</v>
      </c>
      <c r="L601" t="s">
        <v>192</v>
      </c>
      <c r="M601" s="8">
        <f>ROUND(SUMIF(Order_details_2!$A$2:$A$2158,Orders!A601,Order_details_2!$J$2:$J$2158),2)</f>
        <v>1232.98</v>
      </c>
    </row>
    <row r="602" spans="1:13">
      <c r="A602">
        <v>10848</v>
      </c>
      <c r="B602" t="s">
        <v>568</v>
      </c>
      <c r="C602">
        <v>7</v>
      </c>
      <c r="D602" s="3">
        <v>43318</v>
      </c>
      <c r="E602">
        <f t="shared" si="9"/>
        <v>8</v>
      </c>
      <c r="F602" s="3">
        <v>43346</v>
      </c>
      <c r="G602" s="3">
        <v>43324</v>
      </c>
      <c r="H602" t="s">
        <v>569</v>
      </c>
      <c r="I602" t="s">
        <v>570</v>
      </c>
      <c r="J602" t="s">
        <v>206</v>
      </c>
      <c r="K602" t="s">
        <v>207</v>
      </c>
      <c r="L602" t="s">
        <v>209</v>
      </c>
      <c r="M602" s="8">
        <f>ROUND(SUMIF(Order_details_2!$A$2:$A$2158,Orders!A602,Order_details_2!$J$2:$J$2158),2)</f>
        <v>931.5</v>
      </c>
    </row>
    <row r="603" spans="1:13">
      <c r="A603">
        <v>10849</v>
      </c>
      <c r="B603" t="s">
        <v>452</v>
      </c>
      <c r="C603">
        <v>9</v>
      </c>
      <c r="D603" s="3">
        <v>43318</v>
      </c>
      <c r="E603">
        <f t="shared" si="9"/>
        <v>8</v>
      </c>
      <c r="F603" s="3">
        <v>43346</v>
      </c>
      <c r="G603" s="3">
        <v>43325</v>
      </c>
      <c r="H603" t="s">
        <v>453</v>
      </c>
      <c r="I603" t="s">
        <v>454</v>
      </c>
      <c r="J603" t="s">
        <v>455</v>
      </c>
      <c r="K603" t="s">
        <v>207</v>
      </c>
      <c r="L603" t="s">
        <v>270</v>
      </c>
      <c r="M603" s="8">
        <f>ROUND(SUMIF(Order_details_2!$A$2:$A$2158,Orders!A603,Order_details_2!$J$2:$J$2158),2)</f>
        <v>574.32000000000005</v>
      </c>
    </row>
    <row r="604" spans="1:13">
      <c r="A604">
        <v>10850</v>
      </c>
      <c r="B604" t="s">
        <v>277</v>
      </c>
      <c r="C604">
        <v>1</v>
      </c>
      <c r="D604" s="3">
        <v>43318</v>
      </c>
      <c r="E604">
        <f t="shared" si="9"/>
        <v>8</v>
      </c>
      <c r="F604" s="3">
        <v>43360</v>
      </c>
      <c r="G604" s="3">
        <v>43325</v>
      </c>
      <c r="H604" t="s">
        <v>278</v>
      </c>
      <c r="I604" t="s">
        <v>279</v>
      </c>
      <c r="J604" t="s">
        <v>280</v>
      </c>
      <c r="K604" t="s">
        <v>207</v>
      </c>
      <c r="L604" t="s">
        <v>265</v>
      </c>
      <c r="M604" s="8">
        <f>ROUND(SUMIF(Order_details_2!$A$2:$A$2158,Orders!A604,Order_details_2!$J$2:$J$2158),2)</f>
        <v>111</v>
      </c>
    </row>
    <row r="605" spans="1:13">
      <c r="A605">
        <v>10851</v>
      </c>
      <c r="B605" t="s">
        <v>393</v>
      </c>
      <c r="C605">
        <v>5</v>
      </c>
      <c r="D605" s="3">
        <v>43321</v>
      </c>
      <c r="E605">
        <f t="shared" si="9"/>
        <v>8</v>
      </c>
      <c r="F605" s="3">
        <v>43349</v>
      </c>
      <c r="G605" s="3">
        <v>43328</v>
      </c>
      <c r="H605" t="s">
        <v>394</v>
      </c>
      <c r="I605" t="s">
        <v>395</v>
      </c>
      <c r="J605" t="s">
        <v>274</v>
      </c>
      <c r="K605" t="s">
        <v>275</v>
      </c>
      <c r="L605" t="s">
        <v>276</v>
      </c>
      <c r="M605" s="8">
        <f>ROUND(SUMIF(Order_details_2!$A$2:$A$2158,Orders!A605,Order_details_2!$J$2:$J$2158),2)</f>
        <v>137</v>
      </c>
    </row>
    <row r="606" spans="1:13">
      <c r="A606">
        <v>10852</v>
      </c>
      <c r="B606" t="s">
        <v>323</v>
      </c>
      <c r="C606">
        <v>8</v>
      </c>
      <c r="D606" s="3">
        <v>43321</v>
      </c>
      <c r="E606">
        <f t="shared" si="9"/>
        <v>8</v>
      </c>
      <c r="F606" s="3">
        <v>43335</v>
      </c>
      <c r="G606" s="3">
        <v>43325</v>
      </c>
      <c r="H606" t="s">
        <v>324</v>
      </c>
      <c r="I606" t="s">
        <v>325</v>
      </c>
      <c r="J606" t="s">
        <v>326</v>
      </c>
      <c r="K606" t="s">
        <v>327</v>
      </c>
      <c r="L606" t="s">
        <v>192</v>
      </c>
      <c r="M606" s="8">
        <f>ROUND(SUMIF(Order_details_2!$A$2:$A$2158,Orders!A606,Order_details_2!$J$2:$J$2158),2)</f>
        <v>2984</v>
      </c>
    </row>
    <row r="607" spans="1:13">
      <c r="A607">
        <v>10853</v>
      </c>
      <c r="B607" t="s">
        <v>582</v>
      </c>
      <c r="C607">
        <v>9</v>
      </c>
      <c r="D607" s="3">
        <v>43322</v>
      </c>
      <c r="E607">
        <f t="shared" si="9"/>
        <v>8</v>
      </c>
      <c r="F607" s="3">
        <v>43350</v>
      </c>
      <c r="G607" s="3">
        <v>43329</v>
      </c>
      <c r="H607" t="s">
        <v>583</v>
      </c>
      <c r="I607" t="s">
        <v>584</v>
      </c>
      <c r="J607" t="s">
        <v>585</v>
      </c>
      <c r="K607" t="s">
        <v>207</v>
      </c>
      <c r="L607" t="s">
        <v>270</v>
      </c>
      <c r="M607" s="8">
        <f>ROUND(SUMIF(Order_details_2!$A$2:$A$2158,Orders!A607,Order_details_2!$J$2:$J$2158),2)</f>
        <v>625</v>
      </c>
    </row>
    <row r="608" spans="1:13">
      <c r="A608">
        <v>10854</v>
      </c>
      <c r="B608" t="s">
        <v>306</v>
      </c>
      <c r="C608">
        <v>3</v>
      </c>
      <c r="D608" s="3">
        <v>43322</v>
      </c>
      <c r="E608">
        <f t="shared" si="9"/>
        <v>8</v>
      </c>
      <c r="F608" s="3">
        <v>43350</v>
      </c>
      <c r="G608" s="3">
        <v>43331</v>
      </c>
      <c r="H608" t="s">
        <v>307</v>
      </c>
      <c r="I608" t="s">
        <v>308</v>
      </c>
      <c r="J608" t="s">
        <v>309</v>
      </c>
      <c r="K608" t="s">
        <v>207</v>
      </c>
      <c r="L608" t="s">
        <v>310</v>
      </c>
      <c r="M608" s="8">
        <f>ROUND(SUMIF(Order_details_2!$A$2:$A$2158,Orders!A608,Order_details_2!$J$2:$J$2158),2)</f>
        <v>523.5</v>
      </c>
    </row>
    <row r="609" spans="1:13">
      <c r="A609">
        <v>10855</v>
      </c>
      <c r="B609" t="s">
        <v>424</v>
      </c>
      <c r="C609">
        <v>3</v>
      </c>
      <c r="D609" s="3">
        <v>43322</v>
      </c>
      <c r="E609">
        <f t="shared" si="9"/>
        <v>8</v>
      </c>
      <c r="F609" s="3">
        <v>43350</v>
      </c>
      <c r="G609" s="3">
        <v>43330</v>
      </c>
      <c r="H609" t="s">
        <v>425</v>
      </c>
      <c r="I609" t="s">
        <v>426</v>
      </c>
      <c r="J609" t="s">
        <v>427</v>
      </c>
      <c r="K609" t="s">
        <v>428</v>
      </c>
      <c r="L609" t="s">
        <v>192</v>
      </c>
      <c r="M609" s="8">
        <f>ROUND(SUMIF(Order_details_2!$A$2:$A$2158,Orders!A609,Order_details_2!$J$2:$J$2158),2)</f>
        <v>2006.86</v>
      </c>
    </row>
    <row r="610" spans="1:13">
      <c r="A610">
        <v>10856</v>
      </c>
      <c r="B610" t="s">
        <v>513</v>
      </c>
      <c r="C610">
        <v>3</v>
      </c>
      <c r="D610" s="3">
        <v>43323</v>
      </c>
      <c r="E610">
        <f t="shared" si="9"/>
        <v>8</v>
      </c>
      <c r="F610" s="3">
        <v>43351</v>
      </c>
      <c r="G610" s="3">
        <v>43336</v>
      </c>
      <c r="H610" t="s">
        <v>514</v>
      </c>
      <c r="I610" t="s">
        <v>515</v>
      </c>
      <c r="J610" t="s">
        <v>314</v>
      </c>
      <c r="K610" t="s">
        <v>207</v>
      </c>
      <c r="L610" t="s">
        <v>315</v>
      </c>
      <c r="M610" s="8">
        <f>ROUND(SUMIF(Order_details_2!$A$2:$A$2158,Orders!A610,Order_details_2!$J$2:$J$2158),2)</f>
        <v>660</v>
      </c>
    </row>
    <row r="611" spans="1:13">
      <c r="A611">
        <v>10857</v>
      </c>
      <c r="B611" t="s">
        <v>375</v>
      </c>
      <c r="C611">
        <v>8</v>
      </c>
      <c r="D611" s="3">
        <v>43323</v>
      </c>
      <c r="E611">
        <f t="shared" si="9"/>
        <v>8</v>
      </c>
      <c r="F611" s="3">
        <v>43351</v>
      </c>
      <c r="G611" s="3">
        <v>43332</v>
      </c>
      <c r="H611" t="s">
        <v>376</v>
      </c>
      <c r="I611" t="s">
        <v>377</v>
      </c>
      <c r="J611" t="s">
        <v>378</v>
      </c>
      <c r="K611" t="s">
        <v>207</v>
      </c>
      <c r="L611" t="s">
        <v>332</v>
      </c>
      <c r="M611" s="8">
        <f>ROUND(SUMIF(Order_details_2!$A$2:$A$2158,Orders!A611,Order_details_2!$J$2:$J$2158),2)</f>
        <v>882.74</v>
      </c>
    </row>
    <row r="612" spans="1:13">
      <c r="A612">
        <v>10858</v>
      </c>
      <c r="B612" t="s">
        <v>629</v>
      </c>
      <c r="C612">
        <v>2</v>
      </c>
      <c r="D612" s="3">
        <v>43324</v>
      </c>
      <c r="E612">
        <f t="shared" si="9"/>
        <v>8</v>
      </c>
      <c r="F612" s="3">
        <v>43352</v>
      </c>
      <c r="G612" s="3">
        <v>43329</v>
      </c>
      <c r="H612" t="s">
        <v>630</v>
      </c>
      <c r="I612" t="s">
        <v>631</v>
      </c>
      <c r="J612" t="s">
        <v>632</v>
      </c>
      <c r="K612" t="s">
        <v>207</v>
      </c>
      <c r="L612" t="s">
        <v>265</v>
      </c>
      <c r="M612" s="8">
        <f>ROUND(SUMIF(Order_details_2!$A$2:$A$2158,Orders!A612,Order_details_2!$J$2:$J$2158),2)</f>
        <v>649</v>
      </c>
    </row>
    <row r="613" spans="1:13">
      <c r="A613">
        <v>10859</v>
      </c>
      <c r="B613" t="s">
        <v>342</v>
      </c>
      <c r="C613">
        <v>1</v>
      </c>
      <c r="D613" s="3">
        <v>43324</v>
      </c>
      <c r="E613">
        <f t="shared" si="9"/>
        <v>8</v>
      </c>
      <c r="F613" s="3">
        <v>43352</v>
      </c>
      <c r="G613" s="3">
        <v>43328</v>
      </c>
      <c r="H613" t="s">
        <v>343</v>
      </c>
      <c r="I613" t="s">
        <v>344</v>
      </c>
      <c r="J613" t="s">
        <v>345</v>
      </c>
      <c r="K613" t="s">
        <v>207</v>
      </c>
      <c r="L613" t="s">
        <v>270</v>
      </c>
      <c r="M613" s="8">
        <f>ROUND(SUMIF(Order_details_2!$A$2:$A$2158,Orders!A613,Order_details_2!$J$2:$J$2158),2)</f>
        <v>359.56</v>
      </c>
    </row>
    <row r="614" spans="1:13">
      <c r="A614">
        <v>10860</v>
      </c>
      <c r="B614" t="s">
        <v>621</v>
      </c>
      <c r="C614">
        <v>3</v>
      </c>
      <c r="D614" s="3">
        <v>43324</v>
      </c>
      <c r="E614">
        <f t="shared" si="9"/>
        <v>8</v>
      </c>
      <c r="F614" s="3">
        <v>43352</v>
      </c>
      <c r="G614" s="3">
        <v>43330</v>
      </c>
      <c r="H614" t="s">
        <v>622</v>
      </c>
      <c r="I614" t="s">
        <v>623</v>
      </c>
      <c r="J614" t="s">
        <v>443</v>
      </c>
      <c r="K614" t="s">
        <v>207</v>
      </c>
      <c r="L614" t="s">
        <v>265</v>
      </c>
      <c r="M614" s="8">
        <f>ROUND(SUMIF(Order_details_2!$A$2:$A$2158,Orders!A614,Order_details_2!$J$2:$J$2158),2)</f>
        <v>519</v>
      </c>
    </row>
    <row r="615" spans="1:13">
      <c r="A615">
        <v>10861</v>
      </c>
      <c r="B615" t="s">
        <v>351</v>
      </c>
      <c r="C615">
        <v>4</v>
      </c>
      <c r="D615" s="3">
        <v>43325</v>
      </c>
      <c r="E615">
        <f t="shared" si="9"/>
        <v>8</v>
      </c>
      <c r="F615" s="3">
        <v>43353</v>
      </c>
      <c r="G615" s="3">
        <v>43343</v>
      </c>
      <c r="H615" t="s">
        <v>352</v>
      </c>
      <c r="I615" t="s">
        <v>353</v>
      </c>
      <c r="J615" t="s">
        <v>190</v>
      </c>
      <c r="K615" t="s">
        <v>191</v>
      </c>
      <c r="L615" t="s">
        <v>192</v>
      </c>
      <c r="M615" s="8">
        <f>ROUND(SUMIF(Order_details_2!$A$2:$A$2158,Orders!A615,Order_details_2!$J$2:$J$2158),2)</f>
        <v>3523.4</v>
      </c>
    </row>
    <row r="616" spans="1:13">
      <c r="A616">
        <v>10862</v>
      </c>
      <c r="B616" t="s">
        <v>379</v>
      </c>
      <c r="C616">
        <v>8</v>
      </c>
      <c r="D616" s="3">
        <v>43325</v>
      </c>
      <c r="E616">
        <f t="shared" si="9"/>
        <v>8</v>
      </c>
      <c r="F616" s="3">
        <v>43367</v>
      </c>
      <c r="G616" s="3">
        <v>43328</v>
      </c>
      <c r="H616" t="s">
        <v>380</v>
      </c>
      <c r="I616" t="s">
        <v>381</v>
      </c>
      <c r="J616" t="s">
        <v>382</v>
      </c>
      <c r="K616" t="s">
        <v>207</v>
      </c>
      <c r="L616" t="s">
        <v>270</v>
      </c>
      <c r="M616" s="8">
        <f>ROUND(SUMIF(Order_details_2!$A$2:$A$2158,Orders!A616,Order_details_2!$J$2:$J$2158),2)</f>
        <v>581</v>
      </c>
    </row>
    <row r="617" spans="1:13">
      <c r="A617">
        <v>10863</v>
      </c>
      <c r="B617" t="s">
        <v>300</v>
      </c>
      <c r="C617">
        <v>4</v>
      </c>
      <c r="D617" s="3">
        <v>43328</v>
      </c>
      <c r="E617">
        <f t="shared" si="9"/>
        <v>8</v>
      </c>
      <c r="F617" s="3">
        <v>43356</v>
      </c>
      <c r="G617" s="3">
        <v>43343</v>
      </c>
      <c r="H617" t="s">
        <v>301</v>
      </c>
      <c r="I617" t="s">
        <v>302</v>
      </c>
      <c r="J617" t="s">
        <v>303</v>
      </c>
      <c r="K617" t="s">
        <v>304</v>
      </c>
      <c r="L617" t="s">
        <v>305</v>
      </c>
      <c r="M617" s="8">
        <f>ROUND(SUMIF(Order_details_2!$A$2:$A$2158,Orders!A617,Order_details_2!$J$2:$J$2158),2)</f>
        <v>77.849999999999994</v>
      </c>
    </row>
    <row r="618" spans="1:13">
      <c r="A618">
        <v>10864</v>
      </c>
      <c r="B618" t="s">
        <v>498</v>
      </c>
      <c r="C618">
        <v>4</v>
      </c>
      <c r="D618" s="3">
        <v>43328</v>
      </c>
      <c r="E618">
        <f t="shared" si="9"/>
        <v>8</v>
      </c>
      <c r="F618" s="3">
        <v>43356</v>
      </c>
      <c r="G618" s="3">
        <v>43335</v>
      </c>
      <c r="H618" t="s">
        <v>499</v>
      </c>
      <c r="I618" t="s">
        <v>500</v>
      </c>
      <c r="J618" t="s">
        <v>501</v>
      </c>
      <c r="K618" t="s">
        <v>502</v>
      </c>
      <c r="L618" t="s">
        <v>209</v>
      </c>
      <c r="M618" s="8">
        <f>ROUND(SUMIF(Order_details_2!$A$2:$A$2158,Orders!A618,Order_details_2!$J$2:$J$2158),2)</f>
        <v>282</v>
      </c>
    </row>
    <row r="619" spans="1:13">
      <c r="A619">
        <v>10865</v>
      </c>
      <c r="B619" t="s">
        <v>359</v>
      </c>
      <c r="C619">
        <v>2</v>
      </c>
      <c r="D619" s="3">
        <v>43328</v>
      </c>
      <c r="E619">
        <f t="shared" si="9"/>
        <v>8</v>
      </c>
      <c r="F619" s="3">
        <v>43342</v>
      </c>
      <c r="G619" s="3">
        <v>43338</v>
      </c>
      <c r="H619" t="s">
        <v>360</v>
      </c>
      <c r="I619" t="s">
        <v>361</v>
      </c>
      <c r="J619" t="s">
        <v>362</v>
      </c>
      <c r="K619" t="s">
        <v>207</v>
      </c>
      <c r="L619" t="s">
        <v>270</v>
      </c>
      <c r="M619" s="8">
        <f>ROUND(SUMIF(Order_details_2!$A$2:$A$2158,Orders!A619,Order_details_2!$J$2:$J$2158),2)</f>
        <v>862.5</v>
      </c>
    </row>
    <row r="620" spans="1:13">
      <c r="A620">
        <v>10866</v>
      </c>
      <c r="B620" t="s">
        <v>375</v>
      </c>
      <c r="C620">
        <v>5</v>
      </c>
      <c r="D620" s="3">
        <v>43329</v>
      </c>
      <c r="E620">
        <f t="shared" si="9"/>
        <v>8</v>
      </c>
      <c r="F620" s="3">
        <v>43357</v>
      </c>
      <c r="G620" s="3">
        <v>43338</v>
      </c>
      <c r="H620" t="s">
        <v>376</v>
      </c>
      <c r="I620" t="s">
        <v>377</v>
      </c>
      <c r="J620" t="s">
        <v>378</v>
      </c>
      <c r="K620" t="s">
        <v>207</v>
      </c>
      <c r="L620" t="s">
        <v>332</v>
      </c>
      <c r="M620" s="8">
        <f>ROUND(SUMIF(Order_details_2!$A$2:$A$2158,Orders!A620,Order_details_2!$J$2:$J$2158),2)</f>
        <v>365.4</v>
      </c>
    </row>
    <row r="621" spans="1:13">
      <c r="A621">
        <v>10867</v>
      </c>
      <c r="B621" t="s">
        <v>429</v>
      </c>
      <c r="C621">
        <v>6</v>
      </c>
      <c r="D621" s="3">
        <v>43329</v>
      </c>
      <c r="E621">
        <f t="shared" si="9"/>
        <v>8</v>
      </c>
      <c r="F621" s="3">
        <v>43371</v>
      </c>
      <c r="G621" s="3">
        <v>43337</v>
      </c>
      <c r="H621" t="s">
        <v>430</v>
      </c>
      <c r="I621" t="s">
        <v>431</v>
      </c>
      <c r="J621" t="s">
        <v>432</v>
      </c>
      <c r="K621" t="s">
        <v>433</v>
      </c>
      <c r="L621" t="s">
        <v>192</v>
      </c>
      <c r="M621" s="8">
        <f>ROUND(SUMIF(Order_details_2!$A$2:$A$2158,Orders!A621,Order_details_2!$J$2:$J$2158),2)</f>
        <v>98.4</v>
      </c>
    </row>
    <row r="622" spans="1:13">
      <c r="A622">
        <v>10868</v>
      </c>
      <c r="B622" t="s">
        <v>524</v>
      </c>
      <c r="C622">
        <v>7</v>
      </c>
      <c r="D622" s="3">
        <v>43330</v>
      </c>
      <c r="E622">
        <f t="shared" si="9"/>
        <v>8</v>
      </c>
      <c r="F622" s="3">
        <v>43358</v>
      </c>
      <c r="G622" s="3">
        <v>43349</v>
      </c>
      <c r="H622" t="s">
        <v>525</v>
      </c>
      <c r="I622" t="s">
        <v>526</v>
      </c>
      <c r="J622" t="s">
        <v>406</v>
      </c>
      <c r="K622" t="s">
        <v>299</v>
      </c>
      <c r="L622" t="s">
        <v>276</v>
      </c>
      <c r="M622" s="8">
        <f>ROUND(SUMIF(Order_details_2!$A$2:$A$2158,Orders!A622,Order_details_2!$J$2:$J$2158),2)</f>
        <v>1248.5999999999999</v>
      </c>
    </row>
    <row r="623" spans="1:13">
      <c r="A623">
        <v>10869</v>
      </c>
      <c r="B623" t="s">
        <v>503</v>
      </c>
      <c r="C623">
        <v>5</v>
      </c>
      <c r="D623" s="3">
        <v>43330</v>
      </c>
      <c r="E623">
        <f t="shared" si="9"/>
        <v>8</v>
      </c>
      <c r="F623" s="3">
        <v>43358</v>
      </c>
      <c r="G623" s="3">
        <v>43335</v>
      </c>
      <c r="H623" t="s">
        <v>504</v>
      </c>
      <c r="I623" t="s">
        <v>505</v>
      </c>
      <c r="J623" t="s">
        <v>206</v>
      </c>
      <c r="K623" t="s">
        <v>207</v>
      </c>
      <c r="L623" t="s">
        <v>209</v>
      </c>
      <c r="M623" s="8">
        <f>ROUND(SUMIF(Order_details_2!$A$2:$A$2158,Orders!A623,Order_details_2!$J$2:$J$2158),2)</f>
        <v>1630</v>
      </c>
    </row>
    <row r="624" spans="1:13">
      <c r="A624">
        <v>10870</v>
      </c>
      <c r="B624" t="s">
        <v>527</v>
      </c>
      <c r="C624">
        <v>5</v>
      </c>
      <c r="D624" s="3">
        <v>43330</v>
      </c>
      <c r="E624">
        <f t="shared" si="9"/>
        <v>8</v>
      </c>
      <c r="F624" s="3">
        <v>43358</v>
      </c>
      <c r="G624" s="3">
        <v>43339</v>
      </c>
      <c r="H624" t="s">
        <v>528</v>
      </c>
      <c r="I624" t="s">
        <v>529</v>
      </c>
      <c r="J624" t="s">
        <v>530</v>
      </c>
      <c r="K624" t="s">
        <v>207</v>
      </c>
      <c r="L624" t="s">
        <v>531</v>
      </c>
      <c r="M624" s="8">
        <f>ROUND(SUMIF(Order_details_2!$A$2:$A$2158,Orders!A624,Order_details_2!$J$2:$J$2158),2)</f>
        <v>160</v>
      </c>
    </row>
    <row r="625" spans="1:13">
      <c r="A625">
        <v>10871</v>
      </c>
      <c r="B625" t="s">
        <v>469</v>
      </c>
      <c r="C625">
        <v>9</v>
      </c>
      <c r="D625" s="3">
        <v>43331</v>
      </c>
      <c r="E625">
        <f t="shared" si="9"/>
        <v>8</v>
      </c>
      <c r="F625" s="3">
        <v>43359</v>
      </c>
      <c r="G625" s="3">
        <v>43336</v>
      </c>
      <c r="H625" t="s">
        <v>470</v>
      </c>
      <c r="I625" t="s">
        <v>471</v>
      </c>
      <c r="J625" t="s">
        <v>472</v>
      </c>
      <c r="K625" t="s">
        <v>207</v>
      </c>
      <c r="L625" t="s">
        <v>265</v>
      </c>
      <c r="M625" s="8">
        <f>ROUND(SUMIF(Order_details_2!$A$2:$A$2158,Orders!A625,Order_details_2!$J$2:$J$2158),2)</f>
        <v>104.17</v>
      </c>
    </row>
    <row r="626" spans="1:13">
      <c r="A626">
        <v>10872</v>
      </c>
      <c r="B626" t="s">
        <v>420</v>
      </c>
      <c r="C626">
        <v>5</v>
      </c>
      <c r="D626" s="3">
        <v>43331</v>
      </c>
      <c r="E626">
        <f t="shared" si="9"/>
        <v>8</v>
      </c>
      <c r="F626" s="3">
        <v>43359</v>
      </c>
      <c r="G626" s="3">
        <v>43335</v>
      </c>
      <c r="H626" t="s">
        <v>421</v>
      </c>
      <c r="I626" t="s">
        <v>422</v>
      </c>
      <c r="J626" t="s">
        <v>423</v>
      </c>
      <c r="K626" t="s">
        <v>207</v>
      </c>
      <c r="L626" t="s">
        <v>387</v>
      </c>
      <c r="M626" s="8">
        <f>ROUND(SUMIF(Order_details_2!$A$2:$A$2158,Orders!A626,Order_details_2!$J$2:$J$2158),2)</f>
        <v>108.34</v>
      </c>
    </row>
    <row r="627" spans="1:13">
      <c r="A627">
        <v>10873</v>
      </c>
      <c r="B627" t="s">
        <v>608</v>
      </c>
      <c r="C627">
        <v>4</v>
      </c>
      <c r="D627" s="3">
        <v>43332</v>
      </c>
      <c r="E627">
        <f t="shared" si="9"/>
        <v>8</v>
      </c>
      <c r="F627" s="3">
        <v>43360</v>
      </c>
      <c r="G627" s="3">
        <v>43335</v>
      </c>
      <c r="H627" t="s">
        <v>609</v>
      </c>
      <c r="I627" t="s">
        <v>610</v>
      </c>
      <c r="J627" t="s">
        <v>611</v>
      </c>
      <c r="K627" t="s">
        <v>207</v>
      </c>
      <c r="L627" t="s">
        <v>341</v>
      </c>
      <c r="M627" s="8">
        <f>ROUND(SUMIF(Order_details_2!$A$2:$A$2158,Orders!A627,Order_details_2!$J$2:$J$2158),2)</f>
        <v>336.8</v>
      </c>
    </row>
    <row r="628" spans="1:13">
      <c r="A628">
        <v>10874</v>
      </c>
      <c r="B628" t="s">
        <v>420</v>
      </c>
      <c r="C628">
        <v>5</v>
      </c>
      <c r="D628" s="3">
        <v>43332</v>
      </c>
      <c r="E628">
        <f t="shared" si="9"/>
        <v>8</v>
      </c>
      <c r="F628" s="3">
        <v>43360</v>
      </c>
      <c r="G628" s="3">
        <v>43337</v>
      </c>
      <c r="H628" t="s">
        <v>421</v>
      </c>
      <c r="I628" t="s">
        <v>422</v>
      </c>
      <c r="J628" t="s">
        <v>423</v>
      </c>
      <c r="K628" t="s">
        <v>207</v>
      </c>
      <c r="L628" t="s">
        <v>387</v>
      </c>
      <c r="M628" s="8">
        <f>ROUND(SUMIF(Order_details_2!$A$2:$A$2158,Orders!A628,Order_details_2!$J$2:$J$2158),2)</f>
        <v>310</v>
      </c>
    </row>
    <row r="629" spans="1:13">
      <c r="A629">
        <v>10875</v>
      </c>
      <c r="B629" t="s">
        <v>375</v>
      </c>
      <c r="C629">
        <v>4</v>
      </c>
      <c r="D629" s="3">
        <v>43332</v>
      </c>
      <c r="E629">
        <f t="shared" si="9"/>
        <v>8</v>
      </c>
      <c r="F629" s="3">
        <v>43360</v>
      </c>
      <c r="G629" s="3">
        <v>43357</v>
      </c>
      <c r="H629" t="s">
        <v>376</v>
      </c>
      <c r="I629" t="s">
        <v>377</v>
      </c>
      <c r="J629" t="s">
        <v>378</v>
      </c>
      <c r="K629" t="s">
        <v>207</v>
      </c>
      <c r="L629" t="s">
        <v>332</v>
      </c>
      <c r="M629" s="8">
        <f>ROUND(SUMIF(Order_details_2!$A$2:$A$2158,Orders!A629,Order_details_2!$J$2:$J$2158),2)</f>
        <v>549.95000000000005</v>
      </c>
    </row>
    <row r="630" spans="1:13">
      <c r="A630">
        <v>10876</v>
      </c>
      <c r="B630" t="s">
        <v>469</v>
      </c>
      <c r="C630">
        <v>7</v>
      </c>
      <c r="D630" s="3">
        <v>43335</v>
      </c>
      <c r="E630">
        <f t="shared" si="9"/>
        <v>8</v>
      </c>
      <c r="F630" s="3">
        <v>43363</v>
      </c>
      <c r="G630" s="3">
        <v>43338</v>
      </c>
      <c r="H630" t="s">
        <v>470</v>
      </c>
      <c r="I630" t="s">
        <v>471</v>
      </c>
      <c r="J630" t="s">
        <v>472</v>
      </c>
      <c r="K630" t="s">
        <v>207</v>
      </c>
      <c r="L630" t="s">
        <v>265</v>
      </c>
      <c r="M630" s="8">
        <f>ROUND(SUMIF(Order_details_2!$A$2:$A$2158,Orders!A630,Order_details_2!$J$2:$J$2158),2)</f>
        <v>917</v>
      </c>
    </row>
    <row r="631" spans="1:13">
      <c r="A631">
        <v>10877</v>
      </c>
      <c r="B631" t="s">
        <v>393</v>
      </c>
      <c r="C631">
        <v>1</v>
      </c>
      <c r="D631" s="3">
        <v>43335</v>
      </c>
      <c r="E631">
        <f t="shared" si="9"/>
        <v>8</v>
      </c>
      <c r="F631" s="3">
        <v>43363</v>
      </c>
      <c r="G631" s="3">
        <v>43345</v>
      </c>
      <c r="H631" t="s">
        <v>394</v>
      </c>
      <c r="I631" t="s">
        <v>395</v>
      </c>
      <c r="J631" t="s">
        <v>274</v>
      </c>
      <c r="K631" t="s">
        <v>275</v>
      </c>
      <c r="L631" t="s">
        <v>276</v>
      </c>
      <c r="M631" s="8">
        <f>ROUND(SUMIF(Order_details_2!$A$2:$A$2158,Orders!A631,Order_details_2!$J$2:$J$2158),2)</f>
        <v>1693.38</v>
      </c>
    </row>
    <row r="632" spans="1:13">
      <c r="A632">
        <v>10878</v>
      </c>
      <c r="B632" t="s">
        <v>359</v>
      </c>
      <c r="C632">
        <v>4</v>
      </c>
      <c r="D632" s="3">
        <v>43336</v>
      </c>
      <c r="E632">
        <f t="shared" si="9"/>
        <v>8</v>
      </c>
      <c r="F632" s="3">
        <v>43364</v>
      </c>
      <c r="G632" s="3">
        <v>43338</v>
      </c>
      <c r="H632" t="s">
        <v>360</v>
      </c>
      <c r="I632" t="s">
        <v>361</v>
      </c>
      <c r="J632" t="s">
        <v>362</v>
      </c>
      <c r="K632" t="s">
        <v>207</v>
      </c>
      <c r="L632" t="s">
        <v>270</v>
      </c>
      <c r="M632" s="8">
        <f>ROUND(SUMIF(Order_details_2!$A$2:$A$2158,Orders!A632,Order_details_2!$J$2:$J$2158),2)</f>
        <v>81</v>
      </c>
    </row>
    <row r="633" spans="1:13">
      <c r="A633">
        <v>10879</v>
      </c>
      <c r="B633" t="s">
        <v>608</v>
      </c>
      <c r="C633">
        <v>3</v>
      </c>
      <c r="D633" s="3">
        <v>43336</v>
      </c>
      <c r="E633">
        <f t="shared" si="9"/>
        <v>8</v>
      </c>
      <c r="F633" s="3">
        <v>43364</v>
      </c>
      <c r="G633" s="3">
        <v>43338</v>
      </c>
      <c r="H633" t="s">
        <v>609</v>
      </c>
      <c r="I633" t="s">
        <v>610</v>
      </c>
      <c r="J633" t="s">
        <v>611</v>
      </c>
      <c r="K633" t="s">
        <v>207</v>
      </c>
      <c r="L633" t="s">
        <v>341</v>
      </c>
      <c r="M633" s="8">
        <f>ROUND(SUMIF(Order_details_2!$A$2:$A$2158,Orders!A633,Order_details_2!$J$2:$J$2158),2)</f>
        <v>611.29999999999995</v>
      </c>
    </row>
    <row r="634" spans="1:13">
      <c r="A634">
        <v>10880</v>
      </c>
      <c r="B634" t="s">
        <v>328</v>
      </c>
      <c r="C634">
        <v>7</v>
      </c>
      <c r="D634" s="3">
        <v>43336</v>
      </c>
      <c r="E634">
        <f t="shared" si="9"/>
        <v>8</v>
      </c>
      <c r="F634" s="3">
        <v>43378</v>
      </c>
      <c r="G634" s="3">
        <v>43344</v>
      </c>
      <c r="H634" t="s">
        <v>329</v>
      </c>
      <c r="I634" t="s">
        <v>330</v>
      </c>
      <c r="J634" t="s">
        <v>331</v>
      </c>
      <c r="K634" t="s">
        <v>207</v>
      </c>
      <c r="L634" t="s">
        <v>332</v>
      </c>
      <c r="M634" s="8">
        <f>ROUND(SUMIF(Order_details_2!$A$2:$A$2158,Orders!A634,Order_details_2!$J$2:$J$2158),2)</f>
        <v>375</v>
      </c>
    </row>
    <row r="635" spans="1:13">
      <c r="A635">
        <v>10881</v>
      </c>
      <c r="B635" t="s">
        <v>589</v>
      </c>
      <c r="C635">
        <v>4</v>
      </c>
      <c r="D635" s="3">
        <v>43337</v>
      </c>
      <c r="E635">
        <f t="shared" si="9"/>
        <v>8</v>
      </c>
      <c r="F635" s="3">
        <v>43365</v>
      </c>
      <c r="G635" s="3">
        <v>43344</v>
      </c>
      <c r="H635" t="s">
        <v>590</v>
      </c>
      <c r="I635" t="s">
        <v>591</v>
      </c>
      <c r="J635" t="s">
        <v>558</v>
      </c>
      <c r="K635" t="s">
        <v>207</v>
      </c>
      <c r="L635" t="s">
        <v>559</v>
      </c>
      <c r="M635" s="8">
        <f>ROUND(SUMIF(Order_details_2!$A$2:$A$2158,Orders!A635,Order_details_2!$J$2:$J$2158),2)</f>
        <v>150</v>
      </c>
    </row>
    <row r="636" spans="1:13">
      <c r="A636">
        <v>10882</v>
      </c>
      <c r="B636" t="s">
        <v>456</v>
      </c>
      <c r="C636">
        <v>4</v>
      </c>
      <c r="D636" s="3">
        <v>43337</v>
      </c>
      <c r="E636">
        <f t="shared" si="9"/>
        <v>8</v>
      </c>
      <c r="F636" s="3">
        <v>43365</v>
      </c>
      <c r="G636" s="3">
        <v>43346</v>
      </c>
      <c r="H636" t="s">
        <v>457</v>
      </c>
      <c r="I636" t="s">
        <v>458</v>
      </c>
      <c r="J636" t="s">
        <v>459</v>
      </c>
      <c r="K636" t="s">
        <v>460</v>
      </c>
      <c r="L636" t="s">
        <v>192</v>
      </c>
      <c r="M636" s="8">
        <f>ROUND(SUMIF(Order_details_2!$A$2:$A$2158,Orders!A636,Order_details_2!$J$2:$J$2158),2)</f>
        <v>445.76</v>
      </c>
    </row>
    <row r="637" spans="1:13">
      <c r="A637">
        <v>10883</v>
      </c>
      <c r="B637" t="s">
        <v>429</v>
      </c>
      <c r="C637">
        <v>8</v>
      </c>
      <c r="D637" s="3">
        <v>43338</v>
      </c>
      <c r="E637">
        <f t="shared" si="9"/>
        <v>8</v>
      </c>
      <c r="F637" s="3">
        <v>43366</v>
      </c>
      <c r="G637" s="3">
        <v>43346</v>
      </c>
      <c r="H637" t="s">
        <v>430</v>
      </c>
      <c r="I637" t="s">
        <v>431</v>
      </c>
      <c r="J637" t="s">
        <v>432</v>
      </c>
      <c r="K637" t="s">
        <v>433</v>
      </c>
      <c r="L637" t="s">
        <v>192</v>
      </c>
      <c r="M637" s="8">
        <f>ROUND(SUMIF(Order_details_2!$A$2:$A$2158,Orders!A637,Order_details_2!$J$2:$J$2158),2)</f>
        <v>36</v>
      </c>
    </row>
    <row r="638" spans="1:13">
      <c r="A638">
        <v>10884</v>
      </c>
      <c r="B638" t="s">
        <v>603</v>
      </c>
      <c r="C638">
        <v>4</v>
      </c>
      <c r="D638" s="3">
        <v>43338</v>
      </c>
      <c r="E638">
        <f t="shared" si="9"/>
        <v>8</v>
      </c>
      <c r="F638" s="3">
        <v>43366</v>
      </c>
      <c r="G638" s="3">
        <v>43339</v>
      </c>
      <c r="H638" t="s">
        <v>604</v>
      </c>
      <c r="I638" t="s">
        <v>605</v>
      </c>
      <c r="J638" t="s">
        <v>606</v>
      </c>
      <c r="K638" t="s">
        <v>607</v>
      </c>
      <c r="L638" t="s">
        <v>192</v>
      </c>
      <c r="M638" s="8">
        <f>ROUND(SUMIF(Order_details_2!$A$2:$A$2158,Orders!A638,Order_details_2!$J$2:$J$2158),2)</f>
        <v>72.53</v>
      </c>
    </row>
    <row r="639" spans="1:13">
      <c r="A639">
        <v>10885</v>
      </c>
      <c r="B639" t="s">
        <v>281</v>
      </c>
      <c r="C639">
        <v>6</v>
      </c>
      <c r="D639" s="3">
        <v>43338</v>
      </c>
      <c r="E639">
        <f t="shared" si="9"/>
        <v>8</v>
      </c>
      <c r="F639" s="3">
        <v>43366</v>
      </c>
      <c r="G639" s="3">
        <v>43344</v>
      </c>
      <c r="H639" t="s">
        <v>282</v>
      </c>
      <c r="I639" t="s">
        <v>283</v>
      </c>
      <c r="J639" t="s">
        <v>284</v>
      </c>
      <c r="K639" t="s">
        <v>207</v>
      </c>
      <c r="L639" t="s">
        <v>285</v>
      </c>
      <c r="M639" s="8">
        <f>ROUND(SUMIF(Order_details_2!$A$2:$A$2158,Orders!A639,Order_details_2!$J$2:$J$2158),2)</f>
        <v>1209</v>
      </c>
    </row>
    <row r="640" spans="1:13">
      <c r="A640">
        <v>10886</v>
      </c>
      <c r="B640" t="s">
        <v>271</v>
      </c>
      <c r="C640">
        <v>1</v>
      </c>
      <c r="D640" s="3">
        <v>43339</v>
      </c>
      <c r="E640">
        <f t="shared" si="9"/>
        <v>8</v>
      </c>
      <c r="F640" s="3">
        <v>43367</v>
      </c>
      <c r="G640" s="3">
        <v>43356</v>
      </c>
      <c r="H640" t="s">
        <v>272</v>
      </c>
      <c r="I640" t="s">
        <v>273</v>
      </c>
      <c r="J640" t="s">
        <v>274</v>
      </c>
      <c r="K640" t="s">
        <v>275</v>
      </c>
      <c r="L640" t="s">
        <v>276</v>
      </c>
      <c r="M640" s="8">
        <f>ROUND(SUMIF(Order_details_2!$A$2:$A$2158,Orders!A640,Order_details_2!$J$2:$J$2158),2)</f>
        <v>3127.5</v>
      </c>
    </row>
    <row r="641" spans="1:13">
      <c r="A641">
        <v>10887</v>
      </c>
      <c r="B641" t="s">
        <v>516</v>
      </c>
      <c r="C641">
        <v>8</v>
      </c>
      <c r="D641" s="3">
        <v>43339</v>
      </c>
      <c r="E641">
        <f t="shared" si="9"/>
        <v>8</v>
      </c>
      <c r="F641" s="3">
        <v>43367</v>
      </c>
      <c r="G641" s="3">
        <v>43342</v>
      </c>
      <c r="H641" t="s">
        <v>517</v>
      </c>
      <c r="I641" t="s">
        <v>518</v>
      </c>
      <c r="J641" t="s">
        <v>519</v>
      </c>
      <c r="K641" t="s">
        <v>207</v>
      </c>
      <c r="L641" t="s">
        <v>387</v>
      </c>
      <c r="M641" s="8">
        <f>ROUND(SUMIF(Order_details_2!$A$2:$A$2158,Orders!A641,Order_details_2!$J$2:$J$2158),2)</f>
        <v>70</v>
      </c>
    </row>
    <row r="642" spans="1:13">
      <c r="A642">
        <v>10888</v>
      </c>
      <c r="B642" t="s">
        <v>420</v>
      </c>
      <c r="C642">
        <v>1</v>
      </c>
      <c r="D642" s="3">
        <v>43342</v>
      </c>
      <c r="E642">
        <f t="shared" si="9"/>
        <v>8</v>
      </c>
      <c r="F642" s="3">
        <v>43370</v>
      </c>
      <c r="G642" s="3">
        <v>43349</v>
      </c>
      <c r="H642" t="s">
        <v>421</v>
      </c>
      <c r="I642" t="s">
        <v>422</v>
      </c>
      <c r="J642" t="s">
        <v>423</v>
      </c>
      <c r="K642" t="s">
        <v>207</v>
      </c>
      <c r="L642" t="s">
        <v>387</v>
      </c>
      <c r="M642" s="8">
        <f>ROUND(SUMIF(Order_details_2!$A$2:$A$2158,Orders!A642,Order_details_2!$J$2:$J$2158),2)</f>
        <v>605</v>
      </c>
    </row>
    <row r="643" spans="1:13">
      <c r="A643">
        <v>10889</v>
      </c>
      <c r="B643" t="s">
        <v>323</v>
      </c>
      <c r="C643">
        <v>9</v>
      </c>
      <c r="D643" s="3">
        <v>43342</v>
      </c>
      <c r="E643">
        <f t="shared" ref="E643:E706" si="10">MONTH(D643)</f>
        <v>8</v>
      </c>
      <c r="F643" s="3">
        <v>43370</v>
      </c>
      <c r="G643" s="3">
        <v>43349</v>
      </c>
      <c r="H643" t="s">
        <v>324</v>
      </c>
      <c r="I643" t="s">
        <v>325</v>
      </c>
      <c r="J643" t="s">
        <v>326</v>
      </c>
      <c r="K643" t="s">
        <v>327</v>
      </c>
      <c r="L643" t="s">
        <v>192</v>
      </c>
      <c r="M643" s="8">
        <f>ROUND(SUMIF(Order_details_2!$A$2:$A$2158,Orders!A643,Order_details_2!$J$2:$J$2158),2)</f>
        <v>11380</v>
      </c>
    </row>
    <row r="644" spans="1:13">
      <c r="A644">
        <v>10890</v>
      </c>
      <c r="B644" t="s">
        <v>440</v>
      </c>
      <c r="C644">
        <v>7</v>
      </c>
      <c r="D644" s="3">
        <v>43342</v>
      </c>
      <c r="E644">
        <f t="shared" si="10"/>
        <v>8</v>
      </c>
      <c r="F644" s="3">
        <v>43370</v>
      </c>
      <c r="G644" s="3">
        <v>43344</v>
      </c>
      <c r="H644" t="s">
        <v>441</v>
      </c>
      <c r="I644" t="s">
        <v>442</v>
      </c>
      <c r="J644" t="s">
        <v>443</v>
      </c>
      <c r="K644" t="s">
        <v>207</v>
      </c>
      <c r="L644" t="s">
        <v>265</v>
      </c>
      <c r="M644" s="8">
        <f>ROUND(SUMIF(Order_details_2!$A$2:$A$2158,Orders!A644,Order_details_2!$J$2:$J$2158),2)</f>
        <v>860.1</v>
      </c>
    </row>
    <row r="645" spans="1:13">
      <c r="A645">
        <v>10891</v>
      </c>
      <c r="B645" t="s">
        <v>379</v>
      </c>
      <c r="C645">
        <v>7</v>
      </c>
      <c r="D645" s="3">
        <v>43343</v>
      </c>
      <c r="E645">
        <f t="shared" si="10"/>
        <v>8</v>
      </c>
      <c r="F645" s="3">
        <v>43371</v>
      </c>
      <c r="G645" s="3">
        <v>43345</v>
      </c>
      <c r="H645" t="s">
        <v>380</v>
      </c>
      <c r="I645" t="s">
        <v>381</v>
      </c>
      <c r="J645" t="s">
        <v>382</v>
      </c>
      <c r="K645" t="s">
        <v>207</v>
      </c>
      <c r="L645" t="s">
        <v>270</v>
      </c>
      <c r="M645" s="8">
        <f>ROUND(SUMIF(Order_details_2!$A$2:$A$2158,Orders!A645,Order_details_2!$J$2:$J$2158),2)</f>
        <v>19.420000000000002</v>
      </c>
    </row>
    <row r="646" spans="1:13">
      <c r="A646">
        <v>10892</v>
      </c>
      <c r="B646" t="s">
        <v>596</v>
      </c>
      <c r="C646">
        <v>4</v>
      </c>
      <c r="D646" s="3">
        <v>43343</v>
      </c>
      <c r="E646">
        <f t="shared" si="10"/>
        <v>8</v>
      </c>
      <c r="F646" s="3">
        <v>43371</v>
      </c>
      <c r="G646" s="3">
        <v>43345</v>
      </c>
      <c r="H646" t="s">
        <v>597</v>
      </c>
      <c r="I646" t="s">
        <v>598</v>
      </c>
      <c r="J646" t="s">
        <v>599</v>
      </c>
      <c r="K646" t="s">
        <v>207</v>
      </c>
      <c r="L646" t="s">
        <v>285</v>
      </c>
      <c r="M646" s="8">
        <f>ROUND(SUMIF(Order_details_2!$A$2:$A$2158,Orders!A646,Order_details_2!$J$2:$J$2158),2)</f>
        <v>110</v>
      </c>
    </row>
    <row r="647" spans="1:13">
      <c r="A647">
        <v>10893</v>
      </c>
      <c r="B647" t="s">
        <v>452</v>
      </c>
      <c r="C647">
        <v>9</v>
      </c>
      <c r="D647" s="3">
        <v>43344</v>
      </c>
      <c r="E647">
        <f t="shared" si="10"/>
        <v>9</v>
      </c>
      <c r="F647" s="3">
        <v>43372</v>
      </c>
      <c r="G647" s="3">
        <v>43346</v>
      </c>
      <c r="H647" t="s">
        <v>453</v>
      </c>
      <c r="I647" t="s">
        <v>454</v>
      </c>
      <c r="J647" t="s">
        <v>455</v>
      </c>
      <c r="K647" t="s">
        <v>207</v>
      </c>
      <c r="L647" t="s">
        <v>270</v>
      </c>
      <c r="M647" s="8">
        <f>ROUND(SUMIF(Order_details_2!$A$2:$A$2158,Orders!A647,Order_details_2!$J$2:$J$2158),2)</f>
        <v>5502.11</v>
      </c>
    </row>
    <row r="648" spans="1:13">
      <c r="A648">
        <v>10894</v>
      </c>
      <c r="B648" t="s">
        <v>456</v>
      </c>
      <c r="C648">
        <v>1</v>
      </c>
      <c r="D648" s="3">
        <v>43344</v>
      </c>
      <c r="E648">
        <f t="shared" si="10"/>
        <v>9</v>
      </c>
      <c r="F648" s="3">
        <v>43372</v>
      </c>
      <c r="G648" s="3">
        <v>43346</v>
      </c>
      <c r="H648" t="s">
        <v>457</v>
      </c>
      <c r="I648" t="s">
        <v>458</v>
      </c>
      <c r="J648" t="s">
        <v>459</v>
      </c>
      <c r="K648" t="s">
        <v>460</v>
      </c>
      <c r="L648" t="s">
        <v>192</v>
      </c>
      <c r="M648" s="8">
        <f>ROUND(SUMIF(Order_details_2!$A$2:$A$2158,Orders!A648,Order_details_2!$J$2:$J$2158),2)</f>
        <v>144.9</v>
      </c>
    </row>
    <row r="649" spans="1:13">
      <c r="A649">
        <v>10895</v>
      </c>
      <c r="B649" t="s">
        <v>306</v>
      </c>
      <c r="C649">
        <v>3</v>
      </c>
      <c r="D649" s="3">
        <v>43344</v>
      </c>
      <c r="E649">
        <f t="shared" si="10"/>
        <v>9</v>
      </c>
      <c r="F649" s="3">
        <v>43372</v>
      </c>
      <c r="G649" s="3">
        <v>43349</v>
      </c>
      <c r="H649" t="s">
        <v>307</v>
      </c>
      <c r="I649" t="s">
        <v>308</v>
      </c>
      <c r="J649" t="s">
        <v>309</v>
      </c>
      <c r="K649" t="s">
        <v>207</v>
      </c>
      <c r="L649" t="s">
        <v>310</v>
      </c>
      <c r="M649" s="8">
        <f>ROUND(SUMIF(Order_details_2!$A$2:$A$2158,Orders!A649,Order_details_2!$J$2:$J$2158),2)</f>
        <v>6379.4</v>
      </c>
    </row>
    <row r="650" spans="1:13">
      <c r="A650">
        <v>10896</v>
      </c>
      <c r="B650" t="s">
        <v>596</v>
      </c>
      <c r="C650">
        <v>7</v>
      </c>
      <c r="D650" s="3">
        <v>43345</v>
      </c>
      <c r="E650">
        <f t="shared" si="10"/>
        <v>9</v>
      </c>
      <c r="F650" s="3">
        <v>43373</v>
      </c>
      <c r="G650" s="3">
        <v>43353</v>
      </c>
      <c r="H650" t="s">
        <v>597</v>
      </c>
      <c r="I650" t="s">
        <v>598</v>
      </c>
      <c r="J650" t="s">
        <v>599</v>
      </c>
      <c r="K650" t="s">
        <v>207</v>
      </c>
      <c r="L650" t="s">
        <v>285</v>
      </c>
      <c r="M650" s="8">
        <f>ROUND(SUMIF(Order_details_2!$A$2:$A$2158,Orders!A650,Order_details_2!$J$2:$J$2158),2)</f>
        <v>750.5</v>
      </c>
    </row>
    <row r="651" spans="1:13">
      <c r="A651">
        <v>10897</v>
      </c>
      <c r="B651" t="s">
        <v>410</v>
      </c>
      <c r="C651">
        <v>3</v>
      </c>
      <c r="D651" s="3">
        <v>43345</v>
      </c>
      <c r="E651">
        <f t="shared" si="10"/>
        <v>9</v>
      </c>
      <c r="F651" s="3">
        <v>43373</v>
      </c>
      <c r="G651" s="3">
        <v>43351</v>
      </c>
      <c r="H651" t="s">
        <v>411</v>
      </c>
      <c r="I651" t="s">
        <v>412</v>
      </c>
      <c r="J651" t="s">
        <v>413</v>
      </c>
      <c r="K651" t="s">
        <v>414</v>
      </c>
      <c r="L651" t="s">
        <v>415</v>
      </c>
      <c r="M651" s="8">
        <f>ROUND(SUMIF(Order_details_2!$A$2:$A$2158,Orders!A651,Order_details_2!$J$2:$J$2158),2)</f>
        <v>10835.24</v>
      </c>
    </row>
    <row r="652" spans="1:13">
      <c r="A652">
        <v>10898</v>
      </c>
      <c r="B652" t="s">
        <v>555</v>
      </c>
      <c r="C652">
        <v>4</v>
      </c>
      <c r="D652" s="3">
        <v>43346</v>
      </c>
      <c r="E652">
        <f t="shared" si="10"/>
        <v>9</v>
      </c>
      <c r="F652" s="3">
        <v>43374</v>
      </c>
      <c r="G652" s="3">
        <v>43360</v>
      </c>
      <c r="H652" t="s">
        <v>556</v>
      </c>
      <c r="I652" t="s">
        <v>557</v>
      </c>
      <c r="J652" t="s">
        <v>558</v>
      </c>
      <c r="K652" t="s">
        <v>207</v>
      </c>
      <c r="L652" t="s">
        <v>559</v>
      </c>
      <c r="M652" s="8">
        <f>ROUND(SUMIF(Order_details_2!$A$2:$A$2158,Orders!A652,Order_details_2!$J$2:$J$2158),2)</f>
        <v>30</v>
      </c>
    </row>
    <row r="653" spans="1:13">
      <c r="A653">
        <v>10899</v>
      </c>
      <c r="B653" t="s">
        <v>388</v>
      </c>
      <c r="C653">
        <v>5</v>
      </c>
      <c r="D653" s="3">
        <v>43346</v>
      </c>
      <c r="E653">
        <f t="shared" si="10"/>
        <v>9</v>
      </c>
      <c r="F653" s="3">
        <v>43374</v>
      </c>
      <c r="G653" s="3">
        <v>43352</v>
      </c>
      <c r="H653" t="s">
        <v>389</v>
      </c>
      <c r="I653" t="s">
        <v>390</v>
      </c>
      <c r="J653" t="s">
        <v>391</v>
      </c>
      <c r="K653" t="s">
        <v>392</v>
      </c>
      <c r="L653" t="s">
        <v>305</v>
      </c>
      <c r="M653" s="8">
        <f>ROUND(SUMIF(Order_details_2!$A$2:$A$2158,Orders!A653,Order_details_2!$J$2:$J$2158),2)</f>
        <v>21.6</v>
      </c>
    </row>
    <row r="654" spans="1:13">
      <c r="A654">
        <v>10900</v>
      </c>
      <c r="B654" t="s">
        <v>295</v>
      </c>
      <c r="C654">
        <v>1</v>
      </c>
      <c r="D654" s="3">
        <v>43346</v>
      </c>
      <c r="E654">
        <f t="shared" si="10"/>
        <v>9</v>
      </c>
      <c r="F654" s="3">
        <v>43374</v>
      </c>
      <c r="G654" s="3">
        <v>43358</v>
      </c>
      <c r="H654" t="s">
        <v>296</v>
      </c>
      <c r="I654" t="s">
        <v>297</v>
      </c>
      <c r="J654" t="s">
        <v>298</v>
      </c>
      <c r="K654" t="s">
        <v>299</v>
      </c>
      <c r="L654" t="s">
        <v>276</v>
      </c>
      <c r="M654" s="8">
        <f>ROUND(SUMIF(Order_details_2!$A$2:$A$2158,Orders!A654,Order_details_2!$J$2:$J$2158),2)</f>
        <v>11.25</v>
      </c>
    </row>
    <row r="655" spans="1:13">
      <c r="A655">
        <v>10901</v>
      </c>
      <c r="B655" t="s">
        <v>300</v>
      </c>
      <c r="C655">
        <v>4</v>
      </c>
      <c r="D655" s="3">
        <v>43349</v>
      </c>
      <c r="E655">
        <f t="shared" si="10"/>
        <v>9</v>
      </c>
      <c r="F655" s="3">
        <v>43377</v>
      </c>
      <c r="G655" s="3">
        <v>43352</v>
      </c>
      <c r="H655" t="s">
        <v>301</v>
      </c>
      <c r="I655" t="s">
        <v>302</v>
      </c>
      <c r="J655" t="s">
        <v>303</v>
      </c>
      <c r="K655" t="s">
        <v>304</v>
      </c>
      <c r="L655" t="s">
        <v>305</v>
      </c>
      <c r="M655" s="8">
        <f>ROUND(SUMIF(Order_details_2!$A$2:$A$2158,Orders!A655,Order_details_2!$J$2:$J$2158),2)</f>
        <v>934.5</v>
      </c>
    </row>
    <row r="656" spans="1:13">
      <c r="A656">
        <v>10902</v>
      </c>
      <c r="B656" t="s">
        <v>328</v>
      </c>
      <c r="C656">
        <v>1</v>
      </c>
      <c r="D656" s="3">
        <v>43349</v>
      </c>
      <c r="E656">
        <f t="shared" si="10"/>
        <v>9</v>
      </c>
      <c r="F656" s="3">
        <v>43377</v>
      </c>
      <c r="G656" s="3">
        <v>43357</v>
      </c>
      <c r="H656" t="s">
        <v>329</v>
      </c>
      <c r="I656" t="s">
        <v>330</v>
      </c>
      <c r="J656" t="s">
        <v>331</v>
      </c>
      <c r="K656" t="s">
        <v>207</v>
      </c>
      <c r="L656" t="s">
        <v>332</v>
      </c>
      <c r="M656" s="8">
        <f>ROUND(SUMIF(Order_details_2!$A$2:$A$2158,Orders!A656,Order_details_2!$J$2:$J$2158),2)</f>
        <v>152.37</v>
      </c>
    </row>
    <row r="657" spans="1:13">
      <c r="A657">
        <v>10903</v>
      </c>
      <c r="B657" t="s">
        <v>271</v>
      </c>
      <c r="C657">
        <v>3</v>
      </c>
      <c r="D657" s="3">
        <v>43350</v>
      </c>
      <c r="E657">
        <f t="shared" si="10"/>
        <v>9</v>
      </c>
      <c r="F657" s="3">
        <v>43378</v>
      </c>
      <c r="G657" s="3">
        <v>43358</v>
      </c>
      <c r="H657" t="s">
        <v>272</v>
      </c>
      <c r="I657" t="s">
        <v>273</v>
      </c>
      <c r="J657" t="s">
        <v>274</v>
      </c>
      <c r="K657" t="s">
        <v>275</v>
      </c>
      <c r="L657" t="s">
        <v>276</v>
      </c>
      <c r="M657" s="8">
        <f>ROUND(SUMIF(Order_details_2!$A$2:$A$2158,Orders!A657,Order_details_2!$J$2:$J$2158),2)</f>
        <v>932.05</v>
      </c>
    </row>
    <row r="658" spans="1:13">
      <c r="A658">
        <v>10904</v>
      </c>
      <c r="B658" t="s">
        <v>351</v>
      </c>
      <c r="C658">
        <v>3</v>
      </c>
      <c r="D658" s="3">
        <v>43350</v>
      </c>
      <c r="E658">
        <f t="shared" si="10"/>
        <v>9</v>
      </c>
      <c r="F658" s="3">
        <v>43378</v>
      </c>
      <c r="G658" s="3">
        <v>43353</v>
      </c>
      <c r="H658" t="s">
        <v>352</v>
      </c>
      <c r="I658" t="s">
        <v>353</v>
      </c>
      <c r="J658" t="s">
        <v>190</v>
      </c>
      <c r="K658" t="s">
        <v>191</v>
      </c>
      <c r="L658" t="s">
        <v>192</v>
      </c>
      <c r="M658" s="8">
        <f>ROUND(SUMIF(Order_details_2!$A$2:$A$2158,Orders!A658,Order_details_2!$J$2:$J$2158),2)</f>
        <v>1924.25</v>
      </c>
    </row>
    <row r="659" spans="1:13">
      <c r="A659">
        <v>10905</v>
      </c>
      <c r="B659" t="s">
        <v>295</v>
      </c>
      <c r="C659">
        <v>9</v>
      </c>
      <c r="D659" s="3">
        <v>43350</v>
      </c>
      <c r="E659">
        <f t="shared" si="10"/>
        <v>9</v>
      </c>
      <c r="F659" s="3">
        <v>43378</v>
      </c>
      <c r="G659" s="3">
        <v>43360</v>
      </c>
      <c r="H659" t="s">
        <v>296</v>
      </c>
      <c r="I659" t="s">
        <v>297</v>
      </c>
      <c r="J659" t="s">
        <v>298</v>
      </c>
      <c r="K659" t="s">
        <v>299</v>
      </c>
      <c r="L659" t="s">
        <v>276</v>
      </c>
      <c r="M659" s="8">
        <f>ROUND(SUMIF(Order_details_2!$A$2:$A$2158,Orders!A659,Order_details_2!$J$2:$J$2158),2)</f>
        <v>18</v>
      </c>
    </row>
    <row r="660" spans="1:13">
      <c r="A660">
        <v>10906</v>
      </c>
      <c r="B660" t="s">
        <v>527</v>
      </c>
      <c r="C660">
        <v>4</v>
      </c>
      <c r="D660" s="3">
        <v>43351</v>
      </c>
      <c r="E660">
        <f t="shared" si="10"/>
        <v>9</v>
      </c>
      <c r="F660" s="3">
        <v>43365</v>
      </c>
      <c r="G660" s="3">
        <v>43357</v>
      </c>
      <c r="H660" t="s">
        <v>528</v>
      </c>
      <c r="I660" t="s">
        <v>529</v>
      </c>
      <c r="J660" t="s">
        <v>530</v>
      </c>
      <c r="K660" t="s">
        <v>207</v>
      </c>
      <c r="L660" t="s">
        <v>531</v>
      </c>
      <c r="M660" s="8">
        <f>ROUND(SUMIF(Order_details_2!$A$2:$A$2158,Orders!A660,Order_details_2!$J$2:$J$2158),2)</f>
        <v>427.5</v>
      </c>
    </row>
    <row r="661" spans="1:13">
      <c r="A661">
        <v>10907</v>
      </c>
      <c r="B661" t="s">
        <v>625</v>
      </c>
      <c r="C661">
        <v>6</v>
      </c>
      <c r="D661" s="3">
        <v>43351</v>
      </c>
      <c r="E661">
        <f t="shared" si="10"/>
        <v>9</v>
      </c>
      <c r="F661" s="3">
        <v>43379</v>
      </c>
      <c r="G661" s="3">
        <v>43353</v>
      </c>
      <c r="H661" t="s">
        <v>626</v>
      </c>
      <c r="I661" t="s">
        <v>627</v>
      </c>
      <c r="J661" t="s">
        <v>628</v>
      </c>
      <c r="K661" t="s">
        <v>207</v>
      </c>
      <c r="L661" t="s">
        <v>265</v>
      </c>
      <c r="M661" s="8">
        <f>ROUND(SUMIF(Order_details_2!$A$2:$A$2158,Orders!A661,Order_details_2!$J$2:$J$2158),2)</f>
        <v>108.5</v>
      </c>
    </row>
    <row r="662" spans="1:13">
      <c r="A662">
        <v>10908</v>
      </c>
      <c r="B662" t="s">
        <v>396</v>
      </c>
      <c r="C662">
        <v>4</v>
      </c>
      <c r="D662" s="3">
        <v>43352</v>
      </c>
      <c r="E662">
        <f t="shared" si="10"/>
        <v>9</v>
      </c>
      <c r="F662" s="3">
        <v>43380</v>
      </c>
      <c r="G662" s="3">
        <v>43360</v>
      </c>
      <c r="H662" t="s">
        <v>397</v>
      </c>
      <c r="I662" t="s">
        <v>398</v>
      </c>
      <c r="J662" t="s">
        <v>399</v>
      </c>
      <c r="K662" t="s">
        <v>207</v>
      </c>
      <c r="L662" t="s">
        <v>367</v>
      </c>
      <c r="M662" s="8">
        <f>ROUND(SUMIF(Order_details_2!$A$2:$A$2158,Orders!A662,Order_details_2!$J$2:$J$2158),2)</f>
        <v>34.9</v>
      </c>
    </row>
    <row r="663" spans="1:13">
      <c r="A663">
        <v>10909</v>
      </c>
      <c r="B663" t="s">
        <v>536</v>
      </c>
      <c r="C663">
        <v>1</v>
      </c>
      <c r="D663" s="3">
        <v>43352</v>
      </c>
      <c r="E663">
        <f t="shared" si="10"/>
        <v>9</v>
      </c>
      <c r="F663" s="3">
        <v>43380</v>
      </c>
      <c r="G663" s="3">
        <v>43364</v>
      </c>
      <c r="H663" t="s">
        <v>537</v>
      </c>
      <c r="I663" t="s">
        <v>538</v>
      </c>
      <c r="J663" t="s">
        <v>539</v>
      </c>
      <c r="K663" t="s">
        <v>207</v>
      </c>
      <c r="L663" t="s">
        <v>540</v>
      </c>
      <c r="M663" s="8">
        <f>ROUND(SUMIF(Order_details_2!$A$2:$A$2158,Orders!A663,Order_details_2!$J$2:$J$2158),2)</f>
        <v>670</v>
      </c>
    </row>
    <row r="664" spans="1:13">
      <c r="A664">
        <v>10910</v>
      </c>
      <c r="B664" t="s">
        <v>608</v>
      </c>
      <c r="C664">
        <v>1</v>
      </c>
      <c r="D664" s="3">
        <v>43352</v>
      </c>
      <c r="E664">
        <f t="shared" si="10"/>
        <v>9</v>
      </c>
      <c r="F664" s="3">
        <v>43380</v>
      </c>
      <c r="G664" s="3">
        <v>43358</v>
      </c>
      <c r="H664" t="s">
        <v>609</v>
      </c>
      <c r="I664" t="s">
        <v>610</v>
      </c>
      <c r="J664" t="s">
        <v>611</v>
      </c>
      <c r="K664" t="s">
        <v>207</v>
      </c>
      <c r="L664" t="s">
        <v>341</v>
      </c>
      <c r="M664" s="8">
        <f>ROUND(SUMIF(Order_details_2!$A$2:$A$2158,Orders!A664,Order_details_2!$J$2:$J$2158),2)</f>
        <v>452.9</v>
      </c>
    </row>
    <row r="665" spans="1:13">
      <c r="A665">
        <v>10911</v>
      </c>
      <c r="B665" t="s">
        <v>420</v>
      </c>
      <c r="C665">
        <v>3</v>
      </c>
      <c r="D665" s="3">
        <v>43352</v>
      </c>
      <c r="E665">
        <f t="shared" si="10"/>
        <v>9</v>
      </c>
      <c r="F665" s="3">
        <v>43380</v>
      </c>
      <c r="G665" s="3">
        <v>43359</v>
      </c>
      <c r="H665" t="s">
        <v>421</v>
      </c>
      <c r="I665" t="s">
        <v>422</v>
      </c>
      <c r="J665" t="s">
        <v>423</v>
      </c>
      <c r="K665" t="s">
        <v>207</v>
      </c>
      <c r="L665" t="s">
        <v>387</v>
      </c>
      <c r="M665" s="8">
        <f>ROUND(SUMIF(Order_details_2!$A$2:$A$2158,Orders!A665,Order_details_2!$J$2:$J$2158),2)</f>
        <v>858</v>
      </c>
    </row>
    <row r="666" spans="1:13">
      <c r="A666">
        <v>10912</v>
      </c>
      <c r="B666" t="s">
        <v>410</v>
      </c>
      <c r="C666">
        <v>2</v>
      </c>
      <c r="D666" s="3">
        <v>43352</v>
      </c>
      <c r="E666">
        <f t="shared" si="10"/>
        <v>9</v>
      </c>
      <c r="F666" s="3">
        <v>43380</v>
      </c>
      <c r="G666" s="3">
        <v>43372</v>
      </c>
      <c r="H666" t="s">
        <v>411</v>
      </c>
      <c r="I666" t="s">
        <v>412</v>
      </c>
      <c r="J666" t="s">
        <v>413</v>
      </c>
      <c r="K666" t="s">
        <v>414</v>
      </c>
      <c r="L666" t="s">
        <v>415</v>
      </c>
      <c r="M666" s="8">
        <f>ROUND(SUMIF(Order_details_2!$A$2:$A$2158,Orders!A666,Order_details_2!$J$2:$J$2158),2)</f>
        <v>2066.85</v>
      </c>
    </row>
    <row r="667" spans="1:13">
      <c r="A667">
        <v>10913</v>
      </c>
      <c r="B667" t="s">
        <v>524</v>
      </c>
      <c r="C667">
        <v>4</v>
      </c>
      <c r="D667" s="3">
        <v>43352</v>
      </c>
      <c r="E667">
        <f t="shared" si="10"/>
        <v>9</v>
      </c>
      <c r="F667" s="3">
        <v>43380</v>
      </c>
      <c r="G667" s="3">
        <v>43358</v>
      </c>
      <c r="H667" t="s">
        <v>525</v>
      </c>
      <c r="I667" t="s">
        <v>526</v>
      </c>
      <c r="J667" t="s">
        <v>406</v>
      </c>
      <c r="K667" t="s">
        <v>299</v>
      </c>
      <c r="L667" t="s">
        <v>276</v>
      </c>
      <c r="M667" s="8">
        <f>ROUND(SUMIF(Order_details_2!$A$2:$A$2158,Orders!A667,Order_details_2!$J$2:$J$2158),2)</f>
        <v>388.75</v>
      </c>
    </row>
    <row r="668" spans="1:13">
      <c r="A668">
        <v>10914</v>
      </c>
      <c r="B668" t="s">
        <v>524</v>
      </c>
      <c r="C668">
        <v>6</v>
      </c>
      <c r="D668" s="3">
        <v>43353</v>
      </c>
      <c r="E668">
        <f t="shared" si="10"/>
        <v>9</v>
      </c>
      <c r="F668" s="3">
        <v>43381</v>
      </c>
      <c r="G668" s="3">
        <v>43356</v>
      </c>
      <c r="H668" t="s">
        <v>525</v>
      </c>
      <c r="I668" t="s">
        <v>526</v>
      </c>
      <c r="J668" t="s">
        <v>406</v>
      </c>
      <c r="K668" t="s">
        <v>299</v>
      </c>
      <c r="L668" t="s">
        <v>276</v>
      </c>
      <c r="M668" s="8">
        <f>ROUND(SUMIF(Order_details_2!$A$2:$A$2158,Orders!A668,Order_details_2!$J$2:$J$2158),2)</f>
        <v>537.5</v>
      </c>
    </row>
    <row r="669" spans="1:13">
      <c r="A669">
        <v>10915</v>
      </c>
      <c r="B669" t="s">
        <v>368</v>
      </c>
      <c r="C669">
        <v>2</v>
      </c>
      <c r="D669" s="3">
        <v>43353</v>
      </c>
      <c r="E669">
        <f t="shared" si="10"/>
        <v>9</v>
      </c>
      <c r="F669" s="3">
        <v>43381</v>
      </c>
      <c r="G669" s="3">
        <v>43356</v>
      </c>
      <c r="H669" t="s">
        <v>369</v>
      </c>
      <c r="I669" t="s">
        <v>370</v>
      </c>
      <c r="J669" t="s">
        <v>314</v>
      </c>
      <c r="K669" t="s">
        <v>207</v>
      </c>
      <c r="L669" t="s">
        <v>315</v>
      </c>
      <c r="M669" s="8">
        <f>ROUND(SUMIF(Order_details_2!$A$2:$A$2158,Orders!A669,Order_details_2!$J$2:$J$2158),2)</f>
        <v>539.5</v>
      </c>
    </row>
    <row r="670" spans="1:13">
      <c r="A670">
        <v>10916</v>
      </c>
      <c r="B670" t="s">
        <v>571</v>
      </c>
      <c r="C670">
        <v>1</v>
      </c>
      <c r="D670" s="3">
        <v>43353</v>
      </c>
      <c r="E670">
        <f t="shared" si="10"/>
        <v>9</v>
      </c>
      <c r="F670" s="3">
        <v>43381</v>
      </c>
      <c r="G670" s="3">
        <v>43363</v>
      </c>
      <c r="H670" t="s">
        <v>572</v>
      </c>
      <c r="I670" t="s">
        <v>573</v>
      </c>
      <c r="J670" t="s">
        <v>558</v>
      </c>
      <c r="K670" t="s">
        <v>207</v>
      </c>
      <c r="L670" t="s">
        <v>559</v>
      </c>
      <c r="M670" s="8">
        <f>ROUND(SUMIF(Order_details_2!$A$2:$A$2158,Orders!A670,Order_details_2!$J$2:$J$2158),2)</f>
        <v>686.7</v>
      </c>
    </row>
    <row r="671" spans="1:13">
      <c r="A671">
        <v>10917</v>
      </c>
      <c r="B671" t="s">
        <v>383</v>
      </c>
      <c r="C671">
        <v>4</v>
      </c>
      <c r="D671" s="3">
        <v>43356</v>
      </c>
      <c r="E671">
        <f t="shared" si="10"/>
        <v>9</v>
      </c>
      <c r="F671" s="3">
        <v>43384</v>
      </c>
      <c r="G671" s="3">
        <v>43365</v>
      </c>
      <c r="H671" t="s">
        <v>384</v>
      </c>
      <c r="I671" t="s">
        <v>385</v>
      </c>
      <c r="J671" t="s">
        <v>386</v>
      </c>
      <c r="K671" t="s">
        <v>207</v>
      </c>
      <c r="L671" t="s">
        <v>387</v>
      </c>
      <c r="M671" s="8">
        <f>ROUND(SUMIF(Order_details_2!$A$2:$A$2158,Orders!A671,Order_details_2!$J$2:$J$2158),2)</f>
        <v>365.89</v>
      </c>
    </row>
    <row r="672" spans="1:13">
      <c r="A672">
        <v>10918</v>
      </c>
      <c r="B672" t="s">
        <v>541</v>
      </c>
      <c r="C672">
        <v>3</v>
      </c>
      <c r="D672" s="3">
        <v>43356</v>
      </c>
      <c r="E672">
        <f t="shared" si="10"/>
        <v>9</v>
      </c>
      <c r="F672" s="3">
        <v>43384</v>
      </c>
      <c r="G672" s="3">
        <v>43365</v>
      </c>
      <c r="H672" t="s">
        <v>542</v>
      </c>
      <c r="I672" t="s">
        <v>543</v>
      </c>
      <c r="J672" t="s">
        <v>544</v>
      </c>
      <c r="K672" t="s">
        <v>545</v>
      </c>
      <c r="L672" t="s">
        <v>478</v>
      </c>
      <c r="M672" s="8">
        <f>ROUND(SUMIF(Order_details_2!$A$2:$A$2158,Orders!A672,Order_details_2!$J$2:$J$2158),2)</f>
        <v>482.5</v>
      </c>
    </row>
    <row r="673" spans="1:13">
      <c r="A673">
        <v>10919</v>
      </c>
      <c r="B673" t="s">
        <v>546</v>
      </c>
      <c r="C673">
        <v>2</v>
      </c>
      <c r="D673" s="3">
        <v>43356</v>
      </c>
      <c r="E673">
        <f t="shared" si="10"/>
        <v>9</v>
      </c>
      <c r="F673" s="3">
        <v>43384</v>
      </c>
      <c r="G673" s="3">
        <v>43358</v>
      </c>
      <c r="H673" t="s">
        <v>547</v>
      </c>
      <c r="I673" t="s">
        <v>548</v>
      </c>
      <c r="J673" t="s">
        <v>549</v>
      </c>
      <c r="K673" t="s">
        <v>550</v>
      </c>
      <c r="L673" t="s">
        <v>305</v>
      </c>
      <c r="M673" s="8">
        <f>ROUND(SUMIF(Order_details_2!$A$2:$A$2158,Orders!A673,Order_details_2!$J$2:$J$2158),2)</f>
        <v>1122.8</v>
      </c>
    </row>
    <row r="674" spans="1:13">
      <c r="A674">
        <v>10920</v>
      </c>
      <c r="B674" t="s">
        <v>498</v>
      </c>
      <c r="C674">
        <v>4</v>
      </c>
      <c r="D674" s="3">
        <v>43357</v>
      </c>
      <c r="E674">
        <f t="shared" si="10"/>
        <v>9</v>
      </c>
      <c r="F674" s="3">
        <v>43385</v>
      </c>
      <c r="G674" s="3">
        <v>43363</v>
      </c>
      <c r="H674" t="s">
        <v>499</v>
      </c>
      <c r="I674" t="s">
        <v>500</v>
      </c>
      <c r="J674" t="s">
        <v>501</v>
      </c>
      <c r="K674" t="s">
        <v>502</v>
      </c>
      <c r="L674" t="s">
        <v>209</v>
      </c>
      <c r="M674" s="8">
        <f>ROUND(SUMIF(Order_details_2!$A$2:$A$2158,Orders!A674,Order_details_2!$J$2:$J$2158),2)</f>
        <v>390</v>
      </c>
    </row>
    <row r="675" spans="1:13">
      <c r="A675">
        <v>10921</v>
      </c>
      <c r="B675" t="s">
        <v>520</v>
      </c>
      <c r="C675">
        <v>1</v>
      </c>
      <c r="D675" s="3">
        <v>43357</v>
      </c>
      <c r="E675">
        <f t="shared" si="10"/>
        <v>9</v>
      </c>
      <c r="F675" s="3">
        <v>43399</v>
      </c>
      <c r="G675" s="3">
        <v>43363</v>
      </c>
      <c r="H675" t="s">
        <v>521</v>
      </c>
      <c r="I675" t="s">
        <v>522</v>
      </c>
      <c r="J675" t="s">
        <v>523</v>
      </c>
      <c r="K675" t="s">
        <v>207</v>
      </c>
      <c r="L675" t="s">
        <v>486</v>
      </c>
      <c r="M675" s="8">
        <f>ROUND(SUMIF(Order_details_2!$A$2:$A$2158,Orders!A675,Order_details_2!$J$2:$J$2158),2)</f>
        <v>1936</v>
      </c>
    </row>
    <row r="676" spans="1:13">
      <c r="A676">
        <v>10922</v>
      </c>
      <c r="B676" t="s">
        <v>271</v>
      </c>
      <c r="C676">
        <v>5</v>
      </c>
      <c r="D676" s="3">
        <v>43357</v>
      </c>
      <c r="E676">
        <f t="shared" si="10"/>
        <v>9</v>
      </c>
      <c r="F676" s="3">
        <v>43385</v>
      </c>
      <c r="G676" s="3">
        <v>43359</v>
      </c>
      <c r="H676" t="s">
        <v>272</v>
      </c>
      <c r="I676" t="s">
        <v>273</v>
      </c>
      <c r="J676" t="s">
        <v>274</v>
      </c>
      <c r="K676" t="s">
        <v>275</v>
      </c>
      <c r="L676" t="s">
        <v>276</v>
      </c>
      <c r="M676" s="8">
        <f>ROUND(SUMIF(Order_details_2!$A$2:$A$2158,Orders!A676,Order_details_2!$J$2:$J$2158),2)</f>
        <v>742.5</v>
      </c>
    </row>
    <row r="677" spans="1:13">
      <c r="A677">
        <v>10923</v>
      </c>
      <c r="B677" t="s">
        <v>490</v>
      </c>
      <c r="C677">
        <v>7</v>
      </c>
      <c r="D677" s="3">
        <v>43357</v>
      </c>
      <c r="E677">
        <f t="shared" si="10"/>
        <v>9</v>
      </c>
      <c r="F677" s="3">
        <v>43399</v>
      </c>
      <c r="G677" s="3">
        <v>43367</v>
      </c>
      <c r="H677" t="s">
        <v>491</v>
      </c>
      <c r="I677" t="s">
        <v>492</v>
      </c>
      <c r="J677" t="s">
        <v>493</v>
      </c>
      <c r="K677" t="s">
        <v>207</v>
      </c>
      <c r="L677" t="s">
        <v>265</v>
      </c>
      <c r="M677" s="8">
        <f>ROUND(SUMIF(Order_details_2!$A$2:$A$2158,Orders!A677,Order_details_2!$J$2:$J$2158),2)</f>
        <v>187.2</v>
      </c>
    </row>
    <row r="678" spans="1:13">
      <c r="A678">
        <v>10924</v>
      </c>
      <c r="B678" t="s">
        <v>375</v>
      </c>
      <c r="C678">
        <v>3</v>
      </c>
      <c r="D678" s="3">
        <v>43358</v>
      </c>
      <c r="E678">
        <f t="shared" si="10"/>
        <v>9</v>
      </c>
      <c r="F678" s="3">
        <v>43386</v>
      </c>
      <c r="G678" s="3">
        <v>43393</v>
      </c>
      <c r="H678" t="s">
        <v>376</v>
      </c>
      <c r="I678" t="s">
        <v>377</v>
      </c>
      <c r="J678" t="s">
        <v>378</v>
      </c>
      <c r="K678" t="s">
        <v>207</v>
      </c>
      <c r="L678" t="s">
        <v>332</v>
      </c>
      <c r="M678" s="8">
        <f>ROUND(SUMIF(Order_details_2!$A$2:$A$2158,Orders!A678,Order_details_2!$J$2:$J$2158),2)</f>
        <v>245.3</v>
      </c>
    </row>
    <row r="679" spans="1:13">
      <c r="A679">
        <v>10925</v>
      </c>
      <c r="B679" t="s">
        <v>271</v>
      </c>
      <c r="C679">
        <v>3</v>
      </c>
      <c r="D679" s="3">
        <v>43358</v>
      </c>
      <c r="E679">
        <f t="shared" si="10"/>
        <v>9</v>
      </c>
      <c r="F679" s="3">
        <v>43386</v>
      </c>
      <c r="G679" s="3">
        <v>43367</v>
      </c>
      <c r="H679" t="s">
        <v>272</v>
      </c>
      <c r="I679" t="s">
        <v>273</v>
      </c>
      <c r="J679" t="s">
        <v>274</v>
      </c>
      <c r="K679" t="s">
        <v>275</v>
      </c>
      <c r="L679" t="s">
        <v>276</v>
      </c>
      <c r="M679" s="8">
        <f>ROUND(SUMIF(Order_details_2!$A$2:$A$2158,Orders!A679,Order_details_2!$J$2:$J$2158),2)</f>
        <v>83.85</v>
      </c>
    </row>
    <row r="680" spans="1:13">
      <c r="A680">
        <v>10926</v>
      </c>
      <c r="B680" t="s">
        <v>434</v>
      </c>
      <c r="C680">
        <v>4</v>
      </c>
      <c r="D680" s="3">
        <v>43358</v>
      </c>
      <c r="E680">
        <f t="shared" si="10"/>
        <v>9</v>
      </c>
      <c r="F680" s="3">
        <v>43386</v>
      </c>
      <c r="G680" s="3">
        <v>43365</v>
      </c>
      <c r="H680" t="s">
        <v>435</v>
      </c>
      <c r="I680" t="s">
        <v>436</v>
      </c>
      <c r="J680" t="s">
        <v>314</v>
      </c>
      <c r="K680" t="s">
        <v>207</v>
      </c>
      <c r="L680" t="s">
        <v>315</v>
      </c>
      <c r="M680" s="8">
        <f>ROUND(SUMIF(Order_details_2!$A$2:$A$2158,Orders!A680,Order_details_2!$J$2:$J$2158),2)</f>
        <v>514.4</v>
      </c>
    </row>
    <row r="681" spans="1:13">
      <c r="A681">
        <v>10927</v>
      </c>
      <c r="B681" t="s">
        <v>629</v>
      </c>
      <c r="C681">
        <v>4</v>
      </c>
      <c r="D681" s="3">
        <v>43359</v>
      </c>
      <c r="E681">
        <f t="shared" si="10"/>
        <v>9</v>
      </c>
      <c r="F681" s="3">
        <v>43387</v>
      </c>
      <c r="G681" s="3">
        <v>43393</v>
      </c>
      <c r="H681" t="s">
        <v>630</v>
      </c>
      <c r="I681" t="s">
        <v>631</v>
      </c>
      <c r="J681" t="s">
        <v>632</v>
      </c>
      <c r="K681" t="s">
        <v>207</v>
      </c>
      <c r="L681" t="s">
        <v>265</v>
      </c>
      <c r="M681" s="8">
        <f>ROUND(SUMIF(Order_details_2!$A$2:$A$2158,Orders!A681,Order_details_2!$J$2:$J$2158),2)</f>
        <v>800</v>
      </c>
    </row>
    <row r="682" spans="1:13">
      <c r="A682">
        <v>10928</v>
      </c>
      <c r="B682" t="s">
        <v>516</v>
      </c>
      <c r="C682">
        <v>1</v>
      </c>
      <c r="D682" s="3">
        <v>43359</v>
      </c>
      <c r="E682">
        <f t="shared" si="10"/>
        <v>9</v>
      </c>
      <c r="F682" s="3">
        <v>43387</v>
      </c>
      <c r="G682" s="3">
        <v>43372</v>
      </c>
      <c r="H682" t="s">
        <v>517</v>
      </c>
      <c r="I682" t="s">
        <v>518</v>
      </c>
      <c r="J682" t="s">
        <v>519</v>
      </c>
      <c r="K682" t="s">
        <v>207</v>
      </c>
      <c r="L682" t="s">
        <v>387</v>
      </c>
      <c r="M682" s="8">
        <f>ROUND(SUMIF(Order_details_2!$A$2:$A$2158,Orders!A682,Order_details_2!$J$2:$J$2158),2)</f>
        <v>137.5</v>
      </c>
    </row>
    <row r="683" spans="1:13">
      <c r="A683">
        <v>10929</v>
      </c>
      <c r="B683" t="s">
        <v>342</v>
      </c>
      <c r="C683">
        <v>6</v>
      </c>
      <c r="D683" s="3">
        <v>43359</v>
      </c>
      <c r="E683">
        <f t="shared" si="10"/>
        <v>9</v>
      </c>
      <c r="F683" s="3">
        <v>43387</v>
      </c>
      <c r="G683" s="3">
        <v>43366</v>
      </c>
      <c r="H683" t="s">
        <v>343</v>
      </c>
      <c r="I683" t="s">
        <v>344</v>
      </c>
      <c r="J683" t="s">
        <v>345</v>
      </c>
      <c r="K683" t="s">
        <v>207</v>
      </c>
      <c r="L683" t="s">
        <v>270</v>
      </c>
      <c r="M683" s="8">
        <f>ROUND(SUMIF(Order_details_2!$A$2:$A$2158,Orders!A683,Order_details_2!$J$2:$J$2158),2)</f>
        <v>1174.75</v>
      </c>
    </row>
    <row r="684" spans="1:13">
      <c r="A684">
        <v>10930</v>
      </c>
      <c r="B684" t="s">
        <v>281</v>
      </c>
      <c r="C684">
        <v>4</v>
      </c>
      <c r="D684" s="3">
        <v>43360</v>
      </c>
      <c r="E684">
        <f t="shared" si="10"/>
        <v>9</v>
      </c>
      <c r="F684" s="3">
        <v>43402</v>
      </c>
      <c r="G684" s="3">
        <v>43372</v>
      </c>
      <c r="H684" t="s">
        <v>282</v>
      </c>
      <c r="I684" t="s">
        <v>283</v>
      </c>
      <c r="J684" t="s">
        <v>284</v>
      </c>
      <c r="K684" t="s">
        <v>207</v>
      </c>
      <c r="L684" t="s">
        <v>285</v>
      </c>
      <c r="M684" s="8">
        <f>ROUND(SUMIF(Order_details_2!$A$2:$A$2158,Orders!A684,Order_details_2!$J$2:$J$2158),2)</f>
        <v>1657</v>
      </c>
    </row>
    <row r="685" spans="1:13">
      <c r="A685">
        <v>10931</v>
      </c>
      <c r="B685" t="s">
        <v>291</v>
      </c>
      <c r="C685">
        <v>4</v>
      </c>
      <c r="D685" s="3">
        <v>43360</v>
      </c>
      <c r="E685">
        <f t="shared" si="10"/>
        <v>9</v>
      </c>
      <c r="F685" s="3">
        <v>43374</v>
      </c>
      <c r="G685" s="3">
        <v>43373</v>
      </c>
      <c r="H685" t="s">
        <v>292</v>
      </c>
      <c r="I685" t="s">
        <v>293</v>
      </c>
      <c r="J685" t="s">
        <v>294</v>
      </c>
      <c r="K685" t="s">
        <v>207</v>
      </c>
      <c r="L685" t="s">
        <v>290</v>
      </c>
      <c r="M685" s="8">
        <f>ROUND(SUMIF(Order_details_2!$A$2:$A$2158,Orders!A685,Order_details_2!$J$2:$J$2158),2)</f>
        <v>622.79999999999995</v>
      </c>
    </row>
    <row r="686" spans="1:13">
      <c r="A686">
        <v>10932</v>
      </c>
      <c r="B686" t="s">
        <v>469</v>
      </c>
      <c r="C686">
        <v>8</v>
      </c>
      <c r="D686" s="3">
        <v>43360</v>
      </c>
      <c r="E686">
        <f t="shared" si="10"/>
        <v>9</v>
      </c>
      <c r="F686" s="3">
        <v>43388</v>
      </c>
      <c r="G686" s="3">
        <v>43378</v>
      </c>
      <c r="H686" t="s">
        <v>470</v>
      </c>
      <c r="I686" t="s">
        <v>471</v>
      </c>
      <c r="J686" t="s">
        <v>472</v>
      </c>
      <c r="K686" t="s">
        <v>207</v>
      </c>
      <c r="L686" t="s">
        <v>265</v>
      </c>
      <c r="M686" s="8">
        <f>ROUND(SUMIF(Order_details_2!$A$2:$A$2158,Orders!A686,Order_details_2!$J$2:$J$2158),2)</f>
        <v>693.67</v>
      </c>
    </row>
    <row r="687" spans="1:13">
      <c r="A687">
        <v>10933</v>
      </c>
      <c r="B687" t="s">
        <v>444</v>
      </c>
      <c r="C687">
        <v>6</v>
      </c>
      <c r="D687" s="3">
        <v>43360</v>
      </c>
      <c r="E687">
        <f t="shared" si="10"/>
        <v>9</v>
      </c>
      <c r="F687" s="3">
        <v>43388</v>
      </c>
      <c r="G687" s="3">
        <v>43370</v>
      </c>
      <c r="H687" t="s">
        <v>445</v>
      </c>
      <c r="I687" t="s">
        <v>446</v>
      </c>
      <c r="J687" t="s">
        <v>447</v>
      </c>
      <c r="K687" t="s">
        <v>448</v>
      </c>
      <c r="L687" t="s">
        <v>209</v>
      </c>
      <c r="M687" s="8">
        <f>ROUND(SUMIF(Order_details_2!$A$2:$A$2158,Orders!A687,Order_details_2!$J$2:$J$2158),2)</f>
        <v>920.6</v>
      </c>
    </row>
    <row r="688" spans="1:13">
      <c r="A688">
        <v>10934</v>
      </c>
      <c r="B688" t="s">
        <v>379</v>
      </c>
      <c r="C688">
        <v>3</v>
      </c>
      <c r="D688" s="3">
        <v>43363</v>
      </c>
      <c r="E688">
        <f t="shared" si="10"/>
        <v>9</v>
      </c>
      <c r="F688" s="3">
        <v>43391</v>
      </c>
      <c r="G688" s="3">
        <v>43366</v>
      </c>
      <c r="H688" t="s">
        <v>380</v>
      </c>
      <c r="I688" t="s">
        <v>381</v>
      </c>
      <c r="J688" t="s">
        <v>382</v>
      </c>
      <c r="K688" t="s">
        <v>207</v>
      </c>
      <c r="L688" t="s">
        <v>270</v>
      </c>
      <c r="M688" s="8">
        <f>ROUND(SUMIF(Order_details_2!$A$2:$A$2158,Orders!A688,Order_details_2!$J$2:$J$2158),2)</f>
        <v>500</v>
      </c>
    </row>
    <row r="689" spans="1:13">
      <c r="A689">
        <v>10935</v>
      </c>
      <c r="B689" t="s">
        <v>295</v>
      </c>
      <c r="C689">
        <v>4</v>
      </c>
      <c r="D689" s="3">
        <v>43363</v>
      </c>
      <c r="E689">
        <f t="shared" si="10"/>
        <v>9</v>
      </c>
      <c r="F689" s="3">
        <v>43391</v>
      </c>
      <c r="G689" s="3">
        <v>43372</v>
      </c>
      <c r="H689" t="s">
        <v>296</v>
      </c>
      <c r="I689" t="s">
        <v>297</v>
      </c>
      <c r="J689" t="s">
        <v>298</v>
      </c>
      <c r="K689" t="s">
        <v>299</v>
      </c>
      <c r="L689" t="s">
        <v>276</v>
      </c>
      <c r="M689" s="8">
        <f>ROUND(SUMIF(Order_details_2!$A$2:$A$2158,Orders!A689,Order_details_2!$J$2:$J$2158),2)</f>
        <v>458.5</v>
      </c>
    </row>
    <row r="690" spans="1:13">
      <c r="A690">
        <v>10936</v>
      </c>
      <c r="B690" t="s">
        <v>592</v>
      </c>
      <c r="C690">
        <v>3</v>
      </c>
      <c r="D690" s="3">
        <v>43363</v>
      </c>
      <c r="E690">
        <f t="shared" si="10"/>
        <v>9</v>
      </c>
      <c r="F690" s="3">
        <v>43391</v>
      </c>
      <c r="G690" s="3">
        <v>43372</v>
      </c>
      <c r="H690" t="s">
        <v>593</v>
      </c>
      <c r="I690" t="s">
        <v>594</v>
      </c>
      <c r="J690" t="s">
        <v>595</v>
      </c>
      <c r="K690" t="s">
        <v>433</v>
      </c>
      <c r="L690" t="s">
        <v>192</v>
      </c>
      <c r="M690" s="8">
        <f>ROUND(SUMIF(Order_details_2!$A$2:$A$2158,Orders!A690,Order_details_2!$J$2:$J$2158),2)</f>
        <v>114</v>
      </c>
    </row>
    <row r="691" spans="1:13">
      <c r="A691">
        <v>10937</v>
      </c>
      <c r="B691" t="s">
        <v>589</v>
      </c>
      <c r="C691">
        <v>7</v>
      </c>
      <c r="D691" s="3">
        <v>43364</v>
      </c>
      <c r="E691">
        <f t="shared" si="10"/>
        <v>9</v>
      </c>
      <c r="F691" s="3">
        <v>43378</v>
      </c>
      <c r="G691" s="3">
        <v>43367</v>
      </c>
      <c r="H691" t="s">
        <v>590</v>
      </c>
      <c r="I691" t="s">
        <v>591</v>
      </c>
      <c r="J691" t="s">
        <v>558</v>
      </c>
      <c r="K691" t="s">
        <v>207</v>
      </c>
      <c r="L691" t="s">
        <v>559</v>
      </c>
      <c r="M691" s="8">
        <f>ROUND(SUMIF(Order_details_2!$A$2:$A$2158,Orders!A691,Order_details_2!$J$2:$J$2158),2)</f>
        <v>644.79999999999995</v>
      </c>
    </row>
    <row r="692" spans="1:13">
      <c r="A692">
        <v>10938</v>
      </c>
      <c r="B692" t="s">
        <v>359</v>
      </c>
      <c r="C692">
        <v>3</v>
      </c>
      <c r="D692" s="3">
        <v>43364</v>
      </c>
      <c r="E692">
        <f t="shared" si="10"/>
        <v>9</v>
      </c>
      <c r="F692" s="3">
        <v>43392</v>
      </c>
      <c r="G692" s="3">
        <v>43370</v>
      </c>
      <c r="H692" t="s">
        <v>360</v>
      </c>
      <c r="I692" t="s">
        <v>361</v>
      </c>
      <c r="J692" t="s">
        <v>362</v>
      </c>
      <c r="K692" t="s">
        <v>207</v>
      </c>
      <c r="L692" t="s">
        <v>270</v>
      </c>
      <c r="M692" s="8">
        <f>ROUND(SUMIF(Order_details_2!$A$2:$A$2158,Orders!A692,Order_details_2!$J$2:$J$2158),2)</f>
        <v>910.63</v>
      </c>
    </row>
    <row r="693" spans="1:13">
      <c r="A693">
        <v>10939</v>
      </c>
      <c r="B693" t="s">
        <v>363</v>
      </c>
      <c r="C693">
        <v>2</v>
      </c>
      <c r="D693" s="3">
        <v>43364</v>
      </c>
      <c r="E693">
        <f t="shared" si="10"/>
        <v>9</v>
      </c>
      <c r="F693" s="3">
        <v>43392</v>
      </c>
      <c r="G693" s="3">
        <v>43367</v>
      </c>
      <c r="H693" t="s">
        <v>364</v>
      </c>
      <c r="I693" t="s">
        <v>365</v>
      </c>
      <c r="J693" t="s">
        <v>366</v>
      </c>
      <c r="K693" t="s">
        <v>207</v>
      </c>
      <c r="L693" t="s">
        <v>367</v>
      </c>
      <c r="M693" s="8">
        <f>ROUND(SUMIF(Order_details_2!$A$2:$A$2158,Orders!A693,Order_details_2!$J$2:$J$2158),2)</f>
        <v>112.5</v>
      </c>
    </row>
    <row r="694" spans="1:13">
      <c r="A694">
        <v>10940</v>
      </c>
      <c r="B694" t="s">
        <v>469</v>
      </c>
      <c r="C694">
        <v>8</v>
      </c>
      <c r="D694" s="3">
        <v>43365</v>
      </c>
      <c r="E694">
        <f t="shared" si="10"/>
        <v>9</v>
      </c>
      <c r="F694" s="3">
        <v>43393</v>
      </c>
      <c r="G694" s="3">
        <v>43377</v>
      </c>
      <c r="H694" t="s">
        <v>470</v>
      </c>
      <c r="I694" t="s">
        <v>471</v>
      </c>
      <c r="J694" t="s">
        <v>472</v>
      </c>
      <c r="K694" t="s">
        <v>207</v>
      </c>
      <c r="L694" t="s">
        <v>265</v>
      </c>
      <c r="M694" s="8">
        <f>ROUND(SUMIF(Order_details_2!$A$2:$A$2158,Orders!A694,Order_details_2!$J$2:$J$2158),2)</f>
        <v>360</v>
      </c>
    </row>
    <row r="695" spans="1:13">
      <c r="A695">
        <v>10941</v>
      </c>
      <c r="B695" t="s">
        <v>456</v>
      </c>
      <c r="C695">
        <v>7</v>
      </c>
      <c r="D695" s="3">
        <v>43365</v>
      </c>
      <c r="E695">
        <f t="shared" si="10"/>
        <v>9</v>
      </c>
      <c r="F695" s="3">
        <v>43393</v>
      </c>
      <c r="G695" s="3">
        <v>43374</v>
      </c>
      <c r="H695" t="s">
        <v>457</v>
      </c>
      <c r="I695" t="s">
        <v>458</v>
      </c>
      <c r="J695" t="s">
        <v>459</v>
      </c>
      <c r="K695" t="s">
        <v>460</v>
      </c>
      <c r="L695" t="s">
        <v>192</v>
      </c>
      <c r="M695" s="8">
        <f>ROUND(SUMIF(Order_details_2!$A$2:$A$2158,Orders!A695,Order_details_2!$J$2:$J$2158),2)</f>
        <v>2497.25</v>
      </c>
    </row>
    <row r="696" spans="1:13">
      <c r="A696">
        <v>10942</v>
      </c>
      <c r="B696" t="s">
        <v>396</v>
      </c>
      <c r="C696">
        <v>9</v>
      </c>
      <c r="D696" s="3">
        <v>43365</v>
      </c>
      <c r="E696">
        <f t="shared" si="10"/>
        <v>9</v>
      </c>
      <c r="F696" s="3">
        <v>43393</v>
      </c>
      <c r="G696" s="3">
        <v>43372</v>
      </c>
      <c r="H696" t="s">
        <v>397</v>
      </c>
      <c r="I696" t="s">
        <v>398</v>
      </c>
      <c r="J696" t="s">
        <v>399</v>
      </c>
      <c r="K696" t="s">
        <v>207</v>
      </c>
      <c r="L696" t="s">
        <v>367</v>
      </c>
      <c r="M696" s="8">
        <f>ROUND(SUMIF(Order_details_2!$A$2:$A$2158,Orders!A696,Order_details_2!$J$2:$J$2158),2)</f>
        <v>560</v>
      </c>
    </row>
    <row r="697" spans="1:13">
      <c r="A697">
        <v>10943</v>
      </c>
      <c r="B697" t="s">
        <v>400</v>
      </c>
      <c r="C697">
        <v>4</v>
      </c>
      <c r="D697" s="3">
        <v>43365</v>
      </c>
      <c r="E697">
        <f t="shared" si="10"/>
        <v>9</v>
      </c>
      <c r="F697" s="3">
        <v>43393</v>
      </c>
      <c r="G697" s="3">
        <v>43373</v>
      </c>
      <c r="H697" t="s">
        <v>401</v>
      </c>
      <c r="I697" t="s">
        <v>402</v>
      </c>
      <c r="J697" t="s">
        <v>206</v>
      </c>
      <c r="K697" t="s">
        <v>207</v>
      </c>
      <c r="L697" t="s">
        <v>209</v>
      </c>
      <c r="M697" s="8">
        <f>ROUND(SUMIF(Order_details_2!$A$2:$A$2158,Orders!A697,Order_details_2!$J$2:$J$2158),2)</f>
        <v>711</v>
      </c>
    </row>
    <row r="698" spans="1:13">
      <c r="A698">
        <v>10944</v>
      </c>
      <c r="B698" t="s">
        <v>541</v>
      </c>
      <c r="C698">
        <v>6</v>
      </c>
      <c r="D698" s="3">
        <v>43366</v>
      </c>
      <c r="E698">
        <f t="shared" si="10"/>
        <v>9</v>
      </c>
      <c r="F698" s="3">
        <v>43380</v>
      </c>
      <c r="G698" s="3">
        <v>43367</v>
      </c>
      <c r="H698" t="s">
        <v>542</v>
      </c>
      <c r="I698" t="s">
        <v>543</v>
      </c>
      <c r="J698" t="s">
        <v>544</v>
      </c>
      <c r="K698" t="s">
        <v>545</v>
      </c>
      <c r="L698" t="s">
        <v>478</v>
      </c>
      <c r="M698" s="8">
        <f>ROUND(SUMIF(Order_details_2!$A$2:$A$2158,Orders!A698,Order_details_2!$J$2:$J$2158),2)</f>
        <v>797.78</v>
      </c>
    </row>
    <row r="699" spans="1:13">
      <c r="A699">
        <v>10945</v>
      </c>
      <c r="B699" t="s">
        <v>371</v>
      </c>
      <c r="C699">
        <v>4</v>
      </c>
      <c r="D699" s="3">
        <v>43366</v>
      </c>
      <c r="E699">
        <f t="shared" si="10"/>
        <v>9</v>
      </c>
      <c r="F699" s="3">
        <v>43394</v>
      </c>
      <c r="G699" s="3">
        <v>43372</v>
      </c>
      <c r="H699" t="s">
        <v>372</v>
      </c>
      <c r="I699" t="s">
        <v>373</v>
      </c>
      <c r="J699" t="s">
        <v>374</v>
      </c>
      <c r="K699" t="s">
        <v>207</v>
      </c>
      <c r="L699" t="s">
        <v>270</v>
      </c>
      <c r="M699" s="8">
        <f>ROUND(SUMIF(Order_details_2!$A$2:$A$2158,Orders!A699,Order_details_2!$J$2:$J$2158),2)</f>
        <v>245</v>
      </c>
    </row>
    <row r="700" spans="1:13">
      <c r="A700">
        <v>10946</v>
      </c>
      <c r="B700" t="s">
        <v>520</v>
      </c>
      <c r="C700">
        <v>1</v>
      </c>
      <c r="D700" s="3">
        <v>43366</v>
      </c>
      <c r="E700">
        <f t="shared" si="10"/>
        <v>9</v>
      </c>
      <c r="F700" s="3">
        <v>43394</v>
      </c>
      <c r="G700" s="3">
        <v>43373</v>
      </c>
      <c r="H700" t="s">
        <v>521</v>
      </c>
      <c r="I700" t="s">
        <v>522</v>
      </c>
      <c r="J700" t="s">
        <v>523</v>
      </c>
      <c r="K700" t="s">
        <v>207</v>
      </c>
      <c r="L700" t="s">
        <v>486</v>
      </c>
      <c r="M700" s="8">
        <f>ROUND(SUMIF(Order_details_2!$A$2:$A$2158,Orders!A700,Order_details_2!$J$2:$J$2158),2)</f>
        <v>1407.5</v>
      </c>
    </row>
    <row r="701" spans="1:13">
      <c r="A701">
        <v>10947</v>
      </c>
      <c r="B701" t="s">
        <v>400</v>
      </c>
      <c r="C701">
        <v>3</v>
      </c>
      <c r="D701" s="3">
        <v>43367</v>
      </c>
      <c r="E701">
        <f t="shared" si="10"/>
        <v>9</v>
      </c>
      <c r="F701" s="3">
        <v>43395</v>
      </c>
      <c r="G701" s="3">
        <v>43370</v>
      </c>
      <c r="H701" t="s">
        <v>401</v>
      </c>
      <c r="I701" t="s">
        <v>402</v>
      </c>
      <c r="J701" t="s">
        <v>206</v>
      </c>
      <c r="K701" t="s">
        <v>207</v>
      </c>
      <c r="L701" t="s">
        <v>209</v>
      </c>
      <c r="M701" s="8">
        <f>ROUND(SUMIF(Order_details_2!$A$2:$A$2158,Orders!A701,Order_details_2!$J$2:$J$2158),2)</f>
        <v>220</v>
      </c>
    </row>
    <row r="702" spans="1:13">
      <c r="A702">
        <v>10948</v>
      </c>
      <c r="B702" t="s">
        <v>420</v>
      </c>
      <c r="C702">
        <v>3</v>
      </c>
      <c r="D702" s="3">
        <v>43367</v>
      </c>
      <c r="E702">
        <f t="shared" si="10"/>
        <v>9</v>
      </c>
      <c r="F702" s="3">
        <v>43395</v>
      </c>
      <c r="G702" s="3">
        <v>43373</v>
      </c>
      <c r="H702" t="s">
        <v>421</v>
      </c>
      <c r="I702" t="s">
        <v>422</v>
      </c>
      <c r="J702" t="s">
        <v>423</v>
      </c>
      <c r="K702" t="s">
        <v>207</v>
      </c>
      <c r="L702" t="s">
        <v>387</v>
      </c>
      <c r="M702" s="8">
        <f>ROUND(SUMIF(Order_details_2!$A$2:$A$2158,Orders!A702,Order_details_2!$J$2:$J$2158),2)</f>
        <v>2362.25</v>
      </c>
    </row>
    <row r="703" spans="1:13">
      <c r="A703">
        <v>10949</v>
      </c>
      <c r="B703" t="s">
        <v>541</v>
      </c>
      <c r="C703">
        <v>2</v>
      </c>
      <c r="D703" s="3">
        <v>43367</v>
      </c>
      <c r="E703">
        <f t="shared" si="10"/>
        <v>9</v>
      </c>
      <c r="F703" s="3">
        <v>43395</v>
      </c>
      <c r="G703" s="3">
        <v>43371</v>
      </c>
      <c r="H703" t="s">
        <v>542</v>
      </c>
      <c r="I703" t="s">
        <v>543</v>
      </c>
      <c r="J703" t="s">
        <v>544</v>
      </c>
      <c r="K703" t="s">
        <v>545</v>
      </c>
      <c r="L703" t="s">
        <v>478</v>
      </c>
      <c r="M703" s="8">
        <f>ROUND(SUMIF(Order_details_2!$A$2:$A$2158,Orders!A703,Order_details_2!$J$2:$J$2158),2)</f>
        <v>4422</v>
      </c>
    </row>
    <row r="704" spans="1:13">
      <c r="A704">
        <v>10950</v>
      </c>
      <c r="B704" t="s">
        <v>363</v>
      </c>
      <c r="C704">
        <v>1</v>
      </c>
      <c r="D704" s="3">
        <v>43370</v>
      </c>
      <c r="E704">
        <f t="shared" si="10"/>
        <v>9</v>
      </c>
      <c r="F704" s="3">
        <v>43398</v>
      </c>
      <c r="G704" s="3">
        <v>43377</v>
      </c>
      <c r="H704" t="s">
        <v>364</v>
      </c>
      <c r="I704" t="s">
        <v>365</v>
      </c>
      <c r="J704" t="s">
        <v>366</v>
      </c>
      <c r="K704" t="s">
        <v>207</v>
      </c>
      <c r="L704" t="s">
        <v>367</v>
      </c>
      <c r="M704" s="8">
        <f>ROUND(SUMIF(Order_details_2!$A$2:$A$2158,Orders!A704,Order_details_2!$J$2:$J$2158),2)</f>
        <v>110</v>
      </c>
    </row>
    <row r="705" spans="1:13">
      <c r="A705">
        <v>10951</v>
      </c>
      <c r="B705" t="s">
        <v>291</v>
      </c>
      <c r="C705">
        <v>9</v>
      </c>
      <c r="D705" s="3">
        <v>43370</v>
      </c>
      <c r="E705">
        <f t="shared" si="10"/>
        <v>9</v>
      </c>
      <c r="F705" s="3">
        <v>43412</v>
      </c>
      <c r="G705" s="3">
        <v>43392</v>
      </c>
      <c r="H705" t="s">
        <v>292</v>
      </c>
      <c r="I705" t="s">
        <v>293</v>
      </c>
      <c r="J705" t="s">
        <v>294</v>
      </c>
      <c r="K705" t="s">
        <v>207</v>
      </c>
      <c r="L705" t="s">
        <v>290</v>
      </c>
      <c r="M705" s="8">
        <f>ROUND(SUMIF(Order_details_2!$A$2:$A$2158,Orders!A705,Order_details_2!$J$2:$J$2158),2)</f>
        <v>24.15</v>
      </c>
    </row>
    <row r="706" spans="1:13">
      <c r="A706">
        <v>10952</v>
      </c>
      <c r="B706" t="s">
        <v>617</v>
      </c>
      <c r="C706">
        <v>1</v>
      </c>
      <c r="D706" s="3">
        <v>43370</v>
      </c>
      <c r="E706">
        <f t="shared" si="10"/>
        <v>9</v>
      </c>
      <c r="F706" s="3">
        <v>43412</v>
      </c>
      <c r="G706" s="3">
        <v>43378</v>
      </c>
      <c r="H706" t="s">
        <v>624</v>
      </c>
      <c r="I706" t="s">
        <v>619</v>
      </c>
      <c r="J706" t="s">
        <v>620</v>
      </c>
      <c r="K706" t="s">
        <v>207</v>
      </c>
      <c r="L706" t="s">
        <v>270</v>
      </c>
      <c r="M706" s="8">
        <f>ROUND(SUMIF(Order_details_2!$A$2:$A$2158,Orders!A706,Order_details_2!$J$2:$J$2158),2)</f>
        <v>111.2</v>
      </c>
    </row>
    <row r="707" spans="1:13">
      <c r="A707">
        <v>10953</v>
      </c>
      <c r="B707" t="s">
        <v>498</v>
      </c>
      <c r="C707">
        <v>9</v>
      </c>
      <c r="D707" s="3">
        <v>43370</v>
      </c>
      <c r="E707">
        <f t="shared" ref="E707:E770" si="11">MONTH(D707)</f>
        <v>9</v>
      </c>
      <c r="F707" s="3">
        <v>43384</v>
      </c>
      <c r="G707" s="3">
        <v>43379</v>
      </c>
      <c r="H707" t="s">
        <v>499</v>
      </c>
      <c r="I707" t="s">
        <v>500</v>
      </c>
      <c r="J707" t="s">
        <v>501</v>
      </c>
      <c r="K707" t="s">
        <v>502</v>
      </c>
      <c r="L707" t="s">
        <v>209</v>
      </c>
      <c r="M707" s="8">
        <f>ROUND(SUMIF(Order_details_2!$A$2:$A$2158,Orders!A707,Order_details_2!$J$2:$J$2158),2)</f>
        <v>233.75</v>
      </c>
    </row>
    <row r="708" spans="1:13">
      <c r="A708">
        <v>10954</v>
      </c>
      <c r="B708" t="s">
        <v>546</v>
      </c>
      <c r="C708">
        <v>5</v>
      </c>
      <c r="D708" s="3">
        <v>43371</v>
      </c>
      <c r="E708">
        <f t="shared" si="11"/>
        <v>9</v>
      </c>
      <c r="F708" s="3">
        <v>43413</v>
      </c>
      <c r="G708" s="3">
        <v>43374</v>
      </c>
      <c r="H708" t="s">
        <v>547</v>
      </c>
      <c r="I708" t="s">
        <v>548</v>
      </c>
      <c r="J708" t="s">
        <v>549</v>
      </c>
      <c r="K708" t="s">
        <v>550</v>
      </c>
      <c r="L708" t="s">
        <v>305</v>
      </c>
      <c r="M708" s="8">
        <f>ROUND(SUMIF(Order_details_2!$A$2:$A$2158,Orders!A708,Order_details_2!$J$2:$J$2158),2)</f>
        <v>527.57000000000005</v>
      </c>
    </row>
    <row r="709" spans="1:13">
      <c r="A709">
        <v>10955</v>
      </c>
      <c r="B709" t="s">
        <v>328</v>
      </c>
      <c r="C709">
        <v>8</v>
      </c>
      <c r="D709" s="3">
        <v>43371</v>
      </c>
      <c r="E709">
        <f t="shared" si="11"/>
        <v>9</v>
      </c>
      <c r="F709" s="3">
        <v>43399</v>
      </c>
      <c r="G709" s="3">
        <v>43374</v>
      </c>
      <c r="H709" t="s">
        <v>329</v>
      </c>
      <c r="I709" t="s">
        <v>330</v>
      </c>
      <c r="J709" t="s">
        <v>331</v>
      </c>
      <c r="K709" t="s">
        <v>207</v>
      </c>
      <c r="L709" t="s">
        <v>332</v>
      </c>
      <c r="M709" s="8">
        <f>ROUND(SUMIF(Order_details_2!$A$2:$A$2158,Orders!A709,Order_details_2!$J$2:$J$2158),2)</f>
        <v>18.600000000000001</v>
      </c>
    </row>
    <row r="710" spans="1:13">
      <c r="A710">
        <v>10956</v>
      </c>
      <c r="B710" t="s">
        <v>582</v>
      </c>
      <c r="C710">
        <v>6</v>
      </c>
      <c r="D710" s="3">
        <v>43371</v>
      </c>
      <c r="E710">
        <f t="shared" si="11"/>
        <v>9</v>
      </c>
      <c r="F710" s="3">
        <v>43413</v>
      </c>
      <c r="G710" s="3">
        <v>43374</v>
      </c>
      <c r="H710" t="s">
        <v>583</v>
      </c>
      <c r="I710" t="s">
        <v>584</v>
      </c>
      <c r="J710" t="s">
        <v>585</v>
      </c>
      <c r="K710" t="s">
        <v>207</v>
      </c>
      <c r="L710" t="s">
        <v>270</v>
      </c>
      <c r="M710" s="8">
        <f>ROUND(SUMIF(Order_details_2!$A$2:$A$2158,Orders!A710,Order_details_2!$J$2:$J$2158),2)</f>
        <v>677</v>
      </c>
    </row>
    <row r="711" spans="1:13">
      <c r="A711">
        <v>10957</v>
      </c>
      <c r="B711" t="s">
        <v>300</v>
      </c>
      <c r="C711">
        <v>8</v>
      </c>
      <c r="D711" s="3">
        <v>43372</v>
      </c>
      <c r="E711">
        <f t="shared" si="11"/>
        <v>9</v>
      </c>
      <c r="F711" s="3">
        <v>43400</v>
      </c>
      <c r="G711" s="3">
        <v>43381</v>
      </c>
      <c r="H711" t="s">
        <v>301</v>
      </c>
      <c r="I711" t="s">
        <v>302</v>
      </c>
      <c r="J711" t="s">
        <v>303</v>
      </c>
      <c r="K711" t="s">
        <v>304</v>
      </c>
      <c r="L711" t="s">
        <v>305</v>
      </c>
      <c r="M711" s="8">
        <f>ROUND(SUMIF(Order_details_2!$A$2:$A$2158,Orders!A711,Order_details_2!$J$2:$J$2158),2)</f>
        <v>1762.7</v>
      </c>
    </row>
    <row r="712" spans="1:13">
      <c r="A712">
        <v>10958</v>
      </c>
      <c r="B712" t="s">
        <v>555</v>
      </c>
      <c r="C712">
        <v>7</v>
      </c>
      <c r="D712" s="3">
        <v>43372</v>
      </c>
      <c r="E712">
        <f t="shared" si="11"/>
        <v>9</v>
      </c>
      <c r="F712" s="3">
        <v>43400</v>
      </c>
      <c r="G712" s="3">
        <v>43381</v>
      </c>
      <c r="H712" t="s">
        <v>556</v>
      </c>
      <c r="I712" t="s">
        <v>557</v>
      </c>
      <c r="J712" t="s">
        <v>558</v>
      </c>
      <c r="K712" t="s">
        <v>207</v>
      </c>
      <c r="L712" t="s">
        <v>559</v>
      </c>
      <c r="M712" s="8">
        <f>ROUND(SUMIF(Order_details_2!$A$2:$A$2158,Orders!A712,Order_details_2!$J$2:$J$2158),2)</f>
        <v>781</v>
      </c>
    </row>
    <row r="713" spans="1:13">
      <c r="A713">
        <v>10959</v>
      </c>
      <c r="B713" t="s">
        <v>564</v>
      </c>
      <c r="C713">
        <v>6</v>
      </c>
      <c r="D713" s="3">
        <v>43372</v>
      </c>
      <c r="E713">
        <f t="shared" si="11"/>
        <v>9</v>
      </c>
      <c r="F713" s="3">
        <v>43414</v>
      </c>
      <c r="G713" s="3">
        <v>43377</v>
      </c>
      <c r="H713" t="s">
        <v>565</v>
      </c>
      <c r="I713" t="s">
        <v>566</v>
      </c>
      <c r="J713" t="s">
        <v>567</v>
      </c>
      <c r="K713" t="s">
        <v>299</v>
      </c>
      <c r="L713" t="s">
        <v>276</v>
      </c>
      <c r="M713" s="8">
        <f>ROUND(SUMIF(Order_details_2!$A$2:$A$2158,Orders!A713,Order_details_2!$J$2:$J$2158),2)</f>
        <v>23.25</v>
      </c>
    </row>
    <row r="714" spans="1:13">
      <c r="A714">
        <v>10960</v>
      </c>
      <c r="B714" t="s">
        <v>300</v>
      </c>
      <c r="C714">
        <v>3</v>
      </c>
      <c r="D714" s="3">
        <v>43373</v>
      </c>
      <c r="E714">
        <f t="shared" si="11"/>
        <v>9</v>
      </c>
      <c r="F714" s="3">
        <v>43387</v>
      </c>
      <c r="G714" s="3">
        <v>43393</v>
      </c>
      <c r="H714" t="s">
        <v>301</v>
      </c>
      <c r="I714" t="s">
        <v>302</v>
      </c>
      <c r="J714" t="s">
        <v>303</v>
      </c>
      <c r="K714" t="s">
        <v>304</v>
      </c>
      <c r="L714" t="s">
        <v>305</v>
      </c>
      <c r="M714" s="8">
        <f>ROUND(SUMIF(Order_details_2!$A$2:$A$2158,Orders!A714,Order_details_2!$J$2:$J$2158),2)</f>
        <v>242.85</v>
      </c>
    </row>
    <row r="715" spans="1:13">
      <c r="A715">
        <v>10961</v>
      </c>
      <c r="B715" t="s">
        <v>524</v>
      </c>
      <c r="C715">
        <v>8</v>
      </c>
      <c r="D715" s="3">
        <v>43373</v>
      </c>
      <c r="E715">
        <f t="shared" si="11"/>
        <v>9</v>
      </c>
      <c r="F715" s="3">
        <v>43401</v>
      </c>
      <c r="G715" s="3">
        <v>43384</v>
      </c>
      <c r="H715" t="s">
        <v>525</v>
      </c>
      <c r="I715" t="s">
        <v>526</v>
      </c>
      <c r="J715" t="s">
        <v>406</v>
      </c>
      <c r="K715" t="s">
        <v>299</v>
      </c>
      <c r="L715" t="s">
        <v>276</v>
      </c>
      <c r="M715" s="8">
        <f>ROUND(SUMIF(Order_details_2!$A$2:$A$2158,Orders!A715,Order_details_2!$J$2:$J$2158),2)</f>
        <v>1082.0999999999999</v>
      </c>
    </row>
    <row r="716" spans="1:13">
      <c r="A716">
        <v>10962</v>
      </c>
      <c r="B716" t="s">
        <v>359</v>
      </c>
      <c r="C716">
        <v>8</v>
      </c>
      <c r="D716" s="3">
        <v>43373</v>
      </c>
      <c r="E716">
        <f t="shared" si="11"/>
        <v>9</v>
      </c>
      <c r="F716" s="3">
        <v>43401</v>
      </c>
      <c r="G716" s="3">
        <v>43377</v>
      </c>
      <c r="H716" t="s">
        <v>360</v>
      </c>
      <c r="I716" t="s">
        <v>361</v>
      </c>
      <c r="J716" t="s">
        <v>362</v>
      </c>
      <c r="K716" t="s">
        <v>207</v>
      </c>
      <c r="L716" t="s">
        <v>270</v>
      </c>
      <c r="M716" s="8">
        <f>ROUND(SUMIF(Order_details_2!$A$2:$A$2158,Orders!A716,Order_details_2!$J$2:$J$2158),2)</f>
        <v>3584</v>
      </c>
    </row>
    <row r="717" spans="1:13">
      <c r="A717">
        <v>10963</v>
      </c>
      <c r="B717" t="s">
        <v>464</v>
      </c>
      <c r="C717">
        <v>9</v>
      </c>
      <c r="D717" s="3">
        <v>43373</v>
      </c>
      <c r="E717">
        <f t="shared" si="11"/>
        <v>9</v>
      </c>
      <c r="F717" s="3">
        <v>43401</v>
      </c>
      <c r="G717" s="3">
        <v>43380</v>
      </c>
      <c r="H717" t="s">
        <v>465</v>
      </c>
      <c r="I717" t="s">
        <v>466</v>
      </c>
      <c r="J717" t="s">
        <v>467</v>
      </c>
      <c r="K717" t="s">
        <v>207</v>
      </c>
      <c r="L717" t="s">
        <v>468</v>
      </c>
      <c r="M717" s="8">
        <f>ROUND(SUMIF(Order_details_2!$A$2:$A$2158,Orders!A717,Order_details_2!$J$2:$J$2158),2)</f>
        <v>10.199999999999999</v>
      </c>
    </row>
    <row r="718" spans="1:13">
      <c r="A718">
        <v>10964</v>
      </c>
      <c r="B718" t="s">
        <v>625</v>
      </c>
      <c r="C718">
        <v>3</v>
      </c>
      <c r="D718" s="3">
        <v>43374</v>
      </c>
      <c r="E718">
        <f t="shared" si="11"/>
        <v>10</v>
      </c>
      <c r="F718" s="3">
        <v>43402</v>
      </c>
      <c r="G718" s="3">
        <v>43378</v>
      </c>
      <c r="H718" t="s">
        <v>626</v>
      </c>
      <c r="I718" t="s">
        <v>627</v>
      </c>
      <c r="J718" t="s">
        <v>628</v>
      </c>
      <c r="K718" t="s">
        <v>207</v>
      </c>
      <c r="L718" t="s">
        <v>265</v>
      </c>
      <c r="M718" s="8">
        <f>ROUND(SUMIF(Order_details_2!$A$2:$A$2158,Orders!A718,Order_details_2!$J$2:$J$2158),2)</f>
        <v>2052.5</v>
      </c>
    </row>
    <row r="719" spans="1:13">
      <c r="A719">
        <v>10965</v>
      </c>
      <c r="B719" t="s">
        <v>424</v>
      </c>
      <c r="C719">
        <v>6</v>
      </c>
      <c r="D719" s="3">
        <v>43374</v>
      </c>
      <c r="E719">
        <f t="shared" si="11"/>
        <v>10</v>
      </c>
      <c r="F719" s="3">
        <v>43402</v>
      </c>
      <c r="G719" s="3">
        <v>43384</v>
      </c>
      <c r="H719" t="s">
        <v>425</v>
      </c>
      <c r="I719" t="s">
        <v>426</v>
      </c>
      <c r="J719" t="s">
        <v>427</v>
      </c>
      <c r="K719" t="s">
        <v>428</v>
      </c>
      <c r="L719" t="s">
        <v>192</v>
      </c>
      <c r="M719" s="8">
        <f>ROUND(SUMIF(Order_details_2!$A$2:$A$2158,Orders!A719,Order_details_2!$J$2:$J$2158),2)</f>
        <v>848</v>
      </c>
    </row>
    <row r="720" spans="1:13">
      <c r="A720">
        <v>10966</v>
      </c>
      <c r="B720" t="s">
        <v>286</v>
      </c>
      <c r="C720">
        <v>4</v>
      </c>
      <c r="D720" s="3">
        <v>43374</v>
      </c>
      <c r="E720">
        <f t="shared" si="11"/>
        <v>10</v>
      </c>
      <c r="F720" s="3">
        <v>43402</v>
      </c>
      <c r="G720" s="3">
        <v>43393</v>
      </c>
      <c r="H720" t="s">
        <v>287</v>
      </c>
      <c r="I720" t="s">
        <v>288</v>
      </c>
      <c r="J720" t="s">
        <v>289</v>
      </c>
      <c r="K720" t="s">
        <v>207</v>
      </c>
      <c r="L720" t="s">
        <v>290</v>
      </c>
      <c r="M720" s="8">
        <f>ROUND(SUMIF(Order_details_2!$A$2:$A$2158,Orders!A720,Order_details_2!$J$2:$J$2158),2)</f>
        <v>365.14</v>
      </c>
    </row>
    <row r="721" spans="1:13">
      <c r="A721">
        <v>10967</v>
      </c>
      <c r="B721" t="s">
        <v>266</v>
      </c>
      <c r="C721">
        <v>2</v>
      </c>
      <c r="D721" s="3">
        <v>43377</v>
      </c>
      <c r="E721">
        <f t="shared" si="11"/>
        <v>10</v>
      </c>
      <c r="F721" s="3">
        <v>43405</v>
      </c>
      <c r="G721" s="3">
        <v>43387</v>
      </c>
      <c r="H721" t="s">
        <v>267</v>
      </c>
      <c r="I721" t="s">
        <v>268</v>
      </c>
      <c r="J721" t="s">
        <v>269</v>
      </c>
      <c r="K721" t="s">
        <v>207</v>
      </c>
      <c r="L721" t="s">
        <v>270</v>
      </c>
      <c r="M721" s="8">
        <f>ROUND(SUMIF(Order_details_2!$A$2:$A$2158,Orders!A721,Order_details_2!$J$2:$J$2158),2)</f>
        <v>910.4</v>
      </c>
    </row>
    <row r="722" spans="1:13">
      <c r="A722">
        <v>10968</v>
      </c>
      <c r="B722" t="s">
        <v>306</v>
      </c>
      <c r="C722">
        <v>1</v>
      </c>
      <c r="D722" s="3">
        <v>43377</v>
      </c>
      <c r="E722">
        <f t="shared" si="11"/>
        <v>10</v>
      </c>
      <c r="F722" s="3">
        <v>43405</v>
      </c>
      <c r="G722" s="3">
        <v>43386</v>
      </c>
      <c r="H722" t="s">
        <v>307</v>
      </c>
      <c r="I722" t="s">
        <v>308</v>
      </c>
      <c r="J722" t="s">
        <v>309</v>
      </c>
      <c r="K722" t="s">
        <v>207</v>
      </c>
      <c r="L722" t="s">
        <v>310</v>
      </c>
      <c r="M722" s="8">
        <f>ROUND(SUMIF(Order_details_2!$A$2:$A$2158,Orders!A722,Order_details_2!$J$2:$J$2158),2)</f>
        <v>1408</v>
      </c>
    </row>
    <row r="723" spans="1:13">
      <c r="A723">
        <v>10969</v>
      </c>
      <c r="B723" t="s">
        <v>403</v>
      </c>
      <c r="C723">
        <v>1</v>
      </c>
      <c r="D723" s="3">
        <v>43377</v>
      </c>
      <c r="E723">
        <f t="shared" si="11"/>
        <v>10</v>
      </c>
      <c r="F723" s="3">
        <v>43405</v>
      </c>
      <c r="G723" s="3">
        <v>43384</v>
      </c>
      <c r="H723" t="s">
        <v>404</v>
      </c>
      <c r="I723" t="s">
        <v>405</v>
      </c>
      <c r="J723" t="s">
        <v>406</v>
      </c>
      <c r="K723" t="s">
        <v>299</v>
      </c>
      <c r="L723" t="s">
        <v>276</v>
      </c>
      <c r="M723" s="8">
        <f>ROUND(SUMIF(Order_details_2!$A$2:$A$2158,Orders!A723,Order_details_2!$J$2:$J$2158),2)</f>
        <v>108</v>
      </c>
    </row>
    <row r="724" spans="1:13">
      <c r="A724">
        <v>10970</v>
      </c>
      <c r="B724" t="s">
        <v>461</v>
      </c>
      <c r="C724">
        <v>9</v>
      </c>
      <c r="D724" s="3">
        <v>43378</v>
      </c>
      <c r="E724">
        <f t="shared" si="11"/>
        <v>10</v>
      </c>
      <c r="F724" s="3">
        <v>43392</v>
      </c>
      <c r="G724" s="3">
        <v>43409</v>
      </c>
      <c r="H724" t="s">
        <v>462</v>
      </c>
      <c r="I724" t="s">
        <v>463</v>
      </c>
      <c r="J724" t="s">
        <v>386</v>
      </c>
      <c r="K724" t="s">
        <v>207</v>
      </c>
      <c r="L724" t="s">
        <v>387</v>
      </c>
      <c r="M724" s="8">
        <f>ROUND(SUMIF(Order_details_2!$A$2:$A$2158,Orders!A724,Order_details_2!$J$2:$J$2158),2)</f>
        <v>56</v>
      </c>
    </row>
    <row r="725" spans="1:13">
      <c r="A725">
        <v>10971</v>
      </c>
      <c r="B725" t="s">
        <v>621</v>
      </c>
      <c r="C725">
        <v>2</v>
      </c>
      <c r="D725" s="3">
        <v>43378</v>
      </c>
      <c r="E725">
        <f t="shared" si="11"/>
        <v>10</v>
      </c>
      <c r="F725" s="3">
        <v>43406</v>
      </c>
      <c r="G725" s="3">
        <v>43387</v>
      </c>
      <c r="H725" t="s">
        <v>622</v>
      </c>
      <c r="I725" t="s">
        <v>623</v>
      </c>
      <c r="J725" t="s">
        <v>443</v>
      </c>
      <c r="K725" t="s">
        <v>207</v>
      </c>
      <c r="L725" t="s">
        <v>265</v>
      </c>
      <c r="M725" s="8">
        <f>ROUND(SUMIF(Order_details_2!$A$2:$A$2158,Orders!A725,Order_details_2!$J$2:$J$2158),2)</f>
        <v>1733.06</v>
      </c>
    </row>
    <row r="726" spans="1:13">
      <c r="A726">
        <v>10972</v>
      </c>
      <c r="B726" t="s">
        <v>629</v>
      </c>
      <c r="C726">
        <v>4</v>
      </c>
      <c r="D726" s="3">
        <v>43378</v>
      </c>
      <c r="E726">
        <f t="shared" si="11"/>
        <v>10</v>
      </c>
      <c r="F726" s="3">
        <v>43406</v>
      </c>
      <c r="G726" s="3">
        <v>43380</v>
      </c>
      <c r="H726" t="s">
        <v>630</v>
      </c>
      <c r="I726" t="s">
        <v>631</v>
      </c>
      <c r="J726" t="s">
        <v>632</v>
      </c>
      <c r="K726" t="s">
        <v>207</v>
      </c>
      <c r="L726" t="s">
        <v>265</v>
      </c>
      <c r="M726" s="8">
        <f>ROUND(SUMIF(Order_details_2!$A$2:$A$2158,Orders!A726,Order_details_2!$J$2:$J$2158),2)</f>
        <v>251.5</v>
      </c>
    </row>
    <row r="727" spans="1:13">
      <c r="A727">
        <v>10973</v>
      </c>
      <c r="B727" t="s">
        <v>629</v>
      </c>
      <c r="C727">
        <v>6</v>
      </c>
      <c r="D727" s="3">
        <v>43378</v>
      </c>
      <c r="E727">
        <f t="shared" si="11"/>
        <v>10</v>
      </c>
      <c r="F727" s="3">
        <v>43406</v>
      </c>
      <c r="G727" s="3">
        <v>43381</v>
      </c>
      <c r="H727" t="s">
        <v>630</v>
      </c>
      <c r="I727" t="s">
        <v>631</v>
      </c>
      <c r="J727" t="s">
        <v>632</v>
      </c>
      <c r="K727" t="s">
        <v>207</v>
      </c>
      <c r="L727" t="s">
        <v>265</v>
      </c>
      <c r="M727" s="8">
        <f>ROUND(SUMIF(Order_details_2!$A$2:$A$2158,Orders!A727,Order_details_2!$J$2:$J$2158),2)</f>
        <v>291.55</v>
      </c>
    </row>
    <row r="728" spans="1:13">
      <c r="A728">
        <v>10974</v>
      </c>
      <c r="B728" t="s">
        <v>354</v>
      </c>
      <c r="C728">
        <v>3</v>
      </c>
      <c r="D728" s="3">
        <v>43379</v>
      </c>
      <c r="E728">
        <f t="shared" si="11"/>
        <v>10</v>
      </c>
      <c r="F728" s="3">
        <v>43393</v>
      </c>
      <c r="G728" s="3">
        <v>43388</v>
      </c>
      <c r="H728" t="s">
        <v>355</v>
      </c>
      <c r="I728" t="s">
        <v>356</v>
      </c>
      <c r="J728" t="s">
        <v>357</v>
      </c>
      <c r="K728" t="s">
        <v>358</v>
      </c>
      <c r="L728" t="s">
        <v>192</v>
      </c>
      <c r="M728" s="8">
        <f>ROUND(SUMIF(Order_details_2!$A$2:$A$2158,Orders!A728,Order_details_2!$J$2:$J$2158),2)</f>
        <v>439</v>
      </c>
    </row>
    <row r="729" spans="1:13">
      <c r="A729">
        <v>10975</v>
      </c>
      <c r="B729" t="s">
        <v>541</v>
      </c>
      <c r="C729">
        <v>1</v>
      </c>
      <c r="D729" s="3">
        <v>43379</v>
      </c>
      <c r="E729">
        <f t="shared" si="11"/>
        <v>10</v>
      </c>
      <c r="F729" s="3">
        <v>43407</v>
      </c>
      <c r="G729" s="3">
        <v>43381</v>
      </c>
      <c r="H729" t="s">
        <v>542</v>
      </c>
      <c r="I729" t="s">
        <v>543</v>
      </c>
      <c r="J729" t="s">
        <v>544</v>
      </c>
      <c r="K729" t="s">
        <v>545</v>
      </c>
      <c r="L729" t="s">
        <v>478</v>
      </c>
      <c r="M729" s="8">
        <f>ROUND(SUMIF(Order_details_2!$A$2:$A$2158,Orders!A729,Order_details_2!$J$2:$J$2158),2)</f>
        <v>717.5</v>
      </c>
    </row>
    <row r="730" spans="1:13">
      <c r="A730">
        <v>10976</v>
      </c>
      <c r="B730" t="s">
        <v>300</v>
      </c>
      <c r="C730">
        <v>1</v>
      </c>
      <c r="D730" s="3">
        <v>43379</v>
      </c>
      <c r="E730">
        <f t="shared" si="11"/>
        <v>10</v>
      </c>
      <c r="F730" s="3">
        <v>43421</v>
      </c>
      <c r="G730" s="3">
        <v>43388</v>
      </c>
      <c r="H730" t="s">
        <v>301</v>
      </c>
      <c r="I730" t="s">
        <v>302</v>
      </c>
      <c r="J730" t="s">
        <v>303</v>
      </c>
      <c r="K730" t="s">
        <v>304</v>
      </c>
      <c r="L730" t="s">
        <v>305</v>
      </c>
      <c r="M730" s="8">
        <f>ROUND(SUMIF(Order_details_2!$A$2:$A$2158,Orders!A730,Order_details_2!$J$2:$J$2158),2)</f>
        <v>912</v>
      </c>
    </row>
    <row r="731" spans="1:13">
      <c r="A731">
        <v>10977</v>
      </c>
      <c r="B731" t="s">
        <v>328</v>
      </c>
      <c r="C731">
        <v>8</v>
      </c>
      <c r="D731" s="3">
        <v>43380</v>
      </c>
      <c r="E731">
        <f t="shared" si="11"/>
        <v>10</v>
      </c>
      <c r="F731" s="3">
        <v>43408</v>
      </c>
      <c r="G731" s="3">
        <v>43395</v>
      </c>
      <c r="H731" t="s">
        <v>329</v>
      </c>
      <c r="I731" t="s">
        <v>330</v>
      </c>
      <c r="J731" t="s">
        <v>331</v>
      </c>
      <c r="K731" t="s">
        <v>207</v>
      </c>
      <c r="L731" t="s">
        <v>332</v>
      </c>
      <c r="M731" s="8">
        <f>ROUND(SUMIF(Order_details_2!$A$2:$A$2158,Orders!A731,Order_details_2!$J$2:$J$2158),2)</f>
        <v>2233</v>
      </c>
    </row>
    <row r="732" spans="1:13">
      <c r="A732">
        <v>10978</v>
      </c>
      <c r="B732" t="s">
        <v>596</v>
      </c>
      <c r="C732">
        <v>9</v>
      </c>
      <c r="D732" s="3">
        <v>43380</v>
      </c>
      <c r="E732">
        <f t="shared" si="11"/>
        <v>10</v>
      </c>
      <c r="F732" s="3">
        <v>43408</v>
      </c>
      <c r="G732" s="3">
        <v>43408</v>
      </c>
      <c r="H732" t="s">
        <v>597</v>
      </c>
      <c r="I732" t="s">
        <v>598</v>
      </c>
      <c r="J732" t="s">
        <v>599</v>
      </c>
      <c r="K732" t="s">
        <v>207</v>
      </c>
      <c r="L732" t="s">
        <v>285</v>
      </c>
      <c r="M732" s="8">
        <f>ROUND(SUMIF(Order_details_2!$A$2:$A$2158,Orders!A732,Order_details_2!$J$2:$J$2158),2)</f>
        <v>381.51</v>
      </c>
    </row>
    <row r="733" spans="1:13">
      <c r="A733">
        <v>10979</v>
      </c>
      <c r="B733" t="s">
        <v>306</v>
      </c>
      <c r="C733">
        <v>8</v>
      </c>
      <c r="D733" s="3">
        <v>43380</v>
      </c>
      <c r="E733">
        <f t="shared" si="11"/>
        <v>10</v>
      </c>
      <c r="F733" s="3">
        <v>43408</v>
      </c>
      <c r="G733" s="3">
        <v>43385</v>
      </c>
      <c r="H733" t="s">
        <v>307</v>
      </c>
      <c r="I733" t="s">
        <v>308</v>
      </c>
      <c r="J733" t="s">
        <v>309</v>
      </c>
      <c r="K733" t="s">
        <v>207</v>
      </c>
      <c r="L733" t="s">
        <v>310</v>
      </c>
      <c r="M733" s="8">
        <f>ROUND(SUMIF(Order_details_2!$A$2:$A$2158,Orders!A733,Order_details_2!$J$2:$J$2158),2)</f>
        <v>4813.5</v>
      </c>
    </row>
    <row r="734" spans="1:13">
      <c r="A734">
        <v>10980</v>
      </c>
      <c r="B734" t="s">
        <v>328</v>
      </c>
      <c r="C734">
        <v>4</v>
      </c>
      <c r="D734" s="3">
        <v>43381</v>
      </c>
      <c r="E734">
        <f t="shared" si="11"/>
        <v>10</v>
      </c>
      <c r="F734" s="3">
        <v>43423</v>
      </c>
      <c r="G734" s="3">
        <v>43402</v>
      </c>
      <c r="H734" t="s">
        <v>329</v>
      </c>
      <c r="I734" t="s">
        <v>330</v>
      </c>
      <c r="J734" t="s">
        <v>331</v>
      </c>
      <c r="K734" t="s">
        <v>207</v>
      </c>
      <c r="L734" t="s">
        <v>332</v>
      </c>
      <c r="M734" s="8">
        <f>ROUND(SUMIF(Order_details_2!$A$2:$A$2158,Orders!A734,Order_details_2!$J$2:$J$2158),2)</f>
        <v>62</v>
      </c>
    </row>
    <row r="735" spans="1:13">
      <c r="A735">
        <v>10981</v>
      </c>
      <c r="B735" t="s">
        <v>271</v>
      </c>
      <c r="C735">
        <v>1</v>
      </c>
      <c r="D735" s="3">
        <v>43381</v>
      </c>
      <c r="E735">
        <f t="shared" si="11"/>
        <v>10</v>
      </c>
      <c r="F735" s="3">
        <v>43409</v>
      </c>
      <c r="G735" s="3">
        <v>43387</v>
      </c>
      <c r="H735" t="s">
        <v>272</v>
      </c>
      <c r="I735" t="s">
        <v>273</v>
      </c>
      <c r="J735" t="s">
        <v>274</v>
      </c>
      <c r="K735" t="s">
        <v>275</v>
      </c>
      <c r="L735" t="s">
        <v>276</v>
      </c>
      <c r="M735" s="8">
        <f>ROUND(SUMIF(Order_details_2!$A$2:$A$2158,Orders!A735,Order_details_2!$J$2:$J$2158),2)</f>
        <v>15810</v>
      </c>
    </row>
    <row r="736" spans="1:13">
      <c r="A736">
        <v>10982</v>
      </c>
      <c r="B736" t="s">
        <v>541</v>
      </c>
      <c r="C736">
        <v>2</v>
      </c>
      <c r="D736" s="3">
        <v>43381</v>
      </c>
      <c r="E736">
        <f t="shared" si="11"/>
        <v>10</v>
      </c>
      <c r="F736" s="3">
        <v>43409</v>
      </c>
      <c r="G736" s="3">
        <v>43393</v>
      </c>
      <c r="H736" t="s">
        <v>542</v>
      </c>
      <c r="I736" t="s">
        <v>543</v>
      </c>
      <c r="J736" t="s">
        <v>544</v>
      </c>
      <c r="K736" t="s">
        <v>545</v>
      </c>
      <c r="L736" t="s">
        <v>478</v>
      </c>
      <c r="M736" s="8">
        <f>ROUND(SUMIF(Order_details_2!$A$2:$A$2158,Orders!A736,Order_details_2!$J$2:$J$2158),2)</f>
        <v>1014</v>
      </c>
    </row>
    <row r="737" spans="1:13">
      <c r="A737">
        <v>10983</v>
      </c>
      <c r="B737" t="s">
        <v>456</v>
      </c>
      <c r="C737">
        <v>2</v>
      </c>
      <c r="D737" s="3">
        <v>43381</v>
      </c>
      <c r="E737">
        <f t="shared" si="11"/>
        <v>10</v>
      </c>
      <c r="F737" s="3">
        <v>43409</v>
      </c>
      <c r="G737" s="3">
        <v>43391</v>
      </c>
      <c r="H737" t="s">
        <v>457</v>
      </c>
      <c r="I737" t="s">
        <v>458</v>
      </c>
      <c r="J737" t="s">
        <v>459</v>
      </c>
      <c r="K737" t="s">
        <v>460</v>
      </c>
      <c r="L737" t="s">
        <v>192</v>
      </c>
      <c r="M737" s="8">
        <f>ROUND(SUMIF(Order_details_2!$A$2:$A$2158,Orders!A737,Order_details_2!$J$2:$J$2158),2)</f>
        <v>368.1</v>
      </c>
    </row>
    <row r="738" spans="1:13">
      <c r="A738">
        <v>10984</v>
      </c>
      <c r="B738" t="s">
        <v>456</v>
      </c>
      <c r="C738">
        <v>1</v>
      </c>
      <c r="D738" s="3">
        <v>43384</v>
      </c>
      <c r="E738">
        <f t="shared" si="11"/>
        <v>10</v>
      </c>
      <c r="F738" s="3">
        <v>43412</v>
      </c>
      <c r="G738" s="3">
        <v>43388</v>
      </c>
      <c r="H738" t="s">
        <v>457</v>
      </c>
      <c r="I738" t="s">
        <v>458</v>
      </c>
      <c r="J738" t="s">
        <v>459</v>
      </c>
      <c r="K738" t="s">
        <v>460</v>
      </c>
      <c r="L738" t="s">
        <v>192</v>
      </c>
      <c r="M738" s="8">
        <f>ROUND(SUMIF(Order_details_2!$A$2:$A$2158,Orders!A738,Order_details_2!$J$2:$J$2158),2)</f>
        <v>1809.75</v>
      </c>
    </row>
    <row r="739" spans="1:13">
      <c r="A739">
        <v>10985</v>
      </c>
      <c r="B739" t="s">
        <v>410</v>
      </c>
      <c r="C739">
        <v>2</v>
      </c>
      <c r="D739" s="3">
        <v>43384</v>
      </c>
      <c r="E739">
        <f t="shared" si="11"/>
        <v>10</v>
      </c>
      <c r="F739" s="3">
        <v>43412</v>
      </c>
      <c r="G739" s="3">
        <v>43387</v>
      </c>
      <c r="H739" t="s">
        <v>411</v>
      </c>
      <c r="I739" t="s">
        <v>412</v>
      </c>
      <c r="J739" t="s">
        <v>413</v>
      </c>
      <c r="K739" t="s">
        <v>414</v>
      </c>
      <c r="L739" t="s">
        <v>415</v>
      </c>
      <c r="M739" s="8">
        <f>ROUND(SUMIF(Order_details_2!$A$2:$A$2158,Orders!A739,Order_details_2!$J$2:$J$2158),2)</f>
        <v>224.82</v>
      </c>
    </row>
    <row r="740" spans="1:13">
      <c r="A740">
        <v>10986</v>
      </c>
      <c r="B740" t="s">
        <v>555</v>
      </c>
      <c r="C740">
        <v>8</v>
      </c>
      <c r="D740" s="3">
        <v>43384</v>
      </c>
      <c r="E740">
        <f t="shared" si="11"/>
        <v>10</v>
      </c>
      <c r="F740" s="3">
        <v>43412</v>
      </c>
      <c r="G740" s="3">
        <v>43406</v>
      </c>
      <c r="H740" t="s">
        <v>556</v>
      </c>
      <c r="I740" t="s">
        <v>557</v>
      </c>
      <c r="J740" t="s">
        <v>558</v>
      </c>
      <c r="K740" t="s">
        <v>207</v>
      </c>
      <c r="L740" t="s">
        <v>559</v>
      </c>
      <c r="M740" s="8">
        <f>ROUND(SUMIF(Order_details_2!$A$2:$A$2158,Orders!A740,Order_details_2!$J$2:$J$2158),2)</f>
        <v>2220</v>
      </c>
    </row>
    <row r="741" spans="1:13">
      <c r="A741">
        <v>10987</v>
      </c>
      <c r="B741" t="s">
        <v>510</v>
      </c>
      <c r="C741">
        <v>8</v>
      </c>
      <c r="D741" s="3">
        <v>43385</v>
      </c>
      <c r="E741">
        <f t="shared" si="11"/>
        <v>10</v>
      </c>
      <c r="F741" s="3">
        <v>43413</v>
      </c>
      <c r="G741" s="3">
        <v>43391</v>
      </c>
      <c r="H741" t="s">
        <v>511</v>
      </c>
      <c r="I741" t="s">
        <v>512</v>
      </c>
      <c r="J741" t="s">
        <v>206</v>
      </c>
      <c r="K741" t="s">
        <v>207</v>
      </c>
      <c r="L741" t="s">
        <v>209</v>
      </c>
      <c r="M741" s="8">
        <f>ROUND(SUMIF(Order_details_2!$A$2:$A$2158,Orders!A741,Order_details_2!$J$2:$J$2158),2)</f>
        <v>2772</v>
      </c>
    </row>
    <row r="742" spans="1:13">
      <c r="A742">
        <v>10988</v>
      </c>
      <c r="B742" t="s">
        <v>323</v>
      </c>
      <c r="C742">
        <v>3</v>
      </c>
      <c r="D742" s="3">
        <v>43385</v>
      </c>
      <c r="E742">
        <f t="shared" si="11"/>
        <v>10</v>
      </c>
      <c r="F742" s="3">
        <v>43413</v>
      </c>
      <c r="G742" s="3">
        <v>43395</v>
      </c>
      <c r="H742" t="s">
        <v>324</v>
      </c>
      <c r="I742" t="s">
        <v>325</v>
      </c>
      <c r="J742" t="s">
        <v>326</v>
      </c>
      <c r="K742" t="s">
        <v>327</v>
      </c>
      <c r="L742" t="s">
        <v>192</v>
      </c>
      <c r="M742" s="8">
        <f>ROUND(SUMIF(Order_details_2!$A$2:$A$2158,Orders!A742,Order_details_2!$J$2:$J$2158),2)</f>
        <v>1997.2</v>
      </c>
    </row>
    <row r="743" spans="1:13">
      <c r="A743">
        <v>10989</v>
      </c>
      <c r="B743" t="s">
        <v>320</v>
      </c>
      <c r="C743">
        <v>2</v>
      </c>
      <c r="D743" s="3">
        <v>43385</v>
      </c>
      <c r="E743">
        <f t="shared" si="11"/>
        <v>10</v>
      </c>
      <c r="F743" s="3">
        <v>43413</v>
      </c>
      <c r="G743" s="3">
        <v>43387</v>
      </c>
      <c r="H743" t="s">
        <v>321</v>
      </c>
      <c r="I743" t="s">
        <v>322</v>
      </c>
      <c r="J743" t="s">
        <v>274</v>
      </c>
      <c r="K743" t="s">
        <v>275</v>
      </c>
      <c r="L743" t="s">
        <v>276</v>
      </c>
      <c r="M743" s="8">
        <f>ROUND(SUMIF(Order_details_2!$A$2:$A$2158,Orders!A743,Order_details_2!$J$2:$J$2158),2)</f>
        <v>1353.6</v>
      </c>
    </row>
    <row r="744" spans="1:13">
      <c r="A744">
        <v>10990</v>
      </c>
      <c r="B744" t="s">
        <v>306</v>
      </c>
      <c r="C744">
        <v>2</v>
      </c>
      <c r="D744" s="3">
        <v>43386</v>
      </c>
      <c r="E744">
        <f t="shared" si="11"/>
        <v>10</v>
      </c>
      <c r="F744" s="3">
        <v>43428</v>
      </c>
      <c r="G744" s="3">
        <v>43392</v>
      </c>
      <c r="H744" t="s">
        <v>307</v>
      </c>
      <c r="I744" t="s">
        <v>308</v>
      </c>
      <c r="J744" t="s">
        <v>309</v>
      </c>
      <c r="K744" t="s">
        <v>207</v>
      </c>
      <c r="L744" t="s">
        <v>310</v>
      </c>
      <c r="M744" s="8">
        <f>ROUND(SUMIF(Order_details_2!$A$2:$A$2158,Orders!A744,Order_details_2!$J$2:$J$2158),2)</f>
        <v>1292.1500000000001</v>
      </c>
    </row>
    <row r="745" spans="1:13">
      <c r="A745">
        <v>10991</v>
      </c>
      <c r="B745" t="s">
        <v>359</v>
      </c>
      <c r="C745">
        <v>1</v>
      </c>
      <c r="D745" s="3">
        <v>43386</v>
      </c>
      <c r="E745">
        <f t="shared" si="11"/>
        <v>10</v>
      </c>
      <c r="F745" s="3">
        <v>43414</v>
      </c>
      <c r="G745" s="3">
        <v>43392</v>
      </c>
      <c r="H745" t="s">
        <v>360</v>
      </c>
      <c r="I745" t="s">
        <v>361</v>
      </c>
      <c r="J745" t="s">
        <v>362</v>
      </c>
      <c r="K745" t="s">
        <v>207</v>
      </c>
      <c r="L745" t="s">
        <v>270</v>
      </c>
      <c r="M745" s="8">
        <f>ROUND(SUMIF(Order_details_2!$A$2:$A$2158,Orders!A745,Order_details_2!$J$2:$J$2158),2)</f>
        <v>574</v>
      </c>
    </row>
    <row r="746" spans="1:13">
      <c r="A746">
        <v>10992</v>
      </c>
      <c r="B746" t="s">
        <v>437</v>
      </c>
      <c r="C746">
        <v>1</v>
      </c>
      <c r="D746" s="3">
        <v>43386</v>
      </c>
      <c r="E746">
        <f t="shared" si="11"/>
        <v>10</v>
      </c>
      <c r="F746" s="3">
        <v>43414</v>
      </c>
      <c r="G746" s="3">
        <v>43388</v>
      </c>
      <c r="H746" t="s">
        <v>438</v>
      </c>
      <c r="I746" t="s">
        <v>439</v>
      </c>
      <c r="J746" t="s">
        <v>432</v>
      </c>
      <c r="K746" t="s">
        <v>433</v>
      </c>
      <c r="L746" t="s">
        <v>192</v>
      </c>
      <c r="M746" s="8">
        <f>ROUND(SUMIF(Order_details_2!$A$2:$A$2158,Orders!A746,Order_details_2!$J$2:$J$2158),2)</f>
        <v>69.599999999999994</v>
      </c>
    </row>
    <row r="747" spans="1:13">
      <c r="A747">
        <v>10993</v>
      </c>
      <c r="B747" t="s">
        <v>328</v>
      </c>
      <c r="C747">
        <v>7</v>
      </c>
      <c r="D747" s="3">
        <v>43386</v>
      </c>
      <c r="E747">
        <f t="shared" si="11"/>
        <v>10</v>
      </c>
      <c r="F747" s="3">
        <v>43414</v>
      </c>
      <c r="G747" s="3">
        <v>43395</v>
      </c>
      <c r="H747" t="s">
        <v>329</v>
      </c>
      <c r="I747" t="s">
        <v>330</v>
      </c>
      <c r="J747" t="s">
        <v>331</v>
      </c>
      <c r="K747" t="s">
        <v>207</v>
      </c>
      <c r="L747" t="s">
        <v>332</v>
      </c>
      <c r="M747" s="8">
        <f>ROUND(SUMIF(Order_details_2!$A$2:$A$2158,Orders!A747,Order_details_2!$J$2:$J$2158),2)</f>
        <v>1631.81</v>
      </c>
    </row>
    <row r="748" spans="1:13">
      <c r="A748">
        <v>10994</v>
      </c>
      <c r="B748" t="s">
        <v>520</v>
      </c>
      <c r="C748">
        <v>2</v>
      </c>
      <c r="D748" s="3">
        <v>43387</v>
      </c>
      <c r="E748">
        <f t="shared" si="11"/>
        <v>10</v>
      </c>
      <c r="F748" s="3">
        <v>43401</v>
      </c>
      <c r="G748" s="3">
        <v>43394</v>
      </c>
      <c r="H748" t="s">
        <v>521</v>
      </c>
      <c r="I748" t="s">
        <v>522</v>
      </c>
      <c r="J748" t="s">
        <v>523</v>
      </c>
      <c r="K748" t="s">
        <v>207</v>
      </c>
      <c r="L748" t="s">
        <v>486</v>
      </c>
      <c r="M748" s="8">
        <f>ROUND(SUMIF(Order_details_2!$A$2:$A$2158,Orders!A748,Order_details_2!$J$2:$J$2158),2)</f>
        <v>49.5</v>
      </c>
    </row>
    <row r="749" spans="1:13">
      <c r="A749">
        <v>10995</v>
      </c>
      <c r="B749" t="s">
        <v>449</v>
      </c>
      <c r="C749">
        <v>1</v>
      </c>
      <c r="D749" s="3">
        <v>43387</v>
      </c>
      <c r="E749">
        <f t="shared" si="11"/>
        <v>10</v>
      </c>
      <c r="F749" s="3">
        <v>43415</v>
      </c>
      <c r="G749" s="3">
        <v>43391</v>
      </c>
      <c r="H749" t="s">
        <v>450</v>
      </c>
      <c r="I749" t="s">
        <v>451</v>
      </c>
      <c r="J749" t="s">
        <v>314</v>
      </c>
      <c r="K749" t="s">
        <v>207</v>
      </c>
      <c r="L749" t="s">
        <v>315</v>
      </c>
      <c r="M749" s="8">
        <f>ROUND(SUMIF(Order_details_2!$A$2:$A$2158,Orders!A749,Order_details_2!$J$2:$J$2158),2)</f>
        <v>1196</v>
      </c>
    </row>
    <row r="750" spans="1:13">
      <c r="A750">
        <v>10996</v>
      </c>
      <c r="B750" t="s">
        <v>359</v>
      </c>
      <c r="C750">
        <v>4</v>
      </c>
      <c r="D750" s="3">
        <v>43387</v>
      </c>
      <c r="E750">
        <f t="shared" si="11"/>
        <v>10</v>
      </c>
      <c r="F750" s="3">
        <v>43415</v>
      </c>
      <c r="G750" s="3">
        <v>43395</v>
      </c>
      <c r="H750" t="s">
        <v>360</v>
      </c>
      <c r="I750" t="s">
        <v>361</v>
      </c>
      <c r="J750" t="s">
        <v>362</v>
      </c>
      <c r="K750" t="s">
        <v>207</v>
      </c>
      <c r="L750" t="s">
        <v>270</v>
      </c>
      <c r="M750" s="8">
        <f>ROUND(SUMIF(Order_details_2!$A$2:$A$2158,Orders!A750,Order_details_2!$J$2:$J$2158),2)</f>
        <v>560</v>
      </c>
    </row>
    <row r="751" spans="1:13">
      <c r="A751">
        <v>10997</v>
      </c>
      <c r="B751" t="s">
        <v>388</v>
      </c>
      <c r="C751">
        <v>8</v>
      </c>
      <c r="D751" s="3">
        <v>43388</v>
      </c>
      <c r="E751">
        <f t="shared" si="11"/>
        <v>10</v>
      </c>
      <c r="F751" s="3">
        <v>43430</v>
      </c>
      <c r="G751" s="3">
        <v>43398</v>
      </c>
      <c r="H751" t="s">
        <v>389</v>
      </c>
      <c r="I751" t="s">
        <v>390</v>
      </c>
      <c r="J751" t="s">
        <v>391</v>
      </c>
      <c r="K751" t="s">
        <v>392</v>
      </c>
      <c r="L751" t="s">
        <v>305</v>
      </c>
      <c r="M751" s="8">
        <f>ROUND(SUMIF(Order_details_2!$A$2:$A$2158,Orders!A751,Order_details_2!$J$2:$J$2158),2)</f>
        <v>1695</v>
      </c>
    </row>
    <row r="752" spans="1:13">
      <c r="A752">
        <v>10998</v>
      </c>
      <c r="B752" t="s">
        <v>527</v>
      </c>
      <c r="C752">
        <v>8</v>
      </c>
      <c r="D752" s="3">
        <v>43388</v>
      </c>
      <c r="E752">
        <f t="shared" si="11"/>
        <v>10</v>
      </c>
      <c r="F752" s="3">
        <v>43402</v>
      </c>
      <c r="G752" s="3">
        <v>43402</v>
      </c>
      <c r="H752" t="s">
        <v>528</v>
      </c>
      <c r="I752" t="s">
        <v>529</v>
      </c>
      <c r="J752" t="s">
        <v>530</v>
      </c>
      <c r="K752" t="s">
        <v>207</v>
      </c>
      <c r="L752" t="s">
        <v>531</v>
      </c>
      <c r="M752" s="8">
        <f>ROUND(SUMIF(Order_details_2!$A$2:$A$2158,Orders!A752,Order_details_2!$J$2:$J$2158),2)</f>
        <v>686</v>
      </c>
    </row>
    <row r="753" spans="1:13">
      <c r="A753">
        <v>10999</v>
      </c>
      <c r="B753" t="s">
        <v>316</v>
      </c>
      <c r="C753">
        <v>6</v>
      </c>
      <c r="D753" s="3">
        <v>43388</v>
      </c>
      <c r="E753">
        <f t="shared" si="11"/>
        <v>10</v>
      </c>
      <c r="F753" s="3">
        <v>43416</v>
      </c>
      <c r="G753" s="3">
        <v>43395</v>
      </c>
      <c r="H753" t="s">
        <v>317</v>
      </c>
      <c r="I753" t="s">
        <v>318</v>
      </c>
      <c r="J753" t="s">
        <v>319</v>
      </c>
      <c r="K753" t="s">
        <v>207</v>
      </c>
      <c r="L753" t="s">
        <v>270</v>
      </c>
      <c r="M753" s="8">
        <f>ROUND(SUMIF(Order_details_2!$A$2:$A$2158,Orders!A753,Order_details_2!$J$2:$J$2158),2)</f>
        <v>63.05</v>
      </c>
    </row>
    <row r="754" spans="1:13">
      <c r="A754">
        <v>11000</v>
      </c>
      <c r="B754" t="s">
        <v>323</v>
      </c>
      <c r="C754">
        <v>2</v>
      </c>
      <c r="D754" s="3">
        <v>43391</v>
      </c>
      <c r="E754">
        <f t="shared" si="11"/>
        <v>10</v>
      </c>
      <c r="F754" s="3">
        <v>43419</v>
      </c>
      <c r="G754" s="3">
        <v>43399</v>
      </c>
      <c r="H754" t="s">
        <v>324</v>
      </c>
      <c r="I754" t="s">
        <v>325</v>
      </c>
      <c r="J754" t="s">
        <v>326</v>
      </c>
      <c r="K754" t="s">
        <v>327</v>
      </c>
      <c r="L754" t="s">
        <v>192</v>
      </c>
      <c r="M754" s="8">
        <f>ROUND(SUMIF(Order_details_2!$A$2:$A$2158,Orders!A754,Order_details_2!$J$2:$J$2158),2)</f>
        <v>561.25</v>
      </c>
    </row>
    <row r="755" spans="1:13">
      <c r="A755">
        <v>11001</v>
      </c>
      <c r="B755" t="s">
        <v>328</v>
      </c>
      <c r="C755">
        <v>2</v>
      </c>
      <c r="D755" s="3">
        <v>43391</v>
      </c>
      <c r="E755">
        <f t="shared" si="11"/>
        <v>10</v>
      </c>
      <c r="F755" s="3">
        <v>43419</v>
      </c>
      <c r="G755" s="3">
        <v>43399</v>
      </c>
      <c r="H755" t="s">
        <v>329</v>
      </c>
      <c r="I755" t="s">
        <v>330</v>
      </c>
      <c r="J755" t="s">
        <v>331</v>
      </c>
      <c r="K755" t="s">
        <v>207</v>
      </c>
      <c r="L755" t="s">
        <v>332</v>
      </c>
      <c r="M755" s="8">
        <f>ROUND(SUMIF(Order_details_2!$A$2:$A$2158,Orders!A755,Order_details_2!$J$2:$J$2158),2)</f>
        <v>2769</v>
      </c>
    </row>
    <row r="756" spans="1:13">
      <c r="A756">
        <v>11002</v>
      </c>
      <c r="B756" t="s">
        <v>456</v>
      </c>
      <c r="C756">
        <v>4</v>
      </c>
      <c r="D756" s="3">
        <v>43391</v>
      </c>
      <c r="E756">
        <f t="shared" si="11"/>
        <v>10</v>
      </c>
      <c r="F756" s="3">
        <v>43419</v>
      </c>
      <c r="G756" s="3">
        <v>43401</v>
      </c>
      <c r="H756" t="s">
        <v>457</v>
      </c>
      <c r="I756" t="s">
        <v>458</v>
      </c>
      <c r="J756" t="s">
        <v>459</v>
      </c>
      <c r="K756" t="s">
        <v>460</v>
      </c>
      <c r="L756" t="s">
        <v>192</v>
      </c>
      <c r="M756" s="8">
        <f>ROUND(SUMIF(Order_details_2!$A$2:$A$2158,Orders!A756,Order_details_2!$J$2:$J$2158),2)</f>
        <v>1386.9</v>
      </c>
    </row>
    <row r="757" spans="1:13">
      <c r="A757">
        <v>11003</v>
      </c>
      <c r="B757" t="s">
        <v>612</v>
      </c>
      <c r="C757">
        <v>3</v>
      </c>
      <c r="D757" s="3">
        <v>43391</v>
      </c>
      <c r="E757">
        <f t="shared" si="11"/>
        <v>10</v>
      </c>
      <c r="F757" s="3">
        <v>43419</v>
      </c>
      <c r="G757" s="3">
        <v>43393</v>
      </c>
      <c r="H757" t="s">
        <v>613</v>
      </c>
      <c r="I757" t="s">
        <v>614</v>
      </c>
      <c r="J757" t="s">
        <v>615</v>
      </c>
      <c r="K757" t="s">
        <v>616</v>
      </c>
      <c r="L757" t="s">
        <v>192</v>
      </c>
      <c r="M757" s="8">
        <f>ROUND(SUMIF(Order_details_2!$A$2:$A$2158,Orders!A757,Order_details_2!$J$2:$J$2158),2)</f>
        <v>326</v>
      </c>
    </row>
    <row r="758" spans="1:13">
      <c r="A758">
        <v>11004</v>
      </c>
      <c r="B758" t="s">
        <v>596</v>
      </c>
      <c r="C758">
        <v>3</v>
      </c>
      <c r="D758" s="3">
        <v>43392</v>
      </c>
      <c r="E758">
        <f t="shared" si="11"/>
        <v>10</v>
      </c>
      <c r="F758" s="3">
        <v>43420</v>
      </c>
      <c r="G758" s="3">
        <v>43405</v>
      </c>
      <c r="H758" t="s">
        <v>597</v>
      </c>
      <c r="I758" t="s">
        <v>598</v>
      </c>
      <c r="J758" t="s">
        <v>599</v>
      </c>
      <c r="K758" t="s">
        <v>207</v>
      </c>
      <c r="L758" t="s">
        <v>285</v>
      </c>
      <c r="M758" s="8">
        <f>ROUND(SUMIF(Order_details_2!$A$2:$A$2158,Orders!A758,Order_details_2!$J$2:$J$2158),2)</f>
        <v>295.38</v>
      </c>
    </row>
    <row r="759" spans="1:13">
      <c r="A759">
        <v>11005</v>
      </c>
      <c r="B759" t="s">
        <v>608</v>
      </c>
      <c r="C759">
        <v>2</v>
      </c>
      <c r="D759" s="3">
        <v>43392</v>
      </c>
      <c r="E759">
        <f t="shared" si="11"/>
        <v>10</v>
      </c>
      <c r="F759" s="3">
        <v>43420</v>
      </c>
      <c r="G759" s="3">
        <v>43395</v>
      </c>
      <c r="H759" t="s">
        <v>609</v>
      </c>
      <c r="I759" t="s">
        <v>610</v>
      </c>
      <c r="J759" t="s">
        <v>611</v>
      </c>
      <c r="K759" t="s">
        <v>207</v>
      </c>
      <c r="L759" t="s">
        <v>341</v>
      </c>
      <c r="M759" s="8">
        <f>ROUND(SUMIF(Order_details_2!$A$2:$A$2158,Orders!A759,Order_details_2!$J$2:$J$2158),2)</f>
        <v>586</v>
      </c>
    </row>
    <row r="760" spans="1:13">
      <c r="A760">
        <v>11006</v>
      </c>
      <c r="B760" t="s">
        <v>592</v>
      </c>
      <c r="C760">
        <v>3</v>
      </c>
      <c r="D760" s="3">
        <v>43392</v>
      </c>
      <c r="E760">
        <f t="shared" si="11"/>
        <v>10</v>
      </c>
      <c r="F760" s="3">
        <v>43420</v>
      </c>
      <c r="G760" s="3">
        <v>43400</v>
      </c>
      <c r="H760" t="s">
        <v>593</v>
      </c>
      <c r="I760" t="s">
        <v>594</v>
      </c>
      <c r="J760" t="s">
        <v>595</v>
      </c>
      <c r="K760" t="s">
        <v>433</v>
      </c>
      <c r="L760" t="s">
        <v>192</v>
      </c>
      <c r="M760" s="8">
        <f>ROUND(SUMIF(Order_details_2!$A$2:$A$2158,Orders!A760,Order_details_2!$J$2:$J$2158),2)</f>
        <v>205.9</v>
      </c>
    </row>
    <row r="761" spans="1:13">
      <c r="A761">
        <v>11007</v>
      </c>
      <c r="B761" t="s">
        <v>479</v>
      </c>
      <c r="C761">
        <v>8</v>
      </c>
      <c r="D761" s="3">
        <v>43393</v>
      </c>
      <c r="E761">
        <f t="shared" si="11"/>
        <v>10</v>
      </c>
      <c r="F761" s="3">
        <v>43421</v>
      </c>
      <c r="G761" s="3">
        <v>43398</v>
      </c>
      <c r="H761" t="s">
        <v>480</v>
      </c>
      <c r="I761" t="s">
        <v>481</v>
      </c>
      <c r="J761" t="s">
        <v>467</v>
      </c>
      <c r="K761" t="s">
        <v>207</v>
      </c>
      <c r="L761" t="s">
        <v>468</v>
      </c>
      <c r="M761" s="8">
        <f>ROUND(SUMIF(Order_details_2!$A$2:$A$2158,Orders!A761,Order_details_2!$J$2:$J$2158),2)</f>
        <v>2633.9</v>
      </c>
    </row>
    <row r="762" spans="1:13">
      <c r="A762">
        <v>11008</v>
      </c>
      <c r="B762" t="s">
        <v>306</v>
      </c>
      <c r="C762">
        <v>7</v>
      </c>
      <c r="D762" s="3">
        <v>43393</v>
      </c>
      <c r="E762">
        <f t="shared" si="11"/>
        <v>10</v>
      </c>
      <c r="F762" s="3">
        <v>43421</v>
      </c>
      <c r="G762" s="3" t="s">
        <v>633</v>
      </c>
      <c r="H762" t="s">
        <v>307</v>
      </c>
      <c r="I762" t="s">
        <v>308</v>
      </c>
      <c r="J762" t="s">
        <v>309</v>
      </c>
      <c r="K762" t="s">
        <v>207</v>
      </c>
      <c r="L762" t="s">
        <v>310</v>
      </c>
      <c r="M762" s="8">
        <f>ROUND(SUMIF(Order_details_2!$A$2:$A$2158,Orders!A762,Order_details_2!$J$2:$J$2158),2)</f>
        <v>674.1</v>
      </c>
    </row>
    <row r="763" spans="1:13">
      <c r="A763">
        <v>11009</v>
      </c>
      <c r="B763" t="s">
        <v>420</v>
      </c>
      <c r="C763">
        <v>2</v>
      </c>
      <c r="D763" s="3">
        <v>43393</v>
      </c>
      <c r="E763">
        <f t="shared" si="11"/>
        <v>10</v>
      </c>
      <c r="F763" s="3">
        <v>43421</v>
      </c>
      <c r="G763" s="3">
        <v>43395</v>
      </c>
      <c r="H763" t="s">
        <v>421</v>
      </c>
      <c r="I763" t="s">
        <v>422</v>
      </c>
      <c r="J763" t="s">
        <v>423</v>
      </c>
      <c r="K763" t="s">
        <v>207</v>
      </c>
      <c r="L763" t="s">
        <v>387</v>
      </c>
      <c r="M763" s="8">
        <f>ROUND(SUMIF(Order_details_2!$A$2:$A$2158,Orders!A763,Order_details_2!$J$2:$J$2158),2)</f>
        <v>445.5</v>
      </c>
    </row>
    <row r="764" spans="1:13">
      <c r="A764">
        <v>11010</v>
      </c>
      <c r="B764" t="s">
        <v>396</v>
      </c>
      <c r="C764">
        <v>2</v>
      </c>
      <c r="D764" s="3">
        <v>43394</v>
      </c>
      <c r="E764">
        <f t="shared" si="11"/>
        <v>10</v>
      </c>
      <c r="F764" s="3">
        <v>43422</v>
      </c>
      <c r="G764" s="3">
        <v>43406</v>
      </c>
      <c r="H764" t="s">
        <v>397</v>
      </c>
      <c r="I764" t="s">
        <v>398</v>
      </c>
      <c r="J764" t="s">
        <v>399</v>
      </c>
      <c r="K764" t="s">
        <v>207</v>
      </c>
      <c r="L764" t="s">
        <v>367</v>
      </c>
      <c r="M764" s="8">
        <f>ROUND(SUMIF(Order_details_2!$A$2:$A$2158,Orders!A764,Order_details_2!$J$2:$J$2158),2)</f>
        <v>645</v>
      </c>
    </row>
    <row r="765" spans="1:13">
      <c r="A765">
        <v>11011</v>
      </c>
      <c r="B765" t="s">
        <v>617</v>
      </c>
      <c r="C765">
        <v>3</v>
      </c>
      <c r="D765" s="3">
        <v>43394</v>
      </c>
      <c r="E765">
        <f t="shared" si="11"/>
        <v>10</v>
      </c>
      <c r="F765" s="3">
        <v>43422</v>
      </c>
      <c r="G765" s="3">
        <v>43398</v>
      </c>
      <c r="H765" t="s">
        <v>624</v>
      </c>
      <c r="I765" t="s">
        <v>619</v>
      </c>
      <c r="J765" t="s">
        <v>620</v>
      </c>
      <c r="K765" t="s">
        <v>207</v>
      </c>
      <c r="L765" t="s">
        <v>270</v>
      </c>
      <c r="M765" s="8">
        <f>ROUND(SUMIF(Order_details_2!$A$2:$A$2158,Orders!A765,Order_details_2!$J$2:$J$2158),2)</f>
        <v>456.5</v>
      </c>
    </row>
    <row r="766" spans="1:13">
      <c r="A766">
        <v>11012</v>
      </c>
      <c r="B766" t="s">
        <v>342</v>
      </c>
      <c r="C766">
        <v>1</v>
      </c>
      <c r="D766" s="3">
        <v>43394</v>
      </c>
      <c r="E766">
        <f t="shared" si="11"/>
        <v>10</v>
      </c>
      <c r="F766" s="3">
        <v>43408</v>
      </c>
      <c r="G766" s="3">
        <v>43402</v>
      </c>
      <c r="H766" t="s">
        <v>343</v>
      </c>
      <c r="I766" t="s">
        <v>344</v>
      </c>
      <c r="J766" t="s">
        <v>345</v>
      </c>
      <c r="K766" t="s">
        <v>207</v>
      </c>
      <c r="L766" t="s">
        <v>270</v>
      </c>
      <c r="M766" s="8">
        <f>ROUND(SUMIF(Order_details_2!$A$2:$A$2158,Orders!A766,Order_details_2!$J$2:$J$2158),2)</f>
        <v>148.69999999999999</v>
      </c>
    </row>
    <row r="767" spans="1:13">
      <c r="A767">
        <v>11013</v>
      </c>
      <c r="B767" t="s">
        <v>383</v>
      </c>
      <c r="C767">
        <v>2</v>
      </c>
      <c r="D767" s="3">
        <v>43394</v>
      </c>
      <c r="E767">
        <f t="shared" si="11"/>
        <v>10</v>
      </c>
      <c r="F767" s="3">
        <v>43422</v>
      </c>
      <c r="G767" s="3">
        <v>43395</v>
      </c>
      <c r="H767" t="s">
        <v>384</v>
      </c>
      <c r="I767" t="s">
        <v>385</v>
      </c>
      <c r="J767" t="s">
        <v>386</v>
      </c>
      <c r="K767" t="s">
        <v>207</v>
      </c>
      <c r="L767" t="s">
        <v>387</v>
      </c>
      <c r="M767" s="8">
        <f>ROUND(SUMIF(Order_details_2!$A$2:$A$2158,Orders!A767,Order_details_2!$J$2:$J$2158),2)</f>
        <v>361</v>
      </c>
    </row>
    <row r="768" spans="1:13">
      <c r="A768">
        <v>11014</v>
      </c>
      <c r="B768" t="s">
        <v>546</v>
      </c>
      <c r="C768">
        <v>2</v>
      </c>
      <c r="D768" s="3">
        <v>43395</v>
      </c>
      <c r="E768">
        <f t="shared" si="11"/>
        <v>10</v>
      </c>
      <c r="F768" s="3">
        <v>43423</v>
      </c>
      <c r="G768" s="3">
        <v>43400</v>
      </c>
      <c r="H768" t="s">
        <v>547</v>
      </c>
      <c r="I768" t="s">
        <v>548</v>
      </c>
      <c r="J768" t="s">
        <v>549</v>
      </c>
      <c r="K768" t="s">
        <v>550</v>
      </c>
      <c r="L768" t="s">
        <v>305</v>
      </c>
      <c r="M768" s="8">
        <f>ROUND(SUMIF(Order_details_2!$A$2:$A$2158,Orders!A768,Order_details_2!$J$2:$J$2158),2)</f>
        <v>27.02</v>
      </c>
    </row>
    <row r="769" spans="1:13">
      <c r="A769">
        <v>11015</v>
      </c>
      <c r="B769" t="s">
        <v>536</v>
      </c>
      <c r="C769">
        <v>2</v>
      </c>
      <c r="D769" s="3">
        <v>43395</v>
      </c>
      <c r="E769">
        <f t="shared" si="11"/>
        <v>10</v>
      </c>
      <c r="F769" s="3">
        <v>43409</v>
      </c>
      <c r="G769" s="3">
        <v>43405</v>
      </c>
      <c r="H769" t="s">
        <v>537</v>
      </c>
      <c r="I769" t="s">
        <v>538</v>
      </c>
      <c r="J769" t="s">
        <v>539</v>
      </c>
      <c r="K769" t="s">
        <v>207</v>
      </c>
      <c r="L769" t="s">
        <v>540</v>
      </c>
      <c r="M769" s="8">
        <f>ROUND(SUMIF(Order_details_2!$A$2:$A$2158,Orders!A769,Order_details_2!$J$2:$J$2158),2)</f>
        <v>622.35</v>
      </c>
    </row>
    <row r="770" spans="1:13">
      <c r="A770">
        <v>11016</v>
      </c>
      <c r="B770" t="s">
        <v>498</v>
      </c>
      <c r="C770">
        <v>9</v>
      </c>
      <c r="D770" s="3">
        <v>43395</v>
      </c>
      <c r="E770">
        <f t="shared" si="11"/>
        <v>10</v>
      </c>
      <c r="F770" s="3">
        <v>43423</v>
      </c>
      <c r="G770" s="3">
        <v>43398</v>
      </c>
      <c r="H770" t="s">
        <v>499</v>
      </c>
      <c r="I770" t="s">
        <v>500</v>
      </c>
      <c r="J770" t="s">
        <v>501</v>
      </c>
      <c r="K770" t="s">
        <v>502</v>
      </c>
      <c r="L770" t="s">
        <v>209</v>
      </c>
      <c r="M770" s="8">
        <f>ROUND(SUMIF(Order_details_2!$A$2:$A$2158,Orders!A770,Order_details_2!$J$2:$J$2158),2)</f>
        <v>491.5</v>
      </c>
    </row>
    <row r="771" spans="1:13">
      <c r="A771">
        <v>11017</v>
      </c>
      <c r="B771" t="s">
        <v>306</v>
      </c>
      <c r="C771">
        <v>9</v>
      </c>
      <c r="D771" s="3">
        <v>43398</v>
      </c>
      <c r="E771">
        <f t="shared" ref="E771:E832" si="12">MONTH(D771)</f>
        <v>10</v>
      </c>
      <c r="F771" s="3">
        <v>43426</v>
      </c>
      <c r="G771" s="3">
        <v>43405</v>
      </c>
      <c r="H771" t="s">
        <v>307</v>
      </c>
      <c r="I771" t="s">
        <v>308</v>
      </c>
      <c r="J771" t="s">
        <v>309</v>
      </c>
      <c r="K771" t="s">
        <v>207</v>
      </c>
      <c r="L771" t="s">
        <v>310</v>
      </c>
      <c r="M771" s="8">
        <f>ROUND(SUMIF(Order_details_2!$A$2:$A$2158,Orders!A771,Order_details_2!$J$2:$J$2158),2)</f>
        <v>6750</v>
      </c>
    </row>
    <row r="772" spans="1:13">
      <c r="A772">
        <v>11018</v>
      </c>
      <c r="B772" t="s">
        <v>429</v>
      </c>
      <c r="C772">
        <v>4</v>
      </c>
      <c r="D772" s="3">
        <v>43398</v>
      </c>
      <c r="E772">
        <f t="shared" si="12"/>
        <v>10</v>
      </c>
      <c r="F772" s="3">
        <v>43426</v>
      </c>
      <c r="G772" s="3">
        <v>43401</v>
      </c>
      <c r="H772" t="s">
        <v>430</v>
      </c>
      <c r="I772" t="s">
        <v>431</v>
      </c>
      <c r="J772" t="s">
        <v>432</v>
      </c>
      <c r="K772" t="s">
        <v>433</v>
      </c>
      <c r="L772" t="s">
        <v>192</v>
      </c>
      <c r="M772" s="8">
        <f>ROUND(SUMIF(Order_details_2!$A$2:$A$2158,Orders!A772,Order_details_2!$J$2:$J$2158),2)</f>
        <v>1575</v>
      </c>
    </row>
    <row r="773" spans="1:13">
      <c r="A773">
        <v>11019</v>
      </c>
      <c r="B773" t="s">
        <v>571</v>
      </c>
      <c r="C773">
        <v>6</v>
      </c>
      <c r="D773" s="3">
        <v>43398</v>
      </c>
      <c r="E773">
        <f t="shared" si="12"/>
        <v>10</v>
      </c>
      <c r="F773" s="3">
        <v>43426</v>
      </c>
      <c r="G773" s="3" t="s">
        <v>633</v>
      </c>
      <c r="H773" t="s">
        <v>572</v>
      </c>
      <c r="I773" t="s">
        <v>573</v>
      </c>
      <c r="J773" t="s">
        <v>558</v>
      </c>
      <c r="K773" t="s">
        <v>207</v>
      </c>
      <c r="L773" t="s">
        <v>559</v>
      </c>
      <c r="M773" s="8">
        <f>ROUND(SUMIF(Order_details_2!$A$2:$A$2158,Orders!A773,Order_details_2!$J$2:$J$2158),2)</f>
        <v>76</v>
      </c>
    </row>
    <row r="774" spans="1:13">
      <c r="A774">
        <v>11020</v>
      </c>
      <c r="B774" t="s">
        <v>316</v>
      </c>
      <c r="C774">
        <v>2</v>
      </c>
      <c r="D774" s="3">
        <v>43399</v>
      </c>
      <c r="E774">
        <f t="shared" si="12"/>
        <v>10</v>
      </c>
      <c r="F774" s="3">
        <v>43427</v>
      </c>
      <c r="G774" s="3">
        <v>43401</v>
      </c>
      <c r="H774" t="s">
        <v>317</v>
      </c>
      <c r="I774" t="s">
        <v>318</v>
      </c>
      <c r="J774" t="s">
        <v>319</v>
      </c>
      <c r="K774" t="s">
        <v>207</v>
      </c>
      <c r="L774" t="s">
        <v>270</v>
      </c>
      <c r="M774" s="8">
        <f>ROUND(SUMIF(Order_details_2!$A$2:$A$2158,Orders!A774,Order_details_2!$J$2:$J$2158),2)</f>
        <v>111.6</v>
      </c>
    </row>
    <row r="775" spans="1:13">
      <c r="A775">
        <v>11021</v>
      </c>
      <c r="B775" t="s">
        <v>359</v>
      </c>
      <c r="C775">
        <v>3</v>
      </c>
      <c r="D775" s="3">
        <v>43399</v>
      </c>
      <c r="E775">
        <f t="shared" si="12"/>
        <v>10</v>
      </c>
      <c r="F775" s="3">
        <v>43427</v>
      </c>
      <c r="G775" s="3">
        <v>43406</v>
      </c>
      <c r="H775" t="s">
        <v>360</v>
      </c>
      <c r="I775" t="s">
        <v>361</v>
      </c>
      <c r="J775" t="s">
        <v>362</v>
      </c>
      <c r="K775" t="s">
        <v>207</v>
      </c>
      <c r="L775" t="s">
        <v>270</v>
      </c>
      <c r="M775" s="8">
        <f>ROUND(SUMIF(Order_details_2!$A$2:$A$2158,Orders!A775,Order_details_2!$J$2:$J$2158),2)</f>
        <v>5035.74</v>
      </c>
    </row>
    <row r="776" spans="1:13">
      <c r="A776">
        <v>11022</v>
      </c>
      <c r="B776" t="s">
        <v>271</v>
      </c>
      <c r="C776">
        <v>9</v>
      </c>
      <c r="D776" s="3">
        <v>43399</v>
      </c>
      <c r="E776">
        <f t="shared" si="12"/>
        <v>10</v>
      </c>
      <c r="F776" s="3">
        <v>43427</v>
      </c>
      <c r="G776" s="3">
        <v>43419</v>
      </c>
      <c r="H776" t="s">
        <v>272</v>
      </c>
      <c r="I776" t="s">
        <v>273</v>
      </c>
      <c r="J776" t="s">
        <v>274</v>
      </c>
      <c r="K776" t="s">
        <v>275</v>
      </c>
      <c r="L776" t="s">
        <v>276</v>
      </c>
      <c r="M776" s="8">
        <f>ROUND(SUMIF(Order_details_2!$A$2:$A$2158,Orders!A776,Order_details_2!$J$2:$J$2158),2)</f>
        <v>1402</v>
      </c>
    </row>
    <row r="777" spans="1:13">
      <c r="A777">
        <v>11023</v>
      </c>
      <c r="B777" t="s">
        <v>400</v>
      </c>
      <c r="C777">
        <v>1</v>
      </c>
      <c r="D777" s="3">
        <v>43399</v>
      </c>
      <c r="E777">
        <f t="shared" si="12"/>
        <v>10</v>
      </c>
      <c r="F777" s="3">
        <v>43413</v>
      </c>
      <c r="G777" s="3">
        <v>43409</v>
      </c>
      <c r="H777" t="s">
        <v>401</v>
      </c>
      <c r="I777" t="s">
        <v>402</v>
      </c>
      <c r="J777" t="s">
        <v>206</v>
      </c>
      <c r="K777" t="s">
        <v>207</v>
      </c>
      <c r="L777" t="s">
        <v>209</v>
      </c>
      <c r="M777" s="8">
        <f>ROUND(SUMIF(Order_details_2!$A$2:$A$2158,Orders!A777,Order_details_2!$J$2:$J$2158),2)</f>
        <v>1500</v>
      </c>
    </row>
    <row r="778" spans="1:13">
      <c r="A778">
        <v>11024</v>
      </c>
      <c r="B778" t="s">
        <v>510</v>
      </c>
      <c r="C778">
        <v>4</v>
      </c>
      <c r="D778" s="3">
        <v>43400</v>
      </c>
      <c r="E778">
        <f t="shared" si="12"/>
        <v>10</v>
      </c>
      <c r="F778" s="3">
        <v>43428</v>
      </c>
      <c r="G778" s="3">
        <v>43405</v>
      </c>
      <c r="H778" t="s">
        <v>511</v>
      </c>
      <c r="I778" t="s">
        <v>512</v>
      </c>
      <c r="J778" t="s">
        <v>206</v>
      </c>
      <c r="K778" t="s">
        <v>207</v>
      </c>
      <c r="L778" t="s">
        <v>209</v>
      </c>
      <c r="M778" s="8">
        <f>ROUND(SUMIF(Order_details_2!$A$2:$A$2158,Orders!A778,Order_details_2!$J$2:$J$2158),2)</f>
        <v>1966.81</v>
      </c>
    </row>
    <row r="779" spans="1:13">
      <c r="A779">
        <v>11025</v>
      </c>
      <c r="B779" t="s">
        <v>337</v>
      </c>
      <c r="C779">
        <v>6</v>
      </c>
      <c r="D779" s="3">
        <v>43400</v>
      </c>
      <c r="E779">
        <f t="shared" si="12"/>
        <v>10</v>
      </c>
      <c r="F779" s="3">
        <v>43428</v>
      </c>
      <c r="G779" s="3">
        <v>43409</v>
      </c>
      <c r="H779" t="s">
        <v>338</v>
      </c>
      <c r="I779" t="s">
        <v>339</v>
      </c>
      <c r="J779" t="s">
        <v>340</v>
      </c>
      <c r="K779" t="s">
        <v>207</v>
      </c>
      <c r="L779" t="s">
        <v>341</v>
      </c>
      <c r="M779" s="8">
        <f>ROUND(SUMIF(Order_details_2!$A$2:$A$2158,Orders!A779,Order_details_2!$J$2:$J$2158),2)</f>
        <v>30</v>
      </c>
    </row>
    <row r="780" spans="1:13">
      <c r="A780">
        <v>11026</v>
      </c>
      <c r="B780" t="s">
        <v>560</v>
      </c>
      <c r="C780">
        <v>4</v>
      </c>
      <c r="D780" s="3">
        <v>43400</v>
      </c>
      <c r="E780">
        <f t="shared" si="12"/>
        <v>10</v>
      </c>
      <c r="F780" s="3">
        <v>43428</v>
      </c>
      <c r="G780" s="3">
        <v>43413</v>
      </c>
      <c r="H780" t="s">
        <v>561</v>
      </c>
      <c r="I780" t="s">
        <v>562</v>
      </c>
      <c r="J780" t="s">
        <v>563</v>
      </c>
      <c r="K780" t="s">
        <v>207</v>
      </c>
      <c r="L780" t="s">
        <v>367</v>
      </c>
      <c r="M780" s="8">
        <f>ROUND(SUMIF(Order_details_2!$A$2:$A$2158,Orders!A780,Order_details_2!$J$2:$J$2158),2)</f>
        <v>1030</v>
      </c>
    </row>
    <row r="781" spans="1:13">
      <c r="A781">
        <v>11027</v>
      </c>
      <c r="B781" t="s">
        <v>541</v>
      </c>
      <c r="C781">
        <v>1</v>
      </c>
      <c r="D781" s="3">
        <v>43401</v>
      </c>
      <c r="E781">
        <f t="shared" si="12"/>
        <v>10</v>
      </c>
      <c r="F781" s="3">
        <v>43429</v>
      </c>
      <c r="G781" s="3">
        <v>43405</v>
      </c>
      <c r="H781" t="s">
        <v>542</v>
      </c>
      <c r="I781" t="s">
        <v>543</v>
      </c>
      <c r="J781" t="s">
        <v>544</v>
      </c>
      <c r="K781" t="s">
        <v>545</v>
      </c>
      <c r="L781" t="s">
        <v>478</v>
      </c>
      <c r="M781" s="8">
        <f>ROUND(SUMIF(Order_details_2!$A$2:$A$2158,Orders!A781,Order_details_2!$J$2:$J$2158),2)</f>
        <v>292.58</v>
      </c>
    </row>
    <row r="782" spans="1:13">
      <c r="A782">
        <v>11028</v>
      </c>
      <c r="B782" t="s">
        <v>452</v>
      </c>
      <c r="C782">
        <v>2</v>
      </c>
      <c r="D782" s="3">
        <v>43401</v>
      </c>
      <c r="E782">
        <f t="shared" si="12"/>
        <v>10</v>
      </c>
      <c r="F782" s="3">
        <v>43429</v>
      </c>
      <c r="G782" s="3">
        <v>43407</v>
      </c>
      <c r="H782" t="s">
        <v>453</v>
      </c>
      <c r="I782" t="s">
        <v>454</v>
      </c>
      <c r="J782" t="s">
        <v>455</v>
      </c>
      <c r="K782" t="s">
        <v>207</v>
      </c>
      <c r="L782" t="s">
        <v>270</v>
      </c>
      <c r="M782" s="8">
        <f>ROUND(SUMIF(Order_details_2!$A$2:$A$2158,Orders!A782,Order_details_2!$J$2:$J$2158),2)</f>
        <v>2160</v>
      </c>
    </row>
    <row r="783" spans="1:13">
      <c r="A783">
        <v>11029</v>
      </c>
      <c r="B783" t="s">
        <v>286</v>
      </c>
      <c r="C783">
        <v>4</v>
      </c>
      <c r="D783" s="3">
        <v>43401</v>
      </c>
      <c r="E783">
        <f t="shared" si="12"/>
        <v>10</v>
      </c>
      <c r="F783" s="3">
        <v>43429</v>
      </c>
      <c r="G783" s="3">
        <v>43412</v>
      </c>
      <c r="H783" t="s">
        <v>287</v>
      </c>
      <c r="I783" t="s">
        <v>288</v>
      </c>
      <c r="J783" t="s">
        <v>289</v>
      </c>
      <c r="K783" t="s">
        <v>207</v>
      </c>
      <c r="L783" t="s">
        <v>290</v>
      </c>
      <c r="M783" s="8">
        <f>ROUND(SUMIF(Order_details_2!$A$2:$A$2158,Orders!A783,Order_details_2!$J$2:$J$2158),2)</f>
        <v>1286.8</v>
      </c>
    </row>
    <row r="784" spans="1:13">
      <c r="A784">
        <v>11030</v>
      </c>
      <c r="B784" t="s">
        <v>456</v>
      </c>
      <c r="C784">
        <v>7</v>
      </c>
      <c r="D784" s="3">
        <v>43402</v>
      </c>
      <c r="E784">
        <f t="shared" si="12"/>
        <v>10</v>
      </c>
      <c r="F784" s="3">
        <v>43430</v>
      </c>
      <c r="G784" s="3">
        <v>43412</v>
      </c>
      <c r="H784" t="s">
        <v>457</v>
      </c>
      <c r="I784" t="s">
        <v>458</v>
      </c>
      <c r="J784" t="s">
        <v>459</v>
      </c>
      <c r="K784" t="s">
        <v>460</v>
      </c>
      <c r="L784" t="s">
        <v>192</v>
      </c>
      <c r="M784" s="8">
        <f>ROUND(SUMIF(Order_details_2!$A$2:$A$2158,Orders!A784,Order_details_2!$J$2:$J$2158),2)</f>
        <v>5201.3500000000004</v>
      </c>
    </row>
    <row r="785" spans="1:13">
      <c r="A785">
        <v>11031</v>
      </c>
      <c r="B785" t="s">
        <v>456</v>
      </c>
      <c r="C785">
        <v>6</v>
      </c>
      <c r="D785" s="3">
        <v>43402</v>
      </c>
      <c r="E785">
        <f t="shared" si="12"/>
        <v>10</v>
      </c>
      <c r="F785" s="3">
        <v>43430</v>
      </c>
      <c r="G785" s="3">
        <v>43409</v>
      </c>
      <c r="H785" t="s">
        <v>457</v>
      </c>
      <c r="I785" t="s">
        <v>458</v>
      </c>
      <c r="J785" t="s">
        <v>459</v>
      </c>
      <c r="K785" t="s">
        <v>460</v>
      </c>
      <c r="L785" t="s">
        <v>192</v>
      </c>
      <c r="M785" s="8">
        <f>ROUND(SUMIF(Order_details_2!$A$2:$A$2158,Orders!A785,Order_details_2!$J$2:$J$2158),2)</f>
        <v>2393.5</v>
      </c>
    </row>
    <row r="786" spans="1:13">
      <c r="A786">
        <v>11032</v>
      </c>
      <c r="B786" t="s">
        <v>351</v>
      </c>
      <c r="C786">
        <v>2</v>
      </c>
      <c r="D786" s="3">
        <v>43402</v>
      </c>
      <c r="E786">
        <f t="shared" si="12"/>
        <v>10</v>
      </c>
      <c r="F786" s="3">
        <v>43430</v>
      </c>
      <c r="G786" s="3">
        <v>43408</v>
      </c>
      <c r="H786" t="s">
        <v>352</v>
      </c>
      <c r="I786" t="s">
        <v>353</v>
      </c>
      <c r="J786" t="s">
        <v>190</v>
      </c>
      <c r="K786" t="s">
        <v>191</v>
      </c>
      <c r="L786" t="s">
        <v>192</v>
      </c>
      <c r="M786" s="8">
        <f>ROUND(SUMIF(Order_details_2!$A$2:$A$2158,Orders!A786,Order_details_2!$J$2:$J$2158),2)</f>
        <v>8902.5</v>
      </c>
    </row>
    <row r="787" spans="1:13">
      <c r="A787">
        <v>11033</v>
      </c>
      <c r="B787" t="s">
        <v>291</v>
      </c>
      <c r="C787">
        <v>7</v>
      </c>
      <c r="D787" s="3">
        <v>43402</v>
      </c>
      <c r="E787">
        <f t="shared" si="12"/>
        <v>10</v>
      </c>
      <c r="F787" s="3">
        <v>43430</v>
      </c>
      <c r="G787" s="3">
        <v>43408</v>
      </c>
      <c r="H787" t="s">
        <v>292</v>
      </c>
      <c r="I787" t="s">
        <v>293</v>
      </c>
      <c r="J787" t="s">
        <v>294</v>
      </c>
      <c r="K787" t="s">
        <v>207</v>
      </c>
      <c r="L787" t="s">
        <v>290</v>
      </c>
      <c r="M787" s="8">
        <f>ROUND(SUMIF(Order_details_2!$A$2:$A$2158,Orders!A787,Order_details_2!$J$2:$J$2158),2)</f>
        <v>359.2</v>
      </c>
    </row>
    <row r="788" spans="1:13">
      <c r="A788">
        <v>11034</v>
      </c>
      <c r="B788" t="s">
        <v>424</v>
      </c>
      <c r="C788">
        <v>8</v>
      </c>
      <c r="D788" s="3">
        <v>43405</v>
      </c>
      <c r="E788">
        <f t="shared" si="12"/>
        <v>11</v>
      </c>
      <c r="F788" s="3">
        <v>43447</v>
      </c>
      <c r="G788" s="3">
        <v>43412</v>
      </c>
      <c r="H788" t="s">
        <v>425</v>
      </c>
      <c r="I788" t="s">
        <v>426</v>
      </c>
      <c r="J788" t="s">
        <v>427</v>
      </c>
      <c r="K788" t="s">
        <v>428</v>
      </c>
      <c r="L788" t="s">
        <v>192</v>
      </c>
      <c r="M788" s="8">
        <f>ROUND(SUMIF(Order_details_2!$A$2:$A$2158,Orders!A788,Order_details_2!$J$2:$J$2158),2)</f>
        <v>419.4</v>
      </c>
    </row>
    <row r="789" spans="1:13">
      <c r="A789">
        <v>11035</v>
      </c>
      <c r="B789" t="s">
        <v>281</v>
      </c>
      <c r="C789">
        <v>2</v>
      </c>
      <c r="D789" s="3">
        <v>43405</v>
      </c>
      <c r="E789">
        <f t="shared" si="12"/>
        <v>11</v>
      </c>
      <c r="F789" s="3">
        <v>43433</v>
      </c>
      <c r="G789" s="3">
        <v>43409</v>
      </c>
      <c r="H789" t="s">
        <v>282</v>
      </c>
      <c r="I789" t="s">
        <v>283</v>
      </c>
      <c r="J789" t="s">
        <v>284</v>
      </c>
      <c r="K789" t="s">
        <v>207</v>
      </c>
      <c r="L789" t="s">
        <v>285</v>
      </c>
      <c r="M789" s="8">
        <f>ROUND(SUMIF(Order_details_2!$A$2:$A$2158,Orders!A789,Order_details_2!$J$2:$J$2158),2)</f>
        <v>1754.5</v>
      </c>
    </row>
    <row r="790" spans="1:13">
      <c r="A790">
        <v>11036</v>
      </c>
      <c r="B790" t="s">
        <v>506</v>
      </c>
      <c r="C790">
        <v>8</v>
      </c>
      <c r="D790" s="3">
        <v>43405</v>
      </c>
      <c r="E790">
        <f t="shared" si="12"/>
        <v>11</v>
      </c>
      <c r="F790" s="3">
        <v>43433</v>
      </c>
      <c r="G790" s="3">
        <v>43407</v>
      </c>
      <c r="H790" t="s">
        <v>507</v>
      </c>
      <c r="I790" t="s">
        <v>508</v>
      </c>
      <c r="J790" t="s">
        <v>509</v>
      </c>
      <c r="K790" t="s">
        <v>207</v>
      </c>
      <c r="L790" t="s">
        <v>270</v>
      </c>
      <c r="M790" s="8">
        <f>ROUND(SUMIF(Order_details_2!$A$2:$A$2158,Orders!A790,Order_details_2!$J$2:$J$2158),2)</f>
        <v>1692</v>
      </c>
    </row>
    <row r="791" spans="1:13">
      <c r="A791">
        <v>11037</v>
      </c>
      <c r="B791" t="s">
        <v>420</v>
      </c>
      <c r="C791">
        <v>7</v>
      </c>
      <c r="D791" s="3">
        <v>43406</v>
      </c>
      <c r="E791">
        <f t="shared" si="12"/>
        <v>11</v>
      </c>
      <c r="F791" s="3">
        <v>43434</v>
      </c>
      <c r="G791" s="3">
        <v>43412</v>
      </c>
      <c r="H791" t="s">
        <v>421</v>
      </c>
      <c r="I791" t="s">
        <v>422</v>
      </c>
      <c r="J791" t="s">
        <v>423</v>
      </c>
      <c r="K791" t="s">
        <v>207</v>
      </c>
      <c r="L791" t="s">
        <v>387</v>
      </c>
      <c r="M791" s="8">
        <f>ROUND(SUMIF(Order_details_2!$A$2:$A$2158,Orders!A791,Order_details_2!$J$2:$J$2158),2)</f>
        <v>60</v>
      </c>
    </row>
    <row r="792" spans="1:13">
      <c r="A792">
        <v>11038</v>
      </c>
      <c r="B792" t="s">
        <v>281</v>
      </c>
      <c r="C792">
        <v>1</v>
      </c>
      <c r="D792" s="3">
        <v>43406</v>
      </c>
      <c r="E792">
        <f t="shared" si="12"/>
        <v>11</v>
      </c>
      <c r="F792" s="3">
        <v>43434</v>
      </c>
      <c r="G792" s="3">
        <v>43415</v>
      </c>
      <c r="H792" t="s">
        <v>282</v>
      </c>
      <c r="I792" t="s">
        <v>283</v>
      </c>
      <c r="J792" t="s">
        <v>284</v>
      </c>
      <c r="K792" t="s">
        <v>207</v>
      </c>
      <c r="L792" t="s">
        <v>285</v>
      </c>
      <c r="M792" s="8">
        <f>ROUND(SUMIF(Order_details_2!$A$2:$A$2158,Orders!A792,Order_details_2!$J$2:$J$2158),2)</f>
        <v>677.4</v>
      </c>
    </row>
    <row r="793" spans="1:13">
      <c r="A793">
        <v>11039</v>
      </c>
      <c r="B793" t="s">
        <v>546</v>
      </c>
      <c r="C793">
        <v>1</v>
      </c>
      <c r="D793" s="3">
        <v>43406</v>
      </c>
      <c r="E793">
        <f t="shared" si="12"/>
        <v>11</v>
      </c>
      <c r="F793" s="3">
        <v>43434</v>
      </c>
      <c r="G793" s="3" t="s">
        <v>633</v>
      </c>
      <c r="H793" t="s">
        <v>547</v>
      </c>
      <c r="I793" t="s">
        <v>548</v>
      </c>
      <c r="J793" t="s">
        <v>549</v>
      </c>
      <c r="K793" t="s">
        <v>550</v>
      </c>
      <c r="L793" t="s">
        <v>305</v>
      </c>
      <c r="M793" s="8">
        <f>ROUND(SUMIF(Order_details_2!$A$2:$A$2158,Orders!A793,Order_details_2!$J$2:$J$2158),2)</f>
        <v>3090</v>
      </c>
    </row>
    <row r="794" spans="1:13">
      <c r="A794">
        <v>11040</v>
      </c>
      <c r="B794" t="s">
        <v>592</v>
      </c>
      <c r="C794">
        <v>4</v>
      </c>
      <c r="D794" s="3">
        <v>43407</v>
      </c>
      <c r="E794">
        <f t="shared" si="12"/>
        <v>11</v>
      </c>
      <c r="F794" s="3">
        <v>43435</v>
      </c>
      <c r="G794" s="3" t="s">
        <v>633</v>
      </c>
      <c r="H794" t="s">
        <v>593</v>
      </c>
      <c r="I794" t="s">
        <v>594</v>
      </c>
      <c r="J794" t="s">
        <v>595</v>
      </c>
      <c r="K794" t="s">
        <v>433</v>
      </c>
      <c r="L794" t="s">
        <v>192</v>
      </c>
      <c r="M794" s="8">
        <f>ROUND(SUMIF(Order_details_2!$A$2:$A$2158,Orders!A794,Order_details_2!$J$2:$J$2158),2)</f>
        <v>200</v>
      </c>
    </row>
    <row r="795" spans="1:13">
      <c r="A795">
        <v>11041</v>
      </c>
      <c r="B795" t="s">
        <v>286</v>
      </c>
      <c r="C795">
        <v>3</v>
      </c>
      <c r="D795" s="3">
        <v>43407</v>
      </c>
      <c r="E795">
        <f t="shared" si="12"/>
        <v>11</v>
      </c>
      <c r="F795" s="3">
        <v>43435</v>
      </c>
      <c r="G795" s="3">
        <v>43413</v>
      </c>
      <c r="H795" t="s">
        <v>287</v>
      </c>
      <c r="I795" t="s">
        <v>288</v>
      </c>
      <c r="J795" t="s">
        <v>289</v>
      </c>
      <c r="K795" t="s">
        <v>207</v>
      </c>
      <c r="L795" t="s">
        <v>290</v>
      </c>
      <c r="M795" s="8">
        <f>ROUND(SUMIF(Order_details_2!$A$2:$A$2158,Orders!A795,Order_details_2!$J$2:$J$2158),2)</f>
        <v>1431</v>
      </c>
    </row>
    <row r="796" spans="1:13">
      <c r="A796">
        <v>11042</v>
      </c>
      <c r="B796" t="s">
        <v>403</v>
      </c>
      <c r="C796">
        <v>2</v>
      </c>
      <c r="D796" s="3">
        <v>43407</v>
      </c>
      <c r="E796">
        <f t="shared" si="12"/>
        <v>11</v>
      </c>
      <c r="F796" s="3">
        <v>43421</v>
      </c>
      <c r="G796" s="3">
        <v>43416</v>
      </c>
      <c r="H796" t="s">
        <v>404</v>
      </c>
      <c r="I796" t="s">
        <v>405</v>
      </c>
      <c r="J796" t="s">
        <v>406</v>
      </c>
      <c r="K796" t="s">
        <v>299</v>
      </c>
      <c r="L796" t="s">
        <v>276</v>
      </c>
      <c r="M796" s="8">
        <f>ROUND(SUMIF(Order_details_2!$A$2:$A$2158,Orders!A796,Order_details_2!$J$2:$J$2158),2)</f>
        <v>405.75</v>
      </c>
    </row>
    <row r="797" spans="1:13">
      <c r="A797">
        <v>11043</v>
      </c>
      <c r="B797" t="s">
        <v>625</v>
      </c>
      <c r="C797">
        <v>5</v>
      </c>
      <c r="D797" s="3">
        <v>43407</v>
      </c>
      <c r="E797">
        <f t="shared" si="12"/>
        <v>11</v>
      </c>
      <c r="F797" s="3">
        <v>43435</v>
      </c>
      <c r="G797" s="3">
        <v>43414</v>
      </c>
      <c r="H797" t="s">
        <v>626</v>
      </c>
      <c r="I797" t="s">
        <v>627</v>
      </c>
      <c r="J797" t="s">
        <v>628</v>
      </c>
      <c r="K797" t="s">
        <v>207</v>
      </c>
      <c r="L797" t="s">
        <v>265</v>
      </c>
      <c r="M797" s="8">
        <f>ROUND(SUMIF(Order_details_2!$A$2:$A$2158,Orders!A797,Order_details_2!$J$2:$J$2158),2)</f>
        <v>210</v>
      </c>
    </row>
    <row r="798" spans="1:13">
      <c r="A798">
        <v>11044</v>
      </c>
      <c r="B798" t="s">
        <v>527</v>
      </c>
      <c r="C798">
        <v>4</v>
      </c>
      <c r="D798" s="3">
        <v>43408</v>
      </c>
      <c r="E798">
        <f t="shared" si="12"/>
        <v>11</v>
      </c>
      <c r="F798" s="3">
        <v>43436</v>
      </c>
      <c r="G798" s="3">
        <v>43416</v>
      </c>
      <c r="H798" t="s">
        <v>528</v>
      </c>
      <c r="I798" t="s">
        <v>529</v>
      </c>
      <c r="J798" t="s">
        <v>530</v>
      </c>
      <c r="K798" t="s">
        <v>207</v>
      </c>
      <c r="L798" t="s">
        <v>531</v>
      </c>
      <c r="M798" s="8">
        <f>ROUND(SUMIF(Order_details_2!$A$2:$A$2158,Orders!A798,Order_details_2!$J$2:$J$2158),2)</f>
        <v>591.6</v>
      </c>
    </row>
    <row r="799" spans="1:13">
      <c r="A799">
        <v>11045</v>
      </c>
      <c r="B799" t="s">
        <v>541</v>
      </c>
      <c r="C799">
        <v>6</v>
      </c>
      <c r="D799" s="3">
        <v>43408</v>
      </c>
      <c r="E799">
        <f t="shared" si="12"/>
        <v>11</v>
      </c>
      <c r="F799" s="3">
        <v>43436</v>
      </c>
      <c r="G799" s="3" t="s">
        <v>633</v>
      </c>
      <c r="H799" t="s">
        <v>542</v>
      </c>
      <c r="I799" t="s">
        <v>543</v>
      </c>
      <c r="J799" t="s">
        <v>544</v>
      </c>
      <c r="K799" t="s">
        <v>545</v>
      </c>
      <c r="L799" t="s">
        <v>478</v>
      </c>
      <c r="M799" s="8">
        <f>ROUND(SUMIF(Order_details_2!$A$2:$A$2158,Orders!A799,Order_details_2!$J$2:$J$2158),2)</f>
        <v>1309.5</v>
      </c>
    </row>
    <row r="800" spans="1:13">
      <c r="A800">
        <v>11046</v>
      </c>
      <c r="B800" t="s">
        <v>416</v>
      </c>
      <c r="C800">
        <v>8</v>
      </c>
      <c r="D800" s="3">
        <v>43408</v>
      </c>
      <c r="E800">
        <f t="shared" si="12"/>
        <v>11</v>
      </c>
      <c r="F800" s="3">
        <v>43436</v>
      </c>
      <c r="G800" s="3">
        <v>43409</v>
      </c>
      <c r="H800" t="s">
        <v>417</v>
      </c>
      <c r="I800" t="s">
        <v>418</v>
      </c>
      <c r="J800" t="s">
        <v>419</v>
      </c>
      <c r="K800" t="s">
        <v>207</v>
      </c>
      <c r="L800" t="s">
        <v>270</v>
      </c>
      <c r="M800" s="8">
        <f>ROUND(SUMIF(Order_details_2!$A$2:$A$2158,Orders!A800,Order_details_2!$J$2:$J$2158),2)</f>
        <v>78.2</v>
      </c>
    </row>
    <row r="801" spans="1:13">
      <c r="A801">
        <v>11047</v>
      </c>
      <c r="B801" t="s">
        <v>510</v>
      </c>
      <c r="C801">
        <v>7</v>
      </c>
      <c r="D801" s="3">
        <v>43409</v>
      </c>
      <c r="E801">
        <f t="shared" si="12"/>
        <v>11</v>
      </c>
      <c r="F801" s="3">
        <v>43437</v>
      </c>
      <c r="G801" s="3">
        <v>43416</v>
      </c>
      <c r="H801" t="s">
        <v>511</v>
      </c>
      <c r="I801" t="s">
        <v>512</v>
      </c>
      <c r="J801" t="s">
        <v>206</v>
      </c>
      <c r="K801" t="s">
        <v>207</v>
      </c>
      <c r="L801" t="s">
        <v>209</v>
      </c>
      <c r="M801" s="8">
        <f>ROUND(SUMIF(Order_details_2!$A$2:$A$2158,Orders!A801,Order_details_2!$J$2:$J$2158),2)</f>
        <v>272.63</v>
      </c>
    </row>
    <row r="802" spans="1:13">
      <c r="A802">
        <v>11048</v>
      </c>
      <c r="B802" t="s">
        <v>541</v>
      </c>
      <c r="C802">
        <v>7</v>
      </c>
      <c r="D802" s="3">
        <v>43409</v>
      </c>
      <c r="E802">
        <f t="shared" si="12"/>
        <v>11</v>
      </c>
      <c r="F802" s="3">
        <v>43437</v>
      </c>
      <c r="G802" s="3">
        <v>43415</v>
      </c>
      <c r="H802" t="s">
        <v>542</v>
      </c>
      <c r="I802" t="s">
        <v>543</v>
      </c>
      <c r="J802" t="s">
        <v>544</v>
      </c>
      <c r="K802" t="s">
        <v>545</v>
      </c>
      <c r="L802" t="s">
        <v>478</v>
      </c>
      <c r="M802" s="8">
        <f>ROUND(SUMIF(Order_details_2!$A$2:$A$2158,Orders!A802,Order_details_2!$J$2:$J$2158),2)</f>
        <v>525</v>
      </c>
    </row>
    <row r="803" spans="1:13">
      <c r="A803">
        <v>11049</v>
      </c>
      <c r="B803" t="s">
        <v>564</v>
      </c>
      <c r="C803">
        <v>3</v>
      </c>
      <c r="D803" s="3">
        <v>43409</v>
      </c>
      <c r="E803">
        <f t="shared" si="12"/>
        <v>11</v>
      </c>
      <c r="F803" s="3">
        <v>43437</v>
      </c>
      <c r="G803" s="3">
        <v>43419</v>
      </c>
      <c r="H803" t="s">
        <v>565</v>
      </c>
      <c r="I803" t="s">
        <v>566</v>
      </c>
      <c r="J803" t="s">
        <v>567</v>
      </c>
      <c r="K803" t="s">
        <v>299</v>
      </c>
      <c r="L803" t="s">
        <v>276</v>
      </c>
      <c r="M803" s="8">
        <f>ROUND(SUMIF(Order_details_2!$A$2:$A$2158,Orders!A803,Order_details_2!$J$2:$J$2158),2)</f>
        <v>68.400000000000006</v>
      </c>
    </row>
    <row r="804" spans="1:13">
      <c r="A804">
        <v>11050</v>
      </c>
      <c r="B804" t="s">
        <v>328</v>
      </c>
      <c r="C804">
        <v>8</v>
      </c>
      <c r="D804" s="3">
        <v>43412</v>
      </c>
      <c r="E804">
        <f t="shared" si="12"/>
        <v>11</v>
      </c>
      <c r="F804" s="3">
        <v>43440</v>
      </c>
      <c r="G804" s="3">
        <v>43420</v>
      </c>
      <c r="H804" t="s">
        <v>329</v>
      </c>
      <c r="I804" t="s">
        <v>330</v>
      </c>
      <c r="J804" t="s">
        <v>331</v>
      </c>
      <c r="K804" t="s">
        <v>207</v>
      </c>
      <c r="L804" t="s">
        <v>332</v>
      </c>
      <c r="M804" s="8">
        <f>ROUND(SUMIF(Order_details_2!$A$2:$A$2158,Orders!A804,Order_details_2!$J$2:$J$2158),2)</f>
        <v>90</v>
      </c>
    </row>
    <row r="805" spans="1:13">
      <c r="A805">
        <v>11051</v>
      </c>
      <c r="B805" t="s">
        <v>490</v>
      </c>
      <c r="C805">
        <v>7</v>
      </c>
      <c r="D805" s="3">
        <v>43412</v>
      </c>
      <c r="E805">
        <f t="shared" si="12"/>
        <v>11</v>
      </c>
      <c r="F805" s="3">
        <v>43440</v>
      </c>
      <c r="G805" s="3" t="s">
        <v>633</v>
      </c>
      <c r="H805" t="s">
        <v>491</v>
      </c>
      <c r="I805" t="s">
        <v>492</v>
      </c>
      <c r="J805" t="s">
        <v>493</v>
      </c>
      <c r="K805" t="s">
        <v>207</v>
      </c>
      <c r="L805" t="s">
        <v>265</v>
      </c>
      <c r="M805" s="8">
        <f>ROUND(SUMIF(Order_details_2!$A$2:$A$2158,Orders!A805,Order_details_2!$J$2:$J$2158),2)</f>
        <v>9</v>
      </c>
    </row>
    <row r="806" spans="1:13">
      <c r="A806">
        <v>11052</v>
      </c>
      <c r="B806" t="s">
        <v>271</v>
      </c>
      <c r="C806">
        <v>3</v>
      </c>
      <c r="D806" s="3">
        <v>43412</v>
      </c>
      <c r="E806">
        <f t="shared" si="12"/>
        <v>11</v>
      </c>
      <c r="F806" s="3">
        <v>43440</v>
      </c>
      <c r="G806" s="3">
        <v>43416</v>
      </c>
      <c r="H806" t="s">
        <v>272</v>
      </c>
      <c r="I806" t="s">
        <v>273</v>
      </c>
      <c r="J806" t="s">
        <v>274</v>
      </c>
      <c r="K806" t="s">
        <v>275</v>
      </c>
      <c r="L806" t="s">
        <v>276</v>
      </c>
      <c r="M806" s="8">
        <f>ROUND(SUMIF(Order_details_2!$A$2:$A$2158,Orders!A806,Order_details_2!$J$2:$J$2158),2)</f>
        <v>333</v>
      </c>
    </row>
    <row r="807" spans="1:13">
      <c r="A807">
        <v>11053</v>
      </c>
      <c r="B807" t="s">
        <v>494</v>
      </c>
      <c r="C807">
        <v>2</v>
      </c>
      <c r="D807" s="3">
        <v>43412</v>
      </c>
      <c r="E807">
        <f t="shared" si="12"/>
        <v>11</v>
      </c>
      <c r="F807" s="3">
        <v>43440</v>
      </c>
      <c r="G807" s="3">
        <v>43414</v>
      </c>
      <c r="H807" t="s">
        <v>495</v>
      </c>
      <c r="I807" t="s">
        <v>496</v>
      </c>
      <c r="J807" t="s">
        <v>497</v>
      </c>
      <c r="K807" t="s">
        <v>207</v>
      </c>
      <c r="L807" t="s">
        <v>310</v>
      </c>
      <c r="M807" s="8">
        <f>ROUND(SUMIF(Order_details_2!$A$2:$A$2158,Orders!A807,Order_details_2!$J$2:$J$2158),2)</f>
        <v>1243.75</v>
      </c>
    </row>
    <row r="808" spans="1:13">
      <c r="A808">
        <v>11054</v>
      </c>
      <c r="B808" t="s">
        <v>589</v>
      </c>
      <c r="C808">
        <v>8</v>
      </c>
      <c r="D808" s="3">
        <v>43413</v>
      </c>
      <c r="E808">
        <f t="shared" si="12"/>
        <v>11</v>
      </c>
      <c r="F808" s="3">
        <v>43441</v>
      </c>
      <c r="G808" s="3" t="s">
        <v>633</v>
      </c>
      <c r="H808" t="s">
        <v>590</v>
      </c>
      <c r="I808" t="s">
        <v>591</v>
      </c>
      <c r="J808" t="s">
        <v>558</v>
      </c>
      <c r="K808" t="s">
        <v>207</v>
      </c>
      <c r="L808" t="s">
        <v>559</v>
      </c>
      <c r="M808" s="8">
        <f>ROUND(SUMIF(Order_details_2!$A$2:$A$2158,Orders!A808,Order_details_2!$J$2:$J$2158),2)</f>
        <v>305</v>
      </c>
    </row>
    <row r="809" spans="1:13">
      <c r="A809">
        <v>11055</v>
      </c>
      <c r="B809" t="s">
        <v>300</v>
      </c>
      <c r="C809">
        <v>7</v>
      </c>
      <c r="D809" s="3">
        <v>43413</v>
      </c>
      <c r="E809">
        <f t="shared" si="12"/>
        <v>11</v>
      </c>
      <c r="F809" s="3">
        <v>43441</v>
      </c>
      <c r="G809" s="3">
        <v>43420</v>
      </c>
      <c r="H809" t="s">
        <v>301</v>
      </c>
      <c r="I809" t="s">
        <v>302</v>
      </c>
      <c r="J809" t="s">
        <v>303</v>
      </c>
      <c r="K809" t="s">
        <v>304</v>
      </c>
      <c r="L809" t="s">
        <v>305</v>
      </c>
      <c r="M809" s="8">
        <f>ROUND(SUMIF(Order_details_2!$A$2:$A$2158,Orders!A809,Order_details_2!$J$2:$J$2158),2)</f>
        <v>1727.5</v>
      </c>
    </row>
    <row r="810" spans="1:13">
      <c r="A810">
        <v>11056</v>
      </c>
      <c r="B810" t="s">
        <v>510</v>
      </c>
      <c r="C810">
        <v>8</v>
      </c>
      <c r="D810" s="3">
        <v>43413</v>
      </c>
      <c r="E810">
        <f t="shared" si="12"/>
        <v>11</v>
      </c>
      <c r="F810" s="3">
        <v>43427</v>
      </c>
      <c r="G810" s="3">
        <v>43416</v>
      </c>
      <c r="H810" t="s">
        <v>511</v>
      </c>
      <c r="I810" t="s">
        <v>512</v>
      </c>
      <c r="J810" t="s">
        <v>206</v>
      </c>
      <c r="K810" t="s">
        <v>207</v>
      </c>
      <c r="L810" t="s">
        <v>209</v>
      </c>
      <c r="M810" s="8">
        <f>ROUND(SUMIF(Order_details_2!$A$2:$A$2158,Orders!A810,Order_details_2!$J$2:$J$2158),2)</f>
        <v>3740</v>
      </c>
    </row>
    <row r="811" spans="1:13">
      <c r="A811">
        <v>11057</v>
      </c>
      <c r="B811" t="s">
        <v>586</v>
      </c>
      <c r="C811">
        <v>3</v>
      </c>
      <c r="D811" s="3">
        <v>43414</v>
      </c>
      <c r="E811">
        <f t="shared" si="12"/>
        <v>11</v>
      </c>
      <c r="F811" s="3">
        <v>43442</v>
      </c>
      <c r="G811" s="3">
        <v>43416</v>
      </c>
      <c r="H811" t="s">
        <v>587</v>
      </c>
      <c r="I811" t="s">
        <v>588</v>
      </c>
      <c r="J811" t="s">
        <v>206</v>
      </c>
      <c r="K811" t="s">
        <v>207</v>
      </c>
      <c r="L811" t="s">
        <v>209</v>
      </c>
      <c r="M811" s="8">
        <f>ROUND(SUMIF(Order_details_2!$A$2:$A$2158,Orders!A811,Order_details_2!$J$2:$J$2158),2)</f>
        <v>45</v>
      </c>
    </row>
    <row r="812" spans="1:13">
      <c r="A812">
        <v>11058</v>
      </c>
      <c r="B812" t="s">
        <v>582</v>
      </c>
      <c r="C812">
        <v>9</v>
      </c>
      <c r="D812" s="3">
        <v>43414</v>
      </c>
      <c r="E812">
        <f t="shared" si="12"/>
        <v>11</v>
      </c>
      <c r="F812" s="3">
        <v>43442</v>
      </c>
      <c r="G812" s="3" t="s">
        <v>633</v>
      </c>
      <c r="H812" t="s">
        <v>583</v>
      </c>
      <c r="I812" t="s">
        <v>584</v>
      </c>
      <c r="J812" t="s">
        <v>585</v>
      </c>
      <c r="K812" t="s">
        <v>207</v>
      </c>
      <c r="L812" t="s">
        <v>270</v>
      </c>
      <c r="M812" s="8">
        <f>ROUND(SUMIF(Order_details_2!$A$2:$A$2158,Orders!A812,Order_details_2!$J$2:$J$2158),2)</f>
        <v>858</v>
      </c>
    </row>
    <row r="813" spans="1:13">
      <c r="A813">
        <v>11059</v>
      </c>
      <c r="B813" t="s">
        <v>393</v>
      </c>
      <c r="C813">
        <v>2</v>
      </c>
      <c r="D813" s="3">
        <v>43414</v>
      </c>
      <c r="E813">
        <f t="shared" si="12"/>
        <v>11</v>
      </c>
      <c r="F813" s="3">
        <v>43456</v>
      </c>
      <c r="G813" s="3" t="s">
        <v>633</v>
      </c>
      <c r="H813" t="s">
        <v>394</v>
      </c>
      <c r="I813" t="s">
        <v>395</v>
      </c>
      <c r="J813" t="s">
        <v>274</v>
      </c>
      <c r="K813" t="s">
        <v>275</v>
      </c>
      <c r="L813" t="s">
        <v>276</v>
      </c>
      <c r="M813" s="8">
        <f>ROUND(SUMIF(Order_details_2!$A$2:$A$2158,Orders!A813,Order_details_2!$J$2:$J$2158),2)</f>
        <v>1838</v>
      </c>
    </row>
    <row r="814" spans="1:13">
      <c r="A814">
        <v>11060</v>
      </c>
      <c r="B814" t="s">
        <v>560</v>
      </c>
      <c r="C814">
        <v>2</v>
      </c>
      <c r="D814" s="3">
        <v>43415</v>
      </c>
      <c r="E814">
        <f t="shared" si="12"/>
        <v>11</v>
      </c>
      <c r="F814" s="3">
        <v>43443</v>
      </c>
      <c r="G814" s="3">
        <v>43419</v>
      </c>
      <c r="H814" t="s">
        <v>561</v>
      </c>
      <c r="I814" t="s">
        <v>562</v>
      </c>
      <c r="J814" t="s">
        <v>563</v>
      </c>
      <c r="K814" t="s">
        <v>207</v>
      </c>
      <c r="L814" t="s">
        <v>367</v>
      </c>
      <c r="M814" s="8">
        <f>ROUND(SUMIF(Order_details_2!$A$2:$A$2158,Orders!A814,Order_details_2!$J$2:$J$2158),2)</f>
        <v>266</v>
      </c>
    </row>
    <row r="815" spans="1:13">
      <c r="A815">
        <v>11061</v>
      </c>
      <c r="B815" t="s">
        <v>592</v>
      </c>
      <c r="C815">
        <v>4</v>
      </c>
      <c r="D815" s="3">
        <v>43415</v>
      </c>
      <c r="E815">
        <f t="shared" si="12"/>
        <v>11</v>
      </c>
      <c r="F815" s="3">
        <v>43457</v>
      </c>
      <c r="G815" s="3" t="s">
        <v>633</v>
      </c>
      <c r="H815" t="s">
        <v>593</v>
      </c>
      <c r="I815" t="s">
        <v>594</v>
      </c>
      <c r="J815" t="s">
        <v>595</v>
      </c>
      <c r="K815" t="s">
        <v>433</v>
      </c>
      <c r="L815" t="s">
        <v>192</v>
      </c>
      <c r="M815" s="8">
        <f>ROUND(SUMIF(Order_details_2!$A$2:$A$2158,Orders!A815,Order_details_2!$J$2:$J$2158),2)</f>
        <v>510</v>
      </c>
    </row>
    <row r="816" spans="1:13">
      <c r="A816">
        <v>11062</v>
      </c>
      <c r="B816" t="s">
        <v>396</v>
      </c>
      <c r="C816">
        <v>4</v>
      </c>
      <c r="D816" s="3">
        <v>43415</v>
      </c>
      <c r="E816">
        <f t="shared" si="12"/>
        <v>11</v>
      </c>
      <c r="F816" s="3">
        <v>43443</v>
      </c>
      <c r="G816" s="3" t="s">
        <v>633</v>
      </c>
      <c r="H816" t="s">
        <v>397</v>
      </c>
      <c r="I816" t="s">
        <v>398</v>
      </c>
      <c r="J816" t="s">
        <v>399</v>
      </c>
      <c r="K816" t="s">
        <v>207</v>
      </c>
      <c r="L816" t="s">
        <v>367</v>
      </c>
      <c r="M816" s="8">
        <f>ROUND(SUMIF(Order_details_2!$A$2:$A$2158,Orders!A816,Order_details_2!$J$2:$J$2158),2)</f>
        <v>101.6</v>
      </c>
    </row>
    <row r="817" spans="1:13">
      <c r="A817">
        <v>11063</v>
      </c>
      <c r="B817" t="s">
        <v>410</v>
      </c>
      <c r="C817">
        <v>3</v>
      </c>
      <c r="D817" s="3">
        <v>43415</v>
      </c>
      <c r="E817">
        <f t="shared" si="12"/>
        <v>11</v>
      </c>
      <c r="F817" s="3">
        <v>43443</v>
      </c>
      <c r="G817" s="3">
        <v>43421</v>
      </c>
      <c r="H817" t="s">
        <v>411</v>
      </c>
      <c r="I817" t="s">
        <v>412</v>
      </c>
      <c r="J817" t="s">
        <v>413</v>
      </c>
      <c r="K817" t="s">
        <v>414</v>
      </c>
      <c r="L817" t="s">
        <v>415</v>
      </c>
      <c r="M817" s="8">
        <f>ROUND(SUMIF(Order_details_2!$A$2:$A$2158,Orders!A817,Order_details_2!$J$2:$J$2158),2)</f>
        <v>522.54999999999995</v>
      </c>
    </row>
    <row r="818" spans="1:13">
      <c r="A818">
        <v>11064</v>
      </c>
      <c r="B818" t="s">
        <v>456</v>
      </c>
      <c r="C818">
        <v>1</v>
      </c>
      <c r="D818" s="3">
        <v>43416</v>
      </c>
      <c r="E818">
        <f t="shared" si="12"/>
        <v>11</v>
      </c>
      <c r="F818" s="3">
        <v>43444</v>
      </c>
      <c r="G818" s="3">
        <v>43419</v>
      </c>
      <c r="H818" t="s">
        <v>457</v>
      </c>
      <c r="I818" t="s">
        <v>458</v>
      </c>
      <c r="J818" t="s">
        <v>459</v>
      </c>
      <c r="K818" t="s">
        <v>460</v>
      </c>
      <c r="L818" t="s">
        <v>192</v>
      </c>
      <c r="M818" s="8">
        <f>ROUND(SUMIF(Order_details_2!$A$2:$A$2158,Orders!A818,Order_details_2!$J$2:$J$2158),2)</f>
        <v>1195.2</v>
      </c>
    </row>
    <row r="819" spans="1:13">
      <c r="A819">
        <v>11065</v>
      </c>
      <c r="B819" t="s">
        <v>388</v>
      </c>
      <c r="C819">
        <v>8</v>
      </c>
      <c r="D819" s="3">
        <v>43416</v>
      </c>
      <c r="E819">
        <f t="shared" si="12"/>
        <v>11</v>
      </c>
      <c r="F819" s="3">
        <v>43444</v>
      </c>
      <c r="G819" s="3" t="s">
        <v>633</v>
      </c>
      <c r="H819" t="s">
        <v>389</v>
      </c>
      <c r="I819" t="s">
        <v>390</v>
      </c>
      <c r="J819" t="s">
        <v>391</v>
      </c>
      <c r="K819" t="s">
        <v>392</v>
      </c>
      <c r="L819" t="s">
        <v>305</v>
      </c>
      <c r="M819" s="8">
        <f>ROUND(SUMIF(Order_details_2!$A$2:$A$2158,Orders!A819,Order_details_2!$J$2:$J$2158),2)</f>
        <v>63.14</v>
      </c>
    </row>
    <row r="820" spans="1:13">
      <c r="A820">
        <v>11066</v>
      </c>
      <c r="B820" t="s">
        <v>351</v>
      </c>
      <c r="C820">
        <v>7</v>
      </c>
      <c r="D820" s="3">
        <v>43416</v>
      </c>
      <c r="E820">
        <f t="shared" si="12"/>
        <v>11</v>
      </c>
      <c r="F820" s="3">
        <v>43444</v>
      </c>
      <c r="G820" s="3">
        <v>43419</v>
      </c>
      <c r="H820" t="s">
        <v>352</v>
      </c>
      <c r="I820" t="s">
        <v>353</v>
      </c>
      <c r="J820" t="s">
        <v>190</v>
      </c>
      <c r="K820" t="s">
        <v>191</v>
      </c>
      <c r="L820" t="s">
        <v>192</v>
      </c>
      <c r="M820" s="8">
        <f>ROUND(SUMIF(Order_details_2!$A$2:$A$2158,Orders!A820,Order_details_2!$J$2:$J$2158),2)</f>
        <v>928.75</v>
      </c>
    </row>
    <row r="821" spans="1:13">
      <c r="A821">
        <v>11067</v>
      </c>
      <c r="B821" t="s">
        <v>506</v>
      </c>
      <c r="C821">
        <v>1</v>
      </c>
      <c r="D821" s="3">
        <v>43419</v>
      </c>
      <c r="E821">
        <f t="shared" si="12"/>
        <v>11</v>
      </c>
      <c r="F821" s="3">
        <v>43433</v>
      </c>
      <c r="G821" s="3">
        <v>43421</v>
      </c>
      <c r="H821" t="s">
        <v>507</v>
      </c>
      <c r="I821" t="s">
        <v>508</v>
      </c>
      <c r="J821" t="s">
        <v>509</v>
      </c>
      <c r="K821" t="s">
        <v>207</v>
      </c>
      <c r="L821" t="s">
        <v>270</v>
      </c>
      <c r="M821" s="8">
        <f>ROUND(SUMIF(Order_details_2!$A$2:$A$2158,Orders!A821,Order_details_2!$J$2:$J$2158),2)</f>
        <v>86.85</v>
      </c>
    </row>
    <row r="822" spans="1:13">
      <c r="A822">
        <v>11068</v>
      </c>
      <c r="B822" t="s">
        <v>524</v>
      </c>
      <c r="C822">
        <v>8</v>
      </c>
      <c r="D822" s="3">
        <v>43419</v>
      </c>
      <c r="E822">
        <f t="shared" si="12"/>
        <v>11</v>
      </c>
      <c r="F822" s="3">
        <v>43447</v>
      </c>
      <c r="G822" s="3" t="s">
        <v>633</v>
      </c>
      <c r="H822" t="s">
        <v>525</v>
      </c>
      <c r="I822" t="s">
        <v>526</v>
      </c>
      <c r="J822" t="s">
        <v>406</v>
      </c>
      <c r="K822" t="s">
        <v>299</v>
      </c>
      <c r="L822" t="s">
        <v>276</v>
      </c>
      <c r="M822" s="8">
        <f>ROUND(SUMIF(Order_details_2!$A$2:$A$2158,Orders!A822,Order_details_2!$J$2:$J$2158),2)</f>
        <v>357.72</v>
      </c>
    </row>
    <row r="823" spans="1:13">
      <c r="A823">
        <v>11069</v>
      </c>
      <c r="B823" t="s">
        <v>368</v>
      </c>
      <c r="C823">
        <v>1</v>
      </c>
      <c r="D823" s="3">
        <v>43419</v>
      </c>
      <c r="E823">
        <f t="shared" si="12"/>
        <v>11</v>
      </c>
      <c r="F823" s="3">
        <v>43447</v>
      </c>
      <c r="G823" s="3">
        <v>43421</v>
      </c>
      <c r="H823" t="s">
        <v>369</v>
      </c>
      <c r="I823" t="s">
        <v>370</v>
      </c>
      <c r="J823" t="s">
        <v>314</v>
      </c>
      <c r="K823" t="s">
        <v>207</v>
      </c>
      <c r="L823" t="s">
        <v>315</v>
      </c>
      <c r="M823" s="8">
        <f>ROUND(SUMIF(Order_details_2!$A$2:$A$2158,Orders!A823,Order_details_2!$J$2:$J$2158),2)</f>
        <v>360</v>
      </c>
    </row>
    <row r="824" spans="1:13">
      <c r="A824">
        <v>11070</v>
      </c>
      <c r="B824" t="s">
        <v>379</v>
      </c>
      <c r="C824">
        <v>2</v>
      </c>
      <c r="D824" s="3">
        <v>43420</v>
      </c>
      <c r="E824">
        <f t="shared" si="12"/>
        <v>11</v>
      </c>
      <c r="F824" s="3">
        <v>43448</v>
      </c>
      <c r="G824" s="3" t="s">
        <v>633</v>
      </c>
      <c r="H824" t="s">
        <v>380</v>
      </c>
      <c r="I824" t="s">
        <v>381</v>
      </c>
      <c r="J824" t="s">
        <v>382</v>
      </c>
      <c r="K824" t="s">
        <v>207</v>
      </c>
      <c r="L824" t="s">
        <v>270</v>
      </c>
      <c r="M824" s="8">
        <f>ROUND(SUMIF(Order_details_2!$A$2:$A$2158,Orders!A824,Order_details_2!$J$2:$J$2158),2)</f>
        <v>493.53</v>
      </c>
    </row>
    <row r="825" spans="1:13">
      <c r="A825">
        <v>11071</v>
      </c>
      <c r="B825" t="s">
        <v>388</v>
      </c>
      <c r="C825">
        <v>1</v>
      </c>
      <c r="D825" s="3">
        <v>43420</v>
      </c>
      <c r="E825">
        <f t="shared" si="12"/>
        <v>11</v>
      </c>
      <c r="F825" s="3">
        <v>43448</v>
      </c>
      <c r="G825" s="3" t="s">
        <v>633</v>
      </c>
      <c r="H825" t="s">
        <v>389</v>
      </c>
      <c r="I825" t="s">
        <v>390</v>
      </c>
      <c r="J825" t="s">
        <v>391</v>
      </c>
      <c r="K825" t="s">
        <v>392</v>
      </c>
      <c r="L825" t="s">
        <v>305</v>
      </c>
      <c r="M825" s="8">
        <f>ROUND(SUMIF(Order_details_2!$A$2:$A$2158,Orders!A825,Order_details_2!$J$2:$J$2158),2)</f>
        <v>25.5</v>
      </c>
    </row>
    <row r="826" spans="1:13">
      <c r="A826">
        <v>11072</v>
      </c>
      <c r="B826" t="s">
        <v>306</v>
      </c>
      <c r="C826">
        <v>4</v>
      </c>
      <c r="D826" s="3">
        <v>43420</v>
      </c>
      <c r="E826">
        <f t="shared" si="12"/>
        <v>11</v>
      </c>
      <c r="F826" s="3">
        <v>43448</v>
      </c>
      <c r="G826" s="3" t="s">
        <v>633</v>
      </c>
      <c r="H826" t="s">
        <v>307</v>
      </c>
      <c r="I826" t="s">
        <v>308</v>
      </c>
      <c r="J826" t="s">
        <v>309</v>
      </c>
      <c r="K826" t="s">
        <v>207</v>
      </c>
      <c r="L826" t="s">
        <v>310</v>
      </c>
      <c r="M826" s="8">
        <f>ROUND(SUMIF(Order_details_2!$A$2:$A$2158,Orders!A826,Order_details_2!$J$2:$J$2158),2)</f>
        <v>5218</v>
      </c>
    </row>
    <row r="827" spans="1:13">
      <c r="A827">
        <v>11073</v>
      </c>
      <c r="B827" t="s">
        <v>449</v>
      </c>
      <c r="C827">
        <v>2</v>
      </c>
      <c r="D827" s="3">
        <v>43420</v>
      </c>
      <c r="E827">
        <f t="shared" si="12"/>
        <v>11</v>
      </c>
      <c r="F827" s="3">
        <v>43448</v>
      </c>
      <c r="G827" s="3" t="s">
        <v>633</v>
      </c>
      <c r="H827" t="s">
        <v>450</v>
      </c>
      <c r="I827" t="s">
        <v>451</v>
      </c>
      <c r="J827" t="s">
        <v>314</v>
      </c>
      <c r="K827" t="s">
        <v>207</v>
      </c>
      <c r="L827" t="s">
        <v>315</v>
      </c>
      <c r="M827" s="8">
        <f>ROUND(SUMIF(Order_details_2!$A$2:$A$2158,Orders!A827,Order_details_2!$J$2:$J$2158),2)</f>
        <v>300</v>
      </c>
    </row>
    <row r="828" spans="1:13">
      <c r="A828">
        <v>11074</v>
      </c>
      <c r="B828" t="s">
        <v>482</v>
      </c>
      <c r="C828">
        <v>7</v>
      </c>
      <c r="D828" s="3">
        <v>43421</v>
      </c>
      <c r="E828">
        <f t="shared" si="12"/>
        <v>11</v>
      </c>
      <c r="F828" s="3">
        <v>43449</v>
      </c>
      <c r="G828" s="3" t="s">
        <v>633</v>
      </c>
      <c r="H828" t="s">
        <v>483</v>
      </c>
      <c r="I828" t="s">
        <v>484</v>
      </c>
      <c r="J828" t="s">
        <v>485</v>
      </c>
      <c r="K828" t="s">
        <v>207</v>
      </c>
      <c r="L828" t="s">
        <v>486</v>
      </c>
      <c r="M828" s="8">
        <f>ROUND(SUMIF(Order_details_2!$A$2:$A$2158,Orders!A828,Order_details_2!$J$2:$J$2158),2)</f>
        <v>12.22</v>
      </c>
    </row>
    <row r="829" spans="1:13">
      <c r="A829">
        <v>11075</v>
      </c>
      <c r="B829" t="s">
        <v>291</v>
      </c>
      <c r="C829">
        <v>8</v>
      </c>
      <c r="D829" s="3">
        <v>43421</v>
      </c>
      <c r="E829">
        <f t="shared" si="12"/>
        <v>11</v>
      </c>
      <c r="F829" s="3">
        <v>43449</v>
      </c>
      <c r="G829" s="3" t="s">
        <v>633</v>
      </c>
      <c r="H829" t="s">
        <v>292</v>
      </c>
      <c r="I829" t="s">
        <v>293</v>
      </c>
      <c r="J829" t="s">
        <v>294</v>
      </c>
      <c r="K829" t="s">
        <v>207</v>
      </c>
      <c r="L829" t="s">
        <v>290</v>
      </c>
      <c r="M829" s="8">
        <f>ROUND(SUMIF(Order_details_2!$A$2:$A$2158,Orders!A829,Order_details_2!$J$2:$J$2158),2)</f>
        <v>87.9</v>
      </c>
    </row>
    <row r="830" spans="1:13">
      <c r="A830">
        <v>11076</v>
      </c>
      <c r="B830" t="s">
        <v>469</v>
      </c>
      <c r="C830">
        <v>4</v>
      </c>
      <c r="D830" s="3">
        <v>43421</v>
      </c>
      <c r="E830">
        <f t="shared" si="12"/>
        <v>11</v>
      </c>
      <c r="F830" s="3">
        <v>43449</v>
      </c>
      <c r="G830" s="3" t="s">
        <v>633</v>
      </c>
      <c r="H830" t="s">
        <v>470</v>
      </c>
      <c r="I830" t="s">
        <v>471</v>
      </c>
      <c r="J830" t="s">
        <v>472</v>
      </c>
      <c r="K830" t="s">
        <v>207</v>
      </c>
      <c r="L830" t="s">
        <v>265</v>
      </c>
      <c r="M830" s="8">
        <f>ROUND(SUMIF(Order_details_2!$A$2:$A$2158,Orders!A830,Order_details_2!$J$2:$J$2158),2)</f>
        <v>264.25</v>
      </c>
    </row>
    <row r="831" spans="1:13">
      <c r="A831">
        <v>11077</v>
      </c>
      <c r="B831" t="s">
        <v>323</v>
      </c>
      <c r="C831">
        <v>1</v>
      </c>
      <c r="D831" s="3">
        <v>43421</v>
      </c>
      <c r="E831">
        <f t="shared" si="12"/>
        <v>11</v>
      </c>
      <c r="F831" s="3">
        <v>43449</v>
      </c>
      <c r="G831" s="3" t="s">
        <v>633</v>
      </c>
      <c r="H831" t="s">
        <v>324</v>
      </c>
      <c r="I831" t="s">
        <v>325</v>
      </c>
      <c r="J831" t="s">
        <v>326</v>
      </c>
      <c r="K831" t="s">
        <v>327</v>
      </c>
      <c r="L831" t="s">
        <v>192</v>
      </c>
      <c r="M831" s="8">
        <f>ROUND(SUMIF(Order_details_2!$A$2:$A$2158,Orders!A831,Order_details_2!$J$2:$J$2158),2)</f>
        <v>450.83</v>
      </c>
    </row>
    <row r="832" spans="1:13">
      <c r="A832">
        <v>11088</v>
      </c>
      <c r="B832" t="s">
        <v>323</v>
      </c>
      <c r="C832">
        <v>8</v>
      </c>
      <c r="D832" s="3">
        <v>43422</v>
      </c>
      <c r="E832">
        <f t="shared" si="12"/>
        <v>11</v>
      </c>
      <c r="F832" s="3">
        <v>43449</v>
      </c>
      <c r="G832" s="3" t="s">
        <v>633</v>
      </c>
      <c r="H832" t="s">
        <v>324</v>
      </c>
      <c r="I832" t="s">
        <v>634</v>
      </c>
      <c r="J832" t="s">
        <v>326</v>
      </c>
      <c r="K832" t="s">
        <v>327</v>
      </c>
      <c r="L832" t="s">
        <v>192</v>
      </c>
      <c r="M832" s="8">
        <f>ROUND(SUMIF(Order_details_2!$A$2:$A$2158,Orders!A832,Order_details_2!$J$2:$J$2158),2)</f>
        <v>286</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E9EB-D46B-4461-8A2B-FA1BC35EB4A0}">
  <dimension ref="A1:K92"/>
  <sheetViews>
    <sheetView workbookViewId="0">
      <selection sqref="A1:K1"/>
    </sheetView>
  </sheetViews>
  <sheetFormatPr defaultRowHeight="14.45"/>
  <sheetData>
    <row r="1" spans="1:11">
      <c r="A1" s="2" t="s">
        <v>252</v>
      </c>
      <c r="B1" s="2" t="s">
        <v>635</v>
      </c>
      <c r="C1" s="2" t="s">
        <v>636</v>
      </c>
      <c r="D1" s="2" t="s">
        <v>637</v>
      </c>
      <c r="E1" s="2" t="s">
        <v>638</v>
      </c>
      <c r="F1" s="2" t="s">
        <v>182</v>
      </c>
      <c r="G1" s="2" t="s">
        <v>183</v>
      </c>
      <c r="H1" s="2" t="s">
        <v>184</v>
      </c>
      <c r="I1" s="2" t="s">
        <v>185</v>
      </c>
      <c r="J1" s="2" t="s">
        <v>639</v>
      </c>
      <c r="K1" s="2" t="s">
        <v>640</v>
      </c>
    </row>
    <row r="2" spans="1:11">
      <c r="A2" t="s">
        <v>617</v>
      </c>
      <c r="B2" t="s">
        <v>618</v>
      </c>
      <c r="C2" t="s">
        <v>641</v>
      </c>
      <c r="D2" t="s">
        <v>189</v>
      </c>
      <c r="E2" t="s">
        <v>619</v>
      </c>
      <c r="F2" t="s">
        <v>620</v>
      </c>
      <c r="G2" t="s">
        <v>207</v>
      </c>
      <c r="H2">
        <v>12209</v>
      </c>
      <c r="I2" t="s">
        <v>270</v>
      </c>
      <c r="J2" t="s">
        <v>642</v>
      </c>
      <c r="K2" t="s">
        <v>643</v>
      </c>
    </row>
    <row r="3" spans="1:11">
      <c r="A3" t="s">
        <v>434</v>
      </c>
      <c r="B3" t="s">
        <v>435</v>
      </c>
      <c r="C3" t="s">
        <v>644</v>
      </c>
      <c r="D3" t="s">
        <v>645</v>
      </c>
      <c r="E3" t="s">
        <v>436</v>
      </c>
      <c r="F3" t="s">
        <v>314</v>
      </c>
      <c r="G3" t="s">
        <v>207</v>
      </c>
      <c r="H3">
        <v>5021</v>
      </c>
      <c r="I3" t="s">
        <v>315</v>
      </c>
      <c r="J3" t="s">
        <v>646</v>
      </c>
      <c r="K3" t="s">
        <v>647</v>
      </c>
    </row>
    <row r="4" spans="1:11">
      <c r="A4" t="s">
        <v>513</v>
      </c>
      <c r="B4" t="s">
        <v>514</v>
      </c>
      <c r="C4" t="s">
        <v>648</v>
      </c>
      <c r="D4" t="s">
        <v>645</v>
      </c>
      <c r="E4" t="s">
        <v>515</v>
      </c>
      <c r="F4" t="s">
        <v>314</v>
      </c>
      <c r="G4" t="s">
        <v>207</v>
      </c>
      <c r="H4">
        <v>5023</v>
      </c>
      <c r="I4" t="s">
        <v>315</v>
      </c>
      <c r="J4" t="s">
        <v>649</v>
      </c>
      <c r="K4" t="s">
        <v>207</v>
      </c>
    </row>
    <row r="5" spans="1:11">
      <c r="A5" t="s">
        <v>498</v>
      </c>
      <c r="B5" t="s">
        <v>499</v>
      </c>
      <c r="C5" t="s">
        <v>650</v>
      </c>
      <c r="D5" t="s">
        <v>189</v>
      </c>
      <c r="E5" t="s">
        <v>651</v>
      </c>
      <c r="F5" t="s">
        <v>206</v>
      </c>
      <c r="G5" t="s">
        <v>207</v>
      </c>
      <c r="H5" t="s">
        <v>652</v>
      </c>
      <c r="I5" t="s">
        <v>209</v>
      </c>
      <c r="J5" t="s">
        <v>653</v>
      </c>
      <c r="K5" t="s">
        <v>654</v>
      </c>
    </row>
    <row r="6" spans="1:11">
      <c r="A6" t="s">
        <v>375</v>
      </c>
      <c r="B6" t="s">
        <v>376</v>
      </c>
      <c r="C6" t="s">
        <v>655</v>
      </c>
      <c r="D6" t="s">
        <v>656</v>
      </c>
      <c r="E6" t="s">
        <v>377</v>
      </c>
      <c r="F6" t="s">
        <v>378</v>
      </c>
      <c r="G6" t="s">
        <v>207</v>
      </c>
      <c r="H6" t="s">
        <v>657</v>
      </c>
      <c r="I6" t="s">
        <v>332</v>
      </c>
      <c r="J6" t="s">
        <v>658</v>
      </c>
      <c r="K6" t="s">
        <v>659</v>
      </c>
    </row>
    <row r="7" spans="1:11">
      <c r="A7" t="s">
        <v>582</v>
      </c>
      <c r="B7" t="s">
        <v>583</v>
      </c>
      <c r="C7" t="s">
        <v>660</v>
      </c>
      <c r="D7" t="s">
        <v>189</v>
      </c>
      <c r="E7" t="s">
        <v>584</v>
      </c>
      <c r="F7" t="s">
        <v>585</v>
      </c>
      <c r="G7" t="s">
        <v>207</v>
      </c>
      <c r="H7">
        <v>68306</v>
      </c>
      <c r="I7" t="s">
        <v>270</v>
      </c>
      <c r="J7" t="s">
        <v>661</v>
      </c>
      <c r="K7" t="s">
        <v>662</v>
      </c>
    </row>
    <row r="8" spans="1:11">
      <c r="A8" t="s">
        <v>333</v>
      </c>
      <c r="B8" t="s">
        <v>663</v>
      </c>
      <c r="C8" t="s">
        <v>664</v>
      </c>
      <c r="D8" t="s">
        <v>665</v>
      </c>
      <c r="E8" t="s">
        <v>335</v>
      </c>
      <c r="F8" t="s">
        <v>336</v>
      </c>
      <c r="G8" t="s">
        <v>207</v>
      </c>
      <c r="H8">
        <v>67000</v>
      </c>
      <c r="I8" t="s">
        <v>265</v>
      </c>
      <c r="J8" t="s">
        <v>666</v>
      </c>
      <c r="K8" t="s">
        <v>667</v>
      </c>
    </row>
    <row r="9" spans="1:11">
      <c r="A9" t="s">
        <v>461</v>
      </c>
      <c r="B9" t="s">
        <v>462</v>
      </c>
      <c r="C9" t="s">
        <v>668</v>
      </c>
      <c r="D9" t="s">
        <v>645</v>
      </c>
      <c r="E9" t="s">
        <v>463</v>
      </c>
      <c r="F9" t="s">
        <v>386</v>
      </c>
      <c r="G9" t="s">
        <v>207</v>
      </c>
      <c r="H9">
        <v>28023</v>
      </c>
      <c r="I9" t="s">
        <v>387</v>
      </c>
      <c r="J9" t="s">
        <v>669</v>
      </c>
      <c r="K9" t="s">
        <v>670</v>
      </c>
    </row>
    <row r="10" spans="1:11">
      <c r="A10" t="s">
        <v>469</v>
      </c>
      <c r="B10" t="s">
        <v>470</v>
      </c>
      <c r="C10" t="s">
        <v>671</v>
      </c>
      <c r="D10" t="s">
        <v>645</v>
      </c>
      <c r="E10" t="s">
        <v>471</v>
      </c>
      <c r="F10" t="s">
        <v>472</v>
      </c>
      <c r="G10" t="s">
        <v>207</v>
      </c>
      <c r="H10">
        <v>13008</v>
      </c>
      <c r="I10" t="s">
        <v>265</v>
      </c>
      <c r="J10" t="s">
        <v>672</v>
      </c>
      <c r="K10" t="s">
        <v>673</v>
      </c>
    </row>
    <row r="11" spans="1:11">
      <c r="A11" t="s">
        <v>541</v>
      </c>
      <c r="B11" t="s">
        <v>542</v>
      </c>
      <c r="C11" t="s">
        <v>674</v>
      </c>
      <c r="D11" t="s">
        <v>675</v>
      </c>
      <c r="E11" t="s">
        <v>543</v>
      </c>
      <c r="F11" t="s">
        <v>544</v>
      </c>
      <c r="G11" t="s">
        <v>545</v>
      </c>
      <c r="H11" t="s">
        <v>676</v>
      </c>
      <c r="I11" t="s">
        <v>478</v>
      </c>
      <c r="J11" t="s">
        <v>677</v>
      </c>
      <c r="K11" t="s">
        <v>678</v>
      </c>
    </row>
    <row r="12" spans="1:11">
      <c r="A12" t="s">
        <v>400</v>
      </c>
      <c r="B12" t="s">
        <v>401</v>
      </c>
      <c r="C12" t="s">
        <v>679</v>
      </c>
      <c r="D12" t="s">
        <v>189</v>
      </c>
      <c r="E12" t="s">
        <v>402</v>
      </c>
      <c r="F12" t="s">
        <v>206</v>
      </c>
      <c r="G12" t="s">
        <v>207</v>
      </c>
      <c r="H12" t="s">
        <v>680</v>
      </c>
      <c r="I12" t="s">
        <v>209</v>
      </c>
      <c r="J12" t="s">
        <v>681</v>
      </c>
      <c r="K12" t="s">
        <v>207</v>
      </c>
    </row>
    <row r="13" spans="1:11">
      <c r="A13" t="s">
        <v>589</v>
      </c>
      <c r="B13" t="s">
        <v>590</v>
      </c>
      <c r="C13" t="s">
        <v>682</v>
      </c>
      <c r="D13" t="s">
        <v>683</v>
      </c>
      <c r="E13" t="s">
        <v>591</v>
      </c>
      <c r="F13" t="s">
        <v>558</v>
      </c>
      <c r="G13" t="s">
        <v>207</v>
      </c>
      <c r="H13">
        <v>1010</v>
      </c>
      <c r="I13" t="s">
        <v>559</v>
      </c>
      <c r="J13" t="s">
        <v>684</v>
      </c>
      <c r="K13" t="s">
        <v>685</v>
      </c>
    </row>
    <row r="14" spans="1:11">
      <c r="A14" t="s">
        <v>311</v>
      </c>
      <c r="B14" t="s">
        <v>312</v>
      </c>
      <c r="C14" t="s">
        <v>686</v>
      </c>
      <c r="D14" t="s">
        <v>665</v>
      </c>
      <c r="E14" t="s">
        <v>313</v>
      </c>
      <c r="F14" t="s">
        <v>314</v>
      </c>
      <c r="G14" t="s">
        <v>207</v>
      </c>
      <c r="H14">
        <v>5022</v>
      </c>
      <c r="I14" t="s">
        <v>315</v>
      </c>
      <c r="J14" t="s">
        <v>687</v>
      </c>
      <c r="K14" t="s">
        <v>688</v>
      </c>
    </row>
    <row r="15" spans="1:11">
      <c r="A15" t="s">
        <v>286</v>
      </c>
      <c r="B15" t="s">
        <v>287</v>
      </c>
      <c r="C15" t="s">
        <v>689</v>
      </c>
      <c r="D15" t="s">
        <v>645</v>
      </c>
      <c r="E15" t="s">
        <v>690</v>
      </c>
      <c r="F15" t="s">
        <v>289</v>
      </c>
      <c r="G15" t="s">
        <v>207</v>
      </c>
      <c r="H15">
        <v>3012</v>
      </c>
      <c r="I15" t="s">
        <v>290</v>
      </c>
      <c r="J15" t="s">
        <v>691</v>
      </c>
      <c r="K15" t="s">
        <v>207</v>
      </c>
    </row>
    <row r="16" spans="1:11">
      <c r="A16" t="s">
        <v>403</v>
      </c>
      <c r="B16" t="s">
        <v>404</v>
      </c>
      <c r="C16" t="s">
        <v>692</v>
      </c>
      <c r="D16" t="s">
        <v>693</v>
      </c>
      <c r="E16" t="s">
        <v>405</v>
      </c>
      <c r="F16" t="s">
        <v>406</v>
      </c>
      <c r="G16" t="s">
        <v>299</v>
      </c>
      <c r="H16" t="s">
        <v>694</v>
      </c>
      <c r="I16" t="s">
        <v>276</v>
      </c>
      <c r="J16" t="s">
        <v>695</v>
      </c>
      <c r="K16" t="s">
        <v>207</v>
      </c>
    </row>
    <row r="17" spans="1:11">
      <c r="A17" t="s">
        <v>568</v>
      </c>
      <c r="B17" t="s">
        <v>569</v>
      </c>
      <c r="C17" t="s">
        <v>696</v>
      </c>
      <c r="D17" t="s">
        <v>189</v>
      </c>
      <c r="E17" t="s">
        <v>570</v>
      </c>
      <c r="F17" t="s">
        <v>206</v>
      </c>
      <c r="G17" t="s">
        <v>207</v>
      </c>
      <c r="H17" t="s">
        <v>697</v>
      </c>
      <c r="I17" t="s">
        <v>209</v>
      </c>
      <c r="J17" t="s">
        <v>698</v>
      </c>
      <c r="K17" t="s">
        <v>699</v>
      </c>
    </row>
    <row r="18" spans="1:11">
      <c r="A18" t="s">
        <v>506</v>
      </c>
      <c r="B18" t="s">
        <v>507</v>
      </c>
      <c r="C18" t="s">
        <v>700</v>
      </c>
      <c r="D18" t="s">
        <v>656</v>
      </c>
      <c r="E18" t="s">
        <v>508</v>
      </c>
      <c r="F18" t="s">
        <v>509</v>
      </c>
      <c r="G18" t="s">
        <v>207</v>
      </c>
      <c r="H18">
        <v>52066</v>
      </c>
      <c r="I18" t="s">
        <v>270</v>
      </c>
      <c r="J18" t="s">
        <v>701</v>
      </c>
      <c r="K18" t="s">
        <v>702</v>
      </c>
    </row>
    <row r="19" spans="1:11">
      <c r="A19" t="s">
        <v>440</v>
      </c>
      <c r="B19" t="s">
        <v>441</v>
      </c>
      <c r="C19" t="s">
        <v>703</v>
      </c>
      <c r="D19" t="s">
        <v>645</v>
      </c>
      <c r="E19" t="s">
        <v>442</v>
      </c>
      <c r="F19" t="s">
        <v>443</v>
      </c>
      <c r="G19" t="s">
        <v>207</v>
      </c>
      <c r="H19">
        <v>44000</v>
      </c>
      <c r="I19" t="s">
        <v>265</v>
      </c>
      <c r="J19" t="s">
        <v>704</v>
      </c>
      <c r="K19" t="s">
        <v>705</v>
      </c>
    </row>
    <row r="20" spans="1:11">
      <c r="A20" t="s">
        <v>510</v>
      </c>
      <c r="B20" t="s">
        <v>511</v>
      </c>
      <c r="C20" t="s">
        <v>706</v>
      </c>
      <c r="D20" t="s">
        <v>683</v>
      </c>
      <c r="E20" t="s">
        <v>512</v>
      </c>
      <c r="F20" t="s">
        <v>206</v>
      </c>
      <c r="G20" t="s">
        <v>207</v>
      </c>
      <c r="H20" t="s">
        <v>707</v>
      </c>
      <c r="I20" t="s">
        <v>209</v>
      </c>
      <c r="J20" t="s">
        <v>708</v>
      </c>
      <c r="K20" t="s">
        <v>709</v>
      </c>
    </row>
    <row r="21" spans="1:11">
      <c r="A21" t="s">
        <v>306</v>
      </c>
      <c r="B21" t="s">
        <v>307</v>
      </c>
      <c r="C21" t="s">
        <v>710</v>
      </c>
      <c r="D21" t="s">
        <v>205</v>
      </c>
      <c r="E21" t="s">
        <v>308</v>
      </c>
      <c r="F21" t="s">
        <v>309</v>
      </c>
      <c r="G21" t="s">
        <v>207</v>
      </c>
      <c r="H21">
        <v>8010</v>
      </c>
      <c r="I21" t="s">
        <v>310</v>
      </c>
      <c r="J21" t="s">
        <v>711</v>
      </c>
      <c r="K21" t="s">
        <v>712</v>
      </c>
    </row>
    <row r="22" spans="1:11">
      <c r="A22" t="s">
        <v>487</v>
      </c>
      <c r="B22" t="s">
        <v>488</v>
      </c>
      <c r="C22" t="s">
        <v>713</v>
      </c>
      <c r="D22" t="s">
        <v>714</v>
      </c>
      <c r="E22" t="s">
        <v>489</v>
      </c>
      <c r="F22" t="s">
        <v>406</v>
      </c>
      <c r="G22" t="s">
        <v>299</v>
      </c>
      <c r="H22" t="s">
        <v>715</v>
      </c>
      <c r="I22" t="s">
        <v>276</v>
      </c>
      <c r="J22" t="s">
        <v>716</v>
      </c>
      <c r="K22" t="s">
        <v>207</v>
      </c>
    </row>
    <row r="23" spans="1:11">
      <c r="A23" t="s">
        <v>717</v>
      </c>
      <c r="B23" t="s">
        <v>718</v>
      </c>
      <c r="C23" t="s">
        <v>719</v>
      </c>
      <c r="D23" t="s">
        <v>675</v>
      </c>
      <c r="E23" t="s">
        <v>720</v>
      </c>
      <c r="F23" t="s">
        <v>386</v>
      </c>
      <c r="G23" t="s">
        <v>207</v>
      </c>
      <c r="H23">
        <v>28034</v>
      </c>
      <c r="I23" t="s">
        <v>387</v>
      </c>
      <c r="J23" t="s">
        <v>721</v>
      </c>
      <c r="K23" t="s">
        <v>722</v>
      </c>
    </row>
    <row r="24" spans="1:11">
      <c r="A24" t="s">
        <v>551</v>
      </c>
      <c r="B24" t="s">
        <v>552</v>
      </c>
      <c r="C24" t="s">
        <v>723</v>
      </c>
      <c r="D24" t="s">
        <v>724</v>
      </c>
      <c r="E24" t="s">
        <v>553</v>
      </c>
      <c r="F24" t="s">
        <v>554</v>
      </c>
      <c r="G24" t="s">
        <v>207</v>
      </c>
      <c r="H24">
        <v>59000</v>
      </c>
      <c r="I24" t="s">
        <v>265</v>
      </c>
      <c r="J24" t="s">
        <v>725</v>
      </c>
      <c r="K24" t="s">
        <v>726</v>
      </c>
    </row>
    <row r="25" spans="1:11">
      <c r="A25" t="s">
        <v>328</v>
      </c>
      <c r="B25" t="s">
        <v>329</v>
      </c>
      <c r="C25" t="s">
        <v>727</v>
      </c>
      <c r="D25" t="s">
        <v>645</v>
      </c>
      <c r="E25" t="s">
        <v>330</v>
      </c>
      <c r="F25" t="s">
        <v>331</v>
      </c>
      <c r="G25" t="s">
        <v>207</v>
      </c>
      <c r="H25" t="s">
        <v>728</v>
      </c>
      <c r="I25" t="s">
        <v>332</v>
      </c>
      <c r="J25" t="s">
        <v>729</v>
      </c>
      <c r="K25" t="s">
        <v>207</v>
      </c>
    </row>
    <row r="26" spans="1:11">
      <c r="A26" t="s">
        <v>342</v>
      </c>
      <c r="B26" t="s">
        <v>343</v>
      </c>
      <c r="C26" t="s">
        <v>730</v>
      </c>
      <c r="D26" t="s">
        <v>665</v>
      </c>
      <c r="E26" t="s">
        <v>344</v>
      </c>
      <c r="F26" t="s">
        <v>345</v>
      </c>
      <c r="G26" t="s">
        <v>207</v>
      </c>
      <c r="H26">
        <v>80805</v>
      </c>
      <c r="I26" t="s">
        <v>270</v>
      </c>
      <c r="J26" t="s">
        <v>731</v>
      </c>
      <c r="K26" t="s">
        <v>732</v>
      </c>
    </row>
    <row r="27" spans="1:11">
      <c r="A27" t="s">
        <v>621</v>
      </c>
      <c r="B27" t="s">
        <v>622</v>
      </c>
      <c r="C27" t="s">
        <v>733</v>
      </c>
      <c r="D27" t="s">
        <v>665</v>
      </c>
      <c r="E27" t="s">
        <v>623</v>
      </c>
      <c r="F27" t="s">
        <v>443</v>
      </c>
      <c r="G27" t="s">
        <v>207</v>
      </c>
      <c r="H27">
        <v>44000</v>
      </c>
      <c r="I27" t="s">
        <v>265</v>
      </c>
      <c r="J27" t="s">
        <v>734</v>
      </c>
      <c r="K27" t="s">
        <v>735</v>
      </c>
    </row>
    <row r="28" spans="1:11">
      <c r="A28" t="s">
        <v>560</v>
      </c>
      <c r="B28" t="s">
        <v>561</v>
      </c>
      <c r="C28" t="s">
        <v>736</v>
      </c>
      <c r="D28" t="s">
        <v>189</v>
      </c>
      <c r="E28" t="s">
        <v>562</v>
      </c>
      <c r="F28" t="s">
        <v>563</v>
      </c>
      <c r="G28" t="s">
        <v>207</v>
      </c>
      <c r="H28">
        <v>10100</v>
      </c>
      <c r="I28" t="s">
        <v>367</v>
      </c>
      <c r="J28" t="s">
        <v>737</v>
      </c>
      <c r="K28" t="s">
        <v>738</v>
      </c>
    </row>
    <row r="29" spans="1:11">
      <c r="A29" t="s">
        <v>464</v>
      </c>
      <c r="B29" t="s">
        <v>465</v>
      </c>
      <c r="C29" t="s">
        <v>739</v>
      </c>
      <c r="D29" t="s">
        <v>205</v>
      </c>
      <c r="E29" t="s">
        <v>466</v>
      </c>
      <c r="F29" t="s">
        <v>467</v>
      </c>
      <c r="G29" t="s">
        <v>207</v>
      </c>
      <c r="H29">
        <v>1675</v>
      </c>
      <c r="I29" t="s">
        <v>468</v>
      </c>
      <c r="J29" t="s">
        <v>740</v>
      </c>
      <c r="K29" t="s">
        <v>741</v>
      </c>
    </row>
    <row r="30" spans="1:11">
      <c r="A30" t="s">
        <v>516</v>
      </c>
      <c r="B30" t="s">
        <v>742</v>
      </c>
      <c r="C30" t="s">
        <v>743</v>
      </c>
      <c r="D30" t="s">
        <v>665</v>
      </c>
      <c r="E30" t="s">
        <v>518</v>
      </c>
      <c r="F30" t="s">
        <v>519</v>
      </c>
      <c r="G30" t="s">
        <v>207</v>
      </c>
      <c r="H30">
        <v>8022</v>
      </c>
      <c r="I30" t="s">
        <v>387</v>
      </c>
      <c r="J30" t="s">
        <v>744</v>
      </c>
      <c r="K30" t="s">
        <v>745</v>
      </c>
    </row>
    <row r="31" spans="1:11">
      <c r="A31" t="s">
        <v>420</v>
      </c>
      <c r="B31" t="s">
        <v>421</v>
      </c>
      <c r="C31" t="s">
        <v>746</v>
      </c>
      <c r="D31" t="s">
        <v>205</v>
      </c>
      <c r="E31" t="s">
        <v>422</v>
      </c>
      <c r="F31" t="s">
        <v>423</v>
      </c>
      <c r="G31" t="s">
        <v>207</v>
      </c>
      <c r="H31">
        <v>41101</v>
      </c>
      <c r="I31" t="s">
        <v>387</v>
      </c>
      <c r="J31" t="s">
        <v>747</v>
      </c>
      <c r="K31" t="s">
        <v>207</v>
      </c>
    </row>
    <row r="32" spans="1:11">
      <c r="A32" t="s">
        <v>564</v>
      </c>
      <c r="B32" t="s">
        <v>565</v>
      </c>
      <c r="C32" t="s">
        <v>748</v>
      </c>
      <c r="D32" t="s">
        <v>693</v>
      </c>
      <c r="E32" t="s">
        <v>566</v>
      </c>
      <c r="F32" t="s">
        <v>567</v>
      </c>
      <c r="G32" t="s">
        <v>299</v>
      </c>
      <c r="H32" t="s">
        <v>749</v>
      </c>
      <c r="I32" t="s">
        <v>276</v>
      </c>
      <c r="J32" t="s">
        <v>750</v>
      </c>
      <c r="K32" t="s">
        <v>207</v>
      </c>
    </row>
    <row r="33" spans="1:11">
      <c r="A33" t="s">
        <v>592</v>
      </c>
      <c r="B33" t="s">
        <v>593</v>
      </c>
      <c r="C33" t="s">
        <v>751</v>
      </c>
      <c r="D33" t="s">
        <v>665</v>
      </c>
      <c r="E33" t="s">
        <v>594</v>
      </c>
      <c r="F33" t="s">
        <v>595</v>
      </c>
      <c r="G33" t="s">
        <v>433</v>
      </c>
      <c r="H33">
        <v>97403</v>
      </c>
      <c r="I33" t="s">
        <v>192</v>
      </c>
      <c r="J33" t="s">
        <v>752</v>
      </c>
      <c r="K33" t="s">
        <v>207</v>
      </c>
    </row>
    <row r="34" spans="1:11">
      <c r="A34" t="s">
        <v>346</v>
      </c>
      <c r="B34" t="s">
        <v>347</v>
      </c>
      <c r="C34" t="s">
        <v>753</v>
      </c>
      <c r="D34" t="s">
        <v>645</v>
      </c>
      <c r="E34" t="s">
        <v>348</v>
      </c>
      <c r="F34" t="s">
        <v>349</v>
      </c>
      <c r="G34" t="s">
        <v>350</v>
      </c>
      <c r="H34">
        <v>1081</v>
      </c>
      <c r="I34" t="s">
        <v>305</v>
      </c>
      <c r="J34" t="s">
        <v>754</v>
      </c>
      <c r="K34" t="s">
        <v>755</v>
      </c>
    </row>
    <row r="35" spans="1:11">
      <c r="A35" t="s">
        <v>271</v>
      </c>
      <c r="B35" t="s">
        <v>272</v>
      </c>
      <c r="C35" t="s">
        <v>756</v>
      </c>
      <c r="D35" t="s">
        <v>675</v>
      </c>
      <c r="E35" t="s">
        <v>273</v>
      </c>
      <c r="F35" t="s">
        <v>274</v>
      </c>
      <c r="G35" t="s">
        <v>275</v>
      </c>
      <c r="H35" t="s">
        <v>757</v>
      </c>
      <c r="I35" t="s">
        <v>276</v>
      </c>
      <c r="J35" t="s">
        <v>758</v>
      </c>
      <c r="K35" t="s">
        <v>759</v>
      </c>
    </row>
    <row r="36" spans="1:11">
      <c r="A36" t="s">
        <v>300</v>
      </c>
      <c r="B36" t="s">
        <v>301</v>
      </c>
      <c r="C36" t="s">
        <v>760</v>
      </c>
      <c r="D36" t="s">
        <v>189</v>
      </c>
      <c r="E36" t="s">
        <v>302</v>
      </c>
      <c r="F36" t="s">
        <v>303</v>
      </c>
      <c r="G36" t="s">
        <v>304</v>
      </c>
      <c r="H36">
        <v>5022</v>
      </c>
      <c r="I36" t="s">
        <v>305</v>
      </c>
      <c r="J36" t="s">
        <v>761</v>
      </c>
      <c r="K36" t="s">
        <v>762</v>
      </c>
    </row>
    <row r="37" spans="1:11">
      <c r="A37" t="s">
        <v>532</v>
      </c>
      <c r="B37" t="s">
        <v>533</v>
      </c>
      <c r="C37" t="s">
        <v>763</v>
      </c>
      <c r="D37" t="s">
        <v>189</v>
      </c>
      <c r="E37" t="s">
        <v>534</v>
      </c>
      <c r="F37" t="s">
        <v>535</v>
      </c>
      <c r="G37" t="s">
        <v>433</v>
      </c>
      <c r="H37">
        <v>97827</v>
      </c>
      <c r="I37" t="s">
        <v>192</v>
      </c>
      <c r="J37" t="s">
        <v>764</v>
      </c>
      <c r="K37" t="s">
        <v>765</v>
      </c>
    </row>
    <row r="38" spans="1:11">
      <c r="A38" t="s">
        <v>410</v>
      </c>
      <c r="B38" t="s">
        <v>411</v>
      </c>
      <c r="C38" t="s">
        <v>766</v>
      </c>
      <c r="D38" t="s">
        <v>693</v>
      </c>
      <c r="E38" t="s">
        <v>412</v>
      </c>
      <c r="F38" t="s">
        <v>413</v>
      </c>
      <c r="G38" t="s">
        <v>414</v>
      </c>
      <c r="H38" t="s">
        <v>207</v>
      </c>
      <c r="I38" t="s">
        <v>415</v>
      </c>
      <c r="J38" t="s">
        <v>767</v>
      </c>
      <c r="K38" t="s">
        <v>768</v>
      </c>
    </row>
    <row r="39" spans="1:11">
      <c r="A39" t="s">
        <v>444</v>
      </c>
      <c r="B39" t="s">
        <v>445</v>
      </c>
      <c r="C39" t="s">
        <v>769</v>
      </c>
      <c r="D39" t="s">
        <v>665</v>
      </c>
      <c r="E39" t="s">
        <v>446</v>
      </c>
      <c r="F39" t="s">
        <v>447</v>
      </c>
      <c r="G39" t="s">
        <v>448</v>
      </c>
      <c r="H39" t="s">
        <v>770</v>
      </c>
      <c r="I39" t="s">
        <v>209</v>
      </c>
      <c r="J39" t="s">
        <v>771</v>
      </c>
      <c r="K39" t="s">
        <v>207</v>
      </c>
    </row>
    <row r="40" spans="1:11">
      <c r="A40" t="s">
        <v>452</v>
      </c>
      <c r="B40" t="s">
        <v>453</v>
      </c>
      <c r="C40" t="s">
        <v>772</v>
      </c>
      <c r="D40" t="s">
        <v>693</v>
      </c>
      <c r="E40" t="s">
        <v>454</v>
      </c>
      <c r="F40" t="s">
        <v>455</v>
      </c>
      <c r="G40" t="s">
        <v>207</v>
      </c>
      <c r="H40">
        <v>14776</v>
      </c>
      <c r="I40" t="s">
        <v>270</v>
      </c>
      <c r="J40" t="s">
        <v>773</v>
      </c>
      <c r="K40" t="s">
        <v>207</v>
      </c>
    </row>
    <row r="41" spans="1:11">
      <c r="A41" t="s">
        <v>629</v>
      </c>
      <c r="B41" t="s">
        <v>630</v>
      </c>
      <c r="C41" t="s">
        <v>774</v>
      </c>
      <c r="D41" t="s">
        <v>189</v>
      </c>
      <c r="E41" t="s">
        <v>631</v>
      </c>
      <c r="F41" t="s">
        <v>632</v>
      </c>
      <c r="G41" t="s">
        <v>207</v>
      </c>
      <c r="H41">
        <v>78000</v>
      </c>
      <c r="I41" t="s">
        <v>265</v>
      </c>
      <c r="J41" t="s">
        <v>775</v>
      </c>
      <c r="K41" t="s">
        <v>776</v>
      </c>
    </row>
    <row r="42" spans="1:11">
      <c r="A42" t="s">
        <v>490</v>
      </c>
      <c r="B42" t="s">
        <v>491</v>
      </c>
      <c r="C42" t="s">
        <v>777</v>
      </c>
      <c r="D42" t="s">
        <v>205</v>
      </c>
      <c r="E42" t="s">
        <v>492</v>
      </c>
      <c r="F42" t="s">
        <v>493</v>
      </c>
      <c r="G42" t="s">
        <v>207</v>
      </c>
      <c r="H42">
        <v>31000</v>
      </c>
      <c r="I42" t="s">
        <v>265</v>
      </c>
      <c r="J42" t="s">
        <v>778</v>
      </c>
      <c r="K42" t="s">
        <v>779</v>
      </c>
    </row>
    <row r="43" spans="1:11">
      <c r="A43" t="s">
        <v>578</v>
      </c>
      <c r="B43" t="s">
        <v>579</v>
      </c>
      <c r="C43" t="s">
        <v>780</v>
      </c>
      <c r="D43" t="s">
        <v>714</v>
      </c>
      <c r="E43" t="s">
        <v>781</v>
      </c>
      <c r="F43" t="s">
        <v>581</v>
      </c>
      <c r="G43" t="s">
        <v>545</v>
      </c>
      <c r="H43" t="s">
        <v>782</v>
      </c>
      <c r="I43" t="s">
        <v>478</v>
      </c>
      <c r="J43" t="s">
        <v>783</v>
      </c>
      <c r="K43" t="s">
        <v>784</v>
      </c>
    </row>
    <row r="44" spans="1:11">
      <c r="A44" t="s">
        <v>574</v>
      </c>
      <c r="B44" t="s">
        <v>575</v>
      </c>
      <c r="C44" t="s">
        <v>785</v>
      </c>
      <c r="D44" t="s">
        <v>665</v>
      </c>
      <c r="E44" t="s">
        <v>576</v>
      </c>
      <c r="F44" t="s">
        <v>577</v>
      </c>
      <c r="G44" t="s">
        <v>191</v>
      </c>
      <c r="H44">
        <v>99362</v>
      </c>
      <c r="I44" t="s">
        <v>192</v>
      </c>
      <c r="J44" t="s">
        <v>786</v>
      </c>
      <c r="K44" t="s">
        <v>787</v>
      </c>
    </row>
    <row r="45" spans="1:11">
      <c r="A45" t="s">
        <v>379</v>
      </c>
      <c r="B45" t="s">
        <v>380</v>
      </c>
      <c r="C45" t="s">
        <v>788</v>
      </c>
      <c r="D45" t="s">
        <v>189</v>
      </c>
      <c r="E45" t="s">
        <v>381</v>
      </c>
      <c r="F45" t="s">
        <v>382</v>
      </c>
      <c r="G45" t="s">
        <v>207</v>
      </c>
      <c r="H45">
        <v>60528</v>
      </c>
      <c r="I45" t="s">
        <v>270</v>
      </c>
      <c r="J45" t="s">
        <v>789</v>
      </c>
      <c r="K45" t="s">
        <v>790</v>
      </c>
    </row>
    <row r="46" spans="1:11">
      <c r="A46" t="s">
        <v>603</v>
      </c>
      <c r="B46" t="s">
        <v>604</v>
      </c>
      <c r="C46" t="s">
        <v>791</v>
      </c>
      <c r="D46" t="s">
        <v>645</v>
      </c>
      <c r="E46" t="s">
        <v>605</v>
      </c>
      <c r="F46" t="s">
        <v>606</v>
      </c>
      <c r="G46" t="s">
        <v>607</v>
      </c>
      <c r="H46">
        <v>94117</v>
      </c>
      <c r="I46" t="s">
        <v>192</v>
      </c>
      <c r="J46" t="s">
        <v>792</v>
      </c>
      <c r="K46" t="s">
        <v>207</v>
      </c>
    </row>
    <row r="47" spans="1:11">
      <c r="A47" t="s">
        <v>388</v>
      </c>
      <c r="B47" t="s">
        <v>389</v>
      </c>
      <c r="C47" t="s">
        <v>793</v>
      </c>
      <c r="D47" t="s">
        <v>675</v>
      </c>
      <c r="E47" t="s">
        <v>390</v>
      </c>
      <c r="F47" t="s">
        <v>391</v>
      </c>
      <c r="G47" t="s">
        <v>392</v>
      </c>
      <c r="H47">
        <v>3508</v>
      </c>
      <c r="I47" t="s">
        <v>305</v>
      </c>
      <c r="J47" t="s">
        <v>794</v>
      </c>
      <c r="K47" t="s">
        <v>795</v>
      </c>
    </row>
    <row r="48" spans="1:11">
      <c r="A48" t="s">
        <v>546</v>
      </c>
      <c r="B48" t="s">
        <v>547</v>
      </c>
      <c r="C48" t="s">
        <v>796</v>
      </c>
      <c r="D48" t="s">
        <v>645</v>
      </c>
      <c r="E48" t="s">
        <v>548</v>
      </c>
      <c r="F48" t="s">
        <v>549</v>
      </c>
      <c r="G48" t="s">
        <v>550</v>
      </c>
      <c r="H48">
        <v>4980</v>
      </c>
      <c r="I48" t="s">
        <v>305</v>
      </c>
      <c r="J48" t="s">
        <v>797</v>
      </c>
      <c r="K48" t="s">
        <v>798</v>
      </c>
    </row>
    <row r="49" spans="1:11">
      <c r="A49" t="s">
        <v>429</v>
      </c>
      <c r="B49" t="s">
        <v>430</v>
      </c>
      <c r="C49" t="s">
        <v>799</v>
      </c>
      <c r="D49" t="s">
        <v>205</v>
      </c>
      <c r="E49" t="s">
        <v>431</v>
      </c>
      <c r="F49" t="s">
        <v>432</v>
      </c>
      <c r="G49" t="s">
        <v>433</v>
      </c>
      <c r="H49">
        <v>97219</v>
      </c>
      <c r="I49" t="s">
        <v>192</v>
      </c>
      <c r="J49" t="s">
        <v>800</v>
      </c>
      <c r="K49" t="s">
        <v>801</v>
      </c>
    </row>
    <row r="50" spans="1:11">
      <c r="A50" t="s">
        <v>363</v>
      </c>
      <c r="B50" t="s">
        <v>364</v>
      </c>
      <c r="C50" t="s">
        <v>802</v>
      </c>
      <c r="D50" t="s">
        <v>665</v>
      </c>
      <c r="E50" t="s">
        <v>365</v>
      </c>
      <c r="F50" t="s">
        <v>366</v>
      </c>
      <c r="G50" t="s">
        <v>207</v>
      </c>
      <c r="H50">
        <v>24100</v>
      </c>
      <c r="I50" t="s">
        <v>367</v>
      </c>
      <c r="J50" t="s">
        <v>803</v>
      </c>
      <c r="K50" t="s">
        <v>804</v>
      </c>
    </row>
    <row r="51" spans="1:11">
      <c r="A51" t="s">
        <v>596</v>
      </c>
      <c r="B51" t="s">
        <v>597</v>
      </c>
      <c r="C51" t="s">
        <v>805</v>
      </c>
      <c r="D51" t="s">
        <v>683</v>
      </c>
      <c r="E51" t="s">
        <v>598</v>
      </c>
      <c r="F51" t="s">
        <v>599</v>
      </c>
      <c r="G51" t="s">
        <v>207</v>
      </c>
      <c r="H51" t="s">
        <v>806</v>
      </c>
      <c r="I51" t="s">
        <v>285</v>
      </c>
      <c r="J51" t="s">
        <v>807</v>
      </c>
      <c r="K51" t="s">
        <v>808</v>
      </c>
    </row>
    <row r="52" spans="1:11">
      <c r="A52" t="s">
        <v>473</v>
      </c>
      <c r="B52" t="s">
        <v>474</v>
      </c>
      <c r="C52" t="s">
        <v>809</v>
      </c>
      <c r="D52" t="s">
        <v>714</v>
      </c>
      <c r="E52" t="s">
        <v>475</v>
      </c>
      <c r="F52" t="s">
        <v>476</v>
      </c>
      <c r="G52" t="s">
        <v>477</v>
      </c>
      <c r="H52" t="s">
        <v>810</v>
      </c>
      <c r="I52" t="s">
        <v>478</v>
      </c>
      <c r="J52" t="s">
        <v>811</v>
      </c>
      <c r="K52" t="s">
        <v>812</v>
      </c>
    </row>
    <row r="53" spans="1:11">
      <c r="A53" t="s">
        <v>371</v>
      </c>
      <c r="B53" t="s">
        <v>372</v>
      </c>
      <c r="C53" t="s">
        <v>813</v>
      </c>
      <c r="D53" t="s">
        <v>714</v>
      </c>
      <c r="E53" t="s">
        <v>373</v>
      </c>
      <c r="F53" t="s">
        <v>374</v>
      </c>
      <c r="G53" t="s">
        <v>207</v>
      </c>
      <c r="H53">
        <v>4179</v>
      </c>
      <c r="I53" t="s">
        <v>270</v>
      </c>
      <c r="J53" t="s">
        <v>814</v>
      </c>
      <c r="K53" t="s">
        <v>207</v>
      </c>
    </row>
    <row r="54" spans="1:11">
      <c r="A54" t="s">
        <v>586</v>
      </c>
      <c r="B54" t="s">
        <v>587</v>
      </c>
      <c r="C54" t="s">
        <v>815</v>
      </c>
      <c r="D54" t="s">
        <v>693</v>
      </c>
      <c r="E54" t="s">
        <v>588</v>
      </c>
      <c r="F54" t="s">
        <v>206</v>
      </c>
      <c r="G54" t="s">
        <v>207</v>
      </c>
      <c r="H54" t="s">
        <v>816</v>
      </c>
      <c r="I54" t="s">
        <v>209</v>
      </c>
      <c r="J54" t="s">
        <v>817</v>
      </c>
      <c r="K54" t="s">
        <v>818</v>
      </c>
    </row>
    <row r="55" spans="1:11">
      <c r="A55" t="s">
        <v>555</v>
      </c>
      <c r="B55" t="s">
        <v>556</v>
      </c>
      <c r="C55" t="s">
        <v>819</v>
      </c>
      <c r="D55" t="s">
        <v>683</v>
      </c>
      <c r="E55" t="s">
        <v>557</v>
      </c>
      <c r="F55" t="s">
        <v>558</v>
      </c>
      <c r="G55" t="s">
        <v>207</v>
      </c>
      <c r="H55">
        <v>1010</v>
      </c>
      <c r="I55" t="s">
        <v>559</v>
      </c>
      <c r="J55" t="s">
        <v>820</v>
      </c>
      <c r="K55" t="s">
        <v>821</v>
      </c>
    </row>
    <row r="56" spans="1:11">
      <c r="A56" t="s">
        <v>424</v>
      </c>
      <c r="B56" t="s">
        <v>425</v>
      </c>
      <c r="C56" t="s">
        <v>822</v>
      </c>
      <c r="D56" t="s">
        <v>189</v>
      </c>
      <c r="E56" t="s">
        <v>426</v>
      </c>
      <c r="F56" t="s">
        <v>427</v>
      </c>
      <c r="G56" t="s">
        <v>428</v>
      </c>
      <c r="H56">
        <v>99508</v>
      </c>
      <c r="I56" t="s">
        <v>192</v>
      </c>
      <c r="J56" t="s">
        <v>823</v>
      </c>
      <c r="K56" t="s">
        <v>824</v>
      </c>
    </row>
    <row r="57" spans="1:11">
      <c r="A57" t="s">
        <v>316</v>
      </c>
      <c r="B57" t="s">
        <v>317</v>
      </c>
      <c r="C57" t="s">
        <v>825</v>
      </c>
      <c r="D57" t="s">
        <v>645</v>
      </c>
      <c r="E57" t="s">
        <v>318</v>
      </c>
      <c r="F57" t="s">
        <v>319</v>
      </c>
      <c r="G57" t="s">
        <v>207</v>
      </c>
      <c r="H57">
        <v>50739</v>
      </c>
      <c r="I57" t="s">
        <v>270</v>
      </c>
      <c r="J57" t="s">
        <v>826</v>
      </c>
      <c r="K57" t="s">
        <v>827</v>
      </c>
    </row>
    <row r="58" spans="1:11">
      <c r="A58" t="s">
        <v>828</v>
      </c>
      <c r="B58" t="s">
        <v>829</v>
      </c>
      <c r="C58" t="s">
        <v>830</v>
      </c>
      <c r="D58" t="s">
        <v>645</v>
      </c>
      <c r="E58" t="s">
        <v>831</v>
      </c>
      <c r="F58" t="s">
        <v>628</v>
      </c>
      <c r="G58" t="s">
        <v>207</v>
      </c>
      <c r="H58">
        <v>75012</v>
      </c>
      <c r="I58" t="s">
        <v>265</v>
      </c>
      <c r="J58" t="s">
        <v>832</v>
      </c>
      <c r="K58" t="s">
        <v>833</v>
      </c>
    </row>
    <row r="59" spans="1:11">
      <c r="A59" t="s">
        <v>449</v>
      </c>
      <c r="B59" t="s">
        <v>450</v>
      </c>
      <c r="C59" t="s">
        <v>834</v>
      </c>
      <c r="D59" t="s">
        <v>189</v>
      </c>
      <c r="E59" t="s">
        <v>451</v>
      </c>
      <c r="F59" t="s">
        <v>314</v>
      </c>
      <c r="G59" t="s">
        <v>207</v>
      </c>
      <c r="H59">
        <v>5033</v>
      </c>
      <c r="I59" t="s">
        <v>315</v>
      </c>
      <c r="J59" t="s">
        <v>835</v>
      </c>
      <c r="K59" t="s">
        <v>836</v>
      </c>
    </row>
    <row r="60" spans="1:11">
      <c r="A60" t="s">
        <v>494</v>
      </c>
      <c r="B60" t="s">
        <v>495</v>
      </c>
      <c r="C60" t="s">
        <v>837</v>
      </c>
      <c r="D60" t="s">
        <v>205</v>
      </c>
      <c r="E60" t="s">
        <v>496</v>
      </c>
      <c r="F60" t="s">
        <v>497</v>
      </c>
      <c r="G60" t="s">
        <v>207</v>
      </c>
      <c r="H60">
        <v>5020</v>
      </c>
      <c r="I60" t="s">
        <v>310</v>
      </c>
      <c r="J60" t="s">
        <v>838</v>
      </c>
      <c r="K60" t="s">
        <v>839</v>
      </c>
    </row>
    <row r="61" spans="1:11">
      <c r="A61" t="s">
        <v>479</v>
      </c>
      <c r="B61" t="s">
        <v>480</v>
      </c>
      <c r="C61" t="s">
        <v>840</v>
      </c>
      <c r="D61" t="s">
        <v>189</v>
      </c>
      <c r="E61" t="s">
        <v>481</v>
      </c>
      <c r="F61" t="s">
        <v>467</v>
      </c>
      <c r="G61" t="s">
        <v>207</v>
      </c>
      <c r="H61">
        <v>1756</v>
      </c>
      <c r="I61" t="s">
        <v>468</v>
      </c>
      <c r="J61" t="s">
        <v>841</v>
      </c>
      <c r="K61" t="s">
        <v>207</v>
      </c>
    </row>
    <row r="62" spans="1:11">
      <c r="A62" t="s">
        <v>320</v>
      </c>
      <c r="B62" t="s">
        <v>321</v>
      </c>
      <c r="C62" t="s">
        <v>842</v>
      </c>
      <c r="D62" t="s">
        <v>675</v>
      </c>
      <c r="E62" t="s">
        <v>322</v>
      </c>
      <c r="F62" t="s">
        <v>274</v>
      </c>
      <c r="G62" t="s">
        <v>275</v>
      </c>
      <c r="H62" t="s">
        <v>843</v>
      </c>
      <c r="I62" t="s">
        <v>276</v>
      </c>
      <c r="J62" t="s">
        <v>844</v>
      </c>
      <c r="K62" t="s">
        <v>845</v>
      </c>
    </row>
    <row r="63" spans="1:11">
      <c r="A63" t="s">
        <v>524</v>
      </c>
      <c r="B63" t="s">
        <v>525</v>
      </c>
      <c r="C63" t="s">
        <v>846</v>
      </c>
      <c r="D63" t="s">
        <v>714</v>
      </c>
      <c r="E63" t="s">
        <v>526</v>
      </c>
      <c r="F63" t="s">
        <v>406</v>
      </c>
      <c r="G63" t="s">
        <v>299</v>
      </c>
      <c r="H63" t="s">
        <v>847</v>
      </c>
      <c r="I63" t="s">
        <v>276</v>
      </c>
      <c r="J63" t="s">
        <v>848</v>
      </c>
      <c r="K63" t="s">
        <v>207</v>
      </c>
    </row>
    <row r="64" spans="1:11">
      <c r="A64" t="s">
        <v>359</v>
      </c>
      <c r="B64" t="s">
        <v>360</v>
      </c>
      <c r="C64" t="s">
        <v>849</v>
      </c>
      <c r="D64" t="s">
        <v>675</v>
      </c>
      <c r="E64" t="s">
        <v>361</v>
      </c>
      <c r="F64" t="s">
        <v>362</v>
      </c>
      <c r="G64" t="s">
        <v>207</v>
      </c>
      <c r="H64">
        <v>1307</v>
      </c>
      <c r="I64" t="s">
        <v>270</v>
      </c>
      <c r="J64" t="s">
        <v>850</v>
      </c>
      <c r="K64" t="s">
        <v>207</v>
      </c>
    </row>
    <row r="65" spans="1:11">
      <c r="A65" t="s">
        <v>571</v>
      </c>
      <c r="B65" t="s">
        <v>572</v>
      </c>
      <c r="C65" t="s">
        <v>851</v>
      </c>
      <c r="D65" t="s">
        <v>189</v>
      </c>
      <c r="E65" t="s">
        <v>573</v>
      </c>
      <c r="F65" t="s">
        <v>558</v>
      </c>
      <c r="G65" t="s">
        <v>207</v>
      </c>
      <c r="H65">
        <v>1010</v>
      </c>
      <c r="I65" t="s">
        <v>559</v>
      </c>
      <c r="J65" t="s">
        <v>852</v>
      </c>
      <c r="K65" t="s">
        <v>853</v>
      </c>
    </row>
    <row r="66" spans="1:11">
      <c r="A66" t="s">
        <v>323</v>
      </c>
      <c r="B66" t="s">
        <v>324</v>
      </c>
      <c r="C66" t="s">
        <v>854</v>
      </c>
      <c r="D66" t="s">
        <v>855</v>
      </c>
      <c r="E66" t="s">
        <v>325</v>
      </c>
      <c r="F66" t="s">
        <v>326</v>
      </c>
      <c r="G66" t="s">
        <v>327</v>
      </c>
      <c r="H66">
        <v>87110</v>
      </c>
      <c r="I66" t="s">
        <v>192</v>
      </c>
      <c r="J66" t="s">
        <v>856</v>
      </c>
      <c r="K66" t="s">
        <v>857</v>
      </c>
    </row>
    <row r="67" spans="1:11">
      <c r="A67" t="s">
        <v>396</v>
      </c>
      <c r="B67" t="s">
        <v>397</v>
      </c>
      <c r="C67" t="s">
        <v>858</v>
      </c>
      <c r="D67" t="s">
        <v>693</v>
      </c>
      <c r="E67" t="s">
        <v>398</v>
      </c>
      <c r="F67" t="s">
        <v>399</v>
      </c>
      <c r="G67" t="s">
        <v>207</v>
      </c>
      <c r="H67">
        <v>42100</v>
      </c>
      <c r="I67" t="s">
        <v>367</v>
      </c>
      <c r="J67" t="s">
        <v>859</v>
      </c>
      <c r="K67" t="s">
        <v>860</v>
      </c>
    </row>
    <row r="68" spans="1:11">
      <c r="A68" t="s">
        <v>393</v>
      </c>
      <c r="B68" t="s">
        <v>394</v>
      </c>
      <c r="C68" t="s">
        <v>861</v>
      </c>
      <c r="D68" t="s">
        <v>724</v>
      </c>
      <c r="E68" t="s">
        <v>395</v>
      </c>
      <c r="F68" t="s">
        <v>274</v>
      </c>
      <c r="G68" t="s">
        <v>275</v>
      </c>
      <c r="H68" t="s">
        <v>862</v>
      </c>
      <c r="I68" t="s">
        <v>276</v>
      </c>
      <c r="J68" t="s">
        <v>863</v>
      </c>
      <c r="K68" t="s">
        <v>207</v>
      </c>
    </row>
    <row r="69" spans="1:11">
      <c r="A69" t="s">
        <v>291</v>
      </c>
      <c r="B69" t="s">
        <v>292</v>
      </c>
      <c r="C69" t="s">
        <v>864</v>
      </c>
      <c r="D69" t="s">
        <v>205</v>
      </c>
      <c r="E69" t="s">
        <v>865</v>
      </c>
      <c r="F69" t="s">
        <v>294</v>
      </c>
      <c r="G69" t="s">
        <v>207</v>
      </c>
      <c r="H69">
        <v>1203</v>
      </c>
      <c r="I69" t="s">
        <v>290</v>
      </c>
      <c r="J69" t="s">
        <v>866</v>
      </c>
      <c r="K69" t="s">
        <v>207</v>
      </c>
    </row>
    <row r="70" spans="1:11">
      <c r="A70" t="s">
        <v>383</v>
      </c>
      <c r="B70" t="s">
        <v>384</v>
      </c>
      <c r="C70" t="s">
        <v>867</v>
      </c>
      <c r="D70" t="s">
        <v>675</v>
      </c>
      <c r="E70" t="s">
        <v>385</v>
      </c>
      <c r="F70" t="s">
        <v>386</v>
      </c>
      <c r="G70" t="s">
        <v>207</v>
      </c>
      <c r="H70">
        <v>28001</v>
      </c>
      <c r="I70" t="s">
        <v>387</v>
      </c>
      <c r="J70" t="s">
        <v>868</v>
      </c>
      <c r="K70" t="s">
        <v>869</v>
      </c>
    </row>
    <row r="71" spans="1:11">
      <c r="A71" t="s">
        <v>536</v>
      </c>
      <c r="B71" t="s">
        <v>537</v>
      </c>
      <c r="C71" t="s">
        <v>870</v>
      </c>
      <c r="D71" t="s">
        <v>645</v>
      </c>
      <c r="E71" t="s">
        <v>538</v>
      </c>
      <c r="F71" t="s">
        <v>539</v>
      </c>
      <c r="G71" t="s">
        <v>207</v>
      </c>
      <c r="H71">
        <v>4110</v>
      </c>
      <c r="I71" t="s">
        <v>540</v>
      </c>
      <c r="J71" t="s">
        <v>871</v>
      </c>
      <c r="K71" t="s">
        <v>872</v>
      </c>
    </row>
    <row r="72" spans="1:11">
      <c r="A72" t="s">
        <v>456</v>
      </c>
      <c r="B72" t="s">
        <v>457</v>
      </c>
      <c r="C72" t="s">
        <v>873</v>
      </c>
      <c r="D72" t="s">
        <v>189</v>
      </c>
      <c r="E72" t="s">
        <v>458</v>
      </c>
      <c r="F72" t="s">
        <v>459</v>
      </c>
      <c r="G72" t="s">
        <v>460</v>
      </c>
      <c r="H72">
        <v>83720</v>
      </c>
      <c r="I72" t="s">
        <v>192</v>
      </c>
      <c r="J72" t="s">
        <v>874</v>
      </c>
      <c r="K72" t="s">
        <v>207</v>
      </c>
    </row>
    <row r="73" spans="1:11">
      <c r="A73" t="s">
        <v>503</v>
      </c>
      <c r="B73" t="s">
        <v>504</v>
      </c>
      <c r="C73" t="s">
        <v>875</v>
      </c>
      <c r="D73" t="s">
        <v>205</v>
      </c>
      <c r="E73" t="s">
        <v>505</v>
      </c>
      <c r="F73" t="s">
        <v>206</v>
      </c>
      <c r="G73" t="s">
        <v>207</v>
      </c>
      <c r="H73" t="s">
        <v>876</v>
      </c>
      <c r="I73" t="s">
        <v>209</v>
      </c>
      <c r="J73" t="s">
        <v>877</v>
      </c>
      <c r="K73" t="s">
        <v>878</v>
      </c>
    </row>
    <row r="74" spans="1:11">
      <c r="A74" t="s">
        <v>482</v>
      </c>
      <c r="B74" t="s">
        <v>483</v>
      </c>
      <c r="C74" t="s">
        <v>879</v>
      </c>
      <c r="D74" t="s">
        <v>645</v>
      </c>
      <c r="E74" t="s">
        <v>484</v>
      </c>
      <c r="F74" t="s">
        <v>485</v>
      </c>
      <c r="G74" t="s">
        <v>207</v>
      </c>
      <c r="H74">
        <v>1734</v>
      </c>
      <c r="I74" t="s">
        <v>486</v>
      </c>
      <c r="J74" t="s">
        <v>880</v>
      </c>
      <c r="K74" t="s">
        <v>881</v>
      </c>
    </row>
    <row r="75" spans="1:11">
      <c r="A75" t="s">
        <v>625</v>
      </c>
      <c r="B75" t="s">
        <v>626</v>
      </c>
      <c r="C75" t="s">
        <v>882</v>
      </c>
      <c r="D75" t="s">
        <v>665</v>
      </c>
      <c r="E75" t="s">
        <v>627</v>
      </c>
      <c r="F75" t="s">
        <v>628</v>
      </c>
      <c r="G75" t="s">
        <v>207</v>
      </c>
      <c r="H75">
        <v>75016</v>
      </c>
      <c r="I75" t="s">
        <v>265</v>
      </c>
      <c r="J75" t="s">
        <v>883</v>
      </c>
      <c r="K75" t="s">
        <v>884</v>
      </c>
    </row>
    <row r="76" spans="1:11">
      <c r="A76" t="s">
        <v>354</v>
      </c>
      <c r="B76" t="s">
        <v>355</v>
      </c>
      <c r="C76" t="s">
        <v>885</v>
      </c>
      <c r="D76" t="s">
        <v>205</v>
      </c>
      <c r="E76" t="s">
        <v>356</v>
      </c>
      <c r="F76" t="s">
        <v>357</v>
      </c>
      <c r="G76" t="s">
        <v>358</v>
      </c>
      <c r="H76">
        <v>82520</v>
      </c>
      <c r="I76" t="s">
        <v>192</v>
      </c>
      <c r="J76" t="s">
        <v>886</v>
      </c>
      <c r="K76" t="s">
        <v>887</v>
      </c>
    </row>
    <row r="77" spans="1:11">
      <c r="A77" t="s">
        <v>281</v>
      </c>
      <c r="B77" t="s">
        <v>282</v>
      </c>
      <c r="C77" t="s">
        <v>888</v>
      </c>
      <c r="D77" t="s">
        <v>675</v>
      </c>
      <c r="E77" t="s">
        <v>283</v>
      </c>
      <c r="F77" t="s">
        <v>284</v>
      </c>
      <c r="G77" t="s">
        <v>207</v>
      </c>
      <c r="H77" t="s">
        <v>889</v>
      </c>
      <c r="I77" t="s">
        <v>285</v>
      </c>
      <c r="J77" t="s">
        <v>890</v>
      </c>
      <c r="K77" t="s">
        <v>891</v>
      </c>
    </row>
    <row r="78" spans="1:11">
      <c r="A78" t="s">
        <v>437</v>
      </c>
      <c r="B78" t="s">
        <v>438</v>
      </c>
      <c r="C78" t="s">
        <v>892</v>
      </c>
      <c r="D78" t="s">
        <v>665</v>
      </c>
      <c r="E78" t="s">
        <v>439</v>
      </c>
      <c r="F78" t="s">
        <v>432</v>
      </c>
      <c r="G78" t="s">
        <v>433</v>
      </c>
      <c r="H78">
        <v>97201</v>
      </c>
      <c r="I78" t="s">
        <v>192</v>
      </c>
      <c r="J78" t="s">
        <v>893</v>
      </c>
      <c r="K78" t="s">
        <v>207</v>
      </c>
    </row>
    <row r="79" spans="1:11">
      <c r="A79" t="s">
        <v>612</v>
      </c>
      <c r="B79" t="s">
        <v>613</v>
      </c>
      <c r="C79" t="s">
        <v>894</v>
      </c>
      <c r="D79" t="s">
        <v>714</v>
      </c>
      <c r="E79" t="s">
        <v>614</v>
      </c>
      <c r="F79" t="s">
        <v>615</v>
      </c>
      <c r="G79" t="s">
        <v>616</v>
      </c>
      <c r="H79">
        <v>59801</v>
      </c>
      <c r="I79" t="s">
        <v>192</v>
      </c>
      <c r="J79" t="s">
        <v>895</v>
      </c>
      <c r="K79" t="s">
        <v>896</v>
      </c>
    </row>
    <row r="80" spans="1:11">
      <c r="A80" t="s">
        <v>266</v>
      </c>
      <c r="B80" t="s">
        <v>267</v>
      </c>
      <c r="C80" t="s">
        <v>897</v>
      </c>
      <c r="D80" t="s">
        <v>665</v>
      </c>
      <c r="E80" t="s">
        <v>268</v>
      </c>
      <c r="F80" t="s">
        <v>269</v>
      </c>
      <c r="G80" t="s">
        <v>207</v>
      </c>
      <c r="H80">
        <v>44087</v>
      </c>
      <c r="I80" t="s">
        <v>270</v>
      </c>
      <c r="J80" t="s">
        <v>898</v>
      </c>
      <c r="K80" t="s">
        <v>899</v>
      </c>
    </row>
    <row r="81" spans="1:11">
      <c r="A81" t="s">
        <v>368</v>
      </c>
      <c r="B81" t="s">
        <v>369</v>
      </c>
      <c r="C81" t="s">
        <v>900</v>
      </c>
      <c r="D81" t="s">
        <v>645</v>
      </c>
      <c r="E81" t="s">
        <v>370</v>
      </c>
      <c r="F81" t="s">
        <v>314</v>
      </c>
      <c r="G81" t="s">
        <v>207</v>
      </c>
      <c r="H81">
        <v>5033</v>
      </c>
      <c r="I81" t="s">
        <v>315</v>
      </c>
      <c r="J81" t="s">
        <v>901</v>
      </c>
      <c r="K81" t="s">
        <v>207</v>
      </c>
    </row>
    <row r="82" spans="1:11">
      <c r="A82" t="s">
        <v>407</v>
      </c>
      <c r="B82" t="s">
        <v>902</v>
      </c>
      <c r="C82" t="s">
        <v>903</v>
      </c>
      <c r="D82" t="s">
        <v>189</v>
      </c>
      <c r="E82" t="s">
        <v>409</v>
      </c>
      <c r="F82" t="s">
        <v>406</v>
      </c>
      <c r="G82" t="s">
        <v>299</v>
      </c>
      <c r="H82" t="s">
        <v>904</v>
      </c>
      <c r="I82" t="s">
        <v>276</v>
      </c>
      <c r="J82" t="s">
        <v>905</v>
      </c>
      <c r="K82" t="s">
        <v>906</v>
      </c>
    </row>
    <row r="83" spans="1:11">
      <c r="A83" t="s">
        <v>600</v>
      </c>
      <c r="B83" t="s">
        <v>601</v>
      </c>
      <c r="C83" t="s">
        <v>907</v>
      </c>
      <c r="D83" t="s">
        <v>693</v>
      </c>
      <c r="E83" t="s">
        <v>602</v>
      </c>
      <c r="F83" t="s">
        <v>199</v>
      </c>
      <c r="G83" t="s">
        <v>191</v>
      </c>
      <c r="H83">
        <v>98034</v>
      </c>
      <c r="I83" t="s">
        <v>192</v>
      </c>
      <c r="J83" t="s">
        <v>908</v>
      </c>
      <c r="K83" t="s">
        <v>909</v>
      </c>
    </row>
    <row r="84" spans="1:11">
      <c r="A84" t="s">
        <v>520</v>
      </c>
      <c r="B84" t="s">
        <v>521</v>
      </c>
      <c r="C84" t="s">
        <v>910</v>
      </c>
      <c r="D84" t="s">
        <v>205</v>
      </c>
      <c r="E84" t="s">
        <v>522</v>
      </c>
      <c r="F84" t="s">
        <v>523</v>
      </c>
      <c r="G84" t="s">
        <v>207</v>
      </c>
      <c r="H84">
        <v>8200</v>
      </c>
      <c r="I84" t="s">
        <v>486</v>
      </c>
      <c r="J84" t="s">
        <v>911</v>
      </c>
      <c r="K84" t="s">
        <v>912</v>
      </c>
    </row>
    <row r="85" spans="1:11">
      <c r="A85" t="s">
        <v>277</v>
      </c>
      <c r="B85" t="s">
        <v>278</v>
      </c>
      <c r="C85" t="s">
        <v>913</v>
      </c>
      <c r="D85" t="s">
        <v>683</v>
      </c>
      <c r="E85" t="s">
        <v>279</v>
      </c>
      <c r="F85" t="s">
        <v>280</v>
      </c>
      <c r="G85" t="s">
        <v>207</v>
      </c>
      <c r="H85">
        <v>69004</v>
      </c>
      <c r="I85" t="s">
        <v>265</v>
      </c>
      <c r="J85" t="s">
        <v>914</v>
      </c>
      <c r="K85" t="s">
        <v>915</v>
      </c>
    </row>
    <row r="86" spans="1:11">
      <c r="A86" t="s">
        <v>261</v>
      </c>
      <c r="B86" t="s">
        <v>262</v>
      </c>
      <c r="C86" t="s">
        <v>916</v>
      </c>
      <c r="D86" t="s">
        <v>675</v>
      </c>
      <c r="E86" t="s">
        <v>263</v>
      </c>
      <c r="F86" t="s">
        <v>264</v>
      </c>
      <c r="G86" t="s">
        <v>207</v>
      </c>
      <c r="H86">
        <v>51100</v>
      </c>
      <c r="I86" t="s">
        <v>265</v>
      </c>
      <c r="J86" t="s">
        <v>917</v>
      </c>
      <c r="K86" t="s">
        <v>918</v>
      </c>
    </row>
    <row r="87" spans="1:11">
      <c r="A87" t="s">
        <v>416</v>
      </c>
      <c r="B87" t="s">
        <v>417</v>
      </c>
      <c r="C87" t="s">
        <v>919</v>
      </c>
      <c r="D87" t="s">
        <v>189</v>
      </c>
      <c r="E87" t="s">
        <v>418</v>
      </c>
      <c r="F87" t="s">
        <v>419</v>
      </c>
      <c r="G87" t="s">
        <v>207</v>
      </c>
      <c r="H87">
        <v>70563</v>
      </c>
      <c r="I87" t="s">
        <v>270</v>
      </c>
      <c r="J87" t="s">
        <v>920</v>
      </c>
      <c r="K87" t="s">
        <v>921</v>
      </c>
    </row>
    <row r="88" spans="1:11">
      <c r="A88" t="s">
        <v>337</v>
      </c>
      <c r="B88" t="s">
        <v>338</v>
      </c>
      <c r="C88" t="s">
        <v>922</v>
      </c>
      <c r="D88" t="s">
        <v>675</v>
      </c>
      <c r="E88" t="s">
        <v>339</v>
      </c>
      <c r="F88" t="s">
        <v>340</v>
      </c>
      <c r="G88" t="s">
        <v>207</v>
      </c>
      <c r="H88">
        <v>90110</v>
      </c>
      <c r="I88" t="s">
        <v>341</v>
      </c>
      <c r="J88" t="s">
        <v>923</v>
      </c>
      <c r="K88" t="s">
        <v>923</v>
      </c>
    </row>
    <row r="89" spans="1:11">
      <c r="A89" t="s">
        <v>295</v>
      </c>
      <c r="B89" t="s">
        <v>296</v>
      </c>
      <c r="C89" t="s">
        <v>924</v>
      </c>
      <c r="D89" t="s">
        <v>205</v>
      </c>
      <c r="E89" t="s">
        <v>297</v>
      </c>
      <c r="F89" t="s">
        <v>298</v>
      </c>
      <c r="G89" t="s">
        <v>299</v>
      </c>
      <c r="H89" t="s">
        <v>925</v>
      </c>
      <c r="I89" t="s">
        <v>276</v>
      </c>
      <c r="J89" t="s">
        <v>926</v>
      </c>
      <c r="K89" t="s">
        <v>207</v>
      </c>
    </row>
    <row r="90" spans="1:11">
      <c r="A90" t="s">
        <v>351</v>
      </c>
      <c r="B90" t="s">
        <v>352</v>
      </c>
      <c r="C90" t="s">
        <v>927</v>
      </c>
      <c r="D90" t="s">
        <v>645</v>
      </c>
      <c r="E90" t="s">
        <v>928</v>
      </c>
      <c r="F90" t="s">
        <v>190</v>
      </c>
      <c r="G90" t="s">
        <v>191</v>
      </c>
      <c r="H90">
        <v>98128</v>
      </c>
      <c r="I90" t="s">
        <v>192</v>
      </c>
      <c r="J90" t="s">
        <v>929</v>
      </c>
      <c r="K90" t="s">
        <v>930</v>
      </c>
    </row>
    <row r="91" spans="1:11">
      <c r="A91" t="s">
        <v>608</v>
      </c>
      <c r="B91" t="s">
        <v>609</v>
      </c>
      <c r="C91" t="s">
        <v>931</v>
      </c>
      <c r="D91" t="s">
        <v>932</v>
      </c>
      <c r="E91" t="s">
        <v>610</v>
      </c>
      <c r="F91" t="s">
        <v>611</v>
      </c>
      <c r="G91" t="s">
        <v>207</v>
      </c>
      <c r="H91">
        <v>21240</v>
      </c>
      <c r="I91" t="s">
        <v>341</v>
      </c>
      <c r="J91" t="s">
        <v>933</v>
      </c>
      <c r="K91" t="s">
        <v>933</v>
      </c>
    </row>
    <row r="92" spans="1:11">
      <c r="A92" t="s">
        <v>527</v>
      </c>
      <c r="B92" t="s">
        <v>934</v>
      </c>
      <c r="C92" t="s">
        <v>935</v>
      </c>
      <c r="D92" t="s">
        <v>645</v>
      </c>
      <c r="E92" t="s">
        <v>529</v>
      </c>
      <c r="F92" t="s">
        <v>530</v>
      </c>
      <c r="G92" t="s">
        <v>207</v>
      </c>
      <c r="H92" t="s">
        <v>936</v>
      </c>
      <c r="I92" t="s">
        <v>531</v>
      </c>
      <c r="J92" t="s">
        <v>937</v>
      </c>
      <c r="K92" t="s">
        <v>937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FFEA4-F55E-4D40-808C-9C137AE5394D}">
  <dimension ref="A1:K30"/>
  <sheetViews>
    <sheetView workbookViewId="0">
      <selection activeCell="C14" sqref="C14"/>
    </sheetView>
  </sheetViews>
  <sheetFormatPr defaultRowHeight="14.45"/>
  <cols>
    <col min="1" max="1" width="9.28515625" bestFit="1" customWidth="1"/>
    <col min="2" max="2" width="35.42578125" bestFit="1" customWidth="1"/>
    <col min="3" max="3" width="22.7109375" bestFit="1" customWidth="1"/>
    <col min="4" max="4" width="24.28515625" bestFit="1" customWidth="1"/>
    <col min="5" max="5" width="40.5703125" bestFit="1" customWidth="1"/>
    <col min="6" max="6" width="12.28515625" bestFit="1" customWidth="1"/>
    <col min="7" max="7" width="7.42578125" bestFit="1" customWidth="1"/>
    <col min="8" max="8" width="10.42578125" bestFit="1" customWidth="1"/>
    <col min="9" max="9" width="10.5703125" bestFit="1" customWidth="1"/>
    <col min="10" max="11" width="13.42578125" bestFit="1" customWidth="1"/>
  </cols>
  <sheetData>
    <row r="1" spans="1:11">
      <c r="A1" s="2" t="s">
        <v>21</v>
      </c>
      <c r="B1" s="2" t="s">
        <v>635</v>
      </c>
      <c r="C1" s="2" t="s">
        <v>636</v>
      </c>
      <c r="D1" s="2" t="s">
        <v>637</v>
      </c>
      <c r="E1" s="2" t="s">
        <v>638</v>
      </c>
      <c r="F1" s="2" t="s">
        <v>182</v>
      </c>
      <c r="G1" s="2" t="s">
        <v>183</v>
      </c>
      <c r="H1" s="2" t="s">
        <v>184</v>
      </c>
      <c r="I1" s="2" t="s">
        <v>185</v>
      </c>
      <c r="J1" s="2" t="s">
        <v>639</v>
      </c>
      <c r="K1" s="2" t="s">
        <v>640</v>
      </c>
    </row>
    <row r="2" spans="1:11">
      <c r="A2">
        <v>1</v>
      </c>
      <c r="B2" t="s">
        <v>938</v>
      </c>
      <c r="C2" t="s">
        <v>939</v>
      </c>
      <c r="D2" t="s">
        <v>940</v>
      </c>
      <c r="E2" t="s">
        <v>941</v>
      </c>
      <c r="F2" t="s">
        <v>206</v>
      </c>
      <c r="G2" t="s">
        <v>207</v>
      </c>
      <c r="H2" t="s">
        <v>942</v>
      </c>
      <c r="I2" t="s">
        <v>209</v>
      </c>
      <c r="J2" t="s">
        <v>943</v>
      </c>
      <c r="K2" t="s">
        <v>207</v>
      </c>
    </row>
    <row r="3" spans="1:11">
      <c r="A3">
        <v>2</v>
      </c>
      <c r="B3" t="s">
        <v>944</v>
      </c>
      <c r="C3" t="s">
        <v>945</v>
      </c>
      <c r="D3" t="s">
        <v>656</v>
      </c>
      <c r="E3" t="s">
        <v>946</v>
      </c>
      <c r="F3" t="s">
        <v>947</v>
      </c>
      <c r="G3" t="s">
        <v>948</v>
      </c>
      <c r="H3">
        <v>70117</v>
      </c>
      <c r="I3" t="s">
        <v>192</v>
      </c>
      <c r="J3" t="s">
        <v>949</v>
      </c>
      <c r="K3" t="s">
        <v>207</v>
      </c>
    </row>
    <row r="4" spans="1:11">
      <c r="A4">
        <v>3</v>
      </c>
      <c r="B4" t="s">
        <v>950</v>
      </c>
      <c r="C4" t="s">
        <v>951</v>
      </c>
      <c r="D4" t="s">
        <v>189</v>
      </c>
      <c r="E4" t="s">
        <v>952</v>
      </c>
      <c r="F4" t="s">
        <v>953</v>
      </c>
      <c r="G4" t="s">
        <v>954</v>
      </c>
      <c r="H4">
        <v>48104</v>
      </c>
      <c r="I4" t="s">
        <v>192</v>
      </c>
      <c r="J4" t="s">
        <v>955</v>
      </c>
      <c r="K4" t="s">
        <v>956</v>
      </c>
    </row>
    <row r="5" spans="1:11">
      <c r="A5">
        <v>4</v>
      </c>
      <c r="B5" t="s">
        <v>957</v>
      </c>
      <c r="C5" t="s">
        <v>958</v>
      </c>
      <c r="D5" t="s">
        <v>665</v>
      </c>
      <c r="E5" t="s">
        <v>959</v>
      </c>
      <c r="F5" t="s">
        <v>960</v>
      </c>
      <c r="G5" t="s">
        <v>207</v>
      </c>
      <c r="H5">
        <v>100</v>
      </c>
      <c r="I5" t="s">
        <v>961</v>
      </c>
      <c r="J5" t="s">
        <v>962</v>
      </c>
      <c r="K5" t="s">
        <v>207</v>
      </c>
    </row>
    <row r="6" spans="1:11">
      <c r="A6">
        <v>5</v>
      </c>
      <c r="B6" t="s">
        <v>963</v>
      </c>
      <c r="C6" t="s">
        <v>964</v>
      </c>
      <c r="D6" t="s">
        <v>965</v>
      </c>
      <c r="E6" t="s">
        <v>966</v>
      </c>
      <c r="F6" t="s">
        <v>967</v>
      </c>
      <c r="G6" t="s">
        <v>968</v>
      </c>
      <c r="H6">
        <v>33007</v>
      </c>
      <c r="I6" t="s">
        <v>387</v>
      </c>
      <c r="J6" t="s">
        <v>969</v>
      </c>
      <c r="K6" t="s">
        <v>207</v>
      </c>
    </row>
    <row r="7" spans="1:11">
      <c r="A7">
        <v>6</v>
      </c>
      <c r="B7" t="s">
        <v>970</v>
      </c>
      <c r="C7" t="s">
        <v>971</v>
      </c>
      <c r="D7" t="s">
        <v>972</v>
      </c>
      <c r="E7" t="s">
        <v>973</v>
      </c>
      <c r="F7" t="s">
        <v>974</v>
      </c>
      <c r="G7" t="s">
        <v>207</v>
      </c>
      <c r="H7">
        <v>545</v>
      </c>
      <c r="I7" t="s">
        <v>961</v>
      </c>
      <c r="J7" t="s">
        <v>975</v>
      </c>
      <c r="K7" t="s">
        <v>207</v>
      </c>
    </row>
    <row r="8" spans="1:11">
      <c r="A8">
        <v>7</v>
      </c>
      <c r="B8" t="s">
        <v>976</v>
      </c>
      <c r="C8" t="s">
        <v>977</v>
      </c>
      <c r="D8" t="s">
        <v>665</v>
      </c>
      <c r="E8" t="s">
        <v>978</v>
      </c>
      <c r="F8" t="s">
        <v>979</v>
      </c>
      <c r="G8" t="s">
        <v>980</v>
      </c>
      <c r="H8">
        <v>3058</v>
      </c>
      <c r="I8" t="s">
        <v>981</v>
      </c>
      <c r="J8" t="s">
        <v>982</v>
      </c>
      <c r="K8" t="s">
        <v>983</v>
      </c>
    </row>
    <row r="9" spans="1:11">
      <c r="A9">
        <v>8</v>
      </c>
      <c r="B9" t="s">
        <v>984</v>
      </c>
      <c r="C9" t="s">
        <v>985</v>
      </c>
      <c r="D9" t="s">
        <v>189</v>
      </c>
      <c r="E9" t="s">
        <v>986</v>
      </c>
      <c r="F9" t="s">
        <v>987</v>
      </c>
      <c r="G9" t="s">
        <v>207</v>
      </c>
      <c r="H9" t="s">
        <v>988</v>
      </c>
      <c r="I9" t="s">
        <v>209</v>
      </c>
      <c r="J9" t="s">
        <v>989</v>
      </c>
      <c r="K9" t="s">
        <v>207</v>
      </c>
    </row>
    <row r="10" spans="1:11">
      <c r="A10">
        <v>9</v>
      </c>
      <c r="B10" t="s">
        <v>990</v>
      </c>
      <c r="C10" t="s">
        <v>991</v>
      </c>
      <c r="D10" t="s">
        <v>683</v>
      </c>
      <c r="E10" t="s">
        <v>992</v>
      </c>
      <c r="F10" t="s">
        <v>993</v>
      </c>
      <c r="G10" t="s">
        <v>207</v>
      </c>
      <c r="H10" t="s">
        <v>994</v>
      </c>
      <c r="I10" t="s">
        <v>332</v>
      </c>
      <c r="J10" t="s">
        <v>995</v>
      </c>
      <c r="K10" t="s">
        <v>996</v>
      </c>
    </row>
    <row r="11" spans="1:11">
      <c r="A11">
        <v>10</v>
      </c>
      <c r="B11" t="s">
        <v>997</v>
      </c>
      <c r="C11" t="s">
        <v>998</v>
      </c>
      <c r="D11" t="s">
        <v>665</v>
      </c>
      <c r="E11" t="s">
        <v>999</v>
      </c>
      <c r="F11" t="s">
        <v>406</v>
      </c>
      <c r="G11" t="s">
        <v>207</v>
      </c>
      <c r="H11">
        <v>5442</v>
      </c>
      <c r="I11" t="s">
        <v>276</v>
      </c>
      <c r="J11" t="s">
        <v>1000</v>
      </c>
      <c r="K11" t="s">
        <v>207</v>
      </c>
    </row>
    <row r="12" spans="1:11">
      <c r="A12">
        <v>11</v>
      </c>
      <c r="B12" t="s">
        <v>1001</v>
      </c>
      <c r="C12" t="s">
        <v>1002</v>
      </c>
      <c r="D12" t="s">
        <v>205</v>
      </c>
      <c r="E12" t="s">
        <v>1003</v>
      </c>
      <c r="F12" t="s">
        <v>620</v>
      </c>
      <c r="G12" t="s">
        <v>207</v>
      </c>
      <c r="H12">
        <v>10785</v>
      </c>
      <c r="I12" t="s">
        <v>270</v>
      </c>
      <c r="J12" t="s">
        <v>1004</v>
      </c>
      <c r="K12" t="s">
        <v>207</v>
      </c>
    </row>
    <row r="13" spans="1:11">
      <c r="A13">
        <v>12</v>
      </c>
      <c r="B13" t="s">
        <v>1005</v>
      </c>
      <c r="C13" t="s">
        <v>1006</v>
      </c>
      <c r="D13" t="s">
        <v>1007</v>
      </c>
      <c r="E13" t="s">
        <v>1008</v>
      </c>
      <c r="F13" t="s">
        <v>1009</v>
      </c>
      <c r="G13" t="s">
        <v>207</v>
      </c>
      <c r="H13">
        <v>60439</v>
      </c>
      <c r="I13" t="s">
        <v>270</v>
      </c>
      <c r="J13" t="s">
        <v>1010</v>
      </c>
      <c r="K13" t="s">
        <v>207</v>
      </c>
    </row>
    <row r="14" spans="1:11">
      <c r="A14">
        <v>13</v>
      </c>
      <c r="B14" t="s">
        <v>1011</v>
      </c>
      <c r="C14" t="s">
        <v>1012</v>
      </c>
      <c r="D14" t="s">
        <v>1013</v>
      </c>
      <c r="E14" t="s">
        <v>1014</v>
      </c>
      <c r="F14" t="s">
        <v>1015</v>
      </c>
      <c r="G14" t="s">
        <v>207</v>
      </c>
      <c r="H14">
        <v>27478</v>
      </c>
      <c r="I14" t="s">
        <v>270</v>
      </c>
      <c r="J14" t="s">
        <v>1016</v>
      </c>
      <c r="K14" t="s">
        <v>1017</v>
      </c>
    </row>
    <row r="15" spans="1:11">
      <c r="A15">
        <v>14</v>
      </c>
      <c r="B15" t="s">
        <v>1018</v>
      </c>
      <c r="C15" t="s">
        <v>1019</v>
      </c>
      <c r="D15" t="s">
        <v>189</v>
      </c>
      <c r="E15" t="s">
        <v>1020</v>
      </c>
      <c r="F15" t="s">
        <v>1021</v>
      </c>
      <c r="G15" t="s">
        <v>207</v>
      </c>
      <c r="H15">
        <v>48100</v>
      </c>
      <c r="I15" t="s">
        <v>367</v>
      </c>
      <c r="J15" t="s">
        <v>1022</v>
      </c>
      <c r="K15" t="s">
        <v>1023</v>
      </c>
    </row>
    <row r="16" spans="1:11">
      <c r="A16">
        <v>15</v>
      </c>
      <c r="B16" t="s">
        <v>1024</v>
      </c>
      <c r="C16" t="s">
        <v>1025</v>
      </c>
      <c r="D16" t="s">
        <v>665</v>
      </c>
      <c r="E16" t="s">
        <v>1026</v>
      </c>
      <c r="F16" t="s">
        <v>1027</v>
      </c>
      <c r="G16" t="s">
        <v>207</v>
      </c>
      <c r="H16">
        <v>1320</v>
      </c>
      <c r="I16" t="s">
        <v>540</v>
      </c>
      <c r="J16" t="s">
        <v>1028</v>
      </c>
      <c r="K16" t="s">
        <v>207</v>
      </c>
    </row>
    <row r="17" spans="1:11">
      <c r="A17">
        <v>16</v>
      </c>
      <c r="B17" t="s">
        <v>1029</v>
      </c>
      <c r="C17" t="s">
        <v>1030</v>
      </c>
      <c r="D17" t="s">
        <v>1031</v>
      </c>
      <c r="E17" t="s">
        <v>1032</v>
      </c>
      <c r="F17" t="s">
        <v>1033</v>
      </c>
      <c r="G17" t="s">
        <v>433</v>
      </c>
      <c r="H17">
        <v>97101</v>
      </c>
      <c r="I17" t="s">
        <v>192</v>
      </c>
      <c r="J17" t="s">
        <v>1034</v>
      </c>
      <c r="K17" t="s">
        <v>207</v>
      </c>
    </row>
    <row r="18" spans="1:11">
      <c r="A18">
        <v>17</v>
      </c>
      <c r="B18" t="s">
        <v>1035</v>
      </c>
      <c r="C18" t="s">
        <v>1036</v>
      </c>
      <c r="D18" t="s">
        <v>189</v>
      </c>
      <c r="E18" t="s">
        <v>1037</v>
      </c>
      <c r="F18" t="s">
        <v>1038</v>
      </c>
      <c r="G18" t="s">
        <v>207</v>
      </c>
      <c r="H18" t="s">
        <v>1039</v>
      </c>
      <c r="I18" t="s">
        <v>332</v>
      </c>
      <c r="J18" t="s">
        <v>1040</v>
      </c>
      <c r="K18" t="s">
        <v>207</v>
      </c>
    </row>
    <row r="19" spans="1:11">
      <c r="A19">
        <v>18</v>
      </c>
      <c r="B19" t="s">
        <v>1041</v>
      </c>
      <c r="C19" t="s">
        <v>1042</v>
      </c>
      <c r="D19" t="s">
        <v>205</v>
      </c>
      <c r="E19" t="s">
        <v>1043</v>
      </c>
      <c r="F19" t="s">
        <v>628</v>
      </c>
      <c r="G19" t="s">
        <v>207</v>
      </c>
      <c r="H19">
        <v>75004</v>
      </c>
      <c r="I19" t="s">
        <v>265</v>
      </c>
      <c r="J19" t="s">
        <v>1044</v>
      </c>
      <c r="K19" t="s">
        <v>1045</v>
      </c>
    </row>
    <row r="20" spans="1:11">
      <c r="A20">
        <v>19</v>
      </c>
      <c r="B20" t="s">
        <v>1046</v>
      </c>
      <c r="C20" t="s">
        <v>1047</v>
      </c>
      <c r="D20" t="s">
        <v>1048</v>
      </c>
      <c r="E20" t="s">
        <v>1049</v>
      </c>
      <c r="F20" t="s">
        <v>1050</v>
      </c>
      <c r="G20" t="s">
        <v>1051</v>
      </c>
      <c r="H20">
        <v>2134</v>
      </c>
      <c r="I20" t="s">
        <v>192</v>
      </c>
      <c r="J20" t="s">
        <v>1052</v>
      </c>
      <c r="K20" t="s">
        <v>1053</v>
      </c>
    </row>
    <row r="21" spans="1:11">
      <c r="A21">
        <v>20</v>
      </c>
      <c r="B21" t="s">
        <v>1054</v>
      </c>
      <c r="C21" t="s">
        <v>1055</v>
      </c>
      <c r="D21" t="s">
        <v>645</v>
      </c>
      <c r="E21" t="s">
        <v>1056</v>
      </c>
      <c r="F21" t="s">
        <v>1057</v>
      </c>
      <c r="G21" t="s">
        <v>207</v>
      </c>
      <c r="H21">
        <v>512</v>
      </c>
      <c r="I21" t="s">
        <v>1057</v>
      </c>
      <c r="J21" t="s">
        <v>1058</v>
      </c>
      <c r="K21" t="s">
        <v>207</v>
      </c>
    </row>
    <row r="22" spans="1:11">
      <c r="A22">
        <v>21</v>
      </c>
      <c r="B22" t="s">
        <v>1059</v>
      </c>
      <c r="C22" t="s">
        <v>1060</v>
      </c>
      <c r="D22" t="s">
        <v>205</v>
      </c>
      <c r="E22" t="s">
        <v>1061</v>
      </c>
      <c r="F22" t="s">
        <v>1062</v>
      </c>
      <c r="G22" t="s">
        <v>207</v>
      </c>
      <c r="H22">
        <v>2800</v>
      </c>
      <c r="I22" t="s">
        <v>486</v>
      </c>
      <c r="J22">
        <v>43844108</v>
      </c>
      <c r="K22">
        <v>43844115</v>
      </c>
    </row>
    <row r="23" spans="1:11">
      <c r="A23">
        <v>22</v>
      </c>
      <c r="B23" t="s">
        <v>1063</v>
      </c>
      <c r="C23" t="s">
        <v>1064</v>
      </c>
      <c r="D23" t="s">
        <v>675</v>
      </c>
      <c r="E23" t="s">
        <v>1065</v>
      </c>
      <c r="F23" t="s">
        <v>1066</v>
      </c>
      <c r="G23" t="s">
        <v>207</v>
      </c>
      <c r="H23" t="s">
        <v>1067</v>
      </c>
      <c r="I23" t="s">
        <v>1068</v>
      </c>
      <c r="J23" t="s">
        <v>1069</v>
      </c>
      <c r="K23" t="s">
        <v>1070</v>
      </c>
    </row>
    <row r="24" spans="1:11">
      <c r="A24">
        <v>23</v>
      </c>
      <c r="B24" t="s">
        <v>1071</v>
      </c>
      <c r="C24" t="s">
        <v>1072</v>
      </c>
      <c r="D24" t="s">
        <v>1073</v>
      </c>
      <c r="E24" t="s">
        <v>1074</v>
      </c>
      <c r="F24" t="s">
        <v>1075</v>
      </c>
      <c r="G24" t="s">
        <v>207</v>
      </c>
      <c r="H24">
        <v>53120</v>
      </c>
      <c r="I24" t="s">
        <v>341</v>
      </c>
      <c r="J24" t="s">
        <v>1076</v>
      </c>
      <c r="K24" t="s">
        <v>207</v>
      </c>
    </row>
    <row r="25" spans="1:11">
      <c r="A25">
        <v>24</v>
      </c>
      <c r="B25" t="s">
        <v>1077</v>
      </c>
      <c r="C25" t="s">
        <v>1078</v>
      </c>
      <c r="D25" t="s">
        <v>189</v>
      </c>
      <c r="E25" t="s">
        <v>1079</v>
      </c>
      <c r="F25" t="s">
        <v>1080</v>
      </c>
      <c r="G25" t="s">
        <v>1081</v>
      </c>
      <c r="H25">
        <v>2042</v>
      </c>
      <c r="I25" t="s">
        <v>981</v>
      </c>
      <c r="J25" t="s">
        <v>1082</v>
      </c>
      <c r="K25" t="s">
        <v>1083</v>
      </c>
    </row>
    <row r="26" spans="1:11">
      <c r="A26">
        <v>25</v>
      </c>
      <c r="B26" t="s">
        <v>1084</v>
      </c>
      <c r="C26" t="s">
        <v>1085</v>
      </c>
      <c r="D26" t="s">
        <v>665</v>
      </c>
      <c r="E26" t="s">
        <v>1086</v>
      </c>
      <c r="F26" t="s">
        <v>476</v>
      </c>
      <c r="G26" t="s">
        <v>477</v>
      </c>
      <c r="H26" t="s">
        <v>810</v>
      </c>
      <c r="I26" t="s">
        <v>478</v>
      </c>
      <c r="J26" t="s">
        <v>1087</v>
      </c>
      <c r="K26" t="s">
        <v>207</v>
      </c>
    </row>
    <row r="27" spans="1:11">
      <c r="A27">
        <v>26</v>
      </c>
      <c r="B27" t="s">
        <v>1088</v>
      </c>
      <c r="C27" t="s">
        <v>1089</v>
      </c>
      <c r="D27" t="s">
        <v>656</v>
      </c>
      <c r="E27" t="s">
        <v>1090</v>
      </c>
      <c r="F27" t="s">
        <v>1091</v>
      </c>
      <c r="G27" t="s">
        <v>207</v>
      </c>
      <c r="H27">
        <v>84100</v>
      </c>
      <c r="I27" t="s">
        <v>367</v>
      </c>
      <c r="J27" t="s">
        <v>1092</v>
      </c>
      <c r="K27" t="s">
        <v>1093</v>
      </c>
    </row>
    <row r="28" spans="1:11">
      <c r="A28">
        <v>27</v>
      </c>
      <c r="B28" t="s">
        <v>1094</v>
      </c>
      <c r="C28" t="s">
        <v>1095</v>
      </c>
      <c r="D28" t="s">
        <v>205</v>
      </c>
      <c r="E28" t="s">
        <v>1096</v>
      </c>
      <c r="F28" t="s">
        <v>1097</v>
      </c>
      <c r="G28" t="s">
        <v>207</v>
      </c>
      <c r="H28">
        <v>71300</v>
      </c>
      <c r="I28" t="s">
        <v>265</v>
      </c>
      <c r="J28" t="s">
        <v>1098</v>
      </c>
      <c r="K28" t="s">
        <v>207</v>
      </c>
    </row>
    <row r="29" spans="1:11">
      <c r="A29">
        <v>28</v>
      </c>
      <c r="B29" t="s">
        <v>1099</v>
      </c>
      <c r="C29" t="s">
        <v>1100</v>
      </c>
      <c r="D29" t="s">
        <v>189</v>
      </c>
      <c r="E29" t="s">
        <v>1101</v>
      </c>
      <c r="F29" t="s">
        <v>1102</v>
      </c>
      <c r="G29" t="s">
        <v>207</v>
      </c>
      <c r="H29">
        <v>74000</v>
      </c>
      <c r="I29" t="s">
        <v>265</v>
      </c>
      <c r="J29" t="s">
        <v>1103</v>
      </c>
      <c r="K29" t="s">
        <v>1104</v>
      </c>
    </row>
    <row r="30" spans="1:11">
      <c r="A30">
        <v>29</v>
      </c>
      <c r="B30" t="s">
        <v>1105</v>
      </c>
      <c r="C30" t="s">
        <v>1106</v>
      </c>
      <c r="D30" t="s">
        <v>675</v>
      </c>
      <c r="E30" t="s">
        <v>1107</v>
      </c>
      <c r="F30" t="s">
        <v>1108</v>
      </c>
      <c r="G30" t="s">
        <v>477</v>
      </c>
      <c r="H30" t="s">
        <v>1109</v>
      </c>
      <c r="I30" t="s">
        <v>478</v>
      </c>
      <c r="J30" t="s">
        <v>1110</v>
      </c>
      <c r="K30" t="s">
        <v>1111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 M e a s u r e R a n g e [ m e a s u r e   1 ] < / a : K e y > < a : V a l u e > < D e s c r i p t i o n > A   s i n g l e   v a l u e   f o r   c o l u m n   ' O r d e r D a t e '   i n   t a b l e   ' R a n g e '   c a n n o t   b e   d e t e r m i n e d .   T h i s   c a n   h a p p e n   w h e n   a   m e a s u r e   f o r m u l a   r e f e r s   t o   a   c o l u m n   t h a t   c o n t a i n s   m a n y   v a l u e s   w i t h o u t   s p e c i f y i n g   a n   a g g r e g a t i o n   s u c h   a s   m i n ,   m a x ,   c o u n t ,   o r   s u m   t o   g e t   a   s i n g l e   r e s u l t . < / D e s c r i p t i o n > < L o c a t i o n > < S t a r t C h a r a c t e r > 1 8 5 < / S t a r t C h a r a c t e r > < T e x t L e n g t h > 1 6 < / T e x t L e n g t h > < / L o c a t i o n > < R o w N u m b e r > - 1 < / R o w N u m b e r > < S o u r c e > < N a m e > m e a s u r e   1 < / N a m e > < T a b l e > R a n g e < / T a b l e > < / S o u r c e > < / a : V a l u e > < / a : K e y V a l u e O f s t r i n g S a n d b o x E r r o r V S n 7 U v A O > < / E r r o r C a c h e D i c t i o n a r y > < L a s t P r o c e s s e d T i m e > 2 0 2 1 - 0 1 - 2 1 T 1 4 : 2 5 : 3 6 . 2 6 5 9 9 5 5 + 0 2 : 0 0 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8"?>
<p:properties xmlns:p="http://schemas.microsoft.com/office/2006/metadata/properties" xmlns:xsi="http://www.w3.org/2001/XMLSchema-instance" xmlns:pc="http://schemas.microsoft.com/office/infopath/2007/PartnerControls">
  <documentManagement>
    <TaxCatchAll xmlns="a4bfd198-e2ce-4955-a807-cc68bacf3bca" xsi:nil="true"/>
    <lcf76f155ced4ddcb4097134ff3c332f xmlns="f96c10d8-7854-4163-b16f-63f9e161c0da">
      <Terms xmlns="http://schemas.microsoft.com/office/infopath/2007/PartnerControls"/>
    </lcf76f155ced4ddcb4097134ff3c332f>
  </documentManagement>
</p:properties>
</file>

<file path=customXml/item5.xml>��< ? x m l   v e r s i o n = " 1 . 0 "   e n c o d i n g = " U T F - 1 6 " ? > < G e m i n i   x m l n s = " h t t p : / / g e m i n i / p i v o t c u s t o m i z a t i o n / P o w e r P i v o t V e r s i o n " > < C u s t o m C o n t e n t > < ! [ C D A T A [ 2 0 1 5 . 1 3 0 . 1 6 0 5 . 1 9 9 ] ] > < / 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ct:contentTypeSchema xmlns:ct="http://schemas.microsoft.com/office/2006/metadata/contentType" xmlns:ma="http://schemas.microsoft.com/office/2006/metadata/properties/metaAttributes" ct:_="" ma:_="" ma:contentTypeName="Document" ma:contentTypeID="0x010100390FCB84795E1C49B975010B3A6DF07E" ma:contentTypeVersion="13" ma:contentTypeDescription="Create a new document." ma:contentTypeScope="" ma:versionID="6648c5c7b935c037787af238b1f0aaba">
  <xsd:schema xmlns:xsd="http://www.w3.org/2001/XMLSchema" xmlns:xs="http://www.w3.org/2001/XMLSchema" xmlns:p="http://schemas.microsoft.com/office/2006/metadata/properties" xmlns:ns2="f96c10d8-7854-4163-b16f-63f9e161c0da" xmlns:ns3="a4bfd198-e2ce-4955-a807-cc68bacf3bca" targetNamespace="http://schemas.microsoft.com/office/2006/metadata/properties" ma:root="true" ma:fieldsID="81e855898cf0d3ffc380604f39a0e989" ns2:_="" ns3:_="">
    <xsd:import namespace="f96c10d8-7854-4163-b16f-63f9e161c0da"/>
    <xsd:import namespace="a4bfd198-e2ce-4955-a807-cc68bacf3bc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6c10d8-7854-4163-b16f-63f9e161c0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b3e194f-0e8c-4526-a92f-53e42d41294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4bfd198-e2ce-4955-a807-cc68bacf3bc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6ad5561-7145-42eb-a4b8-d6ef4c317cc3}" ma:internalName="TaxCatchAll" ma:showField="CatchAllData" ma:web="a4bfd198-e2ce-4955-a807-cc68bacf3b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41B439C-DCAA-4914-ACC1-5985DE60FD50}"/>
</file>

<file path=customXml/itemProps2.xml><?xml version="1.0" encoding="utf-8"?>
<ds:datastoreItem xmlns:ds="http://schemas.openxmlformats.org/officeDocument/2006/customXml" ds:itemID="{B6D8E632-5B00-4392-9C2C-C9006441B466}"/>
</file>

<file path=customXml/itemProps3.xml><?xml version="1.0" encoding="utf-8"?>
<ds:datastoreItem xmlns:ds="http://schemas.openxmlformats.org/officeDocument/2006/customXml" ds:itemID="{3410AF2B-8FEF-460D-9615-7492182FE061}"/>
</file>

<file path=customXml/itemProps4.xml><?xml version="1.0" encoding="utf-8"?>
<ds:datastoreItem xmlns:ds="http://schemas.openxmlformats.org/officeDocument/2006/customXml" ds:itemID="{77101E14-5FA6-4E73-9B7C-9B822371325F}"/>
</file>

<file path=customXml/itemProps5.xml><?xml version="1.0" encoding="utf-8"?>
<ds:datastoreItem xmlns:ds="http://schemas.openxmlformats.org/officeDocument/2006/customXml" ds:itemID="{3E53DE45-1597-4133-AF47-056435D7335C}"/>
</file>

<file path=customXml/itemProps6.xml><?xml version="1.0" encoding="utf-8"?>
<ds:datastoreItem xmlns:ds="http://schemas.openxmlformats.org/officeDocument/2006/customXml" ds:itemID="{09F9AFE7-5417-452B-857B-25EB10115855}"/>
</file>

<file path=customXml/itemProps7.xml><?xml version="1.0" encoding="utf-8"?>
<ds:datastoreItem xmlns:ds="http://schemas.openxmlformats.org/officeDocument/2006/customXml" ds:itemID="{5AD59BF5-D890-4A65-AF4A-EDDE2AE7E44E}"/>
</file>

<file path=customXml/itemProps8.xml><?xml version="1.0" encoding="utf-8"?>
<ds:datastoreItem xmlns:ds="http://schemas.openxmlformats.org/officeDocument/2006/customXml" ds:itemID="{366DBD40-BB69-4DF1-9460-FEAD8EE1E46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dc:creator>
  <cp:keywords/>
  <dc:description/>
  <cp:lastModifiedBy>Safaa Khalaf Ibrahim</cp:lastModifiedBy>
  <cp:revision/>
  <dcterms:created xsi:type="dcterms:W3CDTF">2020-02-29T11:41:39Z</dcterms:created>
  <dcterms:modified xsi:type="dcterms:W3CDTF">2024-12-24T17:25:14Z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0x010100390FCB84795E1C49B975010B3A6DF07E</vt:lpwstr>
  </property>
  <property fmtid="{D5CDD505-2E9C-101B-9397-08002B2CF9AE}" pid="3" name="MediaServiceImageTags">
    <vt:lpwstr/>
  </property>
</Properties>
</file>