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ccounting\OneDrive\Documents\Kevin's Portfolio\Excel Projects\"/>
    </mc:Choice>
  </mc:AlternateContent>
  <xr:revisionPtr revIDLastSave="0" documentId="13_ncr:1_{35FCDAEF-70E3-4860-B796-D7313CBF64AC}" xr6:coauthVersionLast="47" xr6:coauthVersionMax="47" xr10:uidLastSave="{00000000-0000-0000-0000-000000000000}"/>
  <bookViews>
    <workbookView xWindow="-108" yWindow="-108" windowWidth="23256" windowHeight="12576" firstSheet="2" activeTab="8" xr2:uid="{3552E901-C2D5-4384-B396-2B472820F9A3}"/>
  </bookViews>
  <sheets>
    <sheet name="Raw" sheetId="1" state="hidden" r:id="rId1"/>
    <sheet name="Old Dashboard" sheetId="6" state="hidden" r:id="rId2"/>
    <sheet name="Working Table" sheetId="2" r:id="rId3"/>
    <sheet name="No Outliers" sheetId="9" state="hidden" r:id="rId4"/>
    <sheet name="PivotTable" sheetId="3" state="hidden" r:id="rId5"/>
    <sheet name="Outliers" sheetId="8" state="hidden" r:id="rId6"/>
    <sheet name="Inversion multiplied" sheetId="10" state="hidden" r:id="rId7"/>
    <sheet name="Pivot Tables" sheetId="7" state="hidden" r:id="rId8"/>
    <sheet name="Dashboard" sheetId="12" r:id="rId9"/>
  </sheets>
  <definedNames>
    <definedName name="_xlnm._FilterDatabase" localSheetId="6" hidden="1">'Inversion multiplied'!$A$1:$X$1</definedName>
    <definedName name="_xlnm._FilterDatabase" localSheetId="2" hidden="1">'Working Table'!$A$1:$T$1</definedName>
    <definedName name="_xlcn.WorksheetConnection_WorkingA1N411" hidden="1">'Working Table'!$E$1:$O$39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12" r:id="rId18"/>
    <pivotCache cacheId="20" r:id="rId19"/>
    <pivotCache cacheId="25" r:id="rId20"/>
    <pivotCache cacheId="30" r:id="rId21"/>
    <pivotCache cacheId="39" r:id="rId22"/>
    <pivotCache cacheId="49" r:id="rId23"/>
    <pivotCache cacheId="53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A$1:$N$4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0" l="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2" i="10"/>
  <c r="X23" i="10"/>
  <c r="X17" i="10"/>
  <c r="X7" i="10"/>
  <c r="X21" i="10"/>
  <c r="X25" i="10"/>
  <c r="X10" i="10"/>
  <c r="X8" i="10"/>
  <c r="X16" i="10"/>
  <c r="X19" i="10"/>
  <c r="X4" i="10"/>
  <c r="X29" i="10"/>
  <c r="X13" i="10"/>
  <c r="X3" i="10"/>
  <c r="X9" i="10"/>
  <c r="X2" i="10"/>
  <c r="X20" i="10"/>
  <c r="X27" i="10"/>
  <c r="X6" i="10"/>
  <c r="X39" i="10"/>
  <c r="X28" i="10"/>
  <c r="X14" i="10"/>
  <c r="X11" i="10"/>
  <c r="X35" i="10"/>
  <c r="X18" i="10"/>
  <c r="X32" i="10"/>
  <c r="X26" i="10"/>
  <c r="X22" i="10"/>
  <c r="X12" i="10"/>
  <c r="X24" i="10"/>
  <c r="X38" i="10"/>
  <c r="X15" i="10"/>
  <c r="X37" i="10"/>
  <c r="X33" i="10"/>
  <c r="X36" i="10"/>
  <c r="X31" i="10"/>
  <c r="X30" i="10"/>
  <c r="X34" i="10"/>
  <c r="X5" i="10"/>
  <c r="W5" i="10"/>
  <c r="W23" i="10"/>
  <c r="W17" i="10"/>
  <c r="W7" i="10"/>
  <c r="W21" i="10"/>
  <c r="W25" i="10"/>
  <c r="W10" i="10"/>
  <c r="W8" i="10"/>
  <c r="W16" i="10"/>
  <c r="W19" i="10"/>
  <c r="W4" i="10"/>
  <c r="W29" i="10"/>
  <c r="W13" i="10"/>
  <c r="W3" i="10"/>
  <c r="W9" i="10"/>
  <c r="W2" i="10"/>
  <c r="W20" i="10"/>
  <c r="W27" i="10"/>
  <c r="W6" i="10"/>
  <c r="W39" i="10"/>
  <c r="W28" i="10"/>
  <c r="W14" i="10"/>
  <c r="W11" i="10"/>
  <c r="W35" i="10"/>
  <c r="W18" i="10"/>
  <c r="W32" i="10"/>
  <c r="W26" i="10"/>
  <c r="W22" i="10"/>
  <c r="W12" i="10"/>
  <c r="W24" i="10"/>
  <c r="W38" i="10"/>
  <c r="W15" i="10"/>
  <c r="W37" i="10"/>
  <c r="W33" i="10"/>
  <c r="W36" i="10"/>
  <c r="W31" i="10"/>
  <c r="W30" i="10"/>
  <c r="W34" i="10"/>
  <c r="V23" i="10"/>
  <c r="V17" i="10"/>
  <c r="V7" i="10"/>
  <c r="V21" i="10"/>
  <c r="V25" i="10"/>
  <c r="V10" i="10"/>
  <c r="V8" i="10"/>
  <c r="V16" i="10"/>
  <c r="V19" i="10"/>
  <c r="V4" i="10"/>
  <c r="V29" i="10"/>
  <c r="V13" i="10"/>
  <c r="V3" i="10"/>
  <c r="V9" i="10"/>
  <c r="V2" i="10"/>
  <c r="V20" i="10"/>
  <c r="V27" i="10"/>
  <c r="V6" i="10"/>
  <c r="V39" i="10"/>
  <c r="V28" i="10"/>
  <c r="V14" i="10"/>
  <c r="V11" i="10"/>
  <c r="V35" i="10"/>
  <c r="V18" i="10"/>
  <c r="V32" i="10"/>
  <c r="V26" i="10"/>
  <c r="V22" i="10"/>
  <c r="V12" i="10"/>
  <c r="V24" i="10"/>
  <c r="V38" i="10"/>
  <c r="V15" i="10"/>
  <c r="V37" i="10"/>
  <c r="V33" i="10"/>
  <c r="V36" i="10"/>
  <c r="V31" i="10"/>
  <c r="V30" i="10"/>
  <c r="V34" i="10"/>
  <c r="V5" i="10"/>
  <c r="Q5" i="10"/>
  <c r="Q23" i="10"/>
  <c r="Q17" i="10"/>
  <c r="Q7" i="10"/>
  <c r="Q21" i="10"/>
  <c r="Q25" i="10"/>
  <c r="Q10" i="10"/>
  <c r="Q8" i="10"/>
  <c r="Q16" i="10"/>
  <c r="Q19" i="10"/>
  <c r="Q4" i="10"/>
  <c r="Q29" i="10"/>
  <c r="Q13" i="10"/>
  <c r="Q3" i="10"/>
  <c r="Q9" i="10"/>
  <c r="Q2" i="10"/>
  <c r="Q20" i="10"/>
  <c r="Q27" i="10"/>
  <c r="Q6" i="10"/>
  <c r="Q39" i="10"/>
  <c r="Q28" i="10"/>
  <c r="Q14" i="10"/>
  <c r="Q11" i="10"/>
  <c r="Q35" i="10"/>
  <c r="Q18" i="10"/>
  <c r="Q32" i="10"/>
  <c r="Q26" i="10"/>
  <c r="Q22" i="10"/>
  <c r="Q12" i="10"/>
  <c r="Q24" i="10"/>
  <c r="Q38" i="10"/>
  <c r="Q15" i="10"/>
  <c r="Q37" i="10"/>
  <c r="Q33" i="10"/>
  <c r="Q36" i="10"/>
  <c r="Q31" i="10"/>
  <c r="Q30" i="10"/>
  <c r="Q34" i="10"/>
  <c r="U34" i="10"/>
  <c r="U30" i="10"/>
  <c r="U31" i="10"/>
  <c r="U36" i="10"/>
  <c r="U33" i="10"/>
  <c r="U37" i="10"/>
  <c r="U15" i="10"/>
  <c r="U38" i="10"/>
  <c r="U24" i="10"/>
  <c r="U12" i="10"/>
  <c r="U22" i="10"/>
  <c r="U26" i="10"/>
  <c r="U32" i="10"/>
  <c r="U18" i="10"/>
  <c r="U35" i="10"/>
  <c r="U11" i="10"/>
  <c r="U14" i="10"/>
  <c r="U28" i="10"/>
  <c r="U39" i="10"/>
  <c r="U6" i="10"/>
  <c r="U27" i="10"/>
  <c r="U20" i="10"/>
  <c r="U2" i="10"/>
  <c r="U9" i="10"/>
  <c r="U3" i="10"/>
  <c r="U13" i="10"/>
  <c r="U29" i="10"/>
  <c r="U4" i="10"/>
  <c r="U19" i="10"/>
  <c r="U16" i="10"/>
  <c r="U8" i="10"/>
  <c r="U10" i="10"/>
  <c r="U25" i="10"/>
  <c r="U21" i="10"/>
  <c r="U7" i="10"/>
  <c r="U17" i="10"/>
  <c r="U23" i="10"/>
  <c r="U5" i="10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2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U41" i="2"/>
  <c r="Q41" i="2"/>
  <c r="U40" i="2"/>
  <c r="Q40" i="2"/>
  <c r="U2" i="8"/>
  <c r="Q2" i="8"/>
  <c r="U1" i="8"/>
  <c r="Q1" i="8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2" i="2"/>
  <c r="Q16" i="2"/>
  <c r="Q9" i="2"/>
  <c r="Q14" i="2"/>
  <c r="Q24" i="2"/>
  <c r="Q10" i="2"/>
  <c r="Q17" i="2"/>
  <c r="Q6" i="2"/>
  <c r="Q25" i="2"/>
  <c r="Q30" i="2"/>
  <c r="Q2" i="2"/>
  <c r="Q31" i="2"/>
  <c r="Q3" i="2"/>
  <c r="Q18" i="2"/>
  <c r="Q19" i="2"/>
  <c r="Q11" i="2"/>
  <c r="Q7" i="2"/>
  <c r="Q12" i="2"/>
  <c r="Q5" i="2"/>
  <c r="Q4" i="2"/>
  <c r="Q15" i="2"/>
  <c r="Q20" i="2"/>
  <c r="Q8" i="2"/>
  <c r="Q33" i="2"/>
  <c r="Q22" i="2"/>
  <c r="Q36" i="2"/>
  <c r="Q21" i="2"/>
  <c r="Q26" i="2"/>
  <c r="Q39" i="2"/>
  <c r="Q27" i="2"/>
  <c r="Q37" i="2"/>
  <c r="Q28" i="2"/>
  <c r="Q35" i="2"/>
  <c r="Q32" i="2"/>
  <c r="Q34" i="2"/>
  <c r="Q13" i="2"/>
  <c r="Q23" i="2"/>
  <c r="Q29" i="2"/>
  <c r="Q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D716A-432E-4512-9C69-62145A956A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E35C52-76ED-45F3-9BC6-6D10412FC43E}" name="WorksheetConnection_Working!$A$1:$N$4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ingA1N411"/>
        </x15:connection>
      </ext>
    </extLst>
  </connection>
</connections>
</file>

<file path=xl/sharedStrings.xml><?xml version="1.0" encoding="utf-8"?>
<sst xmlns="http://schemas.openxmlformats.org/spreadsheetml/2006/main" count="1688" uniqueCount="124">
  <si>
    <t>Depression Rate</t>
  </si>
  <si>
    <t>% of Internet Users</t>
  </si>
  <si>
    <t>Alcohol consumption in liters</t>
  </si>
  <si>
    <t>GDP by trillions in USD</t>
  </si>
  <si>
    <t>Avg of working hours annualy</t>
  </si>
  <si>
    <t>Unemployment rate</t>
  </si>
  <si>
    <t>Life expectancy</t>
  </si>
  <si>
    <t>Median age</t>
  </si>
  <si>
    <t>Health security index</t>
  </si>
  <si>
    <t>Tertiary school enrollment</t>
  </si>
  <si>
    <t>Avg Temperate in Celsius</t>
  </si>
  <si>
    <t>Region</t>
  </si>
  <si>
    <t>Development Status</t>
  </si>
  <si>
    <t>Political System</t>
  </si>
  <si>
    <t>North America</t>
  </si>
  <si>
    <t>Developed</t>
  </si>
  <si>
    <t>Federal Republic</t>
  </si>
  <si>
    <t>Monarchy</t>
  </si>
  <si>
    <t>Europe</t>
  </si>
  <si>
    <t>Semi-Presidential</t>
  </si>
  <si>
    <t>Developing</t>
  </si>
  <si>
    <t>Asia</t>
  </si>
  <si>
    <t>One-Party</t>
  </si>
  <si>
    <t>Oceania</t>
  </si>
  <si>
    <t>South America</t>
  </si>
  <si>
    <t>Unitary Republic</t>
  </si>
  <si>
    <t>Africa</t>
  </si>
  <si>
    <t>Middle East</t>
  </si>
  <si>
    <t>Column Labels</t>
  </si>
  <si>
    <t>Grand Total</t>
  </si>
  <si>
    <t>Row Labels</t>
  </si>
  <si>
    <t>Average of Depression Rate</t>
  </si>
  <si>
    <t>Average of Life expectancy</t>
  </si>
  <si>
    <t>Average of Health security index</t>
  </si>
  <si>
    <t>Population</t>
  </si>
  <si>
    <t>GDP Per Capita</t>
  </si>
  <si>
    <t>Country Stats Dashboard</t>
  </si>
  <si>
    <t>30-39</t>
  </si>
  <si>
    <t>40-49</t>
  </si>
  <si>
    <t>Less than 30</t>
  </si>
  <si>
    <t>Varies</t>
  </si>
  <si>
    <t>Cold</t>
  </si>
  <si>
    <t>Moderate</t>
  </si>
  <si>
    <t>Hot</t>
  </si>
  <si>
    <t>Average of GDP by trillions in USD</t>
  </si>
  <si>
    <t>Average of Alcohol consumption in liters</t>
  </si>
  <si>
    <t>60 or more</t>
  </si>
  <si>
    <t>50-59</t>
  </si>
  <si>
    <t>Less than 40</t>
  </si>
  <si>
    <t>Median Age (years)</t>
  </si>
  <si>
    <t>Developm. Status</t>
  </si>
  <si>
    <t>Median Age (Qualitive)</t>
  </si>
  <si>
    <t>0-30</t>
  </si>
  <si>
    <t>Country</t>
  </si>
  <si>
    <t>Avg. Working Hours Annualy</t>
  </si>
  <si>
    <t>Unempl. Rate</t>
  </si>
  <si>
    <t>Life Expectancy (years)</t>
  </si>
  <si>
    <t>GDP by Trillions in USD</t>
  </si>
  <si>
    <t>Description Ambient  Temperature</t>
  </si>
  <si>
    <t>Avg. Temperate in Celsius</t>
  </si>
  <si>
    <t>Tertiary School Enrollm.</t>
  </si>
  <si>
    <t>Health Security Index</t>
  </si>
  <si>
    <t>Alcohol Consump. (liters)</t>
  </si>
  <si>
    <t>0-40</t>
  </si>
  <si>
    <t>Health Security Index (HSI)</t>
  </si>
  <si>
    <t>USA</t>
  </si>
  <si>
    <t>Canada</t>
  </si>
  <si>
    <t>Germany</t>
  </si>
  <si>
    <t>France</t>
  </si>
  <si>
    <t>Uk</t>
  </si>
  <si>
    <t>Spain</t>
  </si>
  <si>
    <t>Norway</t>
  </si>
  <si>
    <t>Russia</t>
  </si>
  <si>
    <t>India</t>
  </si>
  <si>
    <t>China</t>
  </si>
  <si>
    <t>Japan</t>
  </si>
  <si>
    <t>Australia</t>
  </si>
  <si>
    <t>Mexico</t>
  </si>
  <si>
    <t>Brazil</t>
  </si>
  <si>
    <t>Argentina</t>
  </si>
  <si>
    <t>Colombia</t>
  </si>
  <si>
    <t>Chile</t>
  </si>
  <si>
    <t>Cuba</t>
  </si>
  <si>
    <t>Sweden</t>
  </si>
  <si>
    <t>Finland</t>
  </si>
  <si>
    <t>Portugal</t>
  </si>
  <si>
    <t>Ireland</t>
  </si>
  <si>
    <t>Netherlands</t>
  </si>
  <si>
    <t>New Zealand</t>
  </si>
  <si>
    <t>South Korea</t>
  </si>
  <si>
    <t>South Africa</t>
  </si>
  <si>
    <t>Nigeria</t>
  </si>
  <si>
    <t>Ethiopia</t>
  </si>
  <si>
    <t>Saudia Arabia</t>
  </si>
  <si>
    <t>Egypt</t>
  </si>
  <si>
    <t>Morocco</t>
  </si>
  <si>
    <t>Indonesia</t>
  </si>
  <si>
    <t>Thailand</t>
  </si>
  <si>
    <t>Vietnam</t>
  </si>
  <si>
    <t>Pakistan</t>
  </si>
  <si>
    <t>Bangladesh</t>
  </si>
  <si>
    <t>Iran</t>
  </si>
  <si>
    <t>Israel</t>
  </si>
  <si>
    <t>Turkey</t>
  </si>
  <si>
    <t>Iraq</t>
  </si>
  <si>
    <t>Average of GDP by Trillions in USD</t>
  </si>
  <si>
    <t>UK</t>
  </si>
  <si>
    <t>Average of Alcohol Consump. (liters)</t>
  </si>
  <si>
    <t>Inverse of Depression Rate</t>
  </si>
  <si>
    <t>Average of Inverse of Depression Rate</t>
  </si>
  <si>
    <t>Average of GDP Per Capita</t>
  </si>
  <si>
    <t>Sum of Inverse of Depression Rate</t>
  </si>
  <si>
    <t>Sum of Alcohol Consump. (liters)</t>
  </si>
  <si>
    <t>Sum of GDP by Trillions in USD</t>
  </si>
  <si>
    <t>Sum of GDP Per Capita</t>
  </si>
  <si>
    <t>Inverse of Depression Rate by 100</t>
  </si>
  <si>
    <t>Inverse of Depression Rate by 10</t>
  </si>
  <si>
    <t>Sum of Inverse of Depression Rate by 10</t>
  </si>
  <si>
    <t>Inverse of Depression Rate by 1000</t>
  </si>
  <si>
    <t>Inverse of Depression Rate by 10000</t>
  </si>
  <si>
    <t>Sum of Inverse of Depression Rate by 10000</t>
  </si>
  <si>
    <t>Average of Inverse of Depression Rate by 100</t>
  </si>
  <si>
    <t>Depression Rate by 10</t>
  </si>
  <si>
    <t>Average of Depression Rate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</si>
</sst>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7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quotePrefix="1" applyNumberFormat="1"/>
    <xf numFmtId="4" fontId="0" fillId="0" borderId="0" xfId="0" applyNumberFormat="1"/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pivotCacheDefinition" Target="pivotCache/pivotCacheDefinition11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PivotTable!$B$2:$B$9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4.1899999999999995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CD7-83C6-7E583E7B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90528"/>
        <c:axId val="2026689568"/>
      </c:barChart>
      <c:catAx>
        <c:axId val="2026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9568"/>
        <c:crosses val="autoZero"/>
        <c:auto val="1"/>
        <c:lblAlgn val="ctr"/>
        <c:lblOffset val="100"/>
        <c:noMultiLvlLbl val="0"/>
      </c:catAx>
      <c:valAx>
        <c:axId val="2026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PivotTable!$B$14:$B$15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PivotTable!$B$16:$B$56</c:f>
              <c:numCache>
                <c:formatCode>General</c:formatCode>
                <c:ptCount val="40"/>
                <c:pt idx="1">
                  <c:v>3.5</c:v>
                </c:pt>
                <c:pt idx="7">
                  <c:v>4.7</c:v>
                </c:pt>
                <c:pt idx="8">
                  <c:v>3.9</c:v>
                </c:pt>
                <c:pt idx="1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4F6C-BD0E-FB5A4CBFFD02}"/>
            </c:ext>
          </c:extLst>
        </c:ser>
        <c:ser>
          <c:idx val="1"/>
          <c:order val="1"/>
          <c:tx>
            <c:strRef>
              <c:f>PivotTable!$C$14:$C$15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PivotTable!$C$16:$C$56</c:f>
              <c:numCache>
                <c:formatCode>General</c:formatCode>
                <c:ptCount val="40"/>
                <c:pt idx="2">
                  <c:v>4.2</c:v>
                </c:pt>
                <c:pt idx="4">
                  <c:v>4.5</c:v>
                </c:pt>
                <c:pt idx="5">
                  <c:v>4.0999999999999996</c:v>
                </c:pt>
                <c:pt idx="9">
                  <c:v>4.5</c:v>
                </c:pt>
                <c:pt idx="10">
                  <c:v>4</c:v>
                </c:pt>
                <c:pt idx="14">
                  <c:v>4.2</c:v>
                </c:pt>
                <c:pt idx="17">
                  <c:v>3.7</c:v>
                </c:pt>
                <c:pt idx="26">
                  <c:v>4.2</c:v>
                </c:pt>
                <c:pt idx="33">
                  <c:v>4.0999999999999996</c:v>
                </c:pt>
                <c:pt idx="3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7-4F6C-BD0E-FB5A4CBFFD02}"/>
            </c:ext>
          </c:extLst>
        </c:ser>
        <c:ser>
          <c:idx val="2"/>
          <c:order val="2"/>
          <c:tx>
            <c:strRef>
              <c:f>PivotTable!$D$14:$D$15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PivotTable!$D$16:$D$56</c:f>
              <c:numCache>
                <c:formatCode>General</c:formatCode>
                <c:ptCount val="40"/>
                <c:pt idx="15">
                  <c:v>5.5</c:v>
                </c:pt>
                <c:pt idx="21">
                  <c:v>5.7</c:v>
                </c:pt>
                <c:pt idx="22">
                  <c:v>4.8</c:v>
                </c:pt>
                <c:pt idx="25">
                  <c:v>4.7</c:v>
                </c:pt>
                <c:pt idx="27">
                  <c:v>5.2</c:v>
                </c:pt>
                <c:pt idx="28">
                  <c:v>4.8</c:v>
                </c:pt>
                <c:pt idx="30">
                  <c:v>4.7</c:v>
                </c:pt>
                <c:pt idx="31">
                  <c:v>4.9000000000000004</c:v>
                </c:pt>
                <c:pt idx="32">
                  <c:v>5.2</c:v>
                </c:pt>
                <c:pt idx="34">
                  <c:v>4.5</c:v>
                </c:pt>
                <c:pt idx="3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7-4F6C-BD0E-FB5A4CBFFD02}"/>
            </c:ext>
          </c:extLst>
        </c:ser>
        <c:ser>
          <c:idx val="3"/>
          <c:order val="3"/>
          <c:tx>
            <c:strRef>
              <c:f>PivotTable!$E$14:$E$15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PivotTable!$E$16:$E$56</c:f>
              <c:numCache>
                <c:formatCode>General</c:formatCode>
                <c:ptCount val="40"/>
                <c:pt idx="0">
                  <c:v>3.7</c:v>
                </c:pt>
                <c:pt idx="6">
                  <c:v>4.9000000000000004</c:v>
                </c:pt>
                <c:pt idx="11">
                  <c:v>4.5</c:v>
                </c:pt>
                <c:pt idx="13">
                  <c:v>4.5999999999999996</c:v>
                </c:pt>
                <c:pt idx="16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7-4F6C-BD0E-FB5A4CBFFD02}"/>
            </c:ext>
          </c:extLst>
        </c:ser>
        <c:ser>
          <c:idx val="4"/>
          <c:order val="4"/>
          <c:tx>
            <c:strRef>
              <c:f>PivotTable!$F$14:$F$15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PivotTable!$F$16:$F$56</c:f>
              <c:numCache>
                <c:formatCode>General</c:formatCode>
                <c:ptCount val="40"/>
                <c:pt idx="3">
                  <c:v>5.5</c:v>
                </c:pt>
                <c:pt idx="24">
                  <c:v>4.2</c:v>
                </c:pt>
                <c:pt idx="36">
                  <c:v>4.7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C7-4F6C-BD0E-FB5A4CBFFD02}"/>
            </c:ext>
          </c:extLst>
        </c:ser>
        <c:ser>
          <c:idx val="5"/>
          <c:order val="5"/>
          <c:tx>
            <c:strRef>
              <c:f>PivotTable!$G$14:$G$15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PivotTable!$G$16:$G$56</c:f>
              <c:numCache>
                <c:formatCode>General</c:formatCode>
                <c:ptCount val="40"/>
                <c:pt idx="29">
                  <c:v>5.4</c:v>
                </c:pt>
                <c:pt idx="3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C7-4F6C-BD0E-FB5A4CBFFD02}"/>
            </c:ext>
          </c:extLst>
        </c:ser>
        <c:ser>
          <c:idx val="6"/>
          <c:order val="6"/>
          <c:tx>
            <c:strRef>
              <c:f>PivotTable!$H$14:$H$15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PivotTable!$H$16:$H$56</c:f>
              <c:numCache>
                <c:formatCode>General</c:formatCode>
                <c:ptCount val="40"/>
                <c:pt idx="18">
                  <c:v>5.8</c:v>
                </c:pt>
                <c:pt idx="19">
                  <c:v>4.7</c:v>
                </c:pt>
                <c:pt idx="20">
                  <c:v>4.7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C7-4F6C-BD0E-FB5A4CBF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32832"/>
        <c:axId val="1234420832"/>
      </c:barChart>
      <c:catAx>
        <c:axId val="12344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0832"/>
        <c:crosses val="autoZero"/>
        <c:auto val="1"/>
        <c:lblAlgn val="ctr"/>
        <c:lblOffset val="100"/>
        <c:noMultiLvlLbl val="0"/>
      </c:catAx>
      <c:valAx>
        <c:axId val="12344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PivotTable!$B$58:$B$59</c:f>
              <c:strCache>
                <c:ptCount val="1"/>
                <c:pt idx="0">
                  <c:v>55.75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PivotTable!$B$60:$B$62</c:f>
              <c:numCache>
                <c:formatCode>General</c:formatCode>
                <c:ptCount val="2"/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4AE-BF3A-399711BDE69C}"/>
            </c:ext>
          </c:extLst>
        </c:ser>
        <c:ser>
          <c:idx val="1"/>
          <c:order val="1"/>
          <c:tx>
            <c:strRef>
              <c:f>PivotTable!$C$58:$C$59</c:f>
              <c:strCache>
                <c:ptCount val="1"/>
                <c:pt idx="0">
                  <c:v>64.88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PivotTable!$C$60:$C$62</c:f>
              <c:numCache>
                <c:formatCode>General</c:formatCode>
                <c:ptCount val="2"/>
                <c:pt idx="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3-44AE-BF3A-399711BDE69C}"/>
            </c:ext>
          </c:extLst>
        </c:ser>
        <c:ser>
          <c:idx val="2"/>
          <c:order val="2"/>
          <c:tx>
            <c:strRef>
              <c:f>PivotTable!$D$58:$D$59</c:f>
              <c:strCache>
                <c:ptCount val="1"/>
                <c:pt idx="0">
                  <c:v>67.79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PivotTable!$D$60:$D$62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3-44AE-BF3A-399711BDE69C}"/>
            </c:ext>
          </c:extLst>
        </c:ser>
        <c:ser>
          <c:idx val="3"/>
          <c:order val="3"/>
          <c:tx>
            <c:strRef>
              <c:f>PivotTable!$E$58:$E$59</c:f>
              <c:strCache>
                <c:ptCount val="1"/>
                <c:pt idx="0">
                  <c:v>67.81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PivotTable!$E$60:$E$62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3-44AE-BF3A-399711BDE69C}"/>
            </c:ext>
          </c:extLst>
        </c:ser>
        <c:ser>
          <c:idx val="4"/>
          <c:order val="4"/>
          <c:tx>
            <c:strRef>
              <c:f>PivotTable!$F$58:$F$59</c:f>
              <c:strCache>
                <c:ptCount val="1"/>
                <c:pt idx="0">
                  <c:v>70.42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PivotTable!$F$60:$F$62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3-44AE-BF3A-399711BDE69C}"/>
            </c:ext>
          </c:extLst>
        </c:ser>
        <c:ser>
          <c:idx val="5"/>
          <c:order val="5"/>
          <c:tx>
            <c:strRef>
              <c:f>PivotTable!$G$58:$G$59</c:f>
              <c:strCache>
                <c:ptCount val="1"/>
                <c:pt idx="0">
                  <c:v>71.08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PivotTable!$G$60:$G$62</c:f>
              <c:numCache>
                <c:formatCode>General</c:formatCode>
                <c:ptCount val="2"/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3-44AE-BF3A-399711BDE69C}"/>
            </c:ext>
          </c:extLst>
        </c:ser>
        <c:ser>
          <c:idx val="6"/>
          <c:order val="6"/>
          <c:tx>
            <c:strRef>
              <c:f>PivotTable!$H$58:$H$59</c:f>
              <c:strCache>
                <c:ptCount val="1"/>
                <c:pt idx="0">
                  <c:v>72.32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PivotTable!$H$60:$H$62</c:f>
              <c:numCache>
                <c:formatCode>General</c:formatCode>
                <c:ptCount val="2"/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B3-44AE-BF3A-399711BDE69C}"/>
            </c:ext>
          </c:extLst>
        </c:ser>
        <c:ser>
          <c:idx val="7"/>
          <c:order val="7"/>
          <c:tx>
            <c:strRef>
              <c:f>PivotTable!$I$58:$I$59</c:f>
              <c:strCache>
                <c:ptCount val="1"/>
                <c:pt idx="0">
                  <c:v>72.54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PivotTable!$I$60:$I$62</c:f>
              <c:numCache>
                <c:formatCode>General</c:formatCode>
                <c:ptCount val="2"/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B3-44AE-BF3A-399711BDE69C}"/>
            </c:ext>
          </c:extLst>
        </c:ser>
        <c:ser>
          <c:idx val="8"/>
          <c:order val="8"/>
          <c:tx>
            <c:strRef>
              <c:f>PivotTable!$J$58:$J$59</c:f>
              <c:strCache>
                <c:ptCount val="1"/>
                <c:pt idx="0">
                  <c:v>72.99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PivotTable!$J$60:$J$62</c:f>
              <c:numCache>
                <c:formatCode>General</c:formatCode>
                <c:ptCount val="2"/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B3-44AE-BF3A-399711BDE69C}"/>
            </c:ext>
          </c:extLst>
        </c:ser>
        <c:ser>
          <c:idx val="9"/>
          <c:order val="9"/>
          <c:tx>
            <c:strRef>
              <c:f>PivotTable!$K$58:$K$59</c:f>
              <c:strCache>
                <c:ptCount val="1"/>
                <c:pt idx="0">
                  <c:v>73.57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PivotTable!$K$60:$K$62</c:f>
              <c:numCache>
                <c:formatCode>General</c:formatCode>
                <c:ptCount val="2"/>
                <c:pt idx="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B3-44AE-BF3A-399711BDE69C}"/>
            </c:ext>
          </c:extLst>
        </c:ser>
        <c:ser>
          <c:idx val="10"/>
          <c:order val="10"/>
          <c:tx>
            <c:strRef>
              <c:f>PivotTable!$L$58:$L$59</c:f>
              <c:strCache>
                <c:ptCount val="1"/>
                <c:pt idx="0">
                  <c:v>75.41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PivotTable!$L$60:$L$62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B3-44AE-BF3A-399711BDE69C}"/>
            </c:ext>
          </c:extLst>
        </c:ser>
        <c:ser>
          <c:idx val="11"/>
          <c:order val="11"/>
          <c:tx>
            <c:strRef>
              <c:f>PivotTable!$M$58:$M$59</c:f>
              <c:strCache>
                <c:ptCount val="1"/>
                <c:pt idx="0">
                  <c:v>75.69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PivotTable!$M$60:$M$62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B3-44AE-BF3A-399711BDE69C}"/>
            </c:ext>
          </c:extLst>
        </c:ser>
        <c:ser>
          <c:idx val="12"/>
          <c:order val="12"/>
          <c:tx>
            <c:strRef>
              <c:f>PivotTable!$N$58:$N$59</c:f>
              <c:strCache>
                <c:ptCount val="1"/>
                <c:pt idx="0">
                  <c:v>75.7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PivotTable!$N$60:$N$62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B3-44AE-BF3A-399711BDE69C}"/>
            </c:ext>
          </c:extLst>
        </c:ser>
        <c:ser>
          <c:idx val="13"/>
          <c:order val="13"/>
          <c:tx>
            <c:strRef>
              <c:f>PivotTable!$O$58:$O$59</c:f>
              <c:strCache>
                <c:ptCount val="1"/>
                <c:pt idx="0">
                  <c:v>76.57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PivotTable!$O$60:$O$62</c:f>
              <c:numCache>
                <c:formatCode>General</c:formatCode>
                <c:ptCount val="2"/>
                <c:pt idx="1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B3-44AE-BF3A-399711BDE69C}"/>
            </c:ext>
          </c:extLst>
        </c:ser>
        <c:ser>
          <c:idx val="14"/>
          <c:order val="14"/>
          <c:tx>
            <c:strRef>
              <c:f>PivotTable!$P$58:$P$59</c:f>
              <c:strCache>
                <c:ptCount val="1"/>
                <c:pt idx="0">
                  <c:v>77.17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PivotTable!$P$60:$P$62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B3-44AE-BF3A-399711BDE69C}"/>
            </c:ext>
          </c:extLst>
        </c:ser>
        <c:ser>
          <c:idx val="15"/>
          <c:order val="15"/>
          <c:tx>
            <c:strRef>
              <c:f>PivotTable!$Q$58:$Q$59</c:f>
              <c:strCache>
                <c:ptCount val="1"/>
                <c:pt idx="0">
                  <c:v>77.3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PivotTable!$Q$60:$Q$62</c:f>
              <c:numCache>
                <c:formatCode>General</c:formatCode>
                <c:ptCount val="2"/>
                <c:pt idx="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B3-44AE-BF3A-399711BDE69C}"/>
            </c:ext>
          </c:extLst>
        </c:ser>
        <c:ser>
          <c:idx val="16"/>
          <c:order val="16"/>
          <c:tx>
            <c:strRef>
              <c:f>PivotTable!$R$58:$R$59</c:f>
              <c:strCache>
                <c:ptCount val="1"/>
                <c:pt idx="0">
                  <c:v>77.4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PivotTable!$R$60:$R$62</c:f>
              <c:numCache>
                <c:formatCode>General</c:formatCode>
                <c:ptCount val="2"/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B3-44AE-BF3A-399711BDE69C}"/>
            </c:ext>
          </c:extLst>
        </c:ser>
        <c:ser>
          <c:idx val="17"/>
          <c:order val="17"/>
          <c:tx>
            <c:strRef>
              <c:f>PivotTable!$S$58:$S$59</c:f>
              <c:strCache>
                <c:ptCount val="1"/>
                <c:pt idx="0">
                  <c:v>77.43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PivotTable!$S$60:$S$62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B3-44AE-BF3A-399711BDE69C}"/>
            </c:ext>
          </c:extLst>
        </c:ser>
        <c:ser>
          <c:idx val="18"/>
          <c:order val="18"/>
          <c:tx>
            <c:strRef>
              <c:f>PivotTable!$T$58:$T$59</c:f>
              <c:strCache>
                <c:ptCount val="1"/>
                <c:pt idx="0">
                  <c:v>77.47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PivotTable!$T$60:$T$62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B3-44AE-BF3A-399711BDE69C}"/>
            </c:ext>
          </c:extLst>
        </c:ser>
        <c:ser>
          <c:idx val="19"/>
          <c:order val="19"/>
          <c:tx>
            <c:strRef>
              <c:f>PivotTable!$U$58:$U$59</c:f>
              <c:strCache>
                <c:ptCount val="1"/>
                <c:pt idx="0">
                  <c:v>77.87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PivotTable!$U$60:$U$62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B3-44AE-BF3A-399711BDE69C}"/>
            </c:ext>
          </c:extLst>
        </c:ser>
        <c:ser>
          <c:idx val="20"/>
          <c:order val="20"/>
          <c:tx>
            <c:strRef>
              <c:f>PivotTable!$V$58:$V$59</c:f>
              <c:strCache>
                <c:ptCount val="1"/>
                <c:pt idx="0">
                  <c:v>78.45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PivotTable!$V$60:$V$62</c:f>
              <c:numCache>
                <c:formatCode>General</c:formatCode>
                <c:ptCount val="2"/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B3-44AE-BF3A-399711BDE69C}"/>
            </c:ext>
          </c:extLst>
        </c:ser>
        <c:ser>
          <c:idx val="21"/>
          <c:order val="21"/>
          <c:tx>
            <c:strRef>
              <c:f>PivotTable!$W$58:$W$59</c:f>
              <c:strCache>
                <c:ptCount val="1"/>
                <c:pt idx="0">
                  <c:v>79.11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PivotTable!$W$60:$W$62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B3-44AE-BF3A-399711BDE69C}"/>
            </c:ext>
          </c:extLst>
        </c:ser>
        <c:ser>
          <c:idx val="22"/>
          <c:order val="22"/>
          <c:tx>
            <c:strRef>
              <c:f>PivotTable!$X$58:$X$59</c:f>
              <c:strCache>
                <c:ptCount val="1"/>
                <c:pt idx="0">
                  <c:v>79.18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PivotTable!$X$60:$X$62</c:f>
              <c:numCache>
                <c:formatCode>General</c:formatCode>
                <c:ptCount val="2"/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B3-44AE-BF3A-399711BDE69C}"/>
            </c:ext>
          </c:extLst>
        </c:ser>
        <c:ser>
          <c:idx val="23"/>
          <c:order val="23"/>
          <c:tx>
            <c:strRef>
              <c:f>PivotTable!$Y$58:$Y$59</c:f>
              <c:strCache>
                <c:ptCount val="1"/>
                <c:pt idx="0">
                  <c:v>80.74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PivotTable!$Y$60:$Y$62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B3-44AE-BF3A-399711BDE69C}"/>
            </c:ext>
          </c:extLst>
        </c:ser>
        <c:ser>
          <c:idx val="24"/>
          <c:order val="24"/>
          <c:tx>
            <c:strRef>
              <c:f>PivotTable!$Z$58:$Z$59</c:f>
              <c:strCache>
                <c:ptCount val="1"/>
                <c:pt idx="0">
                  <c:v>81.77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PivotTable!$Z$60:$Z$62</c:f>
              <c:numCache>
                <c:formatCode>General</c:formatCode>
                <c:ptCount val="2"/>
                <c:pt idx="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B3-44AE-BF3A-399711BDE69C}"/>
            </c:ext>
          </c:extLst>
        </c:ser>
        <c:ser>
          <c:idx val="25"/>
          <c:order val="25"/>
          <c:tx>
            <c:strRef>
              <c:f>PivotTable!$AA$58:$AA$59</c:f>
              <c:strCache>
                <c:ptCount val="1"/>
                <c:pt idx="0">
                  <c:v>81.88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PivotTable!$AA$60:$AA$62</c:f>
              <c:numCache>
                <c:formatCode>General</c:formatCode>
                <c:ptCount val="2"/>
                <c:pt idx="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B3-44AE-BF3A-399711BDE69C}"/>
            </c:ext>
          </c:extLst>
        </c:ser>
        <c:ser>
          <c:idx val="26"/>
          <c:order val="26"/>
          <c:tx>
            <c:strRef>
              <c:f>PivotTable!$AB$58:$AB$59</c:f>
              <c:strCache>
                <c:ptCount val="1"/>
                <c:pt idx="0">
                  <c:v>82.48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PivotTable!$AB$60:$AB$62</c:f>
              <c:numCache>
                <c:formatCode>General</c:formatCode>
                <c:ptCount val="2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B3-44AE-BF3A-399711BDE69C}"/>
            </c:ext>
          </c:extLst>
        </c:ser>
        <c:ser>
          <c:idx val="27"/>
          <c:order val="27"/>
          <c:tx>
            <c:strRef>
              <c:f>PivotTable!$AC$58:$AC$59</c:f>
              <c:strCache>
                <c:ptCount val="1"/>
                <c:pt idx="0">
                  <c:v>82.65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PivotTable!$AC$60:$AC$62</c:f>
              <c:numCache>
                <c:formatCode>General</c:formatCode>
                <c:ptCount val="2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B3-44AE-BF3A-399711BDE69C}"/>
            </c:ext>
          </c:extLst>
        </c:ser>
        <c:ser>
          <c:idx val="28"/>
          <c:order val="28"/>
          <c:tx>
            <c:strRef>
              <c:f>PivotTable!$AD$58:$AD$59</c:f>
              <c:strCache>
                <c:ptCount val="1"/>
                <c:pt idx="0">
                  <c:v>82.78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PivotTable!$AD$60:$AD$62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B3-44AE-BF3A-399711BDE69C}"/>
            </c:ext>
          </c:extLst>
        </c:ser>
        <c:ser>
          <c:idx val="29"/>
          <c:order val="29"/>
          <c:tx>
            <c:strRef>
              <c:f>PivotTable!$AE$58:$AE$59</c:f>
              <c:strCache>
                <c:ptCount val="1"/>
                <c:pt idx="0">
                  <c:v>82.8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PivotTable!$AE$60:$AE$62</c:f>
              <c:numCache>
                <c:formatCode>General</c:formatCode>
                <c:ptCount val="2"/>
                <c:pt idx="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B3-44AE-BF3A-399711BDE69C}"/>
            </c:ext>
          </c:extLst>
        </c:ser>
        <c:ser>
          <c:idx val="30"/>
          <c:order val="30"/>
          <c:tx>
            <c:strRef>
              <c:f>PivotTable!$AF$58:$AF$59</c:f>
              <c:strCache>
                <c:ptCount val="1"/>
                <c:pt idx="0">
                  <c:v>82.81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PivotTable!$AF$60:$AF$62</c:f>
              <c:numCache>
                <c:formatCode>General</c:formatCode>
                <c:ptCount val="2"/>
                <c:pt idx="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B3-44AE-BF3A-399711BDE69C}"/>
            </c:ext>
          </c:extLst>
        </c:ser>
        <c:ser>
          <c:idx val="31"/>
          <c:order val="31"/>
          <c:tx>
            <c:strRef>
              <c:f>PivotTable!$AG$58:$AG$59</c:f>
              <c:strCache>
                <c:ptCount val="1"/>
                <c:pt idx="0">
                  <c:v>82.94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PivotTable!$AG$60:$AG$62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B3-44AE-BF3A-399711BDE69C}"/>
            </c:ext>
          </c:extLst>
        </c:ser>
        <c:ser>
          <c:idx val="32"/>
          <c:order val="32"/>
          <c:tx>
            <c:strRef>
              <c:f>PivotTable!$AH$58:$AH$59</c:f>
              <c:strCache>
                <c:ptCount val="1"/>
                <c:pt idx="0">
                  <c:v>82.96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PivotTable!$AH$60:$AH$62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B3-44AE-BF3A-399711BDE69C}"/>
            </c:ext>
          </c:extLst>
        </c:ser>
        <c:ser>
          <c:idx val="33"/>
          <c:order val="33"/>
          <c:tx>
            <c:strRef>
              <c:f>PivotTable!$AI$58:$AI$59</c:f>
              <c:strCache>
                <c:ptCount val="1"/>
                <c:pt idx="0">
                  <c:v>83.18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PivotTable!$AI$60:$AI$62</c:f>
              <c:numCache>
                <c:formatCode>General</c:formatCode>
                <c:ptCount val="2"/>
                <c:pt idx="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B3-44AE-BF3A-399711BDE69C}"/>
            </c:ext>
          </c:extLst>
        </c:ser>
        <c:ser>
          <c:idx val="34"/>
          <c:order val="34"/>
          <c:tx>
            <c:strRef>
              <c:f>PivotTable!$AJ$58:$AJ$59</c:f>
              <c:strCache>
                <c:ptCount val="1"/>
                <c:pt idx="0">
                  <c:v>83.33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PivotTable!$AJ$60:$AJ$62</c:f>
              <c:numCache>
                <c:formatCode>General</c:formatCode>
                <c:ptCount val="2"/>
                <c:pt idx="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B3-44AE-BF3A-399711BDE69C}"/>
            </c:ext>
          </c:extLst>
        </c:ser>
        <c:ser>
          <c:idx val="35"/>
          <c:order val="35"/>
          <c:tx>
            <c:strRef>
              <c:f>PivotTable!$AK$58:$AK$59</c:f>
              <c:strCache>
                <c:ptCount val="1"/>
                <c:pt idx="0">
                  <c:v>83.5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PivotTable!$AK$60:$AK$62</c:f>
              <c:numCache>
                <c:formatCode>General</c:formatCode>
                <c:ptCount val="2"/>
                <c:pt idx="0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B3-44AE-BF3A-399711BDE69C}"/>
            </c:ext>
          </c:extLst>
        </c:ser>
        <c:ser>
          <c:idx val="36"/>
          <c:order val="36"/>
          <c:tx>
            <c:strRef>
              <c:f>PivotTable!$AL$58:$AL$59</c:f>
              <c:strCache>
                <c:ptCount val="1"/>
                <c:pt idx="0">
                  <c:v>83.94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PivotTable!$AL$60:$AL$62</c:f>
              <c:numCache>
                <c:formatCode>General</c:formatCode>
                <c:ptCount val="2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B3-44AE-BF3A-399711BDE69C}"/>
            </c:ext>
          </c:extLst>
        </c:ser>
        <c:ser>
          <c:idx val="37"/>
          <c:order val="37"/>
          <c:tx>
            <c:strRef>
              <c:f>PivotTable!$AM$58:$AM$59</c:f>
              <c:strCache>
                <c:ptCount val="1"/>
                <c:pt idx="0">
                  <c:v>83.99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PivotTable!$AM$60:$AM$62</c:f>
              <c:numCache>
                <c:formatCode>General</c:formatCode>
                <c:ptCount val="2"/>
                <c:pt idx="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EB3-44AE-BF3A-399711BDE69C}"/>
            </c:ext>
          </c:extLst>
        </c:ser>
        <c:ser>
          <c:idx val="38"/>
          <c:order val="38"/>
          <c:tx>
            <c:strRef>
              <c:f>PivotTable!$AN$58:$AN$59</c:f>
              <c:strCache>
                <c:ptCount val="1"/>
                <c:pt idx="0">
                  <c:v>84.01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PivotTable!$AN$60:$AN$62</c:f>
              <c:numCache>
                <c:formatCode>General</c:formatCode>
                <c:ptCount val="2"/>
                <c:pt idx="0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EB3-44AE-BF3A-399711BDE69C}"/>
            </c:ext>
          </c:extLst>
        </c:ser>
        <c:ser>
          <c:idx val="39"/>
          <c:order val="39"/>
          <c:tx>
            <c:strRef>
              <c:f>PivotTable!$AO$58:$AO$59</c:f>
              <c:strCache>
                <c:ptCount val="1"/>
                <c:pt idx="0">
                  <c:v>85.03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PivotTable!$AO$60:$AO$62</c:f>
              <c:numCache>
                <c:formatCode>General</c:formatCode>
                <c:ptCount val="2"/>
                <c:pt idx="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EB3-44AE-BF3A-399711BD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58847"/>
        <c:axId val="1286964127"/>
      </c:lineChart>
      <c:catAx>
        <c:axId val="12869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4127"/>
        <c:crosses val="autoZero"/>
        <c:auto val="1"/>
        <c:lblAlgn val="ctr"/>
        <c:lblOffset val="100"/>
        <c:noMultiLvlLbl val="0"/>
      </c:catAx>
      <c:valAx>
        <c:axId val="12869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FA-4B11-9238-BEC60A7840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FA-4B11-9238-BEC60A784088}"/>
              </c:ext>
            </c:extLst>
          </c:dPt>
          <c:cat>
            <c:strRef>
              <c:f>PivotTable!$A$73:$A$75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PivotTable!$B$73:$B$75</c:f>
              <c:numCache>
                <c:formatCode>General</c:formatCode>
                <c:ptCount val="2"/>
                <c:pt idx="0">
                  <c:v>82.891764705882338</c:v>
                </c:pt>
                <c:pt idx="1">
                  <c:v>73.718695652173906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E-4212-830B-552F4CC9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PivotTable!$B$88</c:f>
              <c:strCache>
                <c:ptCount val="1"/>
                <c:pt idx="0">
                  <c:v>Average of Health security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PivotTable!$B$89:$B$96</c:f>
              <c:numCache>
                <c:formatCode>General</c:formatCode>
                <c:ptCount val="7"/>
                <c:pt idx="0">
                  <c:v>37.4</c:v>
                </c:pt>
                <c:pt idx="1">
                  <c:v>47.719999999999992</c:v>
                </c:pt>
                <c:pt idx="2">
                  <c:v>61.345454545454551</c:v>
                </c:pt>
                <c:pt idx="3">
                  <c:v>40.520000000000003</c:v>
                </c:pt>
                <c:pt idx="4">
                  <c:v>58.3</c:v>
                </c:pt>
                <c:pt idx="5">
                  <c:v>67</c:v>
                </c:pt>
                <c:pt idx="6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4A6A-812B-5A44EDECBE31}"/>
            </c:ext>
          </c:extLst>
        </c:ser>
        <c:ser>
          <c:idx val="1"/>
          <c:order val="1"/>
          <c:tx>
            <c:strRef>
              <c:f>PivotTable!$C$88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PivotTable!$C$89:$C$96</c:f>
              <c:numCache>
                <c:formatCode>General</c:formatCode>
                <c:ptCount val="7"/>
                <c:pt idx="0">
                  <c:v>65.245000000000005</c:v>
                </c:pt>
                <c:pt idx="1">
                  <c:v>76.062999999999988</c:v>
                </c:pt>
                <c:pt idx="2">
                  <c:v>81.890909090909091</c:v>
                </c:pt>
                <c:pt idx="3">
                  <c:v>77.305999999999997</c:v>
                </c:pt>
                <c:pt idx="4">
                  <c:v>79.164999999999992</c:v>
                </c:pt>
                <c:pt idx="5">
                  <c:v>83.37</c:v>
                </c:pt>
                <c:pt idx="6">
                  <c:v>78.087500000000006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4-4A6A-812B-5A44EDEC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89935"/>
        <c:axId val="543987055"/>
      </c:lineChart>
      <c:catAx>
        <c:axId val="5439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55"/>
        <c:crosses val="autoZero"/>
        <c:auto val="1"/>
        <c:lblAlgn val="ctr"/>
        <c:lblOffset val="100"/>
        <c:noMultiLvlLbl val="0"/>
      </c:catAx>
      <c:valAx>
        <c:axId val="5439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PivotTable!$B$104:$B$105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PivotTable!$B$106:$B$146</c:f>
              <c:numCache>
                <c:formatCode>General</c:formatCode>
                <c:ptCount val="40"/>
                <c:pt idx="0">
                  <c:v>4.7</c:v>
                </c:pt>
                <c:pt idx="3">
                  <c:v>3.9</c:v>
                </c:pt>
                <c:pt idx="5">
                  <c:v>3.5</c:v>
                </c:pt>
                <c:pt idx="1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A86-B329-D9C7BE7594A1}"/>
            </c:ext>
          </c:extLst>
        </c:ser>
        <c:ser>
          <c:idx val="1"/>
          <c:order val="1"/>
          <c:tx>
            <c:strRef>
              <c:f>PivotTable!$C$104:$C$105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PivotTable!$C$106:$C$146</c:f>
              <c:numCache>
                <c:formatCode>General</c:formatCode>
                <c:ptCount val="40"/>
                <c:pt idx="1">
                  <c:v>4.2</c:v>
                </c:pt>
                <c:pt idx="2">
                  <c:v>4.0999999999999996</c:v>
                </c:pt>
                <c:pt idx="4">
                  <c:v>4.5</c:v>
                </c:pt>
                <c:pt idx="6">
                  <c:v>4</c:v>
                </c:pt>
                <c:pt idx="7">
                  <c:v>4.5</c:v>
                </c:pt>
                <c:pt idx="8">
                  <c:v>3.7</c:v>
                </c:pt>
                <c:pt idx="13">
                  <c:v>4.4000000000000004</c:v>
                </c:pt>
                <c:pt idx="15">
                  <c:v>4.2</c:v>
                </c:pt>
                <c:pt idx="25">
                  <c:v>4.0999999999999996</c:v>
                </c:pt>
                <c:pt idx="2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644-4A86-B329-D9C7BE7594A1}"/>
            </c:ext>
          </c:extLst>
        </c:ser>
        <c:ser>
          <c:idx val="2"/>
          <c:order val="2"/>
          <c:tx>
            <c:strRef>
              <c:f>PivotTable!$D$104:$D$105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PivotTable!$D$106:$D$146</c:f>
              <c:numCache>
                <c:formatCode>General</c:formatCode>
                <c:ptCount val="40"/>
                <c:pt idx="19">
                  <c:v>5.5</c:v>
                </c:pt>
                <c:pt idx="23">
                  <c:v>5.7</c:v>
                </c:pt>
                <c:pt idx="24">
                  <c:v>5.2</c:v>
                </c:pt>
                <c:pt idx="27">
                  <c:v>4.8</c:v>
                </c:pt>
                <c:pt idx="29">
                  <c:v>4.5</c:v>
                </c:pt>
                <c:pt idx="32">
                  <c:v>5.2</c:v>
                </c:pt>
                <c:pt idx="33">
                  <c:v>5.6</c:v>
                </c:pt>
                <c:pt idx="34">
                  <c:v>4.7</c:v>
                </c:pt>
                <c:pt idx="36">
                  <c:v>4.9000000000000004</c:v>
                </c:pt>
                <c:pt idx="38">
                  <c:v>4.8</c:v>
                </c:pt>
                <c:pt idx="3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644-4A86-B329-D9C7BE7594A1}"/>
            </c:ext>
          </c:extLst>
        </c:ser>
        <c:ser>
          <c:idx val="3"/>
          <c:order val="3"/>
          <c:tx>
            <c:strRef>
              <c:f>PivotTable!$E$104:$E$105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PivotTable!$E$106:$E$146</c:f>
              <c:numCache>
                <c:formatCode>General</c:formatCode>
                <c:ptCount val="40"/>
                <c:pt idx="9">
                  <c:v>3.7</c:v>
                </c:pt>
                <c:pt idx="10">
                  <c:v>4.9000000000000004</c:v>
                </c:pt>
                <c:pt idx="18">
                  <c:v>4.4000000000000004</c:v>
                </c:pt>
                <c:pt idx="22">
                  <c:v>4.5</c:v>
                </c:pt>
                <c:pt idx="2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644-4A86-B329-D9C7BE7594A1}"/>
            </c:ext>
          </c:extLst>
        </c:ser>
        <c:ser>
          <c:idx val="4"/>
          <c:order val="4"/>
          <c:tx>
            <c:strRef>
              <c:f>PivotTable!$F$104:$F$105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PivotTable!$F$106:$F$146</c:f>
              <c:numCache>
                <c:formatCode>General</c:formatCode>
                <c:ptCount val="40"/>
                <c:pt idx="14">
                  <c:v>5.5</c:v>
                </c:pt>
                <c:pt idx="16">
                  <c:v>4.2</c:v>
                </c:pt>
                <c:pt idx="31">
                  <c:v>4.7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644-4A86-B329-D9C7BE7594A1}"/>
            </c:ext>
          </c:extLst>
        </c:ser>
        <c:ser>
          <c:idx val="5"/>
          <c:order val="5"/>
          <c:tx>
            <c:strRef>
              <c:f>PivotTable!$G$104:$G$105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PivotTable!$G$106:$G$146</c:f>
              <c:numCache>
                <c:formatCode>General</c:formatCode>
                <c:ptCount val="40"/>
                <c:pt idx="30">
                  <c:v>5.4</c:v>
                </c:pt>
                <c:pt idx="35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644-4A86-B329-D9C7BE7594A1}"/>
            </c:ext>
          </c:extLst>
        </c:ser>
        <c:ser>
          <c:idx val="6"/>
          <c:order val="6"/>
          <c:tx>
            <c:strRef>
              <c:f>PivotTable!$H$104:$H$105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PivotTable!$H$106:$H$146</c:f>
              <c:numCache>
                <c:formatCode>General</c:formatCode>
                <c:ptCount val="40"/>
                <c:pt idx="12">
                  <c:v>4.7</c:v>
                </c:pt>
                <c:pt idx="17">
                  <c:v>5.8</c:v>
                </c:pt>
                <c:pt idx="20">
                  <c:v>4.7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644-4A86-B329-D9C7BE75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31871"/>
        <c:axId val="362914111"/>
      </c:lineChart>
      <c:catAx>
        <c:axId val="3629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14111"/>
        <c:crosses val="autoZero"/>
        <c:auto val="1"/>
        <c:lblAlgn val="ctr"/>
        <c:lblOffset val="100"/>
        <c:noMultiLvlLbl val="0"/>
      </c:catAx>
      <c:valAx>
        <c:axId val="3629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PivotTable!$B$148:$B$149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PivotTable!$B$150:$B$153</c:f>
              <c:numCache>
                <c:formatCode>General</c:formatCode>
                <c:ptCount val="3"/>
                <c:pt idx="0">
                  <c:v>5.0666666666666664</c:v>
                </c:pt>
                <c:pt idx="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8-4308-88AC-A37AF75BC05D}"/>
            </c:ext>
          </c:extLst>
        </c:ser>
        <c:ser>
          <c:idx val="1"/>
          <c:order val="1"/>
          <c:tx>
            <c:strRef>
              <c:f>PivotTable!$C$148:$C$149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PivotTable!$C$150:$C$153</c:f>
              <c:numCache>
                <c:formatCode>General</c:formatCode>
                <c:ptCount val="3"/>
                <c:pt idx="0">
                  <c:v>4.7499999999999991</c:v>
                </c:pt>
                <c:pt idx="1">
                  <c:v>5.2</c:v>
                </c:pt>
                <c:pt idx="2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8-4308-88AC-A37AF75BC05D}"/>
            </c:ext>
          </c:extLst>
        </c:ser>
        <c:ser>
          <c:idx val="2"/>
          <c:order val="2"/>
          <c:tx>
            <c:strRef>
              <c:f>PivotTable!$D$148:$D$149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PivotTable!$D$150:$D$153</c:f>
              <c:numCache>
                <c:formatCode>General</c:formatCode>
                <c:ptCount val="3"/>
                <c:pt idx="0">
                  <c:v>4.9400000000000004</c:v>
                </c:pt>
                <c:pt idx="1">
                  <c:v>4.8125</c:v>
                </c:pt>
                <c:pt idx="2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8-4308-88AC-A37AF75BC05D}"/>
            </c:ext>
          </c:extLst>
        </c:ser>
        <c:ser>
          <c:idx val="3"/>
          <c:order val="3"/>
          <c:tx>
            <c:strRef>
              <c:f>PivotTable!$E$148:$E$149</c:f>
              <c:strCache>
                <c:ptCount val="1"/>
                <c:pt idx="0">
                  <c:v>Varies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PivotTable!$E$150:$E$153</c:f>
              <c:numCache>
                <c:formatCode>General</c:formatCode>
                <c:ptCount val="3"/>
                <c:pt idx="0">
                  <c:v>4.5999999999999996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8-4308-88AC-A37AF75B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03"/>
        <c:axId val="17137263"/>
      </c:barChart>
      <c:catAx>
        <c:axId val="171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263"/>
        <c:crosses val="autoZero"/>
        <c:auto val="1"/>
        <c:lblAlgn val="ctr"/>
        <c:lblOffset val="100"/>
        <c:noMultiLvlLbl val="0"/>
      </c:catAx>
      <c:valAx>
        <c:axId val="17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PivotTable!$B$192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PivotTable!$B$193:$B$200</c:f>
              <c:numCache>
                <c:formatCode>General</c:formatCode>
                <c:ptCount val="7"/>
                <c:pt idx="0">
                  <c:v>0.26</c:v>
                </c:pt>
                <c:pt idx="1">
                  <c:v>2.3649999999999998</c:v>
                </c:pt>
                <c:pt idx="2">
                  <c:v>1.3062727272727273</c:v>
                </c:pt>
                <c:pt idx="3">
                  <c:v>0.50760000000000005</c:v>
                </c:pt>
                <c:pt idx="4">
                  <c:v>5.5939999999999994</c:v>
                </c:pt>
                <c:pt idx="5">
                  <c:v>0.76200000000000001</c:v>
                </c:pt>
                <c:pt idx="6">
                  <c:v>0.81925000000000003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F2E-99FA-E914AA611F64}"/>
            </c:ext>
          </c:extLst>
        </c:ser>
        <c:ser>
          <c:idx val="1"/>
          <c:order val="1"/>
          <c:tx>
            <c:strRef>
              <c:f>PivotTable!$C$192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PivotTable!$C$193:$C$200</c:f>
              <c:numCache>
                <c:formatCode>General</c:formatCode>
                <c:ptCount val="7"/>
                <c:pt idx="0">
                  <c:v>5.77</c:v>
                </c:pt>
                <c:pt idx="1">
                  <c:v>4.8830000000000009</c:v>
                </c:pt>
                <c:pt idx="2">
                  <c:v>11.111818181818181</c:v>
                </c:pt>
                <c:pt idx="3">
                  <c:v>1.5739999999999998</c:v>
                </c:pt>
                <c:pt idx="4">
                  <c:v>7.41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8-4F2E-99FA-E914AA611F64}"/>
            </c:ext>
          </c:extLst>
        </c:ser>
        <c:ser>
          <c:idx val="2"/>
          <c:order val="2"/>
          <c:tx>
            <c:strRef>
              <c:f>PivotTable!$D$192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PivotTable!$D$193:$D$200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4.1900000000000004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8-4F2E-99FA-E914AA61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14544"/>
        <c:axId val="703126544"/>
      </c:lineChart>
      <c:catAx>
        <c:axId val="7031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6544"/>
        <c:crosses val="autoZero"/>
        <c:auto val="1"/>
        <c:lblAlgn val="ctr"/>
        <c:lblOffset val="100"/>
        <c:noMultiLvlLbl val="0"/>
      </c:catAx>
      <c:valAx>
        <c:axId val="7031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PivotTable!$B$173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PivotTable!$B$174:$B$178</c:f>
              <c:numCache>
                <c:formatCode>General</c:formatCode>
                <c:ptCount val="4"/>
                <c:pt idx="0">
                  <c:v>5.08</c:v>
                </c:pt>
                <c:pt idx="1">
                  <c:v>4.4588235294117649</c:v>
                </c:pt>
                <c:pt idx="2">
                  <c:v>4.8066666666666675</c:v>
                </c:pt>
                <c:pt idx="3">
                  <c:v>4.6333333333333329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153-A087-DA526535E781}"/>
            </c:ext>
          </c:extLst>
        </c:ser>
        <c:ser>
          <c:idx val="1"/>
          <c:order val="1"/>
          <c:tx>
            <c:strRef>
              <c:f>PivotTable!$C$173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PivotTable!$C$174:$C$178</c:f>
              <c:numCache>
                <c:formatCode>General</c:formatCode>
                <c:ptCount val="4"/>
                <c:pt idx="0">
                  <c:v>79.762</c:v>
                </c:pt>
                <c:pt idx="1">
                  <c:v>74.17352941176469</c:v>
                </c:pt>
                <c:pt idx="2">
                  <c:v>80.745333333333321</c:v>
                </c:pt>
                <c:pt idx="3">
                  <c:v>77.916666666666671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153-A087-DA526535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121744"/>
        <c:axId val="703123664"/>
      </c:barChart>
      <c:catAx>
        <c:axId val="7031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3664"/>
        <c:crosses val="autoZero"/>
        <c:auto val="1"/>
        <c:lblAlgn val="ctr"/>
        <c:lblOffset val="100"/>
        <c:noMultiLvlLbl val="0"/>
      </c:catAx>
      <c:valAx>
        <c:axId val="703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PivotTable!$B$209:$B$210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PivotTable!$B$211:$B$215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5-45E0-8C99-82B1A94AD65D}"/>
            </c:ext>
          </c:extLst>
        </c:ser>
        <c:ser>
          <c:idx val="1"/>
          <c:order val="1"/>
          <c:tx>
            <c:strRef>
              <c:f>PivotTable!$C$209:$C$210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PivotTable!$C$211:$C$215</c:f>
              <c:numCache>
                <c:formatCode>General</c:formatCode>
                <c:ptCount val="4"/>
                <c:pt idx="0">
                  <c:v>4.2333333333333334</c:v>
                </c:pt>
                <c:pt idx="1">
                  <c:v>3.7</c:v>
                </c:pt>
                <c:pt idx="2">
                  <c:v>4.2333333333333334</c:v>
                </c:pt>
                <c:pt idx="3">
                  <c:v>4.2666666666666666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5-45E0-8C99-82B1A94AD65D}"/>
            </c:ext>
          </c:extLst>
        </c:ser>
        <c:ser>
          <c:idx val="2"/>
          <c:order val="2"/>
          <c:tx>
            <c:strRef>
              <c:f>PivotTable!$D$209:$D$210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PivotTable!$D$211:$D$215</c:f>
              <c:numCache>
                <c:formatCode>General</c:formatCode>
                <c:ptCount val="4"/>
                <c:pt idx="0">
                  <c:v>5.5</c:v>
                </c:pt>
                <c:pt idx="1">
                  <c:v>5.25</c:v>
                </c:pt>
                <c:pt idx="2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5-45E0-8C99-82B1A94AD65D}"/>
            </c:ext>
          </c:extLst>
        </c:ser>
        <c:ser>
          <c:idx val="3"/>
          <c:order val="3"/>
          <c:tx>
            <c:strRef>
              <c:f>PivotTable!$E$209:$E$210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PivotTable!$E$211:$E$215</c:f>
              <c:numCache>
                <c:formatCode>General</c:formatCode>
                <c:ptCount val="4"/>
                <c:pt idx="0">
                  <c:v>4.55</c:v>
                </c:pt>
                <c:pt idx="1">
                  <c:v>4.4000000000000004</c:v>
                </c:pt>
                <c:pt idx="3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5-45E0-8C99-82B1A94AD65D}"/>
            </c:ext>
          </c:extLst>
        </c:ser>
        <c:ser>
          <c:idx val="4"/>
          <c:order val="4"/>
          <c:tx>
            <c:strRef>
              <c:f>PivotTable!$F$209:$F$210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PivotTable!$F$211:$F$215</c:f>
              <c:numCache>
                <c:formatCode>General</c:formatCode>
                <c:ptCount val="4"/>
                <c:pt idx="1">
                  <c:v>4.2</c:v>
                </c:pt>
                <c:pt idx="2">
                  <c:v>4.8499999999999996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5-45E0-8C99-82B1A94AD65D}"/>
            </c:ext>
          </c:extLst>
        </c:ser>
        <c:ser>
          <c:idx val="5"/>
          <c:order val="5"/>
          <c:tx>
            <c:strRef>
              <c:f>PivotTable!$G$209:$G$210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PivotTable!$G$211:$G$215</c:f>
              <c:numCache>
                <c:formatCode>General</c:formatCode>
                <c:ptCount val="4"/>
                <c:pt idx="2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5-45E0-8C99-82B1A94AD65D}"/>
            </c:ext>
          </c:extLst>
        </c:ser>
        <c:ser>
          <c:idx val="6"/>
          <c:order val="6"/>
          <c:tx>
            <c:strRef>
              <c:f>PivotTable!$H$209:$H$210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PivotTable!$H$211:$H$215</c:f>
              <c:numCache>
                <c:formatCode>General</c:formatCode>
                <c:ptCount val="4"/>
                <c:pt idx="1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35-45E0-8C99-82B1A94A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9070592"/>
        <c:axId val="769065312"/>
      </c:barChart>
      <c:catAx>
        <c:axId val="7690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65312"/>
        <c:crosses val="autoZero"/>
        <c:auto val="1"/>
        <c:lblAlgn val="ctr"/>
        <c:lblOffset val="100"/>
        <c:noMultiLvlLbl val="0"/>
      </c:catAx>
      <c:valAx>
        <c:axId val="7690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PivotTable!$B$218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PivotTable!$B$219:$B$221</c:f>
              <c:numCache>
                <c:formatCode>General</c:formatCode>
                <c:ptCount val="2"/>
                <c:pt idx="0">
                  <c:v>4.9411764705882355</c:v>
                </c:pt>
                <c:pt idx="1">
                  <c:v>4.4869565217391321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31C-9574-1115924561B7}"/>
            </c:ext>
          </c:extLst>
        </c:ser>
        <c:ser>
          <c:idx val="1"/>
          <c:order val="1"/>
          <c:tx>
            <c:strRef>
              <c:f>PivotTable!$C$218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PivotTable!$C$219:$C$221</c:f>
              <c:numCache>
                <c:formatCode>General</c:formatCode>
                <c:ptCount val="2"/>
                <c:pt idx="0">
                  <c:v>2.4821764705882359</c:v>
                </c:pt>
                <c:pt idx="1">
                  <c:v>1.1555217391304347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0-431C-9574-1115924561B7}"/>
            </c:ext>
          </c:extLst>
        </c:ser>
        <c:ser>
          <c:idx val="2"/>
          <c:order val="2"/>
          <c:tx>
            <c:strRef>
              <c:f>PivotTable!$D$218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PivotTable!$D$219:$D$221</c:f>
              <c:numCache>
                <c:formatCode>General</c:formatCode>
                <c:ptCount val="2"/>
                <c:pt idx="0">
                  <c:v>10.168235294117647</c:v>
                </c:pt>
                <c:pt idx="1">
                  <c:v>4.8613043478260867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0-431C-9574-11159245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83296"/>
        <c:axId val="784663136"/>
      </c:barChart>
      <c:catAx>
        <c:axId val="7846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3136"/>
        <c:crosses val="autoZero"/>
        <c:auto val="1"/>
        <c:lblAlgn val="ctr"/>
        <c:lblOffset val="100"/>
        <c:noMultiLvlLbl val="0"/>
      </c:catAx>
      <c:valAx>
        <c:axId val="784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9-4181-B15D-58C01FDC4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9-4181-B15D-58C01FDC41B5}"/>
              </c:ext>
            </c:extLst>
          </c:dPt>
          <c:cat>
            <c:strRef>
              <c:f>PivotTable!$A$73:$A$75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PivotTable!$B$73:$B$75</c:f>
              <c:numCache>
                <c:formatCode>General</c:formatCode>
                <c:ptCount val="2"/>
                <c:pt idx="0">
                  <c:v>82.891764705882338</c:v>
                </c:pt>
                <c:pt idx="1">
                  <c:v>73.718695652173906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9-4181-B15D-58C01FDC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470775589430484E-2"/>
          <c:y val="0.13464886038181395"/>
          <c:w val="0.93585658218854151"/>
          <c:h val="0.6630620640505042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Tables'!$A$2:$A$22</c:f>
              <c:strCache>
                <c:ptCount val="20"/>
                <c:pt idx="0">
                  <c:v>3.5</c:v>
                </c:pt>
                <c:pt idx="1">
                  <c:v>3.7</c:v>
                </c:pt>
                <c:pt idx="2">
                  <c:v>3.9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4.4</c:v>
                </c:pt>
                <c:pt idx="7">
                  <c:v>4.5</c:v>
                </c:pt>
                <c:pt idx="8">
                  <c:v>4.6</c:v>
                </c:pt>
                <c:pt idx="9">
                  <c:v>4.7</c:v>
                </c:pt>
                <c:pt idx="10">
                  <c:v>4.8</c:v>
                </c:pt>
                <c:pt idx="11">
                  <c:v>4.9</c:v>
                </c:pt>
                <c:pt idx="12">
                  <c:v>5</c:v>
                </c:pt>
                <c:pt idx="13">
                  <c:v>5.2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</c:strCache>
            </c:strRef>
          </c:cat>
          <c:val>
            <c:numRef>
              <c:f>'Pivot Tables'!$B$2:$B$22</c:f>
              <c:numCache>
                <c:formatCode>General</c:formatCode>
                <c:ptCount val="20"/>
                <c:pt idx="0">
                  <c:v>0.23499999999999999</c:v>
                </c:pt>
                <c:pt idx="1">
                  <c:v>0.60349999999999993</c:v>
                </c:pt>
                <c:pt idx="2">
                  <c:v>0.376</c:v>
                </c:pt>
                <c:pt idx="3">
                  <c:v>0.224</c:v>
                </c:pt>
                <c:pt idx="4">
                  <c:v>0.89049999999999996</c:v>
                </c:pt>
                <c:pt idx="5">
                  <c:v>4.6412499999999994</c:v>
                </c:pt>
                <c:pt idx="6">
                  <c:v>0.65349999999999997</c:v>
                </c:pt>
                <c:pt idx="7">
                  <c:v>1.5217500000000002</c:v>
                </c:pt>
                <c:pt idx="8">
                  <c:v>0.35099999999999998</c:v>
                </c:pt>
                <c:pt idx="9">
                  <c:v>0.65016666666666667</c:v>
                </c:pt>
                <c:pt idx="10">
                  <c:v>1.4555</c:v>
                </c:pt>
                <c:pt idx="11">
                  <c:v>0.495</c:v>
                </c:pt>
                <c:pt idx="12">
                  <c:v>9.8834999999999997</c:v>
                </c:pt>
                <c:pt idx="13">
                  <c:v>2.5</c:v>
                </c:pt>
                <c:pt idx="14">
                  <c:v>0.20399999999999999</c:v>
                </c:pt>
                <c:pt idx="15">
                  <c:v>0.83800000000000008</c:v>
                </c:pt>
                <c:pt idx="16">
                  <c:v>0.252</c:v>
                </c:pt>
                <c:pt idx="17">
                  <c:v>0.219</c:v>
                </c:pt>
                <c:pt idx="18">
                  <c:v>2.0499999999999998</c:v>
                </c:pt>
                <c:pt idx="1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9-4AAA-8BB9-CD33B750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2111"/>
        <c:axId val="362418191"/>
      </c:lineChart>
      <c:catAx>
        <c:axId val="3624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18191"/>
        <c:crosses val="autoZero"/>
        <c:auto val="1"/>
        <c:lblAlgn val="ctr"/>
        <c:lblOffset val="100"/>
        <c:noMultiLvlLbl val="0"/>
      </c:catAx>
      <c:valAx>
        <c:axId val="3624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Tables'!$B$44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Tables'!$A$45:$A$85</c:f>
              <c:strCache>
                <c:ptCount val="40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Cuba</c:v>
                </c:pt>
                <c:pt idx="9">
                  <c:v>Egypt</c:v>
                </c:pt>
                <c:pt idx="10">
                  <c:v>Ethiopia</c:v>
                </c:pt>
                <c:pt idx="11">
                  <c:v>Finland</c:v>
                </c:pt>
                <c:pt idx="12">
                  <c:v>France</c:v>
                </c:pt>
                <c:pt idx="13">
                  <c:v>Germany</c:v>
                </c:pt>
                <c:pt idx="14">
                  <c:v>India</c:v>
                </c:pt>
                <c:pt idx="15">
                  <c:v>Indonesia</c:v>
                </c:pt>
                <c:pt idx="16">
                  <c:v>Iran</c:v>
                </c:pt>
                <c:pt idx="17">
                  <c:v>Iraq</c:v>
                </c:pt>
                <c:pt idx="18">
                  <c:v>Ireland</c:v>
                </c:pt>
                <c:pt idx="19">
                  <c:v>Israel</c:v>
                </c:pt>
                <c:pt idx="20">
                  <c:v>Japan</c:v>
                </c:pt>
                <c:pt idx="21">
                  <c:v>Mexico</c:v>
                </c:pt>
                <c:pt idx="22">
                  <c:v>Morocco</c:v>
                </c:pt>
                <c:pt idx="23">
                  <c:v>Netherlands</c:v>
                </c:pt>
                <c:pt idx="24">
                  <c:v>New Zealand</c:v>
                </c:pt>
                <c:pt idx="25">
                  <c:v>Nigeria</c:v>
                </c:pt>
                <c:pt idx="26">
                  <c:v>Norway</c:v>
                </c:pt>
                <c:pt idx="27">
                  <c:v>Pakistan</c:v>
                </c:pt>
                <c:pt idx="28">
                  <c:v>Portugal</c:v>
                </c:pt>
                <c:pt idx="29">
                  <c:v>Russia</c:v>
                </c:pt>
                <c:pt idx="30">
                  <c:v>Saudia Arabia</c:v>
                </c:pt>
                <c:pt idx="31">
                  <c:v>South Africa</c:v>
                </c:pt>
                <c:pt idx="32">
                  <c:v>South Korea</c:v>
                </c:pt>
                <c:pt idx="33">
                  <c:v>Spain</c:v>
                </c:pt>
                <c:pt idx="34">
                  <c:v>Sweden</c:v>
                </c:pt>
                <c:pt idx="35">
                  <c:v>Thailand</c:v>
                </c:pt>
                <c:pt idx="36">
                  <c:v>Turkey</c:v>
                </c:pt>
                <c:pt idx="37">
                  <c:v>Uk</c:v>
                </c:pt>
                <c:pt idx="38">
                  <c:v>USA</c:v>
                </c:pt>
                <c:pt idx="39">
                  <c:v>Vietnam</c:v>
                </c:pt>
              </c:strCache>
            </c:strRef>
          </c:cat>
          <c:val>
            <c:numRef>
              <c:f>'Pivot Tables'!$B$45:$B$85</c:f>
              <c:numCache>
                <c:formatCode>General</c:formatCode>
                <c:ptCount val="40"/>
                <c:pt idx="0">
                  <c:v>4.7</c:v>
                </c:pt>
                <c:pt idx="1">
                  <c:v>5.9</c:v>
                </c:pt>
                <c:pt idx="2">
                  <c:v>4.0999999999999996</c:v>
                </c:pt>
                <c:pt idx="3">
                  <c:v>5.8</c:v>
                </c:pt>
                <c:pt idx="4">
                  <c:v>4.7</c:v>
                </c:pt>
                <c:pt idx="5">
                  <c:v>5</c:v>
                </c:pt>
                <c:pt idx="6">
                  <c:v>4.2</c:v>
                </c:pt>
                <c:pt idx="7">
                  <c:v>4.7</c:v>
                </c:pt>
                <c:pt idx="8">
                  <c:v>5.5</c:v>
                </c:pt>
                <c:pt idx="9">
                  <c:v>3.5</c:v>
                </c:pt>
                <c:pt idx="10">
                  <c:v>4.7</c:v>
                </c:pt>
                <c:pt idx="11">
                  <c:v>5.6</c:v>
                </c:pt>
                <c:pt idx="12">
                  <c:v>4.8</c:v>
                </c:pt>
                <c:pt idx="13">
                  <c:v>5.2</c:v>
                </c:pt>
                <c:pt idx="14">
                  <c:v>4.5</c:v>
                </c:pt>
                <c:pt idx="15">
                  <c:v>3.7</c:v>
                </c:pt>
                <c:pt idx="16">
                  <c:v>4.9000000000000004</c:v>
                </c:pt>
                <c:pt idx="17">
                  <c:v>3.7</c:v>
                </c:pt>
                <c:pt idx="18">
                  <c:v>4.8</c:v>
                </c:pt>
                <c:pt idx="19">
                  <c:v>4.5999999999999996</c:v>
                </c:pt>
                <c:pt idx="20">
                  <c:v>4.2</c:v>
                </c:pt>
                <c:pt idx="21">
                  <c:v>4.2</c:v>
                </c:pt>
                <c:pt idx="22">
                  <c:v>4.5</c:v>
                </c:pt>
                <c:pt idx="23">
                  <c:v>4.7</c:v>
                </c:pt>
                <c:pt idx="24">
                  <c:v>5.4</c:v>
                </c:pt>
                <c:pt idx="25">
                  <c:v>3.9</c:v>
                </c:pt>
                <c:pt idx="26">
                  <c:v>4.7</c:v>
                </c:pt>
                <c:pt idx="27">
                  <c:v>4.2</c:v>
                </c:pt>
                <c:pt idx="28">
                  <c:v>5.7</c:v>
                </c:pt>
                <c:pt idx="29">
                  <c:v>5.5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4.0999999999999996</c:v>
                </c:pt>
                <c:pt idx="33">
                  <c:v>5.2</c:v>
                </c:pt>
                <c:pt idx="34">
                  <c:v>4.9000000000000004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4.5</c:v>
                </c:pt>
                <c:pt idx="38">
                  <c:v>5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3-45F4-ACA7-7CAF9111C408}"/>
            </c:ext>
          </c:extLst>
        </c:ser>
        <c:ser>
          <c:idx val="1"/>
          <c:order val="1"/>
          <c:tx>
            <c:strRef>
              <c:f>'Pivot Tables'!$C$44</c:f>
              <c:strCache>
                <c:ptCount val="1"/>
                <c:pt idx="0">
                  <c:v>Average of Alcohol Consump. (liters)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Tables'!$A$45:$A$85</c:f>
              <c:strCache>
                <c:ptCount val="40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Cuba</c:v>
                </c:pt>
                <c:pt idx="9">
                  <c:v>Egypt</c:v>
                </c:pt>
                <c:pt idx="10">
                  <c:v>Ethiopia</c:v>
                </c:pt>
                <c:pt idx="11">
                  <c:v>Finland</c:v>
                </c:pt>
                <c:pt idx="12">
                  <c:v>France</c:v>
                </c:pt>
                <c:pt idx="13">
                  <c:v>Germany</c:v>
                </c:pt>
                <c:pt idx="14">
                  <c:v>India</c:v>
                </c:pt>
                <c:pt idx="15">
                  <c:v>Indonesia</c:v>
                </c:pt>
                <c:pt idx="16">
                  <c:v>Iran</c:v>
                </c:pt>
                <c:pt idx="17">
                  <c:v>Iraq</c:v>
                </c:pt>
                <c:pt idx="18">
                  <c:v>Ireland</c:v>
                </c:pt>
                <c:pt idx="19">
                  <c:v>Israel</c:v>
                </c:pt>
                <c:pt idx="20">
                  <c:v>Japan</c:v>
                </c:pt>
                <c:pt idx="21">
                  <c:v>Mexico</c:v>
                </c:pt>
                <c:pt idx="22">
                  <c:v>Morocco</c:v>
                </c:pt>
                <c:pt idx="23">
                  <c:v>Netherlands</c:v>
                </c:pt>
                <c:pt idx="24">
                  <c:v>New Zealand</c:v>
                </c:pt>
                <c:pt idx="25">
                  <c:v>Nigeria</c:v>
                </c:pt>
                <c:pt idx="26">
                  <c:v>Norway</c:v>
                </c:pt>
                <c:pt idx="27">
                  <c:v>Pakistan</c:v>
                </c:pt>
                <c:pt idx="28">
                  <c:v>Portugal</c:v>
                </c:pt>
                <c:pt idx="29">
                  <c:v>Russia</c:v>
                </c:pt>
                <c:pt idx="30">
                  <c:v>Saudia Arabia</c:v>
                </c:pt>
                <c:pt idx="31">
                  <c:v>South Africa</c:v>
                </c:pt>
                <c:pt idx="32">
                  <c:v>South Korea</c:v>
                </c:pt>
                <c:pt idx="33">
                  <c:v>Spain</c:v>
                </c:pt>
                <c:pt idx="34">
                  <c:v>Sweden</c:v>
                </c:pt>
                <c:pt idx="35">
                  <c:v>Thailand</c:v>
                </c:pt>
                <c:pt idx="36">
                  <c:v>Turkey</c:v>
                </c:pt>
                <c:pt idx="37">
                  <c:v>Uk</c:v>
                </c:pt>
                <c:pt idx="38">
                  <c:v>USA</c:v>
                </c:pt>
                <c:pt idx="39">
                  <c:v>Vietnam</c:v>
                </c:pt>
              </c:strCache>
            </c:strRef>
          </c:cat>
          <c:val>
            <c:numRef>
              <c:f>'Pivot Tables'!$C$45:$C$85</c:f>
              <c:numCache>
                <c:formatCode>General</c:formatCode>
                <c:ptCount val="40"/>
                <c:pt idx="0">
                  <c:v>9.65</c:v>
                </c:pt>
                <c:pt idx="1">
                  <c:v>10.51</c:v>
                </c:pt>
                <c:pt idx="2">
                  <c:v>0.02</c:v>
                </c:pt>
                <c:pt idx="3">
                  <c:v>7.42</c:v>
                </c:pt>
                <c:pt idx="4">
                  <c:v>8.94</c:v>
                </c:pt>
                <c:pt idx="5">
                  <c:v>9.07</c:v>
                </c:pt>
                <c:pt idx="6">
                  <c:v>7.05</c:v>
                </c:pt>
                <c:pt idx="7">
                  <c:v>5.74</c:v>
                </c:pt>
                <c:pt idx="8">
                  <c:v>5.83</c:v>
                </c:pt>
                <c:pt idx="9">
                  <c:v>0.36</c:v>
                </c:pt>
                <c:pt idx="10">
                  <c:v>2.36</c:v>
                </c:pt>
                <c:pt idx="11">
                  <c:v>10.78</c:v>
                </c:pt>
                <c:pt idx="12">
                  <c:v>12.33</c:v>
                </c:pt>
                <c:pt idx="13">
                  <c:v>12.91</c:v>
                </c:pt>
                <c:pt idx="14">
                  <c:v>5.54</c:v>
                </c:pt>
                <c:pt idx="15">
                  <c:v>0.56999999999999995</c:v>
                </c:pt>
                <c:pt idx="16">
                  <c:v>1.03</c:v>
                </c:pt>
                <c:pt idx="17">
                  <c:v>0.39</c:v>
                </c:pt>
                <c:pt idx="18">
                  <c:v>12.88</c:v>
                </c:pt>
                <c:pt idx="19">
                  <c:v>4.21</c:v>
                </c:pt>
                <c:pt idx="20">
                  <c:v>7.96</c:v>
                </c:pt>
                <c:pt idx="21">
                  <c:v>5</c:v>
                </c:pt>
                <c:pt idx="22">
                  <c:v>0.69</c:v>
                </c:pt>
                <c:pt idx="23">
                  <c:v>9.61</c:v>
                </c:pt>
                <c:pt idx="24">
                  <c:v>10.63</c:v>
                </c:pt>
                <c:pt idx="25">
                  <c:v>10.84</c:v>
                </c:pt>
                <c:pt idx="26">
                  <c:v>7.41</c:v>
                </c:pt>
                <c:pt idx="27">
                  <c:v>0.34</c:v>
                </c:pt>
                <c:pt idx="28">
                  <c:v>12.03</c:v>
                </c:pt>
                <c:pt idx="29">
                  <c:v>11.19</c:v>
                </c:pt>
                <c:pt idx="30">
                  <c:v>0.19</c:v>
                </c:pt>
                <c:pt idx="31">
                  <c:v>9.52</c:v>
                </c:pt>
                <c:pt idx="32">
                  <c:v>9.6999999999999993</c:v>
                </c:pt>
                <c:pt idx="33">
                  <c:v>12.71</c:v>
                </c:pt>
                <c:pt idx="34">
                  <c:v>8.93</c:v>
                </c:pt>
                <c:pt idx="35">
                  <c:v>8.3000000000000007</c:v>
                </c:pt>
                <c:pt idx="36">
                  <c:v>2.0499999999999998</c:v>
                </c:pt>
                <c:pt idx="37">
                  <c:v>11.45</c:v>
                </c:pt>
                <c:pt idx="38">
                  <c:v>9.8699999999999992</c:v>
                </c:pt>
                <c:pt idx="39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3-45F4-ACA7-7CAF9111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419151"/>
        <c:axId val="362435471"/>
      </c:barChart>
      <c:catAx>
        <c:axId val="36241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5471"/>
        <c:crosses val="autoZero"/>
        <c:auto val="1"/>
        <c:lblAlgn val="ctr"/>
        <c:lblOffset val="100"/>
        <c:noMultiLvlLbl val="0"/>
      </c:catAx>
      <c:valAx>
        <c:axId val="36243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Tables'!$B$297</c:f>
              <c:strCache>
                <c:ptCount val="1"/>
                <c:pt idx="0">
                  <c:v>Sum of Inverse of Depression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Tables'!$A$298:$A$336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Tables'!$B$298:$B$336</c:f>
              <c:numCache>
                <c:formatCode>General</c:formatCode>
                <c:ptCount val="38"/>
                <c:pt idx="0">
                  <c:v>0.21276595744680851</c:v>
                </c:pt>
                <c:pt idx="1">
                  <c:v>0.16949152542372881</c:v>
                </c:pt>
                <c:pt idx="2">
                  <c:v>0.24390243902439027</c:v>
                </c:pt>
                <c:pt idx="3">
                  <c:v>0.17241379310344829</c:v>
                </c:pt>
                <c:pt idx="4">
                  <c:v>0.21276595744680851</c:v>
                </c:pt>
                <c:pt idx="5">
                  <c:v>0.2</c:v>
                </c:pt>
                <c:pt idx="6">
                  <c:v>0.21276595744680851</c:v>
                </c:pt>
                <c:pt idx="7">
                  <c:v>0.18181818181818182</c:v>
                </c:pt>
                <c:pt idx="8">
                  <c:v>0.2857142857142857</c:v>
                </c:pt>
                <c:pt idx="9">
                  <c:v>0.21276595744680851</c:v>
                </c:pt>
                <c:pt idx="10">
                  <c:v>0.17857142857142858</c:v>
                </c:pt>
                <c:pt idx="11">
                  <c:v>0.20833333333333334</c:v>
                </c:pt>
                <c:pt idx="12">
                  <c:v>0.19230769230769229</c:v>
                </c:pt>
                <c:pt idx="13">
                  <c:v>0.22222222222222221</c:v>
                </c:pt>
                <c:pt idx="14">
                  <c:v>0.27027027027027023</c:v>
                </c:pt>
                <c:pt idx="15">
                  <c:v>0.2040816326530612</c:v>
                </c:pt>
                <c:pt idx="16">
                  <c:v>0.27027027027027023</c:v>
                </c:pt>
                <c:pt idx="17">
                  <c:v>0.20833333333333334</c:v>
                </c:pt>
                <c:pt idx="18">
                  <c:v>0.21739130434782611</c:v>
                </c:pt>
                <c:pt idx="19">
                  <c:v>0.23809523809523808</c:v>
                </c:pt>
                <c:pt idx="20">
                  <c:v>0.23809523809523808</c:v>
                </c:pt>
                <c:pt idx="21">
                  <c:v>0.22222222222222221</c:v>
                </c:pt>
                <c:pt idx="22">
                  <c:v>0.21276595744680851</c:v>
                </c:pt>
                <c:pt idx="23">
                  <c:v>0.18518518518518517</c:v>
                </c:pt>
                <c:pt idx="24">
                  <c:v>0.25641025641025644</c:v>
                </c:pt>
                <c:pt idx="25">
                  <c:v>0.21276595744680851</c:v>
                </c:pt>
                <c:pt idx="26">
                  <c:v>0.23809523809523808</c:v>
                </c:pt>
                <c:pt idx="27">
                  <c:v>0.17543859649122806</c:v>
                </c:pt>
                <c:pt idx="28">
                  <c:v>0.18181818181818182</c:v>
                </c:pt>
                <c:pt idx="29">
                  <c:v>0.22222222222222221</c:v>
                </c:pt>
                <c:pt idx="30">
                  <c:v>0.21739130434782611</c:v>
                </c:pt>
                <c:pt idx="31">
                  <c:v>0.24390243902439027</c:v>
                </c:pt>
                <c:pt idx="32">
                  <c:v>0.19230769230769229</c:v>
                </c:pt>
                <c:pt idx="33">
                  <c:v>0.2040816326530612</c:v>
                </c:pt>
                <c:pt idx="34">
                  <c:v>0.22727272727272727</c:v>
                </c:pt>
                <c:pt idx="35">
                  <c:v>0.22727272727272727</c:v>
                </c:pt>
                <c:pt idx="36">
                  <c:v>0.22222222222222221</c:v>
                </c:pt>
                <c:pt idx="3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E-4F5D-950F-DBA8D9E5EFEB}"/>
            </c:ext>
          </c:extLst>
        </c:ser>
        <c:ser>
          <c:idx val="1"/>
          <c:order val="1"/>
          <c:tx>
            <c:strRef>
              <c:f>'Pivot Tables'!$C$297</c:f>
              <c:strCache>
                <c:ptCount val="1"/>
                <c:pt idx="0">
                  <c:v>Sum of GDP by Trillions in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Tables'!$A$298:$A$336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Tables'!$C$298:$C$336</c:f>
              <c:numCache>
                <c:formatCode>General</c:formatCode>
                <c:ptCount val="38"/>
                <c:pt idx="0">
                  <c:v>0.64</c:v>
                </c:pt>
                <c:pt idx="1">
                  <c:v>1.32</c:v>
                </c:pt>
                <c:pt idx="2">
                  <c:v>0.25</c:v>
                </c:pt>
                <c:pt idx="3">
                  <c:v>2.0499999999999998</c:v>
                </c:pt>
                <c:pt idx="4">
                  <c:v>1.64</c:v>
                </c:pt>
                <c:pt idx="5">
                  <c:v>0.27700000000000002</c:v>
                </c:pt>
                <c:pt idx="6">
                  <c:v>0.31</c:v>
                </c:pt>
                <c:pt idx="7">
                  <c:v>9.6000000000000002E-2</c:v>
                </c:pt>
                <c:pt idx="8">
                  <c:v>0.23499999999999999</c:v>
                </c:pt>
                <c:pt idx="9">
                  <c:v>0.08</c:v>
                </c:pt>
                <c:pt idx="10">
                  <c:v>0.252</c:v>
                </c:pt>
                <c:pt idx="11">
                  <c:v>2.58</c:v>
                </c:pt>
                <c:pt idx="12">
                  <c:v>3.69</c:v>
                </c:pt>
                <c:pt idx="13">
                  <c:v>2.65</c:v>
                </c:pt>
                <c:pt idx="14">
                  <c:v>1.0149999999999999</c:v>
                </c:pt>
                <c:pt idx="15">
                  <c:v>0.45400000000000001</c:v>
                </c:pt>
                <c:pt idx="16">
                  <c:v>0.192</c:v>
                </c:pt>
                <c:pt idx="17">
                  <c:v>0.33100000000000002</c:v>
                </c:pt>
                <c:pt idx="18">
                  <c:v>0.35299999999999998</c:v>
                </c:pt>
                <c:pt idx="19">
                  <c:v>4.87</c:v>
                </c:pt>
                <c:pt idx="20">
                  <c:v>1.1499999999999999</c:v>
                </c:pt>
                <c:pt idx="21">
                  <c:v>0.11</c:v>
                </c:pt>
                <c:pt idx="22">
                  <c:v>0.83099999999999996</c:v>
                </c:pt>
                <c:pt idx="23">
                  <c:v>0.20399999999999999</c:v>
                </c:pt>
                <c:pt idx="24">
                  <c:v>0.376</c:v>
                </c:pt>
                <c:pt idx="25">
                  <c:v>0.4</c:v>
                </c:pt>
                <c:pt idx="26">
                  <c:v>0.30499999999999999</c:v>
                </c:pt>
                <c:pt idx="27">
                  <c:v>0.219</c:v>
                </c:pt>
                <c:pt idx="28">
                  <c:v>1.58</c:v>
                </c:pt>
                <c:pt idx="29">
                  <c:v>0.68700000000000006</c:v>
                </c:pt>
                <c:pt idx="30">
                  <c:v>0.34899999999999998</c:v>
                </c:pt>
                <c:pt idx="31">
                  <c:v>1.5309999999999999</c:v>
                </c:pt>
                <c:pt idx="32">
                  <c:v>1.31</c:v>
                </c:pt>
                <c:pt idx="33">
                  <c:v>0.53600000000000003</c:v>
                </c:pt>
                <c:pt idx="34">
                  <c:v>0.45500000000000002</c:v>
                </c:pt>
                <c:pt idx="35">
                  <c:v>0.85199999999999998</c:v>
                </c:pt>
                <c:pt idx="36">
                  <c:v>2.64</c:v>
                </c:pt>
                <c:pt idx="37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E-4F5D-950F-DBA8D9E5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31984"/>
        <c:axId val="1166430544"/>
      </c:lineChart>
      <c:catAx>
        <c:axId val="11664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0544"/>
        <c:crosses val="autoZero"/>
        <c:auto val="1"/>
        <c:lblAlgn val="ctr"/>
        <c:lblOffset val="100"/>
        <c:noMultiLvlLbl val="0"/>
      </c:catAx>
      <c:valAx>
        <c:axId val="11664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Tables'!$B$420</c:f>
              <c:strCache>
                <c:ptCount val="1"/>
                <c:pt idx="0">
                  <c:v>Sum of Inverse of Depression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Tables'!$A$421:$A$459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Tables'!$B$421:$B$459</c:f>
              <c:numCache>
                <c:formatCode>General</c:formatCode>
                <c:ptCount val="38"/>
                <c:pt idx="0">
                  <c:v>21.276595744680851</c:v>
                </c:pt>
                <c:pt idx="1">
                  <c:v>16.949152542372879</c:v>
                </c:pt>
                <c:pt idx="2">
                  <c:v>24.390243902439028</c:v>
                </c:pt>
                <c:pt idx="3">
                  <c:v>17.241379310344829</c:v>
                </c:pt>
                <c:pt idx="4">
                  <c:v>21.276595744680851</c:v>
                </c:pt>
                <c:pt idx="5">
                  <c:v>20</c:v>
                </c:pt>
                <c:pt idx="6">
                  <c:v>21.276595744680851</c:v>
                </c:pt>
                <c:pt idx="7">
                  <c:v>18.181818181818183</c:v>
                </c:pt>
                <c:pt idx="8">
                  <c:v>28.571428571428569</c:v>
                </c:pt>
                <c:pt idx="9">
                  <c:v>21.276595744680851</c:v>
                </c:pt>
                <c:pt idx="10">
                  <c:v>17.857142857142858</c:v>
                </c:pt>
                <c:pt idx="11">
                  <c:v>20.833333333333336</c:v>
                </c:pt>
                <c:pt idx="12">
                  <c:v>19.23076923076923</c:v>
                </c:pt>
                <c:pt idx="13">
                  <c:v>22.222222222222221</c:v>
                </c:pt>
                <c:pt idx="14">
                  <c:v>27.027027027027025</c:v>
                </c:pt>
                <c:pt idx="15">
                  <c:v>20.408163265306118</c:v>
                </c:pt>
                <c:pt idx="16">
                  <c:v>27.027027027027025</c:v>
                </c:pt>
                <c:pt idx="17">
                  <c:v>20.833333333333336</c:v>
                </c:pt>
                <c:pt idx="18">
                  <c:v>21.739130434782609</c:v>
                </c:pt>
                <c:pt idx="19">
                  <c:v>23.809523809523807</c:v>
                </c:pt>
                <c:pt idx="20">
                  <c:v>23.809523809523807</c:v>
                </c:pt>
                <c:pt idx="21">
                  <c:v>22.222222222222221</c:v>
                </c:pt>
                <c:pt idx="22">
                  <c:v>21.276595744680851</c:v>
                </c:pt>
                <c:pt idx="23">
                  <c:v>18.518518518518519</c:v>
                </c:pt>
                <c:pt idx="24">
                  <c:v>25.641025641025646</c:v>
                </c:pt>
                <c:pt idx="25">
                  <c:v>21.276595744680851</c:v>
                </c:pt>
                <c:pt idx="26">
                  <c:v>23.809523809523807</c:v>
                </c:pt>
                <c:pt idx="27">
                  <c:v>17.543859649122805</c:v>
                </c:pt>
                <c:pt idx="28">
                  <c:v>18.181818181818183</c:v>
                </c:pt>
                <c:pt idx="29">
                  <c:v>22.222222222222221</c:v>
                </c:pt>
                <c:pt idx="30">
                  <c:v>21.739130434782609</c:v>
                </c:pt>
                <c:pt idx="31">
                  <c:v>24.390243902439028</c:v>
                </c:pt>
                <c:pt idx="32">
                  <c:v>19.23076923076923</c:v>
                </c:pt>
                <c:pt idx="33">
                  <c:v>20.408163265306118</c:v>
                </c:pt>
                <c:pt idx="34">
                  <c:v>22.727272727272727</c:v>
                </c:pt>
                <c:pt idx="35">
                  <c:v>22.727272727272727</c:v>
                </c:pt>
                <c:pt idx="36">
                  <c:v>22.222222222222221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1-455B-A13F-24474D5FE295}"/>
            </c:ext>
          </c:extLst>
        </c:ser>
        <c:ser>
          <c:idx val="1"/>
          <c:order val="1"/>
          <c:tx>
            <c:strRef>
              <c:f>'Pivot Tables'!$C$420</c:f>
              <c:strCache>
                <c:ptCount val="1"/>
                <c:pt idx="0">
                  <c:v>Sum of Alcohol Consump. (liters)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Tables'!$A$421:$A$459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Tables'!$C$421:$C$459</c:f>
              <c:numCache>
                <c:formatCode>General</c:formatCode>
                <c:ptCount val="38"/>
                <c:pt idx="0">
                  <c:v>9.65</c:v>
                </c:pt>
                <c:pt idx="1">
                  <c:v>10.51</c:v>
                </c:pt>
                <c:pt idx="2">
                  <c:v>0.02</c:v>
                </c:pt>
                <c:pt idx="3">
                  <c:v>7.42</c:v>
                </c:pt>
                <c:pt idx="4">
                  <c:v>8.94</c:v>
                </c:pt>
                <c:pt idx="5">
                  <c:v>9.07</c:v>
                </c:pt>
                <c:pt idx="6">
                  <c:v>5.74</c:v>
                </c:pt>
                <c:pt idx="7">
                  <c:v>5.83</c:v>
                </c:pt>
                <c:pt idx="8">
                  <c:v>0.36</c:v>
                </c:pt>
                <c:pt idx="9">
                  <c:v>2.36</c:v>
                </c:pt>
                <c:pt idx="10">
                  <c:v>10.78</c:v>
                </c:pt>
                <c:pt idx="11">
                  <c:v>12.33</c:v>
                </c:pt>
                <c:pt idx="12">
                  <c:v>12.91</c:v>
                </c:pt>
                <c:pt idx="13">
                  <c:v>5.54</c:v>
                </c:pt>
                <c:pt idx="14">
                  <c:v>0.56999999999999995</c:v>
                </c:pt>
                <c:pt idx="15">
                  <c:v>1.03</c:v>
                </c:pt>
                <c:pt idx="16">
                  <c:v>0.39</c:v>
                </c:pt>
                <c:pt idx="17">
                  <c:v>12.88</c:v>
                </c:pt>
                <c:pt idx="18">
                  <c:v>4.21</c:v>
                </c:pt>
                <c:pt idx="19">
                  <c:v>7.96</c:v>
                </c:pt>
                <c:pt idx="20">
                  <c:v>5</c:v>
                </c:pt>
                <c:pt idx="21">
                  <c:v>0.69</c:v>
                </c:pt>
                <c:pt idx="22">
                  <c:v>9.61</c:v>
                </c:pt>
                <c:pt idx="23">
                  <c:v>10.63</c:v>
                </c:pt>
                <c:pt idx="24">
                  <c:v>10.84</c:v>
                </c:pt>
                <c:pt idx="25">
                  <c:v>7.41</c:v>
                </c:pt>
                <c:pt idx="26">
                  <c:v>0.34</c:v>
                </c:pt>
                <c:pt idx="27">
                  <c:v>12.03</c:v>
                </c:pt>
                <c:pt idx="28">
                  <c:v>11.19</c:v>
                </c:pt>
                <c:pt idx="29">
                  <c:v>0.19</c:v>
                </c:pt>
                <c:pt idx="30">
                  <c:v>9.52</c:v>
                </c:pt>
                <c:pt idx="31">
                  <c:v>9.6999999999999993</c:v>
                </c:pt>
                <c:pt idx="32">
                  <c:v>12.71</c:v>
                </c:pt>
                <c:pt idx="33">
                  <c:v>8.93</c:v>
                </c:pt>
                <c:pt idx="34">
                  <c:v>8.3000000000000007</c:v>
                </c:pt>
                <c:pt idx="35">
                  <c:v>2.0499999999999998</c:v>
                </c:pt>
                <c:pt idx="36">
                  <c:v>11.45</c:v>
                </c:pt>
                <c:pt idx="37">
                  <c:v>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1-455B-A13F-24474D5FE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23824"/>
        <c:axId val="1166426224"/>
      </c:lineChart>
      <c:catAx>
        <c:axId val="11664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26224"/>
        <c:crosses val="autoZero"/>
        <c:auto val="1"/>
        <c:lblAlgn val="ctr"/>
        <c:lblOffset val="100"/>
        <c:noMultiLvlLbl val="0"/>
      </c:catAx>
      <c:valAx>
        <c:axId val="1166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Tables'!$B$461</c:f>
              <c:strCache>
                <c:ptCount val="1"/>
                <c:pt idx="0">
                  <c:v>Sum of GDP by Trillions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Tables'!$A$462:$A$500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Tables'!$B$462:$B$500</c:f>
              <c:numCache>
                <c:formatCode>General</c:formatCode>
                <c:ptCount val="38"/>
                <c:pt idx="0">
                  <c:v>0.64</c:v>
                </c:pt>
                <c:pt idx="1">
                  <c:v>1.32</c:v>
                </c:pt>
                <c:pt idx="2">
                  <c:v>0.25</c:v>
                </c:pt>
                <c:pt idx="3">
                  <c:v>2.0499999999999998</c:v>
                </c:pt>
                <c:pt idx="4">
                  <c:v>1.64</c:v>
                </c:pt>
                <c:pt idx="5">
                  <c:v>0.27700000000000002</c:v>
                </c:pt>
                <c:pt idx="6">
                  <c:v>0.31</c:v>
                </c:pt>
                <c:pt idx="7">
                  <c:v>9.6000000000000002E-2</c:v>
                </c:pt>
                <c:pt idx="8">
                  <c:v>0.23499999999999999</c:v>
                </c:pt>
                <c:pt idx="9">
                  <c:v>0.08</c:v>
                </c:pt>
                <c:pt idx="10">
                  <c:v>0.252</c:v>
                </c:pt>
                <c:pt idx="11">
                  <c:v>2.58</c:v>
                </c:pt>
                <c:pt idx="12">
                  <c:v>3.69</c:v>
                </c:pt>
                <c:pt idx="13">
                  <c:v>2.65</c:v>
                </c:pt>
                <c:pt idx="14">
                  <c:v>1.0149999999999999</c:v>
                </c:pt>
                <c:pt idx="15">
                  <c:v>0.45400000000000001</c:v>
                </c:pt>
                <c:pt idx="16">
                  <c:v>0.192</c:v>
                </c:pt>
                <c:pt idx="17">
                  <c:v>0.33100000000000002</c:v>
                </c:pt>
                <c:pt idx="18">
                  <c:v>0.35299999999999998</c:v>
                </c:pt>
                <c:pt idx="19">
                  <c:v>4.87</c:v>
                </c:pt>
                <c:pt idx="20">
                  <c:v>1.1499999999999999</c:v>
                </c:pt>
                <c:pt idx="21">
                  <c:v>0.11</c:v>
                </c:pt>
                <c:pt idx="22">
                  <c:v>0.83099999999999996</c:v>
                </c:pt>
                <c:pt idx="23">
                  <c:v>0.20399999999999999</c:v>
                </c:pt>
                <c:pt idx="24">
                  <c:v>0.376</c:v>
                </c:pt>
                <c:pt idx="25">
                  <c:v>0.4</c:v>
                </c:pt>
                <c:pt idx="26">
                  <c:v>0.30499999999999999</c:v>
                </c:pt>
                <c:pt idx="27">
                  <c:v>0.219</c:v>
                </c:pt>
                <c:pt idx="28">
                  <c:v>1.58</c:v>
                </c:pt>
                <c:pt idx="29">
                  <c:v>0.68700000000000006</c:v>
                </c:pt>
                <c:pt idx="30">
                  <c:v>0.34899999999999998</c:v>
                </c:pt>
                <c:pt idx="31">
                  <c:v>1.5309999999999999</c:v>
                </c:pt>
                <c:pt idx="32">
                  <c:v>1.31</c:v>
                </c:pt>
                <c:pt idx="33">
                  <c:v>0.53600000000000003</c:v>
                </c:pt>
                <c:pt idx="34">
                  <c:v>0.45500000000000002</c:v>
                </c:pt>
                <c:pt idx="35">
                  <c:v>0.85199999999999998</c:v>
                </c:pt>
                <c:pt idx="36">
                  <c:v>2.64</c:v>
                </c:pt>
                <c:pt idx="37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0-4A33-91E1-8C0A15A85E06}"/>
            </c:ext>
          </c:extLst>
        </c:ser>
        <c:ser>
          <c:idx val="1"/>
          <c:order val="1"/>
          <c:tx>
            <c:strRef>
              <c:f>'Pivot Tables'!$C$461</c:f>
              <c:strCache>
                <c:ptCount val="1"/>
                <c:pt idx="0">
                  <c:v>Sum of Inverse of Depression Rate by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Tables'!$A$462:$A$500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Tables'!$C$462:$C$500</c:f>
              <c:numCache>
                <c:formatCode>General</c:formatCode>
                <c:ptCount val="38"/>
                <c:pt idx="0">
                  <c:v>2.1276595744680851</c:v>
                </c:pt>
                <c:pt idx="1">
                  <c:v>1.6949152542372881</c:v>
                </c:pt>
                <c:pt idx="2">
                  <c:v>2.4390243902439028</c:v>
                </c:pt>
                <c:pt idx="3">
                  <c:v>1.7241379310344829</c:v>
                </c:pt>
                <c:pt idx="4">
                  <c:v>2.1276595744680851</c:v>
                </c:pt>
                <c:pt idx="5">
                  <c:v>2</c:v>
                </c:pt>
                <c:pt idx="6">
                  <c:v>2.1276595744680851</c:v>
                </c:pt>
                <c:pt idx="7">
                  <c:v>1.8181818181818183</c:v>
                </c:pt>
                <c:pt idx="8">
                  <c:v>2.8571428571428568</c:v>
                </c:pt>
                <c:pt idx="9">
                  <c:v>2.1276595744680851</c:v>
                </c:pt>
                <c:pt idx="10">
                  <c:v>1.7857142857142858</c:v>
                </c:pt>
                <c:pt idx="11">
                  <c:v>2.0833333333333335</c:v>
                </c:pt>
                <c:pt idx="12">
                  <c:v>1.9230769230769229</c:v>
                </c:pt>
                <c:pt idx="13">
                  <c:v>2.2222222222222223</c:v>
                </c:pt>
                <c:pt idx="14">
                  <c:v>2.7027027027027022</c:v>
                </c:pt>
                <c:pt idx="15">
                  <c:v>2.0408163265306118</c:v>
                </c:pt>
                <c:pt idx="16">
                  <c:v>2.7027027027027022</c:v>
                </c:pt>
                <c:pt idx="17">
                  <c:v>2.0833333333333335</c:v>
                </c:pt>
                <c:pt idx="18">
                  <c:v>2.1739130434782612</c:v>
                </c:pt>
                <c:pt idx="19">
                  <c:v>2.3809523809523809</c:v>
                </c:pt>
                <c:pt idx="20">
                  <c:v>2.3809523809523809</c:v>
                </c:pt>
                <c:pt idx="21">
                  <c:v>2.2222222222222223</c:v>
                </c:pt>
                <c:pt idx="22">
                  <c:v>2.1276595744680851</c:v>
                </c:pt>
                <c:pt idx="23">
                  <c:v>1.8518518518518516</c:v>
                </c:pt>
                <c:pt idx="24">
                  <c:v>2.5641025641025643</c:v>
                </c:pt>
                <c:pt idx="25">
                  <c:v>2.1276595744680851</c:v>
                </c:pt>
                <c:pt idx="26">
                  <c:v>2.3809523809523809</c:v>
                </c:pt>
                <c:pt idx="27">
                  <c:v>1.7543859649122806</c:v>
                </c:pt>
                <c:pt idx="28">
                  <c:v>1.8181818181818183</c:v>
                </c:pt>
                <c:pt idx="29">
                  <c:v>2.2222222222222223</c:v>
                </c:pt>
                <c:pt idx="30">
                  <c:v>2.1739130434782612</c:v>
                </c:pt>
                <c:pt idx="31">
                  <c:v>2.4390243902439028</c:v>
                </c:pt>
                <c:pt idx="32">
                  <c:v>1.9230769230769229</c:v>
                </c:pt>
                <c:pt idx="33">
                  <c:v>2.0408163265306118</c:v>
                </c:pt>
                <c:pt idx="34">
                  <c:v>2.2727272727272725</c:v>
                </c:pt>
                <c:pt idx="35">
                  <c:v>2.2727272727272725</c:v>
                </c:pt>
                <c:pt idx="36">
                  <c:v>2.2222222222222223</c:v>
                </c:pt>
                <c:pt idx="3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0-4A33-91E1-8C0A15A8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175312"/>
        <c:axId val="1172166192"/>
      </c:lineChart>
      <c:catAx>
        <c:axId val="11721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66192"/>
        <c:crosses val="autoZero"/>
        <c:auto val="1"/>
        <c:lblAlgn val="ctr"/>
        <c:lblOffset val="100"/>
        <c:noMultiLvlLbl val="0"/>
      </c:catAx>
      <c:valAx>
        <c:axId val="11721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Tables'!$D$521</c:f>
              <c:strCache>
                <c:ptCount val="1"/>
                <c:pt idx="0">
                  <c:v>Sum of Inverse of Depression Rate by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Tables'!$C$522:$C$560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Tables'!$D$522:$D$560</c:f>
              <c:numCache>
                <c:formatCode>General</c:formatCode>
                <c:ptCount val="38"/>
                <c:pt idx="0">
                  <c:v>21276.59574468085</c:v>
                </c:pt>
                <c:pt idx="1">
                  <c:v>16949.152542372882</c:v>
                </c:pt>
                <c:pt idx="2">
                  <c:v>24390.243902439026</c:v>
                </c:pt>
                <c:pt idx="3">
                  <c:v>17241.37931034483</c:v>
                </c:pt>
                <c:pt idx="4">
                  <c:v>21276.59574468085</c:v>
                </c:pt>
                <c:pt idx="5">
                  <c:v>20000</c:v>
                </c:pt>
                <c:pt idx="6">
                  <c:v>21276.59574468085</c:v>
                </c:pt>
                <c:pt idx="7">
                  <c:v>18181.818181818184</c:v>
                </c:pt>
                <c:pt idx="8">
                  <c:v>28571.428571428569</c:v>
                </c:pt>
                <c:pt idx="9">
                  <c:v>21276.59574468085</c:v>
                </c:pt>
                <c:pt idx="10">
                  <c:v>17857.142857142859</c:v>
                </c:pt>
                <c:pt idx="11">
                  <c:v>20833.333333333336</c:v>
                </c:pt>
                <c:pt idx="12">
                  <c:v>19230.76923076923</c:v>
                </c:pt>
                <c:pt idx="13">
                  <c:v>22222.222222222223</c:v>
                </c:pt>
                <c:pt idx="14">
                  <c:v>27027.027027027023</c:v>
                </c:pt>
                <c:pt idx="15">
                  <c:v>20408.163265306121</c:v>
                </c:pt>
                <c:pt idx="16">
                  <c:v>27027.027027027023</c:v>
                </c:pt>
                <c:pt idx="17">
                  <c:v>20833.333333333336</c:v>
                </c:pt>
                <c:pt idx="18">
                  <c:v>21739.130434782612</c:v>
                </c:pt>
                <c:pt idx="19">
                  <c:v>23809.523809523809</c:v>
                </c:pt>
                <c:pt idx="20">
                  <c:v>23809.523809523809</c:v>
                </c:pt>
                <c:pt idx="21">
                  <c:v>22222.222222222223</c:v>
                </c:pt>
                <c:pt idx="22">
                  <c:v>21276.59574468085</c:v>
                </c:pt>
                <c:pt idx="23">
                  <c:v>18518.518518518518</c:v>
                </c:pt>
                <c:pt idx="24">
                  <c:v>25641.025641025644</c:v>
                </c:pt>
                <c:pt idx="25">
                  <c:v>21276.59574468085</c:v>
                </c:pt>
                <c:pt idx="26">
                  <c:v>23809.523809523809</c:v>
                </c:pt>
                <c:pt idx="27">
                  <c:v>17543.859649122805</c:v>
                </c:pt>
                <c:pt idx="28">
                  <c:v>18181.818181818184</c:v>
                </c:pt>
                <c:pt idx="29">
                  <c:v>22222.222222222223</c:v>
                </c:pt>
                <c:pt idx="30">
                  <c:v>21739.130434782612</c:v>
                </c:pt>
                <c:pt idx="31">
                  <c:v>24390.243902439026</c:v>
                </c:pt>
                <c:pt idx="32">
                  <c:v>19230.76923076923</c:v>
                </c:pt>
                <c:pt idx="33">
                  <c:v>20408.163265306121</c:v>
                </c:pt>
                <c:pt idx="34">
                  <c:v>22727.272727272728</c:v>
                </c:pt>
                <c:pt idx="35">
                  <c:v>22727.272727272728</c:v>
                </c:pt>
                <c:pt idx="36">
                  <c:v>22222.222222222223</c:v>
                </c:pt>
                <c:pt idx="37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67-9F0F-E616F8ADC799}"/>
            </c:ext>
          </c:extLst>
        </c:ser>
        <c:ser>
          <c:idx val="1"/>
          <c:order val="1"/>
          <c:tx>
            <c:strRef>
              <c:f>'Pivot Tables'!$E$521</c:f>
              <c:strCache>
                <c:ptCount val="1"/>
                <c:pt idx="0">
                  <c:v>Sum of GDP Per 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Tables'!$C$522:$C$560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Tables'!$E$522:$E$560</c:f>
              <c:numCache>
                <c:formatCode>General</c:formatCode>
                <c:ptCount val="38"/>
                <c:pt idx="0">
                  <c:v>14222.222222222223</c:v>
                </c:pt>
                <c:pt idx="1">
                  <c:v>50769.230769230773</c:v>
                </c:pt>
                <c:pt idx="2">
                  <c:v>1506.0240963855422</c:v>
                </c:pt>
                <c:pt idx="3">
                  <c:v>9624.4131455399056</c:v>
                </c:pt>
                <c:pt idx="4">
                  <c:v>43157.8947368421</c:v>
                </c:pt>
                <c:pt idx="5">
                  <c:v>14578.947368421053</c:v>
                </c:pt>
                <c:pt idx="6">
                  <c:v>6078.4313725490201</c:v>
                </c:pt>
                <c:pt idx="7">
                  <c:v>8727.2727272727279</c:v>
                </c:pt>
                <c:pt idx="8">
                  <c:v>2259.6153846153843</c:v>
                </c:pt>
                <c:pt idx="9">
                  <c:v>677.96610169491532</c:v>
                </c:pt>
                <c:pt idx="10">
                  <c:v>45818.181818181816</c:v>
                </c:pt>
                <c:pt idx="11">
                  <c:v>38507.462686567167</c:v>
                </c:pt>
                <c:pt idx="12">
                  <c:v>44457.831325301209</c:v>
                </c:pt>
                <c:pt idx="13">
                  <c:v>1892.8571428571427</c:v>
                </c:pt>
                <c:pt idx="14">
                  <c:v>3677.5362318840575</c:v>
                </c:pt>
                <c:pt idx="15">
                  <c:v>5341.1764705882351</c:v>
                </c:pt>
                <c:pt idx="16">
                  <c:v>4682.9268292682927</c:v>
                </c:pt>
                <c:pt idx="17">
                  <c:v>66200</c:v>
                </c:pt>
                <c:pt idx="18">
                  <c:v>37956.989247311823</c:v>
                </c:pt>
                <c:pt idx="19">
                  <c:v>38650.793650793654</c:v>
                </c:pt>
                <c:pt idx="20">
                  <c:v>8846.1538461538457</c:v>
                </c:pt>
                <c:pt idx="21">
                  <c:v>2972.9729729729729</c:v>
                </c:pt>
                <c:pt idx="22">
                  <c:v>48882.352941176468</c:v>
                </c:pt>
                <c:pt idx="23">
                  <c:v>40799.999999999993</c:v>
                </c:pt>
                <c:pt idx="24">
                  <c:v>1825.2427184466019</c:v>
                </c:pt>
                <c:pt idx="25">
                  <c:v>74074.074074074073</c:v>
                </c:pt>
                <c:pt idx="26">
                  <c:v>1355.5555555555557</c:v>
                </c:pt>
                <c:pt idx="27">
                  <c:v>21900</c:v>
                </c:pt>
                <c:pt idx="28">
                  <c:v>10896.551724137931</c:v>
                </c:pt>
                <c:pt idx="29">
                  <c:v>19628.571428571431</c:v>
                </c:pt>
                <c:pt idx="30">
                  <c:v>5816.666666666667</c:v>
                </c:pt>
                <c:pt idx="31">
                  <c:v>29442.307692307691</c:v>
                </c:pt>
                <c:pt idx="32">
                  <c:v>27872.340425531915</c:v>
                </c:pt>
                <c:pt idx="33">
                  <c:v>53600</c:v>
                </c:pt>
                <c:pt idx="34">
                  <c:v>6500</c:v>
                </c:pt>
                <c:pt idx="35">
                  <c:v>10142.857142857143</c:v>
                </c:pt>
                <c:pt idx="36">
                  <c:v>38823.529411764706</c:v>
                </c:pt>
                <c:pt idx="37">
                  <c:v>2285.7142857142858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67-9F0F-E616F8AD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171952"/>
        <c:axId val="1172186352"/>
      </c:lineChart>
      <c:catAx>
        <c:axId val="11721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86352"/>
        <c:crosses val="autoZero"/>
        <c:auto val="1"/>
        <c:lblAlgn val="ctr"/>
        <c:lblOffset val="100"/>
        <c:noMultiLvlLbl val="0"/>
      </c:catAx>
      <c:valAx>
        <c:axId val="11721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Tables'!$E$437</c:f>
              <c:strCache>
                <c:ptCount val="1"/>
                <c:pt idx="0">
                  <c:v>Average of Alcohol Consump. (liters)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Tables'!$D$438:$D$440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'Pivot Tables'!$E$438:$E$440</c:f>
              <c:numCache>
                <c:formatCode>General</c:formatCode>
                <c:ptCount val="2"/>
                <c:pt idx="0">
                  <c:v>10.186874999999999</c:v>
                </c:pt>
                <c:pt idx="1">
                  <c:v>4.7618181818181817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D-4140-8930-CB88DE08C900}"/>
            </c:ext>
          </c:extLst>
        </c:ser>
        <c:ser>
          <c:idx val="1"/>
          <c:order val="1"/>
          <c:tx>
            <c:strRef>
              <c:f>'Pivot Tables'!$F$437</c:f>
              <c:strCache>
                <c:ptCount val="1"/>
                <c:pt idx="0">
                  <c:v>Average of Inverse of Depression Rate by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Tables'!$D$438:$D$440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'Pivot Tables'!$F$438:$F$440</c:f>
              <c:numCache>
                <c:formatCode>General</c:formatCode>
                <c:ptCount val="2"/>
                <c:pt idx="0">
                  <c:v>20.462246847729908</c:v>
                </c:pt>
                <c:pt idx="1">
                  <c:v>22.589959478059978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D-4140-8930-CB88DE08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429584"/>
        <c:axId val="1166430064"/>
      </c:barChart>
      <c:catAx>
        <c:axId val="116642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0064"/>
        <c:crosses val="autoZero"/>
        <c:auto val="1"/>
        <c:lblAlgn val="ctr"/>
        <c:lblOffset val="100"/>
        <c:noMultiLvlLbl val="0"/>
      </c:catAx>
      <c:valAx>
        <c:axId val="11664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Tables'!$I$437</c:f>
              <c:strCache>
                <c:ptCount val="1"/>
                <c:pt idx="0">
                  <c:v>Average of Inverse of Depression Rate by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Tables'!$H$438:$H$445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Tables'!$I$438:$I$445</c:f>
              <c:numCache>
                <c:formatCode>General</c:formatCode>
                <c:ptCount val="7"/>
                <c:pt idx="0">
                  <c:v>24.307045097979419</c:v>
                </c:pt>
                <c:pt idx="1">
                  <c:v>23.955364402518878</c:v>
                </c:pt>
                <c:pt idx="2">
                  <c:v>19.89950934483446</c:v>
                </c:pt>
                <c:pt idx="3">
                  <c:v>22.824763135322137</c:v>
                </c:pt>
                <c:pt idx="4">
                  <c:v>21.089312578674281</c:v>
                </c:pt>
                <c:pt idx="5">
                  <c:v>17.733835530445699</c:v>
                </c:pt>
                <c:pt idx="6">
                  <c:v>19.94864269992663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4B73-8CF7-1DEE8A4878A2}"/>
            </c:ext>
          </c:extLst>
        </c:ser>
        <c:ser>
          <c:idx val="1"/>
          <c:order val="1"/>
          <c:tx>
            <c:strRef>
              <c:f>'Pivot Tables'!$J$437</c:f>
              <c:strCache>
                <c:ptCount val="1"/>
                <c:pt idx="0">
                  <c:v>Average of Alcohol Consump. (liters)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Tables'!$H$438:$H$445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Tables'!$J$438:$J$445</c:f>
              <c:numCache>
                <c:formatCode>General</c:formatCode>
                <c:ptCount val="7"/>
                <c:pt idx="0">
                  <c:v>5.77</c:v>
                </c:pt>
                <c:pt idx="1">
                  <c:v>4.6422222222222231</c:v>
                </c:pt>
                <c:pt idx="2">
                  <c:v>11.111818181818181</c:v>
                </c:pt>
                <c:pt idx="3">
                  <c:v>1.5740000000000001</c:v>
                </c:pt>
                <c:pt idx="4">
                  <c:v>6.59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7-4B73-8CF7-1DEE8A48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298144"/>
        <c:axId val="1518309184"/>
      </c:barChart>
      <c:catAx>
        <c:axId val="15182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09184"/>
        <c:crosses val="autoZero"/>
        <c:auto val="1"/>
        <c:lblAlgn val="ctr"/>
        <c:lblOffset val="100"/>
        <c:noMultiLvlLbl val="0"/>
      </c:catAx>
      <c:valAx>
        <c:axId val="1518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Tables'!$I$447</c:f>
              <c:strCache>
                <c:ptCount val="1"/>
                <c:pt idx="0">
                  <c:v>Average of Depression Rate by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Tables'!$I$448:$I$455</c:f>
              <c:numCache>
                <c:formatCode>General</c:formatCode>
                <c:ptCount val="7"/>
                <c:pt idx="0">
                  <c:v>41.75</c:v>
                </c:pt>
                <c:pt idx="1">
                  <c:v>41.888888888888886</c:v>
                </c:pt>
                <c:pt idx="2">
                  <c:v>50.545454545454547</c:v>
                </c:pt>
                <c:pt idx="3">
                  <c:v>44.2</c:v>
                </c:pt>
                <c:pt idx="4">
                  <c:v>48</c:v>
                </c:pt>
                <c:pt idx="5">
                  <c:v>56.5</c:v>
                </c:pt>
                <c:pt idx="6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4-4CE0-B4B1-27791CF92DFD}"/>
            </c:ext>
          </c:extLst>
        </c:ser>
        <c:ser>
          <c:idx val="1"/>
          <c:order val="1"/>
          <c:tx>
            <c:strRef>
              <c:f>'Pivot Tables'!$J$447</c:f>
              <c:strCache>
                <c:ptCount val="1"/>
                <c:pt idx="0">
                  <c:v>Average of Alcohol Consump. (liters)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Tables'!$J$448:$J$455</c:f>
              <c:numCache>
                <c:formatCode>General</c:formatCode>
                <c:ptCount val="7"/>
                <c:pt idx="0">
                  <c:v>5.77</c:v>
                </c:pt>
                <c:pt idx="1">
                  <c:v>4.6422222222222231</c:v>
                </c:pt>
                <c:pt idx="2">
                  <c:v>11.111818181818181</c:v>
                </c:pt>
                <c:pt idx="3">
                  <c:v>1.5740000000000001</c:v>
                </c:pt>
                <c:pt idx="4">
                  <c:v>6.59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4-4CE0-B4B1-27791CF9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251696"/>
        <c:axId val="731252656"/>
      </c:barChart>
      <c:catAx>
        <c:axId val="7312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2656"/>
        <c:crosses val="autoZero"/>
        <c:auto val="1"/>
        <c:lblAlgn val="ctr"/>
        <c:lblOffset val="100"/>
        <c:noMultiLvlLbl val="0"/>
      </c:catAx>
      <c:valAx>
        <c:axId val="731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Tables'!$I$447</c:f>
              <c:strCache>
                <c:ptCount val="1"/>
                <c:pt idx="0">
                  <c:v>Average of Depression Rate by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Tables'!$I$448:$I$455</c:f>
              <c:numCache>
                <c:formatCode>General</c:formatCode>
                <c:ptCount val="7"/>
                <c:pt idx="0">
                  <c:v>41.75</c:v>
                </c:pt>
                <c:pt idx="1">
                  <c:v>41.888888888888886</c:v>
                </c:pt>
                <c:pt idx="2">
                  <c:v>50.545454545454547</c:v>
                </c:pt>
                <c:pt idx="3">
                  <c:v>44.2</c:v>
                </c:pt>
                <c:pt idx="4">
                  <c:v>48</c:v>
                </c:pt>
                <c:pt idx="5">
                  <c:v>56.5</c:v>
                </c:pt>
                <c:pt idx="6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7-44CE-BF2A-B67251505B72}"/>
            </c:ext>
          </c:extLst>
        </c:ser>
        <c:ser>
          <c:idx val="1"/>
          <c:order val="1"/>
          <c:tx>
            <c:strRef>
              <c:f>'Pivot Tables'!$J$447</c:f>
              <c:strCache>
                <c:ptCount val="1"/>
                <c:pt idx="0">
                  <c:v>Average of Alcohol Consump. (liters)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Tables'!$J$448:$J$455</c:f>
              <c:numCache>
                <c:formatCode>General</c:formatCode>
                <c:ptCount val="7"/>
                <c:pt idx="0">
                  <c:v>5.77</c:v>
                </c:pt>
                <c:pt idx="1">
                  <c:v>4.6422222222222231</c:v>
                </c:pt>
                <c:pt idx="2">
                  <c:v>11.111818181818181</c:v>
                </c:pt>
                <c:pt idx="3">
                  <c:v>1.5740000000000001</c:v>
                </c:pt>
                <c:pt idx="4">
                  <c:v>6.59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7-44CE-BF2A-B6725150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701584"/>
        <c:axId val="1163702064"/>
      </c:lineChart>
      <c:catAx>
        <c:axId val="11637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02064"/>
        <c:crosses val="autoZero"/>
        <c:auto val="1"/>
        <c:lblAlgn val="ctr"/>
        <c:lblOffset val="100"/>
        <c:noMultiLvlLbl val="0"/>
      </c:catAx>
      <c:valAx>
        <c:axId val="11637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PivotTable!$B$88</c:f>
              <c:strCache>
                <c:ptCount val="1"/>
                <c:pt idx="0">
                  <c:v>Average of Health security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PivotTable!$B$89:$B$96</c:f>
              <c:numCache>
                <c:formatCode>General</c:formatCode>
                <c:ptCount val="7"/>
                <c:pt idx="0">
                  <c:v>37.4</c:v>
                </c:pt>
                <c:pt idx="1">
                  <c:v>47.719999999999992</c:v>
                </c:pt>
                <c:pt idx="2">
                  <c:v>61.345454545454551</c:v>
                </c:pt>
                <c:pt idx="3">
                  <c:v>40.520000000000003</c:v>
                </c:pt>
                <c:pt idx="4">
                  <c:v>58.3</c:v>
                </c:pt>
                <c:pt idx="5">
                  <c:v>67</c:v>
                </c:pt>
                <c:pt idx="6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8-48EA-98E4-6ACA6ACA4F96}"/>
            </c:ext>
          </c:extLst>
        </c:ser>
        <c:ser>
          <c:idx val="1"/>
          <c:order val="1"/>
          <c:tx>
            <c:strRef>
              <c:f>PivotTable!$C$88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PivotTable!$C$89:$C$96</c:f>
              <c:numCache>
                <c:formatCode>General</c:formatCode>
                <c:ptCount val="7"/>
                <c:pt idx="0">
                  <c:v>65.245000000000005</c:v>
                </c:pt>
                <c:pt idx="1">
                  <c:v>76.062999999999988</c:v>
                </c:pt>
                <c:pt idx="2">
                  <c:v>81.890909090909091</c:v>
                </c:pt>
                <c:pt idx="3">
                  <c:v>77.305999999999997</c:v>
                </c:pt>
                <c:pt idx="4">
                  <c:v>79.164999999999992</c:v>
                </c:pt>
                <c:pt idx="5">
                  <c:v>83.37</c:v>
                </c:pt>
                <c:pt idx="6">
                  <c:v>78.087500000000006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8-48EA-98E4-6ACA6ACA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89935"/>
        <c:axId val="543987055"/>
      </c:lineChart>
      <c:catAx>
        <c:axId val="5439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55"/>
        <c:crosses val="autoZero"/>
        <c:auto val="1"/>
        <c:lblAlgn val="ctr"/>
        <c:lblOffset val="100"/>
        <c:noMultiLvlLbl val="0"/>
      </c:catAx>
      <c:valAx>
        <c:axId val="5439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Tables!PivotTable15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Tables'!$B$420</c:f>
              <c:strCache>
                <c:ptCount val="1"/>
                <c:pt idx="0">
                  <c:v>Sum of Inverse of Depression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Tables'!$A$421:$A$459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Tables'!$B$421:$B$459</c:f>
              <c:numCache>
                <c:formatCode>General</c:formatCode>
                <c:ptCount val="38"/>
                <c:pt idx="0">
                  <c:v>21.276595744680851</c:v>
                </c:pt>
                <c:pt idx="1">
                  <c:v>16.949152542372879</c:v>
                </c:pt>
                <c:pt idx="2">
                  <c:v>24.390243902439028</c:v>
                </c:pt>
                <c:pt idx="3">
                  <c:v>17.241379310344829</c:v>
                </c:pt>
                <c:pt idx="4">
                  <c:v>21.276595744680851</c:v>
                </c:pt>
                <c:pt idx="5">
                  <c:v>20</c:v>
                </c:pt>
                <c:pt idx="6">
                  <c:v>21.276595744680851</c:v>
                </c:pt>
                <c:pt idx="7">
                  <c:v>18.181818181818183</c:v>
                </c:pt>
                <c:pt idx="8">
                  <c:v>28.571428571428569</c:v>
                </c:pt>
                <c:pt idx="9">
                  <c:v>21.276595744680851</c:v>
                </c:pt>
                <c:pt idx="10">
                  <c:v>17.857142857142858</c:v>
                </c:pt>
                <c:pt idx="11">
                  <c:v>20.833333333333336</c:v>
                </c:pt>
                <c:pt idx="12">
                  <c:v>19.23076923076923</c:v>
                </c:pt>
                <c:pt idx="13">
                  <c:v>22.222222222222221</c:v>
                </c:pt>
                <c:pt idx="14">
                  <c:v>27.027027027027025</c:v>
                </c:pt>
                <c:pt idx="15">
                  <c:v>20.408163265306118</c:v>
                </c:pt>
                <c:pt idx="16">
                  <c:v>27.027027027027025</c:v>
                </c:pt>
                <c:pt idx="17">
                  <c:v>20.833333333333336</c:v>
                </c:pt>
                <c:pt idx="18">
                  <c:v>21.739130434782609</c:v>
                </c:pt>
                <c:pt idx="19">
                  <c:v>23.809523809523807</c:v>
                </c:pt>
                <c:pt idx="20">
                  <c:v>23.809523809523807</c:v>
                </c:pt>
                <c:pt idx="21">
                  <c:v>22.222222222222221</c:v>
                </c:pt>
                <c:pt idx="22">
                  <c:v>21.276595744680851</c:v>
                </c:pt>
                <c:pt idx="23">
                  <c:v>18.518518518518519</c:v>
                </c:pt>
                <c:pt idx="24">
                  <c:v>25.641025641025646</c:v>
                </c:pt>
                <c:pt idx="25">
                  <c:v>21.276595744680851</c:v>
                </c:pt>
                <c:pt idx="26">
                  <c:v>23.809523809523807</c:v>
                </c:pt>
                <c:pt idx="27">
                  <c:v>17.543859649122805</c:v>
                </c:pt>
                <c:pt idx="28">
                  <c:v>18.181818181818183</c:v>
                </c:pt>
                <c:pt idx="29">
                  <c:v>22.222222222222221</c:v>
                </c:pt>
                <c:pt idx="30">
                  <c:v>21.739130434782609</c:v>
                </c:pt>
                <c:pt idx="31">
                  <c:v>24.390243902439028</c:v>
                </c:pt>
                <c:pt idx="32">
                  <c:v>19.23076923076923</c:v>
                </c:pt>
                <c:pt idx="33">
                  <c:v>20.408163265306118</c:v>
                </c:pt>
                <c:pt idx="34">
                  <c:v>22.727272727272727</c:v>
                </c:pt>
                <c:pt idx="35">
                  <c:v>22.727272727272727</c:v>
                </c:pt>
                <c:pt idx="36">
                  <c:v>22.222222222222221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9-4164-839C-E49B76DE35D3}"/>
            </c:ext>
          </c:extLst>
        </c:ser>
        <c:ser>
          <c:idx val="1"/>
          <c:order val="1"/>
          <c:tx>
            <c:strRef>
              <c:f>'Pivot Tables'!$C$420</c:f>
              <c:strCache>
                <c:ptCount val="1"/>
                <c:pt idx="0">
                  <c:v>Sum of Alcohol Consump. (liters)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Tables'!$A$421:$A$459</c:f>
              <c:strCache>
                <c:ptCount val="38"/>
                <c:pt idx="0">
                  <c:v>Argentina</c:v>
                </c:pt>
                <c:pt idx="1">
                  <c:v>Australia</c:v>
                </c:pt>
                <c:pt idx="2">
                  <c:v>Bangladesh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Colombia</c:v>
                </c:pt>
                <c:pt idx="7">
                  <c:v>Cuba</c:v>
                </c:pt>
                <c:pt idx="8">
                  <c:v>Egypt</c:v>
                </c:pt>
                <c:pt idx="9">
                  <c:v>Ethiopia</c:v>
                </c:pt>
                <c:pt idx="10">
                  <c:v>Finland</c:v>
                </c:pt>
                <c:pt idx="11">
                  <c:v>France</c:v>
                </c:pt>
                <c:pt idx="12">
                  <c:v>Germany</c:v>
                </c:pt>
                <c:pt idx="13">
                  <c:v>India</c:v>
                </c:pt>
                <c:pt idx="14">
                  <c:v>Indonesia</c:v>
                </c:pt>
                <c:pt idx="15">
                  <c:v>Iran</c:v>
                </c:pt>
                <c:pt idx="16">
                  <c:v>Iraq</c:v>
                </c:pt>
                <c:pt idx="17">
                  <c:v>Ireland</c:v>
                </c:pt>
                <c:pt idx="18">
                  <c:v>Israel</c:v>
                </c:pt>
                <c:pt idx="19">
                  <c:v>Japan</c:v>
                </c:pt>
                <c:pt idx="20">
                  <c:v>Mexico</c:v>
                </c:pt>
                <c:pt idx="21">
                  <c:v>Morocco</c:v>
                </c:pt>
                <c:pt idx="22">
                  <c:v>Netherlands</c:v>
                </c:pt>
                <c:pt idx="23">
                  <c:v>New Zealand</c:v>
                </c:pt>
                <c:pt idx="24">
                  <c:v>Nigeria</c:v>
                </c:pt>
                <c:pt idx="25">
                  <c:v>Norway</c:v>
                </c:pt>
                <c:pt idx="26">
                  <c:v>Pakistan</c:v>
                </c:pt>
                <c:pt idx="27">
                  <c:v>Portugal</c:v>
                </c:pt>
                <c:pt idx="28">
                  <c:v>Russia</c:v>
                </c:pt>
                <c:pt idx="29">
                  <c:v>Saudia Arabia</c:v>
                </c:pt>
                <c:pt idx="30">
                  <c:v>South Africa</c:v>
                </c:pt>
                <c:pt idx="31">
                  <c:v>South Korea</c:v>
                </c:pt>
                <c:pt idx="32">
                  <c:v>Spain</c:v>
                </c:pt>
                <c:pt idx="33">
                  <c:v>Sweden</c:v>
                </c:pt>
                <c:pt idx="34">
                  <c:v>Thailand</c:v>
                </c:pt>
                <c:pt idx="35">
                  <c:v>Turkey</c:v>
                </c:pt>
                <c:pt idx="36">
                  <c:v>UK</c:v>
                </c:pt>
                <c:pt idx="37">
                  <c:v>Vietnam</c:v>
                </c:pt>
              </c:strCache>
            </c:strRef>
          </c:cat>
          <c:val>
            <c:numRef>
              <c:f>'Pivot Tables'!$C$421:$C$459</c:f>
              <c:numCache>
                <c:formatCode>General</c:formatCode>
                <c:ptCount val="38"/>
                <c:pt idx="0">
                  <c:v>9.65</c:v>
                </c:pt>
                <c:pt idx="1">
                  <c:v>10.51</c:v>
                </c:pt>
                <c:pt idx="2">
                  <c:v>0.02</c:v>
                </c:pt>
                <c:pt idx="3">
                  <c:v>7.42</c:v>
                </c:pt>
                <c:pt idx="4">
                  <c:v>8.94</c:v>
                </c:pt>
                <c:pt idx="5">
                  <c:v>9.07</c:v>
                </c:pt>
                <c:pt idx="6">
                  <c:v>5.74</c:v>
                </c:pt>
                <c:pt idx="7">
                  <c:v>5.83</c:v>
                </c:pt>
                <c:pt idx="8">
                  <c:v>0.36</c:v>
                </c:pt>
                <c:pt idx="9">
                  <c:v>2.36</c:v>
                </c:pt>
                <c:pt idx="10">
                  <c:v>10.78</c:v>
                </c:pt>
                <c:pt idx="11">
                  <c:v>12.33</c:v>
                </c:pt>
                <c:pt idx="12">
                  <c:v>12.91</c:v>
                </c:pt>
                <c:pt idx="13">
                  <c:v>5.54</c:v>
                </c:pt>
                <c:pt idx="14">
                  <c:v>0.56999999999999995</c:v>
                </c:pt>
                <c:pt idx="15">
                  <c:v>1.03</c:v>
                </c:pt>
                <c:pt idx="16">
                  <c:v>0.39</c:v>
                </c:pt>
                <c:pt idx="17">
                  <c:v>12.88</c:v>
                </c:pt>
                <c:pt idx="18">
                  <c:v>4.21</c:v>
                </c:pt>
                <c:pt idx="19">
                  <c:v>7.96</c:v>
                </c:pt>
                <c:pt idx="20">
                  <c:v>5</c:v>
                </c:pt>
                <c:pt idx="21">
                  <c:v>0.69</c:v>
                </c:pt>
                <c:pt idx="22">
                  <c:v>9.61</c:v>
                </c:pt>
                <c:pt idx="23">
                  <c:v>10.63</c:v>
                </c:pt>
                <c:pt idx="24">
                  <c:v>10.84</c:v>
                </c:pt>
                <c:pt idx="25">
                  <c:v>7.41</c:v>
                </c:pt>
                <c:pt idx="26">
                  <c:v>0.34</c:v>
                </c:pt>
                <c:pt idx="27">
                  <c:v>12.03</c:v>
                </c:pt>
                <c:pt idx="28">
                  <c:v>11.19</c:v>
                </c:pt>
                <c:pt idx="29">
                  <c:v>0.19</c:v>
                </c:pt>
                <c:pt idx="30">
                  <c:v>9.52</c:v>
                </c:pt>
                <c:pt idx="31">
                  <c:v>9.6999999999999993</c:v>
                </c:pt>
                <c:pt idx="32">
                  <c:v>12.71</c:v>
                </c:pt>
                <c:pt idx="33">
                  <c:v>8.93</c:v>
                </c:pt>
                <c:pt idx="34">
                  <c:v>8.3000000000000007</c:v>
                </c:pt>
                <c:pt idx="35">
                  <c:v>2.0499999999999998</c:v>
                </c:pt>
                <c:pt idx="36">
                  <c:v>11.45</c:v>
                </c:pt>
                <c:pt idx="37">
                  <c:v>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9-4164-839C-E49B76DE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23824"/>
        <c:axId val="1166426224"/>
      </c:lineChart>
      <c:catAx>
        <c:axId val="11664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26224"/>
        <c:crosses val="autoZero"/>
        <c:auto val="1"/>
        <c:lblAlgn val="ctr"/>
        <c:lblOffset val="100"/>
        <c:noMultiLvlLbl val="0"/>
      </c:catAx>
      <c:valAx>
        <c:axId val="1166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Tables'!$I$447</c:f>
              <c:strCache>
                <c:ptCount val="1"/>
                <c:pt idx="0">
                  <c:v>Average of Depression Rate by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Tables'!$I$448:$I$455</c:f>
              <c:numCache>
                <c:formatCode>General</c:formatCode>
                <c:ptCount val="7"/>
                <c:pt idx="0">
                  <c:v>41.75</c:v>
                </c:pt>
                <c:pt idx="1">
                  <c:v>41.888888888888886</c:v>
                </c:pt>
                <c:pt idx="2">
                  <c:v>50.545454545454547</c:v>
                </c:pt>
                <c:pt idx="3">
                  <c:v>44.2</c:v>
                </c:pt>
                <c:pt idx="4">
                  <c:v>48</c:v>
                </c:pt>
                <c:pt idx="5">
                  <c:v>56.5</c:v>
                </c:pt>
                <c:pt idx="6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6-442A-B15D-C7F8946CD98E}"/>
            </c:ext>
          </c:extLst>
        </c:ser>
        <c:ser>
          <c:idx val="1"/>
          <c:order val="1"/>
          <c:tx>
            <c:strRef>
              <c:f>'Pivot Tables'!$J$447</c:f>
              <c:strCache>
                <c:ptCount val="1"/>
                <c:pt idx="0">
                  <c:v>Average of Alcohol Consump. (liters)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Tables'!$J$448:$J$455</c:f>
              <c:numCache>
                <c:formatCode>General</c:formatCode>
                <c:ptCount val="7"/>
                <c:pt idx="0">
                  <c:v>5.77</c:v>
                </c:pt>
                <c:pt idx="1">
                  <c:v>4.6422222222222231</c:v>
                </c:pt>
                <c:pt idx="2">
                  <c:v>11.111818181818181</c:v>
                </c:pt>
                <c:pt idx="3">
                  <c:v>1.5740000000000001</c:v>
                </c:pt>
                <c:pt idx="4">
                  <c:v>6.59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6-442A-B15D-C7F8946C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251696"/>
        <c:axId val="731252656"/>
      </c:barChart>
      <c:catAx>
        <c:axId val="7312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2656"/>
        <c:crosses val="autoZero"/>
        <c:auto val="1"/>
        <c:lblAlgn val="ctr"/>
        <c:lblOffset val="100"/>
        <c:noMultiLvlLbl val="0"/>
      </c:catAx>
      <c:valAx>
        <c:axId val="731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 Tables!PivotTable26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Tables'!$I$447</c:f>
              <c:strCache>
                <c:ptCount val="1"/>
                <c:pt idx="0">
                  <c:v>Average of Depression Rate by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Tables'!$I$448:$I$455</c:f>
              <c:numCache>
                <c:formatCode>General</c:formatCode>
                <c:ptCount val="7"/>
                <c:pt idx="0">
                  <c:v>41.75</c:v>
                </c:pt>
                <c:pt idx="1">
                  <c:v>41.888888888888886</c:v>
                </c:pt>
                <c:pt idx="2">
                  <c:v>50.545454545454547</c:v>
                </c:pt>
                <c:pt idx="3">
                  <c:v>44.2</c:v>
                </c:pt>
                <c:pt idx="4">
                  <c:v>48</c:v>
                </c:pt>
                <c:pt idx="5">
                  <c:v>56.5</c:v>
                </c:pt>
                <c:pt idx="6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2-489F-95D4-E40F8B28E95C}"/>
            </c:ext>
          </c:extLst>
        </c:ser>
        <c:ser>
          <c:idx val="1"/>
          <c:order val="1"/>
          <c:tx>
            <c:strRef>
              <c:f>'Pivot Tables'!$J$447</c:f>
              <c:strCache>
                <c:ptCount val="1"/>
                <c:pt idx="0">
                  <c:v>Average of Alcohol Consump. (liters)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Tables'!$H$448:$H$455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'Pivot Tables'!$J$448:$J$455</c:f>
              <c:numCache>
                <c:formatCode>General</c:formatCode>
                <c:ptCount val="7"/>
                <c:pt idx="0">
                  <c:v>5.77</c:v>
                </c:pt>
                <c:pt idx="1">
                  <c:v>4.6422222222222231</c:v>
                </c:pt>
                <c:pt idx="2">
                  <c:v>11.111818181818181</c:v>
                </c:pt>
                <c:pt idx="3">
                  <c:v>1.5740000000000001</c:v>
                </c:pt>
                <c:pt idx="4">
                  <c:v>6.59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2-489F-95D4-E40F8B28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701584"/>
        <c:axId val="1163702064"/>
      </c:lineChart>
      <c:catAx>
        <c:axId val="11637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02064"/>
        <c:crosses val="autoZero"/>
        <c:auto val="1"/>
        <c:lblAlgn val="ctr"/>
        <c:lblOffset val="100"/>
        <c:noMultiLvlLbl val="0"/>
      </c:catAx>
      <c:valAx>
        <c:axId val="11637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PivotTable!$B$148:$B$149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PivotTable!$B$150:$B$153</c:f>
              <c:numCache>
                <c:formatCode>General</c:formatCode>
                <c:ptCount val="3"/>
                <c:pt idx="0">
                  <c:v>5.0666666666666664</c:v>
                </c:pt>
                <c:pt idx="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E-4E3A-94BF-CA2FA9FC74DA}"/>
            </c:ext>
          </c:extLst>
        </c:ser>
        <c:ser>
          <c:idx val="1"/>
          <c:order val="1"/>
          <c:tx>
            <c:strRef>
              <c:f>PivotTable!$C$148:$C$149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PivotTable!$C$150:$C$153</c:f>
              <c:numCache>
                <c:formatCode>General</c:formatCode>
                <c:ptCount val="3"/>
                <c:pt idx="0">
                  <c:v>4.7499999999999991</c:v>
                </c:pt>
                <c:pt idx="1">
                  <c:v>5.2</c:v>
                </c:pt>
                <c:pt idx="2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E-4E3A-94BF-CA2FA9FC74DA}"/>
            </c:ext>
          </c:extLst>
        </c:ser>
        <c:ser>
          <c:idx val="2"/>
          <c:order val="2"/>
          <c:tx>
            <c:strRef>
              <c:f>PivotTable!$D$148:$D$149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PivotTable!$D$150:$D$153</c:f>
              <c:numCache>
                <c:formatCode>General</c:formatCode>
                <c:ptCount val="3"/>
                <c:pt idx="0">
                  <c:v>4.9400000000000004</c:v>
                </c:pt>
                <c:pt idx="1">
                  <c:v>4.8125</c:v>
                </c:pt>
                <c:pt idx="2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E-4E3A-94BF-CA2FA9FC74DA}"/>
            </c:ext>
          </c:extLst>
        </c:ser>
        <c:ser>
          <c:idx val="3"/>
          <c:order val="3"/>
          <c:tx>
            <c:strRef>
              <c:f>PivotTable!$E$148:$E$149</c:f>
              <c:strCache>
                <c:ptCount val="1"/>
                <c:pt idx="0">
                  <c:v>Varies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PivotTable!$A$150:$A$153</c:f>
              <c:strCache>
                <c:ptCount val="3"/>
                <c:pt idx="0">
                  <c:v>30-39</c:v>
                </c:pt>
                <c:pt idx="1">
                  <c:v>40-49</c:v>
                </c:pt>
                <c:pt idx="2">
                  <c:v>Less than 30</c:v>
                </c:pt>
              </c:strCache>
            </c:strRef>
          </c:cat>
          <c:val>
            <c:numRef>
              <c:f>PivotTable!$E$150:$E$153</c:f>
              <c:numCache>
                <c:formatCode>General</c:formatCode>
                <c:ptCount val="3"/>
                <c:pt idx="0">
                  <c:v>4.5999999999999996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E-4E3A-94BF-CA2FA9FC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03"/>
        <c:axId val="17137263"/>
      </c:barChart>
      <c:catAx>
        <c:axId val="171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263"/>
        <c:crosses val="autoZero"/>
        <c:auto val="1"/>
        <c:lblAlgn val="ctr"/>
        <c:lblOffset val="100"/>
        <c:noMultiLvlLbl val="0"/>
      </c:catAx>
      <c:valAx>
        <c:axId val="17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PivotTable!$B$192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PivotTable!$B$193:$B$200</c:f>
              <c:numCache>
                <c:formatCode>General</c:formatCode>
                <c:ptCount val="7"/>
                <c:pt idx="0">
                  <c:v>0.26</c:v>
                </c:pt>
                <c:pt idx="1">
                  <c:v>2.3649999999999998</c:v>
                </c:pt>
                <c:pt idx="2">
                  <c:v>1.3062727272727273</c:v>
                </c:pt>
                <c:pt idx="3">
                  <c:v>0.50760000000000005</c:v>
                </c:pt>
                <c:pt idx="4">
                  <c:v>5.5939999999999994</c:v>
                </c:pt>
                <c:pt idx="5">
                  <c:v>0.76200000000000001</c:v>
                </c:pt>
                <c:pt idx="6">
                  <c:v>0.81925000000000003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895-8679-F739DD8827D4}"/>
            </c:ext>
          </c:extLst>
        </c:ser>
        <c:ser>
          <c:idx val="1"/>
          <c:order val="1"/>
          <c:tx>
            <c:strRef>
              <c:f>PivotTable!$C$192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PivotTable!$C$193:$C$200</c:f>
              <c:numCache>
                <c:formatCode>General</c:formatCode>
                <c:ptCount val="7"/>
                <c:pt idx="0">
                  <c:v>5.77</c:v>
                </c:pt>
                <c:pt idx="1">
                  <c:v>4.8830000000000009</c:v>
                </c:pt>
                <c:pt idx="2">
                  <c:v>11.111818181818181</c:v>
                </c:pt>
                <c:pt idx="3">
                  <c:v>1.5739999999999998</c:v>
                </c:pt>
                <c:pt idx="4">
                  <c:v>7.41</c:v>
                </c:pt>
                <c:pt idx="5">
                  <c:v>10.57</c:v>
                </c:pt>
                <c:pt idx="6">
                  <c:v>7.9700000000000006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4895-8679-F739DD8827D4}"/>
            </c:ext>
          </c:extLst>
        </c:ser>
        <c:ser>
          <c:idx val="2"/>
          <c:order val="2"/>
          <c:tx>
            <c:strRef>
              <c:f>PivotTable!$D$192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PivotTable!$A$193:$A$200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PivotTable!$D$193:$D$200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4.1900000000000004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E-4895-8679-F739DD88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14544"/>
        <c:axId val="703126544"/>
      </c:lineChart>
      <c:catAx>
        <c:axId val="7031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6544"/>
        <c:crosses val="autoZero"/>
        <c:auto val="1"/>
        <c:lblAlgn val="ctr"/>
        <c:lblOffset val="100"/>
        <c:noMultiLvlLbl val="0"/>
      </c:catAx>
      <c:valAx>
        <c:axId val="7031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PivotTable!$B$209:$B$210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PivotTable!$B$211:$B$215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F-4F50-9E02-34E6F4C3F06B}"/>
            </c:ext>
          </c:extLst>
        </c:ser>
        <c:ser>
          <c:idx val="1"/>
          <c:order val="1"/>
          <c:tx>
            <c:strRef>
              <c:f>PivotTable!$C$209:$C$210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PivotTable!$C$211:$C$215</c:f>
              <c:numCache>
                <c:formatCode>General</c:formatCode>
                <c:ptCount val="4"/>
                <c:pt idx="0">
                  <c:v>4.2333333333333334</c:v>
                </c:pt>
                <c:pt idx="1">
                  <c:v>3.7</c:v>
                </c:pt>
                <c:pt idx="2">
                  <c:v>4.2333333333333334</c:v>
                </c:pt>
                <c:pt idx="3">
                  <c:v>4.2666666666666666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F-4F50-9E02-34E6F4C3F06B}"/>
            </c:ext>
          </c:extLst>
        </c:ser>
        <c:ser>
          <c:idx val="2"/>
          <c:order val="2"/>
          <c:tx>
            <c:strRef>
              <c:f>PivotTable!$D$209:$D$210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PivotTable!$D$211:$D$215</c:f>
              <c:numCache>
                <c:formatCode>General</c:formatCode>
                <c:ptCount val="4"/>
                <c:pt idx="0">
                  <c:v>5.5</c:v>
                </c:pt>
                <c:pt idx="1">
                  <c:v>5.25</c:v>
                </c:pt>
                <c:pt idx="2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F-4F50-9E02-34E6F4C3F06B}"/>
            </c:ext>
          </c:extLst>
        </c:ser>
        <c:ser>
          <c:idx val="3"/>
          <c:order val="3"/>
          <c:tx>
            <c:strRef>
              <c:f>PivotTable!$E$209:$E$210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PivotTable!$E$211:$E$215</c:f>
              <c:numCache>
                <c:formatCode>General</c:formatCode>
                <c:ptCount val="4"/>
                <c:pt idx="0">
                  <c:v>4.55</c:v>
                </c:pt>
                <c:pt idx="1">
                  <c:v>4.4000000000000004</c:v>
                </c:pt>
                <c:pt idx="3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F-4F50-9E02-34E6F4C3F06B}"/>
            </c:ext>
          </c:extLst>
        </c:ser>
        <c:ser>
          <c:idx val="4"/>
          <c:order val="4"/>
          <c:tx>
            <c:strRef>
              <c:f>PivotTable!$F$209:$F$210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PivotTable!$F$211:$F$215</c:f>
              <c:numCache>
                <c:formatCode>General</c:formatCode>
                <c:ptCount val="4"/>
                <c:pt idx="1">
                  <c:v>4.2</c:v>
                </c:pt>
                <c:pt idx="2">
                  <c:v>4.8499999999999996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F-4F50-9E02-34E6F4C3F06B}"/>
            </c:ext>
          </c:extLst>
        </c:ser>
        <c:ser>
          <c:idx val="5"/>
          <c:order val="5"/>
          <c:tx>
            <c:strRef>
              <c:f>PivotTable!$G$209:$G$210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PivotTable!$G$211:$G$215</c:f>
              <c:numCache>
                <c:formatCode>General</c:formatCode>
                <c:ptCount val="4"/>
                <c:pt idx="2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AF-4F50-9E02-34E6F4C3F06B}"/>
            </c:ext>
          </c:extLst>
        </c:ser>
        <c:ser>
          <c:idx val="6"/>
          <c:order val="6"/>
          <c:tx>
            <c:strRef>
              <c:f>PivotTable!$H$209:$H$210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PivotTable!$A$211:$A$215</c:f>
              <c:strCache>
                <c:ptCount val="4"/>
                <c:pt idx="0">
                  <c:v>40-49</c:v>
                </c:pt>
                <c:pt idx="1">
                  <c:v>50-59</c:v>
                </c:pt>
                <c:pt idx="2">
                  <c:v>60 or more</c:v>
                </c:pt>
                <c:pt idx="3">
                  <c:v>Less than 40</c:v>
                </c:pt>
              </c:strCache>
            </c:strRef>
          </c:cat>
          <c:val>
            <c:numRef>
              <c:f>PivotTable!$H$211:$H$215</c:f>
              <c:numCache>
                <c:formatCode>General</c:formatCode>
                <c:ptCount val="4"/>
                <c:pt idx="1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AF-4F50-9E02-34E6F4C3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9070592"/>
        <c:axId val="769065312"/>
      </c:barChart>
      <c:catAx>
        <c:axId val="7690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65312"/>
        <c:crosses val="autoZero"/>
        <c:auto val="1"/>
        <c:lblAlgn val="ctr"/>
        <c:lblOffset val="100"/>
        <c:noMultiLvlLbl val="0"/>
      </c:catAx>
      <c:valAx>
        <c:axId val="7690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PivotTable!$B$173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PivotTable!$B$174:$B$178</c:f>
              <c:numCache>
                <c:formatCode>General</c:formatCode>
                <c:ptCount val="4"/>
                <c:pt idx="0">
                  <c:v>5.08</c:v>
                </c:pt>
                <c:pt idx="1">
                  <c:v>4.4588235294117649</c:v>
                </c:pt>
                <c:pt idx="2">
                  <c:v>4.8066666666666675</c:v>
                </c:pt>
                <c:pt idx="3">
                  <c:v>4.6333333333333329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4BB-9F90-D49EE6EE0642}"/>
            </c:ext>
          </c:extLst>
        </c:ser>
        <c:ser>
          <c:idx val="1"/>
          <c:order val="1"/>
          <c:tx>
            <c:strRef>
              <c:f>PivotTable!$C$173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PivotTable!$A$174:$A$178</c:f>
              <c:strCache>
                <c:ptCount val="4"/>
                <c:pt idx="0">
                  <c:v>Cold</c:v>
                </c:pt>
                <c:pt idx="1">
                  <c:v>Hot</c:v>
                </c:pt>
                <c:pt idx="2">
                  <c:v>Moderate</c:v>
                </c:pt>
                <c:pt idx="3">
                  <c:v>Varies</c:v>
                </c:pt>
              </c:strCache>
            </c:strRef>
          </c:cat>
          <c:val>
            <c:numRef>
              <c:f>PivotTable!$C$174:$C$178</c:f>
              <c:numCache>
                <c:formatCode>General</c:formatCode>
                <c:ptCount val="4"/>
                <c:pt idx="0">
                  <c:v>79.762</c:v>
                </c:pt>
                <c:pt idx="1">
                  <c:v>74.17352941176469</c:v>
                </c:pt>
                <c:pt idx="2">
                  <c:v>80.745333333333321</c:v>
                </c:pt>
                <c:pt idx="3">
                  <c:v>77.916666666666671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44BB-9F90-D49EE6EE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121744"/>
        <c:axId val="703123664"/>
      </c:barChart>
      <c:catAx>
        <c:axId val="7031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3664"/>
        <c:crosses val="autoZero"/>
        <c:auto val="1"/>
        <c:lblAlgn val="ctr"/>
        <c:lblOffset val="100"/>
        <c:noMultiLvlLbl val="0"/>
      </c:catAx>
      <c:valAx>
        <c:axId val="703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PivotTable!$B$218</c:f>
              <c:strCache>
                <c:ptCount val="1"/>
                <c:pt idx="0">
                  <c:v>Average of Depression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PivotTable!$B$219:$B$221</c:f>
              <c:numCache>
                <c:formatCode>General</c:formatCode>
                <c:ptCount val="2"/>
                <c:pt idx="0">
                  <c:v>4.9411764705882355</c:v>
                </c:pt>
                <c:pt idx="1">
                  <c:v>4.4869565217391321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76A-A5B9-FA006FE3D8BF}"/>
            </c:ext>
          </c:extLst>
        </c:ser>
        <c:ser>
          <c:idx val="1"/>
          <c:order val="1"/>
          <c:tx>
            <c:strRef>
              <c:f>PivotTable!$C$218</c:f>
              <c:strCache>
                <c:ptCount val="1"/>
                <c:pt idx="0">
                  <c:v>Average of GDP by trillions in 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PivotTable!$C$219:$C$221</c:f>
              <c:numCache>
                <c:formatCode>General</c:formatCode>
                <c:ptCount val="2"/>
                <c:pt idx="0">
                  <c:v>2.4821764705882359</c:v>
                </c:pt>
                <c:pt idx="1">
                  <c:v>1.1555217391304347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76A-A5B9-FA006FE3D8BF}"/>
            </c:ext>
          </c:extLst>
        </c:ser>
        <c:ser>
          <c:idx val="2"/>
          <c:order val="2"/>
          <c:tx>
            <c:strRef>
              <c:f>PivotTable!$D$218</c:f>
              <c:strCache>
                <c:ptCount val="1"/>
                <c:pt idx="0">
                  <c:v>Average of Alcohol consumption in liters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PivotTable!$A$219:$A$221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PivotTable!$D$219:$D$221</c:f>
              <c:numCache>
                <c:formatCode>General</c:formatCode>
                <c:ptCount val="2"/>
                <c:pt idx="0">
                  <c:v>10.168235294117647</c:v>
                </c:pt>
                <c:pt idx="1">
                  <c:v>4.8613043478260867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D-476A-A5B9-FA006FE3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683296"/>
        <c:axId val="784663136"/>
      </c:barChart>
      <c:catAx>
        <c:axId val="7846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3136"/>
        <c:crosses val="autoZero"/>
        <c:auto val="1"/>
        <c:lblAlgn val="ctr"/>
        <c:lblOffset val="100"/>
        <c:noMultiLvlLbl val="0"/>
      </c:catAx>
      <c:valAx>
        <c:axId val="784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PivotTable!$B$2:$B$9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4.1899999999999995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571-BF75-06431E27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90528"/>
        <c:axId val="2026689568"/>
      </c:barChart>
      <c:catAx>
        <c:axId val="2026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9568"/>
        <c:crosses val="autoZero"/>
        <c:auto val="1"/>
        <c:lblAlgn val="ctr"/>
        <c:lblOffset val="100"/>
        <c:noMultiLvlLbl val="0"/>
      </c:catAx>
      <c:valAx>
        <c:axId val="2026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11</xdr:row>
      <xdr:rowOff>137160</xdr:rowOff>
    </xdr:from>
    <xdr:to>
      <xdr:col>17</xdr:col>
      <xdr:colOff>350520</xdr:colOff>
      <xdr:row>23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A49552-A298-4EA8-B47E-8AC8B3AD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27</xdr:row>
      <xdr:rowOff>76200</xdr:rowOff>
    </xdr:from>
    <xdr:to>
      <xdr:col>9</xdr:col>
      <xdr:colOff>99060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01C69-3C46-4D9B-A149-F7D779098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24</xdr:row>
      <xdr:rowOff>68580</xdr:rowOff>
    </xdr:from>
    <xdr:to>
      <xdr:col>18</xdr:col>
      <xdr:colOff>495300</xdr:colOff>
      <xdr:row>39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00FF7A-942B-4A9A-B658-29E8DC6FC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388620</xdr:colOff>
      <xdr:row>11</xdr:row>
      <xdr:rowOff>114300</xdr:rowOff>
    </xdr:from>
    <xdr:to>
      <xdr:col>8</xdr:col>
      <xdr:colOff>601980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23949-2487-4F27-B7EC-AED25BC5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251460</xdr:colOff>
      <xdr:row>40</xdr:row>
      <xdr:rowOff>0</xdr:rowOff>
    </xdr:from>
    <xdr:to>
      <xdr:col>18</xdr:col>
      <xdr:colOff>266700</xdr:colOff>
      <xdr:row>57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DFC8B-1135-4592-B686-36F2EC799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121920</xdr:rowOff>
    </xdr:from>
    <xdr:to>
      <xdr:col>9</xdr:col>
      <xdr:colOff>60960</xdr:colOff>
      <xdr:row>60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5B9F38-D0EF-466B-86C4-2E4A523FF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251460</xdr:colOff>
      <xdr:row>57</xdr:row>
      <xdr:rowOff>152400</xdr:rowOff>
    </xdr:from>
    <xdr:to>
      <xdr:col>17</xdr:col>
      <xdr:colOff>396240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F788C7-A2C7-49C9-97A8-418E10630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236220</xdr:colOff>
      <xdr:row>61</xdr:row>
      <xdr:rowOff>22860</xdr:rowOff>
    </xdr:from>
    <xdr:to>
      <xdr:col>9</xdr:col>
      <xdr:colOff>114300</xdr:colOff>
      <xdr:row>77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0FB585-CF1C-40DE-900F-57B6C6C1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0</xdr:rowOff>
    </xdr:from>
    <xdr:to>
      <xdr:col>11</xdr:col>
      <xdr:colOff>342900</xdr:colOff>
      <xdr:row>11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DE7E5-108C-FE8B-7604-58422CBA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15</xdr:row>
      <xdr:rowOff>80010</xdr:rowOff>
    </xdr:from>
    <xdr:to>
      <xdr:col>10</xdr:col>
      <xdr:colOff>281940</xdr:colOff>
      <xdr:row>30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8FFAB-C691-CB93-680B-DED4E06E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54</xdr:row>
      <xdr:rowOff>179070</xdr:rowOff>
    </xdr:from>
    <xdr:to>
      <xdr:col>14</xdr:col>
      <xdr:colOff>152400</xdr:colOff>
      <xdr:row>69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A7DB31-EB82-5474-B76C-371434E11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289560</xdr:colOff>
      <xdr:row>69</xdr:row>
      <xdr:rowOff>179070</xdr:rowOff>
    </xdr:from>
    <xdr:to>
      <xdr:col>14</xdr:col>
      <xdr:colOff>403860</xdr:colOff>
      <xdr:row>84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934AF-28D2-D473-1C0C-F579989A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86</xdr:row>
      <xdr:rowOff>118110</xdr:rowOff>
    </xdr:from>
    <xdr:to>
      <xdr:col>17</xdr:col>
      <xdr:colOff>259080</xdr:colOff>
      <xdr:row>101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AFFF2C-972B-DCBE-0F83-28B64DC2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103</xdr:row>
      <xdr:rowOff>163830</xdr:rowOff>
    </xdr:from>
    <xdr:to>
      <xdr:col>8</xdr:col>
      <xdr:colOff>708660</xdr:colOff>
      <xdr:row>118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E06D74-83D6-81B7-1ACD-66B82E2B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1104900</xdr:colOff>
      <xdr:row>154</xdr:row>
      <xdr:rowOff>156210</xdr:rowOff>
    </xdr:from>
    <xdr:to>
      <xdr:col>5</xdr:col>
      <xdr:colOff>525780</xdr:colOff>
      <xdr:row>169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C7172-0CBA-1376-7375-DE570D14F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189</xdr:row>
      <xdr:rowOff>114300</xdr:rowOff>
    </xdr:from>
    <xdr:to>
      <xdr:col>9</xdr:col>
      <xdr:colOff>83820</xdr:colOff>
      <xdr:row>206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0E436C-BBBA-79ED-3D95-424F5FF76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60960</xdr:colOff>
      <xdr:row>173</xdr:row>
      <xdr:rowOff>11430</xdr:rowOff>
    </xdr:from>
    <xdr:to>
      <xdr:col>7</xdr:col>
      <xdr:colOff>83820</xdr:colOff>
      <xdr:row>188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F8429B-CC8A-BA9A-982C-318DDA54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388620</xdr:colOff>
      <xdr:row>211</xdr:row>
      <xdr:rowOff>140970</xdr:rowOff>
    </xdr:from>
    <xdr:to>
      <xdr:col>8</xdr:col>
      <xdr:colOff>1912620</xdr:colOff>
      <xdr:row>226</xdr:row>
      <xdr:rowOff>140970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70B41-2897-321E-F754-58DEDD07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335280</xdr:colOff>
      <xdr:row>218</xdr:row>
      <xdr:rowOff>95250</xdr:rowOff>
    </xdr:from>
    <xdr:to>
      <xdr:col>3</xdr:col>
      <xdr:colOff>464820</xdr:colOff>
      <xdr:row>233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DF5033-87EE-D86D-A506-3D71FAC2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18</xdr:row>
      <xdr:rowOff>160020</xdr:rowOff>
    </xdr:from>
    <xdr:to>
      <xdr:col>6</xdr:col>
      <xdr:colOff>464820</xdr:colOff>
      <xdr:row>39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8316A-8DC3-5BBA-FFE0-EEB9660B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40</xdr:row>
      <xdr:rowOff>163830</xdr:rowOff>
    </xdr:from>
    <xdr:to>
      <xdr:col>8</xdr:col>
      <xdr:colOff>449580</xdr:colOff>
      <xdr:row>78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F0D81-B696-6F27-7A18-1268F99F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388620</xdr:colOff>
      <xdr:row>303</xdr:row>
      <xdr:rowOff>76200</xdr:rowOff>
    </xdr:from>
    <xdr:to>
      <xdr:col>8</xdr:col>
      <xdr:colOff>594360</xdr:colOff>
      <xdr:row>321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8CBCC-5C9A-C715-193B-981601289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417</xdr:row>
      <xdr:rowOff>80010</xdr:rowOff>
    </xdr:from>
    <xdr:to>
      <xdr:col>13</xdr:col>
      <xdr:colOff>152400</xdr:colOff>
      <xdr:row>434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AD4E1-8E26-968D-B3CB-76F7A8350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1066800</xdr:colOff>
      <xdr:row>462</xdr:row>
      <xdr:rowOff>80010</xdr:rowOff>
    </xdr:from>
    <xdr:to>
      <xdr:col>8</xdr:col>
      <xdr:colOff>281940</xdr:colOff>
      <xdr:row>477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8E4F3-7AF5-A89E-60CA-7B864BC5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548640</xdr:colOff>
      <xdr:row>522</xdr:row>
      <xdr:rowOff>80010</xdr:rowOff>
    </xdr:from>
    <xdr:to>
      <xdr:col>8</xdr:col>
      <xdr:colOff>91440</xdr:colOff>
      <xdr:row>537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62E0B0-A6A3-3909-14FA-113D5AFC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480060</xdr:colOff>
      <xdr:row>435</xdr:row>
      <xdr:rowOff>80010</xdr:rowOff>
    </xdr:from>
    <xdr:to>
      <xdr:col>5</xdr:col>
      <xdr:colOff>1181100</xdr:colOff>
      <xdr:row>450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A4EE19-4441-57B5-6C4E-20C6F6536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480060</xdr:colOff>
      <xdr:row>435</xdr:row>
      <xdr:rowOff>80010</xdr:rowOff>
    </xdr:from>
    <xdr:to>
      <xdr:col>5</xdr:col>
      <xdr:colOff>1196340</xdr:colOff>
      <xdr:row>450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8366D6-6B4D-96FD-AEC3-D1D9D8B18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2072640</xdr:colOff>
      <xdr:row>444</xdr:row>
      <xdr:rowOff>80010</xdr:rowOff>
    </xdr:from>
    <xdr:to>
      <xdr:col>9</xdr:col>
      <xdr:colOff>678180</xdr:colOff>
      <xdr:row>459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169C4F-0AFB-7F32-19E0-0228063DF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868680</xdr:colOff>
      <xdr:row>446</xdr:row>
      <xdr:rowOff>95250</xdr:rowOff>
    </xdr:from>
    <xdr:to>
      <xdr:col>12</xdr:col>
      <xdr:colOff>236220</xdr:colOff>
      <xdr:row>461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B56D2-199C-890F-7544-BC089398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129540</xdr:rowOff>
    </xdr:from>
    <xdr:to>
      <xdr:col>22</xdr:col>
      <xdr:colOff>7620</xdr:colOff>
      <xdr:row>27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6ADE53-10E1-45E3-AF42-4A033AFB2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152400</xdr:rowOff>
    </xdr:from>
    <xdr:to>
      <xdr:col>11</xdr:col>
      <xdr:colOff>243840</xdr:colOff>
      <xdr:row>42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3B5361-1C3A-4839-999E-CF2EAA628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297180</xdr:colOff>
      <xdr:row>27</xdr:row>
      <xdr:rowOff>152400</xdr:rowOff>
    </xdr:from>
    <xdr:to>
      <xdr:col>21</xdr:col>
      <xdr:colOff>563880</xdr:colOff>
      <xdr:row>42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02420A0-D846-4424-85ED-B83303EA8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counting" refreshedDate="45416.347158101853" backgroundQuery="1" createdVersion="8" refreshedVersion="8" minRefreshableVersion="3" recordCount="0" supportSubquery="1" supportAdvancedDrill="1" xr:uid="{BED2B645-1825-445F-AE22-39B41FC30F7E}">
  <cacheSource type="external" connectionId="1"/>
  <cacheFields count="2">
    <cacheField name="[Range].[Region].[Region]" caption="Region" numFmtId="0" hierarchy="11" level="1">
      <sharedItems count="7">
        <s v="Africa"/>
        <s v="Asia"/>
        <s v="Europe"/>
        <s v="Middle East"/>
        <s v="North America"/>
        <s v="Oceania"/>
        <s v="South America"/>
      </sharedItems>
    </cacheField>
    <cacheField name="[Measures].[Average of Depression Rate]" caption="Average of Depression Rate" numFmtId="0" hierarchy="17" level="32767"/>
  </cacheFields>
  <cacheHierarchies count="18">
    <cacheHierarchy uniqueName="[Range].[Depression Rate]" caption="Depression Rate" attribute="1" defaultMemberUniqueName="[Range].[Depression Rate].[All]" allUniqueName="[Range].[Depression Rate].[All]" dimensionUniqueName="[Range]" displayFolder="" count="0" memberValueDatatype="5" unbalanced="0"/>
    <cacheHierarchy uniqueName="[Range].[% of Internet Users]" caption="% of Internet Users" attribute="1" defaultMemberUniqueName="[Range].[% of Internet Users].[All]" allUniqueName="[Range].[% of Internet Users].[All]" dimensionUniqueName="[Range]" displayFolder="" count="0" memberValueDatatype="5" unbalanced="0"/>
    <cacheHierarchy uniqueName="[Range].[Alcohol consumption in liters]" caption="Alcohol consumption in liters" attribute="1" defaultMemberUniqueName="[Range].[Alcohol consumption in liters].[All]" allUniqueName="[Range].[Alcohol consumption in liters].[All]" dimensionUniqueName="[Range]" displayFolder="" count="0" memberValueDatatype="5" unbalanced="0"/>
    <cacheHierarchy uniqueName="[Range].[GDP by trillions in USD]" caption="GDP by trillions in USD" attribute="1" defaultMemberUniqueName="[Range].[GDP by trillions in USD].[All]" allUniqueName="[Range].[GDP by trillions in USD].[All]" dimensionUniqueName="[Range]" displayFolder="" count="0" memberValueDatatype="5" unbalanced="0"/>
    <cacheHierarchy uniqueName="[Range].[Avg of working hours annualy]" caption="Avg of working hours annualy" attribute="1" defaultMemberUniqueName="[Range].[Avg of working hours annualy].[All]" allUniqueName="[Range].[Avg of working hours annualy].[All]" dimensionUniqueName="[Range]" displayFolder="" count="0" memberValueDatatype="20" unbalanced="0"/>
    <cacheHierarchy uniqueName="[Range].[Unemployment rate]" caption="Unemployment rate" attribute="1" defaultMemberUniqueName="[Range].[Unemployment rate].[All]" allUniqueName="[Range].[Unemployment rate].[All]" dimensionUniqueName="[Range]" displayFolder="" count="0" memberValueDatatype="5" unbalanced="0"/>
    <cacheHierarchy uniqueName="[Range].[Life expectancy]" caption="Life expectancy" attribute="1" defaultMemberUniqueName="[Range].[Life expectancy].[All]" allUniqueName="[Range].[Life expectancy].[All]" dimensionUniqueName="[Range]" displayFolder="" count="0" memberValueDatatype="5" unbalanced="0"/>
    <cacheHierarchy uniqueName="[Range].[Median age]" caption="Median age" attribute="1" defaultMemberUniqueName="[Range].[Median age].[All]" allUniqueName="[Range].[Median age].[All]" dimensionUniqueName="[Range]" displayFolder="" count="0" memberValueDatatype="5" unbalanced="0"/>
    <cacheHierarchy uniqueName="[Range].[Health security index]" caption="Health security index" attribute="1" defaultMemberUniqueName="[Range].[Health security index].[All]" allUniqueName="[Range].[Health security index].[All]" dimensionUniqueName="[Range]" displayFolder="" count="0" memberValueDatatype="5" unbalanced="0"/>
    <cacheHierarchy uniqueName="[Range].[Tertiary school enrollment]" caption="Tertiary school enrollment" attribute="1" defaultMemberUniqueName="[Range].[Tertiary school enrollment].[All]" allUniqueName="[Range].[Tertiary school enrollment].[All]" dimensionUniqueName="[Range]" displayFolder="" count="0" memberValueDatatype="20" unbalanced="0"/>
    <cacheHierarchy uniqueName="[Range].[Avg Temperate in Celsius]" caption="Avg Temperate in Celsius" attribute="1" defaultMemberUniqueName="[Range].[Avg Temperate in Celsius].[All]" allUniqueName="[Range].[Avg Temperate in Celsius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velopment Status]" caption="Development Status" attribute="1" defaultMemberUniqueName="[Range].[Development Status].[All]" allUniqueName="[Range].[Development Status].[All]" dimensionUniqueName="[Range]" displayFolder="" count="2" memberValueDatatype="130" unbalanced="0"/>
    <cacheHierarchy uniqueName="[Range].[Political System]" caption="Political System" attribute="1" defaultMemberUniqueName="[Range].[Political System].[All]" allUniqueName="[Range].[Political Syste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ression Rate]" caption="Sum of Depression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Depression Rate]" caption="Average of Depression R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4.44139699074" createdVersion="8" refreshedVersion="8" minRefreshableVersion="3" recordCount="38" xr:uid="{AF00276B-65F3-4F33-AF99-209B88D2886A}">
  <cacheSource type="worksheet">
    <worksheetSource ref="A1:U39" sheet="No Outliers"/>
  </cacheSource>
  <cacheFields count="21">
    <cacheField name="Country" numFmtId="0">
      <sharedItems count="38">
        <s v="Australia"/>
        <s v="Brazil"/>
        <s v="Portugal"/>
        <s v="Finland"/>
        <s v="Russia"/>
        <s v="Cuba"/>
        <s v="New Zealand"/>
        <s v="Germany"/>
        <s v="Spain"/>
        <s v="Chile"/>
        <s v="Sweden"/>
        <s v="Iran"/>
        <s v="France"/>
        <s v="Ireland"/>
        <s v="Canada"/>
        <s v="Norway"/>
        <s v="Argentina"/>
        <s v="Colombia"/>
        <s v="Netherlands"/>
        <s v="Ethiopia"/>
        <s v="South Africa"/>
        <s v="Israel"/>
        <s v="UK"/>
        <s v="India"/>
        <s v="Saudia Arabia"/>
        <s v="Morocco"/>
        <s v="Thailand"/>
        <s v="Turkey"/>
        <s v="Japan"/>
        <s v="Mexico"/>
        <s v="Pakistan"/>
        <s v="South Korea"/>
        <s v="Bangladesh"/>
        <s v="Vietnam"/>
        <s v="Nigeria"/>
        <s v="Indonesia"/>
        <s v="Iraq"/>
        <s v="Egypt"/>
      </sharedItems>
    </cacheField>
    <cacheField name="Region" numFmtId="0">
      <sharedItems/>
    </cacheField>
    <cacheField name="Developm. Status" numFmtId="0">
      <sharedItems/>
    </cacheField>
    <cacheField name="Political System" numFmtId="0">
      <sharedItems/>
    </cacheField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4.87"/>
    </cacheField>
    <cacheField name="Avg. Working Hours Annualy" numFmtId="0">
      <sharedItems containsSemiMixedTypes="0" containsString="0" containsNumber="1" containsInteger="1" minValue="536" maxValue="2755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1.5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/>
    </cacheField>
    <cacheField name="Median Age (Qualitive)" numFmtId="0">
      <sharedItems/>
    </cacheField>
    <cacheField name="Description Ambient  Temperature" numFmtId="0">
      <sharedItems/>
    </cacheField>
    <cacheField name="Health Security Index (HSI)" numFmtId="0">
      <sharedItems/>
    </cacheField>
    <cacheField name="Inverse of Depression Rate" numFmtId="0">
      <sharedItems containsSemiMixedTypes="0" containsString="0" containsNumber="1" minValue="0.16949152542372881" maxValue="0.2857142857142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4.446837152776" createdVersion="8" refreshedVersion="8" minRefreshableVersion="3" recordCount="38" xr:uid="{BDC782D8-2C38-4F82-84DF-215985EA7800}">
  <cacheSource type="worksheet">
    <worksheetSource ref="A1:U39" sheet="Inversion multiplied"/>
  </cacheSource>
  <cacheFields count="21">
    <cacheField name="Country" numFmtId="0">
      <sharedItems count="38">
        <s v="Australia"/>
        <s v="Brazil"/>
        <s v="Portugal"/>
        <s v="Finland"/>
        <s v="Russia"/>
        <s v="Cuba"/>
        <s v="New Zealand"/>
        <s v="Germany"/>
        <s v="Spain"/>
        <s v="Chile"/>
        <s v="Sweden"/>
        <s v="Iran"/>
        <s v="France"/>
        <s v="Ireland"/>
        <s v="Canada"/>
        <s v="Norway"/>
        <s v="Argentina"/>
        <s v="Colombia"/>
        <s v="Netherlands"/>
        <s v="Ethiopia"/>
        <s v="South Africa"/>
        <s v="Israel"/>
        <s v="UK"/>
        <s v="India"/>
        <s v="Saudia Arabia"/>
        <s v="Morocco"/>
        <s v="Thailand"/>
        <s v="Turkey"/>
        <s v="Japan"/>
        <s v="Mexico"/>
        <s v="Pakistan"/>
        <s v="South Korea"/>
        <s v="Bangladesh"/>
        <s v="Vietnam"/>
        <s v="Nigeria"/>
        <s v="Indonesia"/>
        <s v="Iraq"/>
        <s v="Egypt"/>
      </sharedItems>
    </cacheField>
    <cacheField name="Region" numFmtId="0">
      <sharedItems/>
    </cacheField>
    <cacheField name="Developm. Status" numFmtId="0">
      <sharedItems/>
    </cacheField>
    <cacheField name="Political System" numFmtId="0">
      <sharedItems/>
    </cacheField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4.87"/>
    </cacheField>
    <cacheField name="Avg. Working Hours Annualy" numFmtId="0">
      <sharedItems containsSemiMixedTypes="0" containsString="0" containsNumber="1" containsInteger="1" minValue="536" maxValue="2755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1.5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/>
    </cacheField>
    <cacheField name="Median Age (Qualitive)" numFmtId="0">
      <sharedItems/>
    </cacheField>
    <cacheField name="Description Ambient  Temperature" numFmtId="0">
      <sharedItems/>
    </cacheField>
    <cacheField name="Health Security Index (HSI)" numFmtId="0">
      <sharedItems/>
    </cacheField>
    <cacheField name="Inverse of Depression Rate" numFmtId="0">
      <sharedItems containsSemiMixedTypes="0" containsString="0" containsNumber="1" minValue="16.949152542372879" maxValue="28.571428571428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4.493700462961" createdVersion="8" refreshedVersion="8" minRefreshableVersion="3" recordCount="38" xr:uid="{D3CA313E-2620-4854-865E-BDA06FD72D32}">
  <cacheSource type="worksheet">
    <worksheetSource ref="A1:V39" sheet="Inversion multiplied"/>
  </cacheSource>
  <cacheFields count="22">
    <cacheField name="Country" numFmtId="0">
      <sharedItems count="38">
        <s v="Australia"/>
        <s v="Brazil"/>
        <s v="Portugal"/>
        <s v="Finland"/>
        <s v="Russia"/>
        <s v="Cuba"/>
        <s v="New Zealand"/>
        <s v="Germany"/>
        <s v="Spain"/>
        <s v="Chile"/>
        <s v="Sweden"/>
        <s v="Iran"/>
        <s v="France"/>
        <s v="Ireland"/>
        <s v="Canada"/>
        <s v="Norway"/>
        <s v="Argentina"/>
        <s v="Colombia"/>
        <s v="Netherlands"/>
        <s v="Ethiopia"/>
        <s v="South Africa"/>
        <s v="Israel"/>
        <s v="UK"/>
        <s v="India"/>
        <s v="Saudia Arabia"/>
        <s v="Morocco"/>
        <s v="Thailand"/>
        <s v="Turkey"/>
        <s v="Japan"/>
        <s v="Mexico"/>
        <s v="Pakistan"/>
        <s v="South Korea"/>
        <s v="Bangladesh"/>
        <s v="Vietnam"/>
        <s v="Nigeria"/>
        <s v="Indonesia"/>
        <s v="Iraq"/>
        <s v="Egypt"/>
      </sharedItems>
    </cacheField>
    <cacheField name="Region" numFmtId="0">
      <sharedItems/>
    </cacheField>
    <cacheField name="Developm. Status" numFmtId="0">
      <sharedItems/>
    </cacheField>
    <cacheField name="Political System" numFmtId="0">
      <sharedItems/>
    </cacheField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4.87"/>
    </cacheField>
    <cacheField name="Avg. Working Hours Annualy" numFmtId="0">
      <sharedItems containsSemiMixedTypes="0" containsString="0" containsNumber="1" containsInteger="1" minValue="536" maxValue="2755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1.5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/>
    </cacheField>
    <cacheField name="Median Age (Qualitive)" numFmtId="0">
      <sharedItems/>
    </cacheField>
    <cacheField name="Description Ambient  Temperature" numFmtId="0">
      <sharedItems/>
    </cacheField>
    <cacheField name="Health Security Index (HSI)" numFmtId="0">
      <sharedItems/>
    </cacheField>
    <cacheField name="Inverse of Depression Rate by 100" numFmtId="0">
      <sharedItems containsSemiMixedTypes="0" containsString="0" containsNumber="1" minValue="16.949152542372879" maxValue="28.571428571428569"/>
    </cacheField>
    <cacheField name="Inverse of Depression Rate by 10" numFmtId="0">
      <sharedItems containsSemiMixedTypes="0" containsString="0" containsNumber="1" minValue="1.6949152542372881" maxValue="2.8571428571428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4.500188310187" createdVersion="8" refreshedVersion="8" minRefreshableVersion="3" recordCount="38" xr:uid="{D13A3DA0-E0B7-4600-832C-A290A1C362CD}">
  <cacheSource type="worksheet">
    <worksheetSource ref="A1:W39" sheet="Inversion multiplied"/>
  </cacheSource>
  <cacheFields count="23">
    <cacheField name="Country" numFmtId="0">
      <sharedItems count="38">
        <s v="Australia"/>
        <s v="Brazil"/>
        <s v="Portugal"/>
        <s v="Finland"/>
        <s v="Russia"/>
        <s v="Cuba"/>
        <s v="New Zealand"/>
        <s v="Germany"/>
        <s v="Spain"/>
        <s v="Chile"/>
        <s v="Sweden"/>
        <s v="Iran"/>
        <s v="France"/>
        <s v="Ireland"/>
        <s v="Canada"/>
        <s v="Norway"/>
        <s v="Argentina"/>
        <s v="Colombia"/>
        <s v="Netherlands"/>
        <s v="Ethiopia"/>
        <s v="South Africa"/>
        <s v="Israel"/>
        <s v="UK"/>
        <s v="India"/>
        <s v="Saudia Arabia"/>
        <s v="Morocco"/>
        <s v="Thailand"/>
        <s v="Turkey"/>
        <s v="Japan"/>
        <s v="Mexico"/>
        <s v="Pakistan"/>
        <s v="South Korea"/>
        <s v="Bangladesh"/>
        <s v="Vietnam"/>
        <s v="Nigeria"/>
        <s v="Indonesia"/>
        <s v="Iraq"/>
        <s v="Egypt"/>
      </sharedItems>
    </cacheField>
    <cacheField name="Region" numFmtId="0">
      <sharedItems/>
    </cacheField>
    <cacheField name="Developm. Status" numFmtId="0">
      <sharedItems/>
    </cacheField>
    <cacheField name="Political System" numFmtId="0">
      <sharedItems/>
    </cacheField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4.87"/>
    </cacheField>
    <cacheField name="Avg. Working Hours Annualy" numFmtId="0">
      <sharedItems containsSemiMixedTypes="0" containsString="0" containsNumber="1" containsInteger="1" minValue="536" maxValue="2755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1.5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/>
    </cacheField>
    <cacheField name="Median Age (Qualitive)" numFmtId="0">
      <sharedItems/>
    </cacheField>
    <cacheField name="Description Ambient  Temperature" numFmtId="0">
      <sharedItems/>
    </cacheField>
    <cacheField name="Health Security Index (HSI)" numFmtId="0">
      <sharedItems/>
    </cacheField>
    <cacheField name="Inverse of Depression Rate by 100" numFmtId="0">
      <sharedItems containsSemiMixedTypes="0" containsString="0" containsNumber="1" minValue="16.949152542372879" maxValue="28.571428571428569"/>
    </cacheField>
    <cacheField name="Inverse of Depression Rate by 10" numFmtId="0">
      <sharedItems containsSemiMixedTypes="0" containsString="0" containsNumber="1" minValue="1.6949152542372881" maxValue="2.8571428571428568"/>
    </cacheField>
    <cacheField name="Inverse of Depression Rate by 1000" numFmtId="0">
      <sharedItems containsSemiMixedTypes="0" containsString="0" containsNumber="1" minValue="1694.9152542372881" maxValue="2857.1428571428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4.505845370368" createdVersion="8" refreshedVersion="8" minRefreshableVersion="3" recordCount="38" xr:uid="{7EDC8377-E28A-4A4C-BEAE-C3E92D5377CF}">
  <cacheSource type="worksheet">
    <worksheetSource ref="A1:X39" sheet="Inversion multiplied"/>
  </cacheSource>
  <cacheFields count="24">
    <cacheField name="Country" numFmtId="0">
      <sharedItems count="38">
        <s v="Australia"/>
        <s v="Brazil"/>
        <s v="Portugal"/>
        <s v="Finland"/>
        <s v="Russia"/>
        <s v="Cuba"/>
        <s v="New Zealand"/>
        <s v="Germany"/>
        <s v="Spain"/>
        <s v="Chile"/>
        <s v="Sweden"/>
        <s v="Iran"/>
        <s v="France"/>
        <s v="Ireland"/>
        <s v="Canada"/>
        <s v="Norway"/>
        <s v="Argentina"/>
        <s v="Colombia"/>
        <s v="Netherlands"/>
        <s v="Ethiopia"/>
        <s v="South Africa"/>
        <s v="Israel"/>
        <s v="UK"/>
        <s v="India"/>
        <s v="Saudia Arabia"/>
        <s v="Morocco"/>
        <s v="Thailand"/>
        <s v="Turkey"/>
        <s v="Japan"/>
        <s v="Mexico"/>
        <s v="Pakistan"/>
        <s v="South Korea"/>
        <s v="Bangladesh"/>
        <s v="Vietnam"/>
        <s v="Nigeria"/>
        <s v="Indonesia"/>
        <s v="Iraq"/>
        <s v="Egypt"/>
      </sharedItems>
    </cacheField>
    <cacheField name="Region" numFmtId="0">
      <sharedItems count="7">
        <s v="Oceania"/>
        <s v="South America"/>
        <s v="Europe"/>
        <s v="North America"/>
        <s v="Middle East"/>
        <s v="Africa"/>
        <s v="Asia"/>
      </sharedItems>
    </cacheField>
    <cacheField name="Developm. Status" numFmtId="0">
      <sharedItems count="2">
        <s v="Developed"/>
        <s v="Developing"/>
      </sharedItems>
    </cacheField>
    <cacheField name="Political System" numFmtId="0">
      <sharedItems/>
    </cacheField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4.87"/>
    </cacheField>
    <cacheField name="Avg. Working Hours Annualy" numFmtId="0">
      <sharedItems containsSemiMixedTypes="0" containsString="0" containsNumber="1" containsInteger="1" minValue="536" maxValue="2755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1.5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 count="38">
        <n v="50769.230769230773"/>
        <n v="9624.4131455399056"/>
        <n v="21900"/>
        <n v="45818.181818181816"/>
        <n v="10896.551724137931"/>
        <n v="8727.2727272727279"/>
        <n v="40799.999999999993"/>
        <n v="44457.831325301209"/>
        <n v="27872.340425531915"/>
        <n v="14578.947368421053"/>
        <n v="53600"/>
        <n v="5341.1764705882351"/>
        <n v="38507.462686567167"/>
        <n v="66200"/>
        <n v="43157.8947368421"/>
        <n v="74074.074074074073"/>
        <n v="14222.222222222223"/>
        <n v="6078.4313725490201"/>
        <n v="48882.352941176468"/>
        <n v="677.96610169491532"/>
        <n v="5816.666666666667"/>
        <n v="37956.989247311823"/>
        <n v="38823.529411764706"/>
        <n v="1892.8571428571427"/>
        <n v="19628.571428571431"/>
        <n v="2972.9729729729729"/>
        <n v="6500"/>
        <n v="10142.857142857143"/>
        <n v="38650.793650793654"/>
        <n v="8846.1538461538457"/>
        <n v="1355.5555555555557"/>
        <n v="29442.307692307691"/>
        <n v="1506.0240963855422"/>
        <n v="2285.7142857142858"/>
        <n v="1825.2427184466019"/>
        <n v="3677.5362318840575"/>
        <n v="4682.9268292682927"/>
        <n v="2259.6153846153843"/>
      </sharedItems>
    </cacheField>
    <cacheField name="Median Age (Qualitive)" numFmtId="0">
      <sharedItems count="3">
        <s v="30-39"/>
        <s v="40-49"/>
        <s v="0-30"/>
      </sharedItems>
    </cacheField>
    <cacheField name="Description Ambient  Temperature" numFmtId="0">
      <sharedItems/>
    </cacheField>
    <cacheField name="Health Security Index (HSI)" numFmtId="0">
      <sharedItems/>
    </cacheField>
    <cacheField name="Inverse of Depression Rate by 100" numFmtId="0">
      <sharedItems containsSemiMixedTypes="0" containsString="0" containsNumber="1" minValue="16.949152542372879" maxValue="28.571428571428569"/>
    </cacheField>
    <cacheField name="Inverse of Depression Rate by 10" numFmtId="0">
      <sharedItems containsSemiMixedTypes="0" containsString="0" containsNumber="1" minValue="1.6949152542372881" maxValue="2.8571428571428568"/>
    </cacheField>
    <cacheField name="Inverse of Depression Rate by 1000" numFmtId="0">
      <sharedItems containsSemiMixedTypes="0" containsString="0" containsNumber="1" minValue="1694.9152542372881" maxValue="28571.428571428569"/>
    </cacheField>
    <cacheField name="Inverse of Depression Rate by 10000" numFmtId="0">
      <sharedItems containsSemiMixedTypes="0" containsString="0" containsNumber="1" minValue="16949.152542372882" maxValue="28571.428571428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4.860224652781" createdVersion="8" refreshedVersion="8" minRefreshableVersion="3" recordCount="38" xr:uid="{99885925-4D7F-477F-900E-31572A9E89BC}">
  <cacheSource type="worksheet">
    <worksheetSource ref="A1:Y39" sheet="Inversion multiplied"/>
  </cacheSource>
  <cacheFields count="25">
    <cacheField name="Country" numFmtId="0">
      <sharedItems/>
    </cacheField>
    <cacheField name="Region" numFmtId="0">
      <sharedItems count="7">
        <s v="Europe"/>
        <s v="Oceania"/>
        <s v="North America"/>
        <s v="Asia"/>
        <s v="Middle East"/>
        <s v="South America"/>
        <s v="Africa"/>
      </sharedItems>
    </cacheField>
    <cacheField name="Developm. Status" numFmtId="0">
      <sharedItems/>
    </cacheField>
    <cacheField name="Political System" numFmtId="0">
      <sharedItems/>
    </cacheField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4.87"/>
    </cacheField>
    <cacheField name="Avg. Working Hours Annualy" numFmtId="0">
      <sharedItems containsSemiMixedTypes="0" containsString="0" containsNumber="1" containsInteger="1" minValue="536" maxValue="2755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1.5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/>
    </cacheField>
    <cacheField name="Median Age (Qualitive)" numFmtId="0">
      <sharedItems/>
    </cacheField>
    <cacheField name="Description Ambient  Temperature" numFmtId="0">
      <sharedItems/>
    </cacheField>
    <cacheField name="Health Security Index (HSI)" numFmtId="0">
      <sharedItems/>
    </cacheField>
    <cacheField name="Inverse of Depression Rate by 100" numFmtId="0">
      <sharedItems containsSemiMixedTypes="0" containsString="0" containsNumber="1" minValue="16.949152542372879" maxValue="28.571428571428569"/>
    </cacheField>
    <cacheField name="Inverse of Depression Rate by 10" numFmtId="0">
      <sharedItems containsSemiMixedTypes="0" containsString="0" containsNumber="1" minValue="1.6949152542372881" maxValue="2.8571428571428568"/>
    </cacheField>
    <cacheField name="Inverse of Depression Rate by 1000" numFmtId="0">
      <sharedItems containsSemiMixedTypes="0" containsString="0" containsNumber="1" minValue="1694.9152542372881" maxValue="28571.428571428569"/>
    </cacheField>
    <cacheField name="Inverse of Depression Rate by 10000" numFmtId="0">
      <sharedItems containsSemiMixedTypes="0" containsString="0" containsNumber="1" minValue="16949.152542372882" maxValue="28571.428571428569"/>
    </cacheField>
    <cacheField name="Depression Rate by 10" numFmtId="0">
      <sharedItems containsSemiMixedTypes="0" containsString="0" containsNumber="1" containsInteger="1" minValue="35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16.362787500002" createdVersion="8" refreshedVersion="8" minRefreshableVersion="3" recordCount="40" xr:uid="{E708BE5F-C441-4C33-874E-8B04D51DAED0}">
  <cacheSource type="worksheet">
    <worksheetSource ref="E1:O39" sheet="Working Table"/>
  </cacheSource>
  <cacheFields count="14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 count="40">
        <n v="79.11"/>
        <n v="82.96"/>
        <n v="81.88"/>
        <n v="83.18"/>
        <n v="81.77"/>
        <n v="83.99"/>
        <n v="82.94"/>
        <n v="72.989999999999995"/>
        <n v="70.42"/>
        <n v="77.47"/>
        <n v="85.03"/>
        <n v="83.94"/>
        <n v="75.41"/>
        <n v="76.569999999999993"/>
        <n v="77.17"/>
        <n v="77.87"/>
        <n v="80.739999999999995"/>
        <n v="79.180000000000007"/>
        <n v="83.33"/>
        <n v="82.48"/>
        <n v="82.65"/>
        <n v="82.81"/>
        <n v="82.78"/>
        <n v="82.8"/>
        <n v="83.5"/>
        <n v="64.88"/>
        <n v="55.75"/>
        <n v="67.81"/>
        <n v="75.69"/>
        <n v="72.540000000000006"/>
        <n v="77.430000000000007"/>
        <n v="72.319999999999993"/>
        <n v="77.400000000000006"/>
        <n v="75.7"/>
        <n v="67.790000000000006"/>
        <n v="73.569999999999993"/>
        <n v="77.3"/>
        <n v="84.01"/>
        <n v="78.45"/>
        <n v="71.08"/>
      </sharedItems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/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0.360304861111" createdVersion="8" refreshedVersion="8" minRefreshableVersion="3" recordCount="40" xr:uid="{02BAB33E-5C3E-471D-A1FB-BFBA9D6C8E25}">
  <cacheSource type="worksheet">
    <worksheetSource ref="F1:N41" sheet="Raw"/>
  </cacheSource>
  <cacheFields count="9"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0.499778240737" createdVersion="8" refreshedVersion="8" minRefreshableVersion="3" recordCount="40" xr:uid="{8FF5F62B-E57F-4EFB-87FF-9628FFBC7D14}">
  <cacheSource type="worksheet">
    <worksheetSource ref="E1:Q39" sheet="Working Table"/>
  </cacheSource>
  <cacheFields count="16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/>
    </cacheField>
    <cacheField name="Political System" numFmtId="0">
      <sharedItems/>
    </cacheField>
    <cacheField name="Population" numFmtId="3">
      <sharedItems containsSemiMixedTypes="0" containsString="0" containsNumber="1" containsInteger="1" minValue="5000000" maxValue="1400000000" count="37">
        <n v="331000000"/>
        <n v="38000000"/>
        <n v="83000000"/>
        <n v="67000000"/>
        <n v="68000000"/>
        <n v="47000000"/>
        <n v="5400000"/>
        <n v="145000000"/>
        <n v="1400000000"/>
        <n v="126000000"/>
        <n v="26000000"/>
        <n v="130000000"/>
        <n v="213000000"/>
        <n v="45000000"/>
        <n v="51000000"/>
        <n v="19000000"/>
        <n v="11000000"/>
        <n v="10000000"/>
        <n v="5500000"/>
        <n v="5000000"/>
        <n v="17000000"/>
        <n v="52000000"/>
        <n v="60000000"/>
        <n v="206000000"/>
        <n v="118000000"/>
        <n v="35000000"/>
        <n v="104000000"/>
        <n v="37000000"/>
        <n v="276000000"/>
        <n v="70000000"/>
        <n v="98000000"/>
        <n v="225000000"/>
        <n v="166000000"/>
        <n v="85000000"/>
        <n v="9300000"/>
        <n v="84000000"/>
        <n v="41000000"/>
      </sharedItems>
    </cacheField>
    <cacheField name="GDP Per Capita" numFmtId="0">
      <sharedItems containsSemiMixedTypes="0" containsString="0" containsNumber="1" minValue="677.96610169491532" maxValue="74074.074074074073" count="40">
        <n v="58882.175226586092"/>
        <n v="43157.8947368421"/>
        <n v="44457.831325301209"/>
        <n v="38507.462686567167"/>
        <n v="38823.529411764706"/>
        <n v="27872.340425531915"/>
        <n v="74074.074074074073"/>
        <n v="10896.551724137931"/>
        <n v="1892.8571428571427"/>
        <n v="8742.8571428571431"/>
        <n v="38650.793650793654"/>
        <n v="50769.230769230773"/>
        <n v="8846.1538461538457"/>
        <n v="9624.4131455399056"/>
        <n v="14222.222222222223"/>
        <n v="6078.4313725490201"/>
        <n v="14578.947368421053"/>
        <n v="8727.2727272727279"/>
        <n v="53600"/>
        <n v="45818.181818181816"/>
        <n v="21900"/>
        <n v="66200"/>
        <n v="48882.352941176468"/>
        <n v="40799.999999999993"/>
        <n v="29442.307692307691"/>
        <n v="5816.666666666667"/>
        <n v="1825.2427184466019"/>
        <n v="677.96610169491532"/>
        <n v="19628.571428571431"/>
        <n v="2259.6153846153843"/>
        <n v="2972.9729729729729"/>
        <n v="3677.5362318840575"/>
        <n v="6500"/>
        <n v="2285.7142857142858"/>
        <n v="1355.5555555555557"/>
        <n v="1506.0240963855422"/>
        <n v="5341.1764705882351"/>
        <n v="37956.989247311823"/>
        <n v="10142.857142857143"/>
        <n v="4682.92682926829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counting" refreshedDate="45424.50254548611" backgroundQuery="1" createdVersion="8" refreshedVersion="8" minRefreshableVersion="3" recordCount="0" supportSubquery="1" supportAdvancedDrill="1" xr:uid="{7022FDEC-9521-41F6-9665-A1A203244800}">
  <cacheSource type="external" connectionId="1"/>
  <cacheFields count="3">
    <cacheField name="[Range].[Region].[Region]" caption="Region" numFmtId="0" hierarchy="11" level="1">
      <sharedItems count="7">
        <s v="Africa"/>
        <s v="Asia"/>
        <s v="Europe"/>
        <s v="Middle East"/>
        <s v="North America"/>
        <s v="Oceania"/>
        <s v="South America"/>
      </sharedItems>
    </cacheField>
    <cacheField name="[Range].[Health security index].[Health security index]" caption="Health security index" numFmtId="0" hierarchy="8" level="1">
      <sharedItems containsSemiMixedTypes="0" containsString="0" containsNumber="1" minValue="24" maxValue="75.900000000000006" count="40">
        <n v="24"/>
        <n v="28"/>
        <n v="30.4"/>
        <n v="30.5"/>
        <n v="33.6"/>
        <n v="35.5"/>
        <n v="36.5"/>
        <n v="37.799999999999997"/>
        <n v="38"/>
        <n v="42.8"/>
        <n v="42.9"/>
        <n v="44.9"/>
        <n v="45.8"/>
        <n v="47.2"/>
        <n v="47.5"/>
        <n v="49.1"/>
        <n v="50"/>
        <n v="50.4"/>
        <n v="51.2"/>
        <n v="53.2"/>
        <n v="54.4"/>
        <n v="54.7"/>
        <n v="55.3"/>
        <n v="56.2"/>
        <n v="57"/>
        <n v="60.2"/>
        <n v="60.5"/>
        <n v="60.9"/>
        <n v="61.9"/>
        <n v="62.5"/>
        <n v="64.7"/>
        <n v="64.900000000000006"/>
        <n v="65"/>
        <n v="65.400000000000006"/>
        <n v="67.2"/>
        <n v="68.2"/>
        <n v="69.8"/>
        <n v="70.900000000000006"/>
        <n v="71.5"/>
        <n v="75.900000000000006"/>
      </sharedItems>
    </cacheField>
    <cacheField name="[Measures].[Average of Depression Rate]" caption="Average of Depression Rate" numFmtId="0" hierarchy="17" level="32767"/>
  </cacheFields>
  <cacheHierarchies count="18">
    <cacheHierarchy uniqueName="[Range].[Depression Rate]" caption="Depression Rate" attribute="1" defaultMemberUniqueName="[Range].[Depression Rate].[All]" allUniqueName="[Range].[Depression Rate].[All]" dimensionUniqueName="[Range]" displayFolder="" count="0" memberValueDatatype="5" unbalanced="0"/>
    <cacheHierarchy uniqueName="[Range].[% of Internet Users]" caption="% of Internet Users" attribute="1" defaultMemberUniqueName="[Range].[% of Internet Users].[All]" allUniqueName="[Range].[% of Internet Users].[All]" dimensionUniqueName="[Range]" displayFolder="" count="0" memberValueDatatype="5" unbalanced="0"/>
    <cacheHierarchy uniqueName="[Range].[Alcohol consumption in liters]" caption="Alcohol consumption in liters" attribute="1" defaultMemberUniqueName="[Range].[Alcohol consumption in liters].[All]" allUniqueName="[Range].[Alcohol consumption in liters].[All]" dimensionUniqueName="[Range]" displayFolder="" count="0" memberValueDatatype="5" unbalanced="0"/>
    <cacheHierarchy uniqueName="[Range].[GDP by trillions in USD]" caption="GDP by trillions in USD" attribute="1" defaultMemberUniqueName="[Range].[GDP by trillions in USD].[All]" allUniqueName="[Range].[GDP by trillions in USD].[All]" dimensionUniqueName="[Range]" displayFolder="" count="0" memberValueDatatype="5" unbalanced="0"/>
    <cacheHierarchy uniqueName="[Range].[Avg of working hours annualy]" caption="Avg of working hours annualy" attribute="1" defaultMemberUniqueName="[Range].[Avg of working hours annualy].[All]" allUniqueName="[Range].[Avg of working hours annualy].[All]" dimensionUniqueName="[Range]" displayFolder="" count="0" memberValueDatatype="20" unbalanced="0"/>
    <cacheHierarchy uniqueName="[Range].[Unemployment rate]" caption="Unemployment rate" attribute="1" defaultMemberUniqueName="[Range].[Unemployment rate].[All]" allUniqueName="[Range].[Unemployment rate].[All]" dimensionUniqueName="[Range]" displayFolder="" count="0" memberValueDatatype="5" unbalanced="0"/>
    <cacheHierarchy uniqueName="[Range].[Life expectancy]" caption="Life expectancy" attribute="1" defaultMemberUniqueName="[Range].[Life expectancy].[All]" allUniqueName="[Range].[Life expectancy].[All]" dimensionUniqueName="[Range]" displayFolder="" count="0" memberValueDatatype="5" unbalanced="0"/>
    <cacheHierarchy uniqueName="[Range].[Median age]" caption="Median age" attribute="1" defaultMemberUniqueName="[Range].[Median age].[All]" allUniqueName="[Range].[Median age].[All]" dimensionUniqueName="[Range]" displayFolder="" count="0" memberValueDatatype="5" unbalanced="0"/>
    <cacheHierarchy uniqueName="[Range].[Health security index]" caption="Health security index" attribute="1" defaultMemberUniqueName="[Range].[Health security index].[All]" allUniqueName="[Range].[Health security index].[All]" dimensionUniqueName="[Range]" displayFolder="" count="2" memberValueDatatype="5" unbalanced="0">
      <fieldsUsage count="2">
        <fieldUsage x="-1"/>
        <fieldUsage x="1"/>
      </fieldsUsage>
    </cacheHierarchy>
    <cacheHierarchy uniqueName="[Range].[Tertiary school enrollment]" caption="Tertiary school enrollment" attribute="1" defaultMemberUniqueName="[Range].[Tertiary school enrollment].[All]" allUniqueName="[Range].[Tertiary school enrollment].[All]" dimensionUniqueName="[Range]" displayFolder="" count="0" memberValueDatatype="20" unbalanced="0"/>
    <cacheHierarchy uniqueName="[Range].[Avg Temperate in Celsius]" caption="Avg Temperate in Celsius" attribute="1" defaultMemberUniqueName="[Range].[Avg Temperate in Celsius].[All]" allUniqueName="[Range].[Avg Temperate in Celsius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velopment Status]" caption="Development Status" attribute="1" defaultMemberUniqueName="[Range].[Development Status].[All]" allUniqueName="[Range].[Development Status].[All]" dimensionUniqueName="[Range]" displayFolder="" count="0" memberValueDatatype="130" unbalanced="0"/>
    <cacheHierarchy uniqueName="[Range].[Political System]" caption="Political System" attribute="1" defaultMemberUniqueName="[Range].[Political System].[All]" allUniqueName="[Range].[Political Syste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ression Rate]" caption="Sum of Depression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Depression Rate]" caption="Average of Depression R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4.728367708332" createdVersion="8" refreshedVersion="8" minRefreshableVersion="3" recordCount="40" xr:uid="{861FD22C-F59F-45AE-93FD-FDB755259CB0}">
  <cacheSource type="worksheet">
    <worksheetSource ref="E1:S39" sheet="Working Table"/>
  </cacheSource>
  <cacheFields count="18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 count="40">
        <n v="90.9"/>
        <n v="96.97"/>
        <n v="89.81"/>
        <n v="84.8"/>
        <n v="94.82"/>
        <n v="93.21"/>
        <n v="97"/>
        <n v="84.99"/>
        <n v="43"/>
        <n v="70.400000000000006"/>
        <n v="90.22"/>
        <n v="89.6"/>
        <n v="71.97"/>
        <n v="81.34"/>
        <n v="85.5"/>
        <n v="69.790000000000006"/>
        <n v="88.3"/>
        <n v="74"/>
        <n v="94.54"/>
        <n v="92.17"/>
        <n v="78.260000000000005"/>
        <n v="92"/>
        <n v="91.33"/>
        <n v="91.5"/>
        <n v="96.51"/>
        <n v="70"/>
        <n v="35.5"/>
        <n v="24"/>
        <n v="97.86"/>
        <n v="71.91"/>
        <n v="84.12"/>
        <n v="53.73"/>
        <n v="77.84"/>
        <n v="70.3"/>
        <n v="25"/>
        <n v="24.8"/>
        <n v="84.11"/>
        <n v="90.13"/>
        <n v="77.67"/>
        <n v="60"/>
      </sharedItems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/>
    </cacheField>
    <cacheField name="Political System" numFmtId="0">
      <sharedItems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0">
      <sharedItems containsSemiMixedTypes="0" containsString="0" containsNumber="1" minValue="677.96610169491532" maxValue="74074.074074074073" count="40">
        <n v="58882.175226586092"/>
        <n v="43157.8947368421"/>
        <n v="44457.831325301209"/>
        <n v="38507.462686567167"/>
        <n v="38823.529411764706"/>
        <n v="27872.340425531915"/>
        <n v="74074.074074074073"/>
        <n v="10896.551724137931"/>
        <n v="1892.8571428571427"/>
        <n v="8742.8571428571431"/>
        <n v="38650.793650793654"/>
        <n v="50769.230769230773"/>
        <n v="8846.1538461538457"/>
        <n v="9624.4131455399056"/>
        <n v="14222.222222222223"/>
        <n v="6078.4313725490201"/>
        <n v="14578.947368421053"/>
        <n v="8727.2727272727279"/>
        <n v="53600"/>
        <n v="45818.181818181816"/>
        <n v="21900"/>
        <n v="66200"/>
        <n v="48882.352941176468"/>
        <n v="40799.999999999993"/>
        <n v="29442.307692307691"/>
        <n v="5816.666666666667"/>
        <n v="1825.2427184466019"/>
        <n v="677.96610169491532"/>
        <n v="19628.571428571431"/>
        <n v="2259.6153846153843"/>
        <n v="2972.9729729729729"/>
        <n v="3677.5362318840575"/>
        <n v="6500"/>
        <n v="2285.7142857142858"/>
        <n v="1355.5555555555557"/>
        <n v="1506.0240963855422"/>
        <n v="5341.1764705882351"/>
        <n v="37956.989247311823"/>
        <n v="10142.857142857143"/>
        <n v="4682.9268292682927"/>
      </sharedItems>
    </cacheField>
    <cacheField name="Median age(Qualitive\])" numFmtId="0">
      <sharedItems count="3">
        <s v="30-39"/>
        <s v="40-49"/>
        <s v="Less than 30"/>
      </sharedItems>
    </cacheField>
    <cacheField name="Desc of Temperature" numFmtId="0">
      <sharedItems count="4">
        <s v="Varies"/>
        <s v="Cold"/>
        <s v="Moderate"/>
        <s v="H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5.436668750001" createdVersion="8" refreshedVersion="8" minRefreshableVersion="3" recordCount="40" xr:uid="{F2E54521-AAD3-435B-9AF6-79393BB5383C}">
  <cacheSource type="worksheet">
    <worksheetSource ref="E1:T39" sheet="Working Table"/>
  </cacheSource>
  <cacheFields count="19">
    <cacheField name="Depression Rate" numFmtId="0">
      <sharedItems containsSemiMixedTypes="0" containsString="0" containsNumber="1" minValue="3.5" maxValue="5.9" count="20">
        <n v="5"/>
        <n v="4.7"/>
        <n v="5.2"/>
        <n v="4.8"/>
        <n v="4.5"/>
        <n v="5.5"/>
        <n v="4.2"/>
        <n v="5.9"/>
        <n v="5.8"/>
        <n v="4.9000000000000004"/>
        <n v="5.6"/>
        <n v="5.7"/>
        <n v="5.4"/>
        <n v="4.0999999999999996"/>
        <n v="4.5999999999999996"/>
        <n v="3.9"/>
        <n v="3.5"/>
        <n v="3.7"/>
        <n v="4.4000000000000004"/>
        <n v="4"/>
      </sharedItems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 count="40">
        <n v="9.8699999999999992"/>
        <n v="8.94"/>
        <n v="12.91"/>
        <n v="12.33"/>
        <n v="11.45"/>
        <n v="12.71"/>
        <n v="7.41"/>
        <n v="11.19"/>
        <n v="5.54"/>
        <n v="7.05"/>
        <n v="7.96"/>
        <n v="10.51"/>
        <n v="5"/>
        <n v="7.42"/>
        <n v="9.65"/>
        <n v="5.74"/>
        <n v="9.07"/>
        <n v="5.83"/>
        <n v="8.93"/>
        <n v="10.78"/>
        <n v="12.03"/>
        <n v="12.88"/>
        <n v="9.61"/>
        <n v="10.63"/>
        <n v="9.6999999999999993"/>
        <n v="9.52"/>
        <n v="10.84"/>
        <n v="2.36"/>
        <n v="0.19"/>
        <n v="0.36"/>
        <n v="0.69"/>
        <n v="0.56999999999999995"/>
        <n v="8.3000000000000007"/>
        <n v="8.66"/>
        <n v="0.34"/>
        <n v="0.02"/>
        <n v="1.03"/>
        <n v="4.21"/>
        <n v="2.0499999999999998"/>
        <n v="0.39"/>
      </sharedItems>
    </cacheField>
    <cacheField name="GDP by trillions in USD" numFmtId="0">
      <sharedItems containsSemiMixedTypes="0" containsString="0" containsNumber="1" minValue="0.08" maxValue="19.489999999999998" count="40">
        <n v="19.489999999999998"/>
        <n v="1.64"/>
        <n v="3.69"/>
        <n v="2.58"/>
        <n v="2.64"/>
        <n v="1.31"/>
        <n v="0.4"/>
        <n v="1.58"/>
        <n v="2.65"/>
        <n v="12.24"/>
        <n v="4.87"/>
        <n v="1.32"/>
        <n v="1.1499999999999999"/>
        <n v="2.0499999999999998"/>
        <n v="0.64"/>
        <n v="0.31"/>
        <n v="0.27700000000000002"/>
        <n v="9.6000000000000002E-2"/>
        <n v="0.53600000000000003"/>
        <n v="0.252"/>
        <n v="0.219"/>
        <n v="0.33100000000000002"/>
        <n v="0.83099999999999996"/>
        <n v="0.20399999999999999"/>
        <n v="1.5309999999999999"/>
        <n v="0.34899999999999998"/>
        <n v="0.376"/>
        <n v="0.08"/>
        <n v="0.68700000000000006"/>
        <n v="0.23499999999999999"/>
        <n v="0.11"/>
        <n v="1.0149999999999999"/>
        <n v="0.45500000000000002"/>
        <n v="0.224"/>
        <n v="0.30499999999999999"/>
        <n v="0.25"/>
        <n v="0.45400000000000001"/>
        <n v="0.35299999999999998"/>
        <n v="0.85199999999999998"/>
        <n v="0.192"/>
      </sharedItems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0">
      <sharedItems containsSemiMixedTypes="0" containsString="0" containsNumber="1" minValue="677.96610169491532" maxValue="74074.074074074073"/>
    </cacheField>
    <cacheField name="Median age(Qualitive)" numFmtId="0">
      <sharedItems/>
    </cacheField>
    <cacheField name="Desc of Temperature" numFmtId="0">
      <sharedItems/>
    </cacheField>
    <cacheField name="HSI(Qualitive)" numFmtId="0">
      <sharedItems count="4">
        <s v="60 or more"/>
        <s v="40-49"/>
        <s v="50-59"/>
        <s v="Less than 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3.82128113426" createdVersion="8" refreshedVersion="8" minRefreshableVersion="3" recordCount="40" xr:uid="{80A1DB9E-5C1D-4396-ADAC-E6E737960EBF}">
  <cacheSource type="worksheet">
    <worksheetSource ref="A1:T39" sheet="Working Table"/>
  </cacheSource>
  <cacheFields count="20">
    <cacheField name="Country" numFmtId="0">
      <sharedItems count="40">
        <s v="USA"/>
        <s v="Canada"/>
        <s v="Germany"/>
        <s v="France"/>
        <s v="Uk"/>
        <s v="Spain"/>
        <s v="Norway"/>
        <s v="Russia"/>
        <s v="India"/>
        <s v="China"/>
        <s v="Japan"/>
        <s v="Australia"/>
        <s v="Mexico"/>
        <s v="Brazil"/>
        <s v="Argentina"/>
        <s v="Colombia"/>
        <s v="Chile"/>
        <s v="Cuba"/>
        <s v="Sweden"/>
        <s v="Finland"/>
        <s v="Portugal"/>
        <s v="Ireland"/>
        <s v="Netherlands"/>
        <s v="New Zealand"/>
        <s v="South Korea"/>
        <s v="South Africa"/>
        <s v="Nigeria"/>
        <s v="Ethiopia"/>
        <s v="Saudia Arabia"/>
        <s v="Egypt"/>
        <s v="Morocco"/>
        <s v="Indonesia"/>
        <s v="Thailand"/>
        <s v="Vietnam"/>
        <s v="Pakistan"/>
        <s v="Bangladesh"/>
        <s v="Iran"/>
        <s v="Israel"/>
        <s v="Turkey"/>
        <s v="Iraq"/>
      </sharedItems>
    </cacheField>
    <cacheField name="Region" numFmtId="0">
      <sharedItems/>
    </cacheField>
    <cacheField name="Developm. Status" numFmtId="0">
      <sharedItems/>
    </cacheField>
    <cacheField name="Political System" numFmtId="0">
      <sharedItems/>
    </cacheField>
    <cacheField name="Depression Rate" numFmtId="0">
      <sharedItems containsSemiMixedTypes="0" containsString="0" containsNumber="1" minValue="3.5" maxValue="5.9" count="20">
        <n v="5"/>
        <n v="4.7"/>
        <n v="5.2"/>
        <n v="4.8"/>
        <n v="4.5"/>
        <n v="5.5"/>
        <n v="4.2"/>
        <n v="5.9"/>
        <n v="5.8"/>
        <n v="4.9000000000000004"/>
        <n v="5.6"/>
        <n v="5.7"/>
        <n v="5.4"/>
        <n v="4.0999999999999996"/>
        <n v="4.5999999999999996"/>
        <n v="3.9"/>
        <n v="3.5"/>
        <n v="3.7"/>
        <n v="4.4000000000000004"/>
        <n v="4"/>
      </sharedItems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 count="40">
        <n v="19.489999999999998"/>
        <n v="1.64"/>
        <n v="3.69"/>
        <n v="2.58"/>
        <n v="2.64"/>
        <n v="1.31"/>
        <n v="0.4"/>
        <n v="1.58"/>
        <n v="2.65"/>
        <n v="12.24"/>
        <n v="4.87"/>
        <n v="1.32"/>
        <n v="1.1499999999999999"/>
        <n v="2.0499999999999998"/>
        <n v="0.64"/>
        <n v="0.31"/>
        <n v="0.27700000000000002"/>
        <n v="9.6000000000000002E-2"/>
        <n v="0.53600000000000003"/>
        <n v="0.252"/>
        <n v="0.219"/>
        <n v="0.33100000000000002"/>
        <n v="0.83099999999999996"/>
        <n v="0.20399999999999999"/>
        <n v="1.5309999999999999"/>
        <n v="0.34899999999999998"/>
        <n v="0.376"/>
        <n v="0.08"/>
        <n v="0.68700000000000006"/>
        <n v="0.23499999999999999"/>
        <n v="0.11"/>
        <n v="1.0149999999999999"/>
        <n v="0.45500000000000002"/>
        <n v="0.224"/>
        <n v="0.30499999999999999"/>
        <n v="0.25"/>
        <n v="0.45400000000000001"/>
        <n v="0.35299999999999998"/>
        <n v="0.85199999999999998"/>
        <n v="0.192"/>
      </sharedItems>
    </cacheField>
    <cacheField name="Avg. Working Hours Annualy" numFmtId="0">
      <sharedItems containsSemiMixedTypes="0" containsString="0" containsNumber="1" containsInteger="1" minValue="536" maxValue="3096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 count="40">
        <n v="58882.175226586092"/>
        <n v="43157.8947368421"/>
        <n v="44457.831325301209"/>
        <n v="38507.462686567167"/>
        <n v="38823.529411764706"/>
        <n v="27872.340425531915"/>
        <n v="74074.074074074073"/>
        <n v="10896.551724137931"/>
        <n v="1892.8571428571427"/>
        <n v="8742.8571428571431"/>
        <n v="38650.793650793654"/>
        <n v="50769.230769230773"/>
        <n v="8846.1538461538457"/>
        <n v="9624.4131455399056"/>
        <n v="14222.222222222223"/>
        <n v="6078.4313725490201"/>
        <n v="14578.947368421053"/>
        <n v="8727.2727272727279"/>
        <n v="53600"/>
        <n v="45818.181818181816"/>
        <n v="21900"/>
        <n v="66200"/>
        <n v="48882.352941176468"/>
        <n v="40799.999999999993"/>
        <n v="29442.307692307691"/>
        <n v="5816.666666666667"/>
        <n v="1825.2427184466019"/>
        <n v="677.96610169491532"/>
        <n v="19628.571428571431"/>
        <n v="2259.6153846153843"/>
        <n v="2972.9729729729729"/>
        <n v="3677.5362318840575"/>
        <n v="6500"/>
        <n v="2285.7142857142858"/>
        <n v="1355.5555555555557"/>
        <n v="1506.0240963855422"/>
        <n v="5341.1764705882351"/>
        <n v="37956.989247311823"/>
        <n v="10142.857142857143"/>
        <n v="4682.9268292682927"/>
      </sharedItems>
    </cacheField>
    <cacheField name="Median Age (Qualitive)" numFmtId="0">
      <sharedItems/>
    </cacheField>
    <cacheField name="Description Ambient  Temperature" numFmtId="0">
      <sharedItems/>
    </cacheField>
    <cacheField name="Health Security Index (HSI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33.882354861111" createdVersion="8" refreshedVersion="8" minRefreshableVersion="3" recordCount="40" xr:uid="{1EAB5D33-D6C5-4F9C-A0ED-9824427251CA}">
  <cacheSource type="worksheet">
    <worksheetSource ref="A1:U39" sheet="Working Table"/>
  </cacheSource>
  <cacheFields count="21">
    <cacheField name="Country" numFmtId="0">
      <sharedItems count="40">
        <s v="Australia"/>
        <s v="Brazil"/>
        <s v="Portugal"/>
        <s v="Finland"/>
        <s v="Russia"/>
        <s v="Cuba"/>
        <s v="New Zealand"/>
        <s v="Germany"/>
        <s v="Spain"/>
        <s v="USA"/>
        <s v="Chile"/>
        <s v="Sweden"/>
        <s v="Iran"/>
        <s v="France"/>
        <s v="Ireland"/>
        <s v="Canada"/>
        <s v="Norway"/>
        <s v="Argentina"/>
        <s v="Colombia"/>
        <s v="Netherlands"/>
        <s v="Ethiopia"/>
        <s v="South Africa"/>
        <s v="Israel"/>
        <s v="UK"/>
        <s v="India"/>
        <s v="Saudia Arabia"/>
        <s v="Morocco"/>
        <s v="Thailand"/>
        <s v="Turkey"/>
        <s v="China"/>
        <s v="Japan"/>
        <s v="Mexico"/>
        <s v="Pakistan"/>
        <s v="South Korea"/>
        <s v="Bangladesh"/>
        <s v="Vietnam"/>
        <s v="Nigeria"/>
        <s v="Indonesia"/>
        <s v="Iraq"/>
        <s v="Egypt"/>
      </sharedItems>
    </cacheField>
    <cacheField name="Region" numFmtId="0">
      <sharedItems/>
    </cacheField>
    <cacheField name="Developm. Status" numFmtId="0">
      <sharedItems/>
    </cacheField>
    <cacheField name="Political System" numFmtId="0">
      <sharedItems/>
    </cacheField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. (liters)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. Working Hours Annualy" numFmtId="0">
      <sharedItems containsSemiMixedTypes="0" containsString="0" containsNumber="1" containsInteger="1" minValue="536" maxValue="3096"/>
    </cacheField>
    <cacheField name="Unempl. Rate" numFmtId="0">
      <sharedItems containsSemiMixedTypes="0" containsString="0" containsNumber="1" minValue="1.4" maxValue="33.6"/>
    </cacheField>
    <cacheField name="Life Expectancy (years)" numFmtId="0">
      <sharedItems containsSemiMixedTypes="0" containsString="0" containsNumber="1" minValue="55.75" maxValue="85.03"/>
    </cacheField>
    <cacheField name="Median Age (years)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." numFmtId="0">
      <sharedItems containsSemiMixedTypes="0" containsString="0" containsNumber="1" containsInteger="1" minValue="10" maxValue="117"/>
    </cacheField>
    <cacheField name="Avg. Temperate in Celsius" numFmtId="0">
      <sharedItems containsSemiMixedTypes="0" containsString="0" containsNumber="1" minValue="-3.71" maxValue="27.67"/>
    </cacheField>
    <cacheField name="Population" numFmtId="3">
      <sharedItems containsSemiMixedTypes="0" containsString="0" containsNumber="1" containsInteger="1" minValue="5000000" maxValue="1400000000"/>
    </cacheField>
    <cacheField name="GDP Per Capita" numFmtId="4">
      <sharedItems containsSemiMixedTypes="0" containsString="0" containsNumber="1" minValue="677.96610169491532" maxValue="74074.074074074073"/>
    </cacheField>
    <cacheField name="Median Age (Qualitive)" numFmtId="0">
      <sharedItems/>
    </cacheField>
    <cacheField name="Description Ambient  Temperature" numFmtId="0">
      <sharedItems/>
    </cacheField>
    <cacheField name="Health Security Index (HSI)" numFmtId="0">
      <sharedItems/>
    </cacheField>
    <cacheField name="Inverse of Depression Rate" numFmtId="0">
      <sharedItems containsSemiMixedTypes="0" containsString="0" containsNumber="1" minValue="0.16949152542372881" maxValue="0.2857142857142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n v="90.9"/>
    <n v="9.8699999999999992"/>
    <n v="19.489999999999998"/>
    <n v="3096"/>
    <n v="5.5"/>
    <x v="0"/>
    <n v="37.700000000000003"/>
    <n v="75.900000000000006"/>
    <n v="88"/>
    <n v="10"/>
    <s v="North America"/>
    <x v="0"/>
    <s v="Federal Republic"/>
  </r>
  <r>
    <n v="4.7"/>
    <n v="96.97"/>
    <n v="8.94"/>
    <n v="1.64"/>
    <n v="1696"/>
    <n v="7.5"/>
    <x v="1"/>
    <n v="40.200000000000003"/>
    <n v="69.8"/>
    <n v="80"/>
    <n v="-3.71"/>
    <s v="North America"/>
    <x v="0"/>
    <s v="Monarchy"/>
  </r>
  <r>
    <n v="5.2"/>
    <n v="89.81"/>
    <n v="12.91"/>
    <n v="3.69"/>
    <n v="1354"/>
    <n v="3.5"/>
    <x v="2"/>
    <n v="33.4"/>
    <n v="65"/>
    <n v="73"/>
    <n v="9.49"/>
    <s v="Europe"/>
    <x v="0"/>
    <s v="Federal Republic"/>
  </r>
  <r>
    <n v="4.8"/>
    <n v="84.8"/>
    <n v="12.33"/>
    <n v="2.58"/>
    <n v="1514"/>
    <n v="8.1"/>
    <x v="3"/>
    <n v="41.6"/>
    <n v="61.9"/>
    <n v="69"/>
    <n v="11.57"/>
    <s v="Europe"/>
    <x v="0"/>
    <s v="Semi-Presidential"/>
  </r>
  <r>
    <n v="4.5"/>
    <n v="94.82"/>
    <n v="11.45"/>
    <n v="2.64"/>
    <n v="2755"/>
    <n v="4.5"/>
    <x v="4"/>
    <n v="39.6"/>
    <n v="67.2"/>
    <n v="69"/>
    <n v="9.3800000000000008"/>
    <s v="Europe"/>
    <x v="0"/>
    <s v="Monarchy"/>
  </r>
  <r>
    <n v="5.2"/>
    <n v="93.21"/>
    <n v="12.71"/>
    <n v="1.31"/>
    <n v="1686"/>
    <n v="14.7"/>
    <x v="5"/>
    <n v="43.9"/>
    <n v="60.9"/>
    <n v="96"/>
    <n v="14.25"/>
    <s v="Europe"/>
    <x v="0"/>
    <s v="Monarchy"/>
  </r>
  <r>
    <n v="4.7"/>
    <n v="97"/>
    <n v="7.41"/>
    <n v="0.4"/>
    <n v="1417"/>
    <n v="5"/>
    <x v="6"/>
    <n v="39.299999999999997"/>
    <n v="60.2"/>
    <n v="84"/>
    <n v="2.06"/>
    <s v="Europe"/>
    <x v="0"/>
    <s v="Monarchy"/>
  </r>
  <r>
    <n v="5.5"/>
    <n v="84.99"/>
    <n v="11.19"/>
    <n v="1.58"/>
    <n v="1974"/>
    <n v="5"/>
    <x v="7"/>
    <n v="38.799999999999997"/>
    <n v="49.1"/>
    <n v="86"/>
    <n v="-3.64"/>
    <s v="Europe"/>
    <x v="1"/>
    <s v="Semi-Presidential"/>
  </r>
  <r>
    <n v="4.5"/>
    <n v="43"/>
    <n v="5.54"/>
    <n v="2.65"/>
    <n v="2117"/>
    <n v="6"/>
    <x v="8"/>
    <n v="27.6"/>
    <n v="42.8"/>
    <n v="31"/>
    <n v="24.99"/>
    <s v="Asia"/>
    <x v="1"/>
    <s v="Federal Republic"/>
  </r>
  <r>
    <n v="4.2"/>
    <n v="70.400000000000006"/>
    <n v="7.05"/>
    <n v="12.24"/>
    <n v="2174"/>
    <n v="4.8"/>
    <x v="9"/>
    <n v="37.9"/>
    <n v="47.5"/>
    <n v="64"/>
    <n v="8.19"/>
    <s v="Asia"/>
    <x v="1"/>
    <s v="One-Party"/>
  </r>
  <r>
    <n v="4.2"/>
    <n v="90.22"/>
    <n v="7.96"/>
    <n v="4.87"/>
    <n v="1738"/>
    <n v="2.8"/>
    <x v="10"/>
    <n v="48.4"/>
    <n v="60.5"/>
    <n v="65"/>
    <n v="12.36"/>
    <s v="Asia"/>
    <x v="0"/>
    <s v="Monarchy"/>
  </r>
  <r>
    <n v="5.9"/>
    <n v="89.6"/>
    <n v="10.51"/>
    <n v="1.32"/>
    <n v="1731"/>
    <n v="5.0999999999999996"/>
    <x v="11"/>
    <n v="37"/>
    <n v="71.5"/>
    <n v="114"/>
    <n v="22.06"/>
    <s v="Oceania"/>
    <x v="0"/>
    <s v="Monarchy"/>
  </r>
  <r>
    <n v="4.2"/>
    <n v="71.97"/>
    <n v="5"/>
    <n v="1.1499999999999999"/>
    <n v="2255"/>
    <n v="4.4000000000000004"/>
    <x v="12"/>
    <n v="29"/>
    <n v="57"/>
    <n v="45"/>
    <n v="21.86"/>
    <s v="North America"/>
    <x v="1"/>
    <s v="Federal Republic"/>
  </r>
  <r>
    <n v="5.8"/>
    <n v="81.34"/>
    <n v="7.42"/>
    <n v="2.0499999999999998"/>
    <n v="1709"/>
    <n v="14.4"/>
    <x v="13"/>
    <n v="32.799999999999997"/>
    <n v="51.2"/>
    <n v="55"/>
    <n v="25.58"/>
    <s v="South America"/>
    <x v="1"/>
    <s v="Federal Republic"/>
  </r>
  <r>
    <n v="4.7"/>
    <n v="85.5"/>
    <n v="9.65"/>
    <n v="0.64"/>
    <n v="1692"/>
    <n v="10.9"/>
    <x v="14"/>
    <n v="24.4"/>
    <n v="54.4"/>
    <n v="99"/>
    <n v="15.4"/>
    <s v="South America"/>
    <x v="1"/>
    <s v="Federal Republic"/>
  </r>
  <r>
    <n v="4.7"/>
    <n v="69.790000000000006"/>
    <n v="5.74"/>
    <n v="0.31"/>
    <n v="1998"/>
    <n v="14.3"/>
    <x v="15"/>
    <n v="30.8"/>
    <n v="53.2"/>
    <n v="54"/>
    <n v="24.97"/>
    <s v="South America"/>
    <x v="1"/>
    <s v="Unitary Republic"/>
  </r>
  <r>
    <n v="5"/>
    <n v="88.3"/>
    <n v="9.07"/>
    <n v="0.27700000000000002"/>
    <n v="1974"/>
    <n v="9.1"/>
    <x v="16"/>
    <n v="34.9"/>
    <n v="56.2"/>
    <n v="92"/>
    <n v="9.8800000000000008"/>
    <s v="South America"/>
    <x v="1"/>
    <s v="Unitary Republic"/>
  </r>
  <r>
    <n v="5.5"/>
    <n v="74"/>
    <n v="5.83"/>
    <n v="9.6000000000000002E-2"/>
    <n v="2288"/>
    <n v="2.8"/>
    <x v="17"/>
    <n v="41.2"/>
    <n v="30.5"/>
    <n v="54"/>
    <n v="26.05"/>
    <s v="North America"/>
    <x v="1"/>
    <s v="One-Party"/>
  </r>
  <r>
    <n v="4.9000000000000004"/>
    <n v="94.54"/>
    <n v="8.93"/>
    <n v="0.53600000000000003"/>
    <n v="1609"/>
    <n v="8.6999999999999993"/>
    <x v="18"/>
    <n v="39.5"/>
    <n v="64.900000000000006"/>
    <n v="85"/>
    <n v="3.02"/>
    <s v="Europe"/>
    <x v="0"/>
    <s v="Unitary Republic"/>
  </r>
  <r>
    <n v="5.6"/>
    <n v="92.17"/>
    <n v="10.78"/>
    <n v="0.252"/>
    <n v="1659"/>
    <n v="7.5"/>
    <x v="19"/>
    <n v="42.4"/>
    <n v="70.900000000000006"/>
    <n v="95"/>
    <n v="2.2999999999999998"/>
    <s v="Europe"/>
    <x v="0"/>
    <s v="Semi-Presidential"/>
  </r>
  <r>
    <n v="5.7"/>
    <n v="78.260000000000005"/>
    <n v="12.03"/>
    <n v="0.219"/>
    <n v="2399"/>
    <n v="6.6"/>
    <x v="20"/>
    <n v="45"/>
    <n v="54.7"/>
    <n v="70"/>
    <n v="16.09"/>
    <s v="Europe"/>
    <x v="0"/>
    <s v="Unitary Republic"/>
  </r>
  <r>
    <n v="4.8"/>
    <n v="92"/>
    <n v="12.88"/>
    <n v="0.33100000000000002"/>
    <n v="1863"/>
    <n v="6.6"/>
    <x v="21"/>
    <n v="37.6"/>
    <n v="55.3"/>
    <n v="75"/>
    <n v="9.9499999999999993"/>
    <s v="Europe"/>
    <x v="0"/>
    <s v="Monarchy"/>
  </r>
  <r>
    <n v="4.7"/>
    <n v="91.33"/>
    <n v="9.61"/>
    <n v="0.83099999999999996"/>
    <n v="1430"/>
    <n v="4"/>
    <x v="22"/>
    <n v="41.7"/>
    <n v="64.7"/>
    <n v="92"/>
    <n v="10.39"/>
    <s v="Europe"/>
    <x v="0"/>
    <s v="Unitary Republic"/>
  </r>
  <r>
    <n v="5.4"/>
    <n v="91.5"/>
    <n v="10.63"/>
    <n v="0.20399999999999999"/>
    <n v="1752"/>
    <n v="4.0999999999999996"/>
    <x v="23"/>
    <n v="36.5"/>
    <n v="62.5"/>
    <n v="80"/>
    <n v="11.23"/>
    <s v="Oceania"/>
    <x v="0"/>
    <s v="Unitary Republic"/>
  </r>
  <r>
    <n v="4.0999999999999996"/>
    <n v="96.51"/>
    <n v="9.6999999999999993"/>
    <n v="1.5309999999999999"/>
    <n v="2063"/>
    <n v="3.5"/>
    <x v="24"/>
    <n v="43.4"/>
    <n v="65.400000000000006"/>
    <n v="102"/>
    <n v="13.04"/>
    <s v="Asia"/>
    <x v="0"/>
    <s v="Federal Republic"/>
  </r>
  <r>
    <n v="4.5999999999999996"/>
    <n v="70"/>
    <n v="9.52"/>
    <n v="0.34899999999999998"/>
    <n v="2209"/>
    <n v="33.6"/>
    <x v="25"/>
    <n v="27.1"/>
    <n v="45.8"/>
    <n v="24"/>
    <n v="18.059999999999999"/>
    <s v="Africa"/>
    <x v="1"/>
    <s v="Monarchy"/>
  </r>
  <r>
    <n v="3.9"/>
    <n v="35.5"/>
    <n v="10.84"/>
    <n v="0.376"/>
    <n v="1827"/>
    <n v="9.8000000000000007"/>
    <x v="26"/>
    <n v="17"/>
    <n v="38"/>
    <n v="12"/>
    <n v="27.67"/>
    <s v="Africa"/>
    <x v="1"/>
    <s v="Semi-Presidential"/>
  </r>
  <r>
    <n v="4.7"/>
    <n v="24"/>
    <n v="2.36"/>
    <n v="0.08"/>
    <n v="2496"/>
    <n v="3.7"/>
    <x v="27"/>
    <n v="18.5"/>
    <n v="37.799999999999997"/>
    <n v="10"/>
    <n v="23.35"/>
    <s v="Africa"/>
    <x v="1"/>
    <s v="Monarchy"/>
  </r>
  <r>
    <n v="4.5"/>
    <n v="97.86"/>
    <n v="0.19"/>
    <n v="0.68700000000000006"/>
    <n v="1513"/>
    <n v="7.4"/>
    <x v="28"/>
    <n v="29.8"/>
    <n v="44.9"/>
    <n v="71"/>
    <n v="26.8"/>
    <s v="Middle East"/>
    <x v="1"/>
    <s v="Unitary Republic"/>
  </r>
  <r>
    <n v="3.5"/>
    <n v="71.91"/>
    <n v="0.36"/>
    <n v="0.23499999999999999"/>
    <n v="1352"/>
    <n v="9.3000000000000007"/>
    <x v="29"/>
    <n v="23.9"/>
    <n v="28"/>
    <n v="39"/>
    <n v="23.88"/>
    <s v="Africa"/>
    <x v="1"/>
    <s v="Federal Republic"/>
  </r>
  <r>
    <n v="4.5"/>
    <n v="84.12"/>
    <n v="0.69"/>
    <n v="0.11"/>
    <n v="2288"/>
    <n v="11.5"/>
    <x v="30"/>
    <n v="28.7"/>
    <n v="33.6"/>
    <n v="43"/>
    <n v="18.48"/>
    <s v="Asia"/>
    <x v="1"/>
    <s v="Unitary Republic"/>
  </r>
  <r>
    <n v="3.7"/>
    <n v="53.73"/>
    <n v="0.56999999999999995"/>
    <n v="1.0149999999999999"/>
    <n v="2024"/>
    <n v="4.4000000000000004"/>
    <x v="31"/>
    <n v="29.4"/>
    <n v="50.4"/>
    <n v="36"/>
    <n v="25.99"/>
    <s v="Asia"/>
    <x v="1"/>
    <s v="Unitary Republic"/>
  </r>
  <r>
    <n v="4.4000000000000004"/>
    <n v="77.84"/>
    <n v="8.3000000000000007"/>
    <n v="0.45500000000000002"/>
    <n v="2185"/>
    <n v="1.4"/>
    <x v="32"/>
    <n v="39.299999999999997"/>
    <n v="68.2"/>
    <n v="44"/>
    <n v="26.91"/>
    <s v="Asia"/>
    <x v="1"/>
    <s v="Unitary Republic"/>
  </r>
  <r>
    <n v="4"/>
    <n v="70.3"/>
    <n v="8.66"/>
    <n v="0.224"/>
    <n v="2170"/>
    <n v="2.2000000000000002"/>
    <x v="33"/>
    <n v="32"/>
    <n v="42.9"/>
    <n v="35"/>
    <n v="25.03"/>
    <s v="Asia"/>
    <x v="1"/>
    <s v="Unitary Republic"/>
  </r>
  <r>
    <n v="4.2"/>
    <n v="25"/>
    <n v="0.34"/>
    <n v="0.30499999999999999"/>
    <n v="2096"/>
    <n v="4.4000000000000004"/>
    <x v="34"/>
    <n v="20.2"/>
    <n v="30.4"/>
    <n v="12"/>
    <n v="21.68"/>
    <s v="Asia"/>
    <x v="1"/>
    <s v="Federal Republic"/>
  </r>
  <r>
    <n v="4.0999999999999996"/>
    <n v="24.8"/>
    <n v="0.02"/>
    <n v="0.25"/>
    <n v="2232"/>
    <n v="5.2"/>
    <x v="35"/>
    <n v="26.3"/>
    <n v="35.5"/>
    <n v="25"/>
    <n v="25.68"/>
    <s v="Asia"/>
    <x v="1"/>
    <s v="Unitary Republic"/>
  </r>
  <r>
    <n v="4.9000000000000004"/>
    <n v="84.11"/>
    <n v="1.03"/>
    <n v="0.45400000000000001"/>
    <n v="1746"/>
    <n v="11.5"/>
    <x v="36"/>
    <n v="31.9"/>
    <n v="36.5"/>
    <n v="58"/>
    <n v="19.54"/>
    <s v="Middle East"/>
    <x v="1"/>
    <s v="Unitary Republic"/>
  </r>
  <r>
    <n v="4.5999999999999996"/>
    <n v="90.13"/>
    <n v="4.21"/>
    <n v="0.35299999999999998"/>
    <n v="1921"/>
    <n v="5"/>
    <x v="37"/>
    <n v="29"/>
    <n v="47.2"/>
    <n v="61"/>
    <n v="20.87"/>
    <s v="Middle East"/>
    <x v="0"/>
    <s v="Unitary Republic"/>
  </r>
  <r>
    <n v="4.4000000000000004"/>
    <n v="77.67"/>
    <n v="2.0499999999999998"/>
    <n v="0.85199999999999998"/>
    <n v="1832"/>
    <n v="13.4"/>
    <x v="38"/>
    <n v="30.9"/>
    <n v="50"/>
    <n v="117"/>
    <n v="12.63"/>
    <s v="Middle East"/>
    <x v="1"/>
    <s v="Unitary Republic"/>
  </r>
  <r>
    <n v="3.7"/>
    <n v="60"/>
    <n v="0.39"/>
    <n v="0.192"/>
    <n v="536"/>
    <n v="14.2"/>
    <x v="39"/>
    <n v="31.9"/>
    <n v="24"/>
    <n v="16"/>
    <n v="24.22"/>
    <s v="Middle East"/>
    <x v="1"/>
    <s v="Federal Republic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Oceania"/>
    <s v="Developed"/>
    <s v="Monarchy"/>
    <n v="5.9"/>
    <n v="89.6"/>
    <n v="10.51"/>
    <n v="1.32"/>
    <n v="1731"/>
    <n v="5.0999999999999996"/>
    <n v="83.94"/>
    <n v="37"/>
    <n v="71.5"/>
    <n v="114"/>
    <n v="22.06"/>
    <n v="26000000"/>
    <n v="50769.230769230773"/>
    <s v="30-39"/>
    <s v="Hot"/>
    <s v="60 or more"/>
    <n v="16.949152542372879"/>
    <n v="1.6949152542372881"/>
  </r>
  <r>
    <x v="1"/>
    <s v="South America"/>
    <s v="Developing"/>
    <s v="Federal Republic"/>
    <n v="5.8"/>
    <n v="81.34"/>
    <n v="7.42"/>
    <n v="2.0499999999999998"/>
    <n v="1709"/>
    <n v="14.4"/>
    <n v="76.569999999999993"/>
    <n v="32.799999999999997"/>
    <n v="51.2"/>
    <n v="55"/>
    <n v="25.58"/>
    <n v="213000000"/>
    <n v="9624.4131455399056"/>
    <s v="30-39"/>
    <s v="Hot"/>
    <s v="50-59"/>
    <n v="17.241379310344829"/>
    <n v="1.7241379310344829"/>
  </r>
  <r>
    <x v="2"/>
    <s v="Europe"/>
    <s v="Developed"/>
    <s v="Unitary Republic"/>
    <n v="5.7"/>
    <n v="78.260000000000005"/>
    <n v="12.03"/>
    <n v="0.219"/>
    <n v="2399"/>
    <n v="6.6"/>
    <n v="82.65"/>
    <n v="45"/>
    <n v="54.7"/>
    <n v="70"/>
    <n v="16.09"/>
    <n v="10000000"/>
    <n v="21900"/>
    <s v="40-49"/>
    <s v="Moderate"/>
    <s v="50-59"/>
    <n v="17.543859649122805"/>
    <n v="1.7543859649122806"/>
  </r>
  <r>
    <x v="3"/>
    <s v="Europe"/>
    <s v="Developed"/>
    <s v="Semi-Presidential"/>
    <n v="5.6"/>
    <n v="92.17"/>
    <n v="10.78"/>
    <n v="0.252"/>
    <n v="1659"/>
    <n v="7.5"/>
    <n v="82.48"/>
    <n v="42.4"/>
    <n v="70.900000000000006"/>
    <n v="95"/>
    <n v="2.2999999999999998"/>
    <n v="5500000"/>
    <n v="45818.181818181816"/>
    <s v="40-49"/>
    <s v="Moderate"/>
    <s v="60 or more"/>
    <n v="17.857142857142858"/>
    <n v="1.7857142857142858"/>
  </r>
  <r>
    <x v="4"/>
    <s v="Europe"/>
    <s v="Developing"/>
    <s v="Semi-Presidential"/>
    <n v="5.5"/>
    <n v="84.99"/>
    <n v="11.19"/>
    <n v="1.58"/>
    <n v="1974"/>
    <n v="5"/>
    <n v="72.989999999999995"/>
    <n v="38.799999999999997"/>
    <n v="49.1"/>
    <n v="86"/>
    <n v="-3.64"/>
    <n v="145000000"/>
    <n v="10896.551724137931"/>
    <s v="30-39"/>
    <s v="Cold"/>
    <s v="40-49"/>
    <n v="18.181818181818183"/>
    <n v="1.8181818181818183"/>
  </r>
  <r>
    <x v="5"/>
    <s v="North America"/>
    <s v="Developing"/>
    <s v="One-Party"/>
    <n v="5.5"/>
    <n v="74"/>
    <n v="5.83"/>
    <n v="9.6000000000000002E-2"/>
    <n v="2288"/>
    <n v="2.8"/>
    <n v="79.180000000000007"/>
    <n v="41.2"/>
    <n v="30.5"/>
    <n v="54"/>
    <n v="26.05"/>
    <n v="11000000"/>
    <n v="8727.2727272727279"/>
    <s v="40-49"/>
    <s v="Cold"/>
    <s v="0-40"/>
    <n v="18.181818181818183"/>
    <n v="1.8181818181818183"/>
  </r>
  <r>
    <x v="6"/>
    <s v="Oceania"/>
    <s v="Developed"/>
    <s v="Unitary Republic"/>
    <n v="5.4"/>
    <n v="91.5"/>
    <n v="10.63"/>
    <n v="0.20399999999999999"/>
    <n v="1752"/>
    <n v="4.0999999999999996"/>
    <n v="82.8"/>
    <n v="36.5"/>
    <n v="62.5"/>
    <n v="80"/>
    <n v="11.23"/>
    <n v="5000000"/>
    <n v="40799.999999999993"/>
    <s v="30-39"/>
    <s v="Moderate"/>
    <s v="60 or more"/>
    <n v="18.518518518518519"/>
    <n v="1.8518518518518516"/>
  </r>
  <r>
    <x v="7"/>
    <s v="Europe"/>
    <s v="Developed"/>
    <s v="Federal Republic"/>
    <n v="5.2"/>
    <n v="89.81"/>
    <n v="12.91"/>
    <n v="3.69"/>
    <n v="1354"/>
    <n v="3.5"/>
    <n v="81.88"/>
    <n v="33.4"/>
    <n v="65"/>
    <n v="73"/>
    <n v="9.49"/>
    <n v="83000000"/>
    <n v="44457.831325301209"/>
    <s v="30-39"/>
    <s v="Moderate"/>
    <s v="60 or more"/>
    <n v="19.23076923076923"/>
    <n v="1.9230769230769229"/>
  </r>
  <r>
    <x v="8"/>
    <s v="Europe"/>
    <s v="Developed"/>
    <s v="Monarchy"/>
    <n v="5.2"/>
    <n v="93.21"/>
    <n v="12.71"/>
    <n v="1.31"/>
    <n v="1686"/>
    <n v="14.7"/>
    <n v="83.99"/>
    <n v="43.9"/>
    <n v="60.9"/>
    <n v="96"/>
    <n v="14.25"/>
    <n v="47000000"/>
    <n v="27872.340425531915"/>
    <s v="40-49"/>
    <s v="Hot"/>
    <s v="60 or more"/>
    <n v="19.23076923076923"/>
    <n v="1.9230769230769229"/>
  </r>
  <r>
    <x v="9"/>
    <s v="South America"/>
    <s v="Developing"/>
    <s v="Unitary Republic"/>
    <n v="5"/>
    <n v="88.3"/>
    <n v="9.07"/>
    <n v="0.27700000000000002"/>
    <n v="1974"/>
    <n v="9.1"/>
    <n v="80.739999999999995"/>
    <n v="34.9"/>
    <n v="56.2"/>
    <n v="92"/>
    <n v="9.8800000000000008"/>
    <n v="19000000"/>
    <n v="14578.947368421053"/>
    <s v="30-39"/>
    <s v="Cold"/>
    <s v="50-59"/>
    <n v="20"/>
    <n v="2"/>
  </r>
  <r>
    <x v="10"/>
    <s v="Europe"/>
    <s v="Developed"/>
    <s v="Unitary Republic"/>
    <n v="4.9000000000000004"/>
    <n v="94.54"/>
    <n v="8.93"/>
    <n v="0.53600000000000003"/>
    <n v="1609"/>
    <n v="8.6999999999999993"/>
    <n v="83.33"/>
    <n v="39.5"/>
    <n v="64.900000000000006"/>
    <n v="85"/>
    <n v="3.02"/>
    <n v="10000000"/>
    <n v="53600"/>
    <s v="40-49"/>
    <s v="Moderate"/>
    <s v="60 or more"/>
    <n v="20.408163265306118"/>
    <n v="2.0408163265306118"/>
  </r>
  <r>
    <x v="11"/>
    <s v="Middle East"/>
    <s v="Developing"/>
    <s v="Unitary Republic"/>
    <n v="4.9000000000000004"/>
    <n v="84.11"/>
    <n v="1.03"/>
    <n v="0.45400000000000001"/>
    <n v="1746"/>
    <n v="11.5"/>
    <n v="77.3"/>
    <n v="31.9"/>
    <n v="36.5"/>
    <n v="58"/>
    <n v="19.54"/>
    <n v="85000000"/>
    <n v="5341.1764705882351"/>
    <s v="30-39"/>
    <s v="Moderate"/>
    <s v="0-40"/>
    <n v="20.408163265306118"/>
    <n v="2.0408163265306118"/>
  </r>
  <r>
    <x v="12"/>
    <s v="Europe"/>
    <s v="Developed"/>
    <s v="Semi-Presidential"/>
    <n v="4.8"/>
    <n v="84.8"/>
    <n v="12.33"/>
    <n v="2.58"/>
    <n v="1514"/>
    <n v="8.1"/>
    <n v="83.18"/>
    <n v="41.6"/>
    <n v="61.9"/>
    <n v="69"/>
    <n v="11.57"/>
    <n v="67000000"/>
    <n v="38507.462686567167"/>
    <s v="40-49"/>
    <s v="Moderate"/>
    <s v="60 or more"/>
    <n v="20.833333333333336"/>
    <n v="2.0833333333333335"/>
  </r>
  <r>
    <x v="13"/>
    <s v="Europe"/>
    <s v="Developed"/>
    <s v="Monarchy"/>
    <n v="4.8"/>
    <n v="92"/>
    <n v="12.88"/>
    <n v="0.33100000000000002"/>
    <n v="1863"/>
    <n v="6.6"/>
    <n v="82.81"/>
    <n v="37.6"/>
    <n v="55.3"/>
    <n v="75"/>
    <n v="9.9499999999999993"/>
    <n v="5000000"/>
    <n v="66200"/>
    <s v="30-39"/>
    <s v="Moderate"/>
    <s v="50-59"/>
    <n v="20.833333333333336"/>
    <n v="2.0833333333333335"/>
  </r>
  <r>
    <x v="14"/>
    <s v="North America"/>
    <s v="Developed"/>
    <s v="Monarchy"/>
    <n v="4.7"/>
    <n v="96.97"/>
    <n v="8.94"/>
    <n v="1.64"/>
    <n v="1696"/>
    <n v="7.5"/>
    <n v="82.96"/>
    <n v="40.200000000000003"/>
    <n v="69.8"/>
    <n v="80"/>
    <n v="-3.71"/>
    <n v="38000000"/>
    <n v="43157.8947368421"/>
    <s v="40-49"/>
    <s v="Cold"/>
    <s v="60 or more"/>
    <n v="21.276595744680851"/>
    <n v="2.1276595744680851"/>
  </r>
  <r>
    <x v="15"/>
    <s v="Europe"/>
    <s v="Developed"/>
    <s v="Monarchy"/>
    <n v="4.7"/>
    <n v="97"/>
    <n v="7.41"/>
    <n v="0.4"/>
    <n v="1417"/>
    <n v="5"/>
    <n v="82.94"/>
    <n v="39.299999999999997"/>
    <n v="60.2"/>
    <n v="84"/>
    <n v="2.06"/>
    <n v="5400000"/>
    <n v="74074.074074074073"/>
    <s v="30-39"/>
    <s v="Cold"/>
    <s v="60 or more"/>
    <n v="21.276595744680851"/>
    <n v="2.1276595744680851"/>
  </r>
  <r>
    <x v="16"/>
    <s v="South America"/>
    <s v="Developing"/>
    <s v="Federal Republic"/>
    <n v="4.7"/>
    <n v="85.5"/>
    <n v="9.65"/>
    <n v="0.64"/>
    <n v="1692"/>
    <n v="10.9"/>
    <n v="77.17"/>
    <n v="24.4"/>
    <n v="54.4"/>
    <n v="99"/>
    <n v="15.4"/>
    <n v="45000000"/>
    <n v="14222.222222222223"/>
    <s v="0-30"/>
    <s v="Varies"/>
    <s v="50-59"/>
    <n v="21.276595744680851"/>
    <n v="2.1276595744680851"/>
  </r>
  <r>
    <x v="17"/>
    <s v="South America"/>
    <s v="Developing"/>
    <s v="Unitary Republic"/>
    <n v="4.7"/>
    <n v="69.790000000000006"/>
    <n v="5.74"/>
    <n v="0.31"/>
    <n v="1998"/>
    <n v="14.3"/>
    <n v="77.87"/>
    <n v="30.8"/>
    <n v="53.2"/>
    <n v="54"/>
    <n v="24.97"/>
    <n v="51000000"/>
    <n v="6078.4313725490201"/>
    <s v="30-39"/>
    <s v="Hot"/>
    <s v="50-59"/>
    <n v="21.276595744680851"/>
    <n v="2.1276595744680851"/>
  </r>
  <r>
    <x v="18"/>
    <s v="Europe"/>
    <s v="Developed"/>
    <s v="Unitary Republic"/>
    <n v="4.7"/>
    <n v="91.33"/>
    <n v="9.61"/>
    <n v="0.83099999999999996"/>
    <n v="1430"/>
    <n v="4"/>
    <n v="82.78"/>
    <n v="41.7"/>
    <n v="64.7"/>
    <n v="92"/>
    <n v="10.39"/>
    <n v="17000000"/>
    <n v="48882.352941176468"/>
    <s v="40-49"/>
    <s v="Moderate"/>
    <s v="60 or more"/>
    <n v="21.276595744680851"/>
    <n v="2.1276595744680851"/>
  </r>
  <r>
    <x v="19"/>
    <s v="Africa"/>
    <s v="Developing"/>
    <s v="Monarchy"/>
    <n v="4.7"/>
    <n v="24"/>
    <n v="2.36"/>
    <n v="0.08"/>
    <n v="2496"/>
    <n v="3.7"/>
    <n v="67.81"/>
    <n v="18.5"/>
    <n v="37.799999999999997"/>
    <n v="10"/>
    <n v="23.35"/>
    <n v="118000000"/>
    <n v="677.96610169491532"/>
    <s v="0-30"/>
    <s v="Moderate"/>
    <s v="0-40"/>
    <n v="21.276595744680851"/>
    <n v="2.1276595744680851"/>
  </r>
  <r>
    <x v="20"/>
    <s v="Africa"/>
    <s v="Developing"/>
    <s v="Monarchy"/>
    <n v="4.5999999999999996"/>
    <n v="70"/>
    <n v="9.52"/>
    <n v="0.34899999999999998"/>
    <n v="2209"/>
    <n v="33.6"/>
    <n v="64.88"/>
    <n v="27.1"/>
    <n v="45.8"/>
    <n v="24"/>
    <n v="18.059999999999999"/>
    <n v="60000000"/>
    <n v="5816.666666666667"/>
    <s v="0-30"/>
    <s v="Hot"/>
    <s v="40-49"/>
    <n v="21.739130434782609"/>
    <n v="2.1739130434782612"/>
  </r>
  <r>
    <x v="21"/>
    <s v="Middle East"/>
    <s v="Developed"/>
    <s v="Unitary Republic"/>
    <n v="4.5999999999999996"/>
    <n v="90.13"/>
    <n v="4.21"/>
    <n v="0.35299999999999998"/>
    <n v="1921"/>
    <n v="5"/>
    <n v="84.01"/>
    <n v="29"/>
    <n v="47.2"/>
    <n v="61"/>
    <n v="20.87"/>
    <n v="9300000"/>
    <n v="37956.989247311823"/>
    <s v="0-30"/>
    <s v="Hot"/>
    <s v="40-49"/>
    <n v="21.739130434782609"/>
    <n v="2.1739130434782612"/>
  </r>
  <r>
    <x v="22"/>
    <s v="Europe"/>
    <s v="Developed"/>
    <s v="Monarchy"/>
    <n v="4.5"/>
    <n v="94.82"/>
    <n v="11.45"/>
    <n v="2.64"/>
    <n v="2755"/>
    <n v="4.5"/>
    <n v="81.77"/>
    <n v="39.6"/>
    <n v="67.2"/>
    <n v="69"/>
    <n v="9.3800000000000008"/>
    <n v="68000000"/>
    <n v="38823.529411764706"/>
    <s v="40-49"/>
    <s v="Moderate"/>
    <s v="60 or more"/>
    <n v="22.222222222222221"/>
    <n v="2.2222222222222223"/>
  </r>
  <r>
    <x v="23"/>
    <s v="Asia"/>
    <s v="Developing"/>
    <s v="Federal Republic"/>
    <n v="4.5"/>
    <n v="43"/>
    <n v="5.54"/>
    <n v="2.65"/>
    <n v="2117"/>
    <n v="6"/>
    <n v="70.42"/>
    <n v="27.6"/>
    <n v="42.8"/>
    <n v="31"/>
    <n v="24.99"/>
    <n v="1400000000"/>
    <n v="1892.8571428571427"/>
    <s v="0-30"/>
    <s v="Hot"/>
    <s v="40-49"/>
    <n v="22.222222222222221"/>
    <n v="2.2222222222222223"/>
  </r>
  <r>
    <x v="24"/>
    <s v="Middle East"/>
    <s v="Developing"/>
    <s v="Unitary Republic"/>
    <n v="4.5"/>
    <n v="97.86"/>
    <n v="0.19"/>
    <n v="0.68700000000000006"/>
    <n v="1513"/>
    <n v="7.4"/>
    <n v="75.69"/>
    <n v="29.8"/>
    <n v="44.9"/>
    <n v="71"/>
    <n v="26.8"/>
    <n v="35000000"/>
    <n v="19628.571428571431"/>
    <s v="0-30"/>
    <s v="Hot"/>
    <s v="40-49"/>
    <n v="22.222222222222221"/>
    <n v="2.2222222222222223"/>
  </r>
  <r>
    <x v="25"/>
    <s v="Asia"/>
    <s v="Developing"/>
    <s v="Unitary Republic"/>
    <n v="4.5"/>
    <n v="84.12"/>
    <n v="0.69"/>
    <n v="0.11"/>
    <n v="2288"/>
    <n v="11.5"/>
    <n v="77.430000000000007"/>
    <n v="28.7"/>
    <n v="33.6"/>
    <n v="43"/>
    <n v="18.48"/>
    <n v="37000000"/>
    <n v="2972.9729729729729"/>
    <s v="0-30"/>
    <s v="Hot"/>
    <s v="0-40"/>
    <n v="22.222222222222221"/>
    <n v="2.2222222222222223"/>
  </r>
  <r>
    <x v="26"/>
    <s v="Asia"/>
    <s v="Developing"/>
    <s v="Unitary Republic"/>
    <n v="4.4000000000000004"/>
    <n v="77.84"/>
    <n v="8.3000000000000007"/>
    <n v="0.45500000000000002"/>
    <n v="2185"/>
    <n v="1.4"/>
    <n v="77.400000000000006"/>
    <n v="39.299999999999997"/>
    <n v="68.2"/>
    <n v="44"/>
    <n v="26.91"/>
    <n v="70000000"/>
    <n v="6500"/>
    <s v="30-39"/>
    <s v="Hot"/>
    <s v="60 or more"/>
    <n v="22.727272727272727"/>
    <n v="2.2727272727272725"/>
  </r>
  <r>
    <x v="27"/>
    <s v="Middle East"/>
    <s v="Developing"/>
    <s v="Unitary Republic"/>
    <n v="4.4000000000000004"/>
    <n v="77.67"/>
    <n v="2.0499999999999998"/>
    <n v="0.85199999999999998"/>
    <n v="1832"/>
    <n v="13.4"/>
    <n v="78.45"/>
    <n v="30.9"/>
    <n v="50"/>
    <n v="117"/>
    <n v="12.63"/>
    <n v="84000000"/>
    <n v="10142.857142857143"/>
    <s v="30-39"/>
    <s v="Moderate"/>
    <s v="50-59"/>
    <n v="22.727272727272727"/>
    <n v="2.2727272727272725"/>
  </r>
  <r>
    <x v="28"/>
    <s v="Asia"/>
    <s v="Developed"/>
    <s v="Monarchy"/>
    <n v="4.2"/>
    <n v="90.22"/>
    <n v="7.96"/>
    <n v="4.87"/>
    <n v="1738"/>
    <n v="2.8"/>
    <n v="85.03"/>
    <n v="48.4"/>
    <n v="60.5"/>
    <n v="65"/>
    <n v="12.36"/>
    <n v="126000000"/>
    <n v="38650.793650793654"/>
    <s v="40-49"/>
    <s v="Moderate"/>
    <s v="60 or more"/>
    <n v="23.809523809523807"/>
    <n v="2.3809523809523809"/>
  </r>
  <r>
    <x v="29"/>
    <s v="North America"/>
    <s v="Developing"/>
    <s v="Federal Republic"/>
    <n v="4.2"/>
    <n v="71.97"/>
    <n v="5"/>
    <n v="1.1499999999999999"/>
    <n v="2255"/>
    <n v="4.4000000000000004"/>
    <n v="75.41"/>
    <n v="29"/>
    <n v="57"/>
    <n v="45"/>
    <n v="21.86"/>
    <n v="130000000"/>
    <n v="8846.1538461538457"/>
    <s v="0-30"/>
    <s v="Moderate"/>
    <s v="50-59"/>
    <n v="23.809523809523807"/>
    <n v="2.3809523809523809"/>
  </r>
  <r>
    <x v="30"/>
    <s v="Asia"/>
    <s v="Developing"/>
    <s v="Federal Republic"/>
    <n v="4.2"/>
    <n v="25"/>
    <n v="0.34"/>
    <n v="0.30499999999999999"/>
    <n v="2096"/>
    <n v="4.4000000000000004"/>
    <n v="67.790000000000006"/>
    <n v="20.2"/>
    <n v="30.4"/>
    <n v="12"/>
    <n v="21.68"/>
    <n v="225000000"/>
    <n v="1355.5555555555557"/>
    <s v="0-30"/>
    <s v="Hot"/>
    <s v="0-40"/>
    <n v="23.809523809523807"/>
    <n v="2.3809523809523809"/>
  </r>
  <r>
    <x v="31"/>
    <s v="Asia"/>
    <s v="Developed"/>
    <s v="Federal Republic"/>
    <n v="4.0999999999999996"/>
    <n v="96.51"/>
    <n v="9.6999999999999993"/>
    <n v="1.5309999999999999"/>
    <n v="2063"/>
    <n v="3.5"/>
    <n v="83.5"/>
    <n v="43.4"/>
    <n v="65.400000000000006"/>
    <n v="102"/>
    <n v="13.04"/>
    <n v="52000000"/>
    <n v="29442.307692307691"/>
    <s v="40-49"/>
    <s v="Moderate"/>
    <s v="60 or more"/>
    <n v="24.390243902439028"/>
    <n v="2.4390243902439028"/>
  </r>
  <r>
    <x v="32"/>
    <s v="Asia"/>
    <s v="Developing"/>
    <s v="Unitary Republic"/>
    <n v="4.0999999999999996"/>
    <n v="24.8"/>
    <n v="0.02"/>
    <n v="0.25"/>
    <n v="2232"/>
    <n v="5.2"/>
    <n v="73.569999999999993"/>
    <n v="26.3"/>
    <n v="35.5"/>
    <n v="25"/>
    <n v="25.68"/>
    <n v="166000000"/>
    <n v="1506.0240963855422"/>
    <s v="0-30"/>
    <s v="Hot"/>
    <s v="0-40"/>
    <n v="24.390243902439028"/>
    <n v="2.4390243902439028"/>
  </r>
  <r>
    <x v="33"/>
    <s v="Asia"/>
    <s v="Developing"/>
    <s v="Unitary Republic"/>
    <n v="4"/>
    <n v="70.3"/>
    <n v="8.66"/>
    <n v="0.224"/>
    <n v="2170"/>
    <n v="2.2000000000000002"/>
    <n v="75.7"/>
    <n v="32"/>
    <n v="42.9"/>
    <n v="35"/>
    <n v="25.03"/>
    <n v="98000000"/>
    <n v="2285.7142857142858"/>
    <s v="30-39"/>
    <s v="Hot"/>
    <s v="40-49"/>
    <n v="25"/>
    <n v="2.5"/>
  </r>
  <r>
    <x v="34"/>
    <s v="Africa"/>
    <s v="Developing"/>
    <s v="Semi-Presidential"/>
    <n v="3.9"/>
    <n v="35.5"/>
    <n v="10.84"/>
    <n v="0.376"/>
    <n v="1827"/>
    <n v="9.8000000000000007"/>
    <n v="55.75"/>
    <n v="17"/>
    <n v="38"/>
    <n v="12"/>
    <n v="27.67"/>
    <n v="206000000"/>
    <n v="1825.2427184466019"/>
    <s v="0-30"/>
    <s v="Hot"/>
    <s v="0-40"/>
    <n v="25.641025641025646"/>
    <n v="2.5641025641025643"/>
  </r>
  <r>
    <x v="35"/>
    <s v="Asia"/>
    <s v="Developing"/>
    <s v="Unitary Republic"/>
    <n v="3.7"/>
    <n v="53.73"/>
    <n v="0.56999999999999995"/>
    <n v="1.0149999999999999"/>
    <n v="2024"/>
    <n v="4.4000000000000004"/>
    <n v="72.319999999999993"/>
    <n v="29.4"/>
    <n v="50.4"/>
    <n v="36"/>
    <n v="25.99"/>
    <n v="276000000"/>
    <n v="3677.5362318840575"/>
    <s v="0-30"/>
    <s v="Hot"/>
    <s v="50-59"/>
    <n v="27.027027027027025"/>
    <n v="2.7027027027027022"/>
  </r>
  <r>
    <x v="36"/>
    <s v="Middle East"/>
    <s v="Developing"/>
    <s v="Federal Republic"/>
    <n v="3.7"/>
    <n v="60"/>
    <n v="0.39"/>
    <n v="0.192"/>
    <n v="536"/>
    <n v="14.2"/>
    <n v="71.08"/>
    <n v="31.9"/>
    <n v="24"/>
    <n v="16"/>
    <n v="24.22"/>
    <n v="41000000"/>
    <n v="4682.9268292682927"/>
    <s v="30-39"/>
    <s v="Hot"/>
    <s v="0-40"/>
    <n v="27.027027027027025"/>
    <n v="2.7027027027027022"/>
  </r>
  <r>
    <x v="37"/>
    <s v="Africa"/>
    <s v="Developing"/>
    <s v="Federal Republic"/>
    <n v="3.5"/>
    <n v="71.91"/>
    <n v="0.36"/>
    <n v="0.23499999999999999"/>
    <n v="1352"/>
    <n v="9.3000000000000007"/>
    <n v="72.540000000000006"/>
    <n v="23.9"/>
    <n v="28"/>
    <n v="39"/>
    <n v="23.88"/>
    <n v="104000000"/>
    <n v="2259.6153846153843"/>
    <s v="0-30"/>
    <s v="Hot"/>
    <s v="0-40"/>
    <n v="28.571428571428569"/>
    <n v="2.857142857142856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Oceania"/>
    <s v="Developed"/>
    <s v="Monarchy"/>
    <n v="5.9"/>
    <n v="89.6"/>
    <n v="10.51"/>
    <n v="1.32"/>
    <n v="1731"/>
    <n v="5.0999999999999996"/>
    <n v="83.94"/>
    <n v="37"/>
    <n v="71.5"/>
    <n v="114"/>
    <n v="22.06"/>
    <n v="26000000"/>
    <n v="50769.230769230773"/>
    <s v="30-39"/>
    <s v="Hot"/>
    <s v="60 or more"/>
    <n v="16.949152542372879"/>
    <n v="1.6949152542372881"/>
    <n v="1694.9152542372881"/>
  </r>
  <r>
    <x v="1"/>
    <s v="South America"/>
    <s v="Developing"/>
    <s v="Federal Republic"/>
    <n v="5.8"/>
    <n v="81.34"/>
    <n v="7.42"/>
    <n v="2.0499999999999998"/>
    <n v="1709"/>
    <n v="14.4"/>
    <n v="76.569999999999993"/>
    <n v="32.799999999999997"/>
    <n v="51.2"/>
    <n v="55"/>
    <n v="25.58"/>
    <n v="213000000"/>
    <n v="9624.4131455399056"/>
    <s v="30-39"/>
    <s v="Hot"/>
    <s v="50-59"/>
    <n v="17.241379310344829"/>
    <n v="1.7241379310344829"/>
    <n v="1724.1379310344828"/>
  </r>
  <r>
    <x v="2"/>
    <s v="Europe"/>
    <s v="Developed"/>
    <s v="Unitary Republic"/>
    <n v="5.7"/>
    <n v="78.260000000000005"/>
    <n v="12.03"/>
    <n v="0.219"/>
    <n v="2399"/>
    <n v="6.6"/>
    <n v="82.65"/>
    <n v="45"/>
    <n v="54.7"/>
    <n v="70"/>
    <n v="16.09"/>
    <n v="10000000"/>
    <n v="21900"/>
    <s v="40-49"/>
    <s v="Moderate"/>
    <s v="50-59"/>
    <n v="17.543859649122805"/>
    <n v="1.7543859649122806"/>
    <n v="1754.3859649122805"/>
  </r>
  <r>
    <x v="3"/>
    <s v="Europe"/>
    <s v="Developed"/>
    <s v="Semi-Presidential"/>
    <n v="5.6"/>
    <n v="92.17"/>
    <n v="10.78"/>
    <n v="0.252"/>
    <n v="1659"/>
    <n v="7.5"/>
    <n v="82.48"/>
    <n v="42.4"/>
    <n v="70.900000000000006"/>
    <n v="95"/>
    <n v="2.2999999999999998"/>
    <n v="5500000"/>
    <n v="45818.181818181816"/>
    <s v="40-49"/>
    <s v="Moderate"/>
    <s v="60 or more"/>
    <n v="17.857142857142858"/>
    <n v="1.7857142857142858"/>
    <n v="1785.7142857142858"/>
  </r>
  <r>
    <x v="4"/>
    <s v="Europe"/>
    <s v="Developing"/>
    <s v="Semi-Presidential"/>
    <n v="5.5"/>
    <n v="84.99"/>
    <n v="11.19"/>
    <n v="1.58"/>
    <n v="1974"/>
    <n v="5"/>
    <n v="72.989999999999995"/>
    <n v="38.799999999999997"/>
    <n v="49.1"/>
    <n v="86"/>
    <n v="-3.64"/>
    <n v="145000000"/>
    <n v="10896.551724137931"/>
    <s v="30-39"/>
    <s v="Cold"/>
    <s v="40-49"/>
    <n v="18.181818181818183"/>
    <n v="1.8181818181818183"/>
    <n v="1818.1818181818182"/>
  </r>
  <r>
    <x v="5"/>
    <s v="North America"/>
    <s v="Developing"/>
    <s v="One-Party"/>
    <n v="5.5"/>
    <n v="74"/>
    <n v="5.83"/>
    <n v="9.6000000000000002E-2"/>
    <n v="2288"/>
    <n v="2.8"/>
    <n v="79.180000000000007"/>
    <n v="41.2"/>
    <n v="30.5"/>
    <n v="54"/>
    <n v="26.05"/>
    <n v="11000000"/>
    <n v="8727.2727272727279"/>
    <s v="40-49"/>
    <s v="Cold"/>
    <s v="0-40"/>
    <n v="18.181818181818183"/>
    <n v="1.8181818181818183"/>
    <n v="1818.1818181818182"/>
  </r>
  <r>
    <x v="6"/>
    <s v="Oceania"/>
    <s v="Developed"/>
    <s v="Unitary Republic"/>
    <n v="5.4"/>
    <n v="91.5"/>
    <n v="10.63"/>
    <n v="0.20399999999999999"/>
    <n v="1752"/>
    <n v="4.0999999999999996"/>
    <n v="82.8"/>
    <n v="36.5"/>
    <n v="62.5"/>
    <n v="80"/>
    <n v="11.23"/>
    <n v="5000000"/>
    <n v="40799.999999999993"/>
    <s v="30-39"/>
    <s v="Moderate"/>
    <s v="60 or more"/>
    <n v="18.518518518518519"/>
    <n v="1.8518518518518516"/>
    <n v="1851.8518518518517"/>
  </r>
  <r>
    <x v="7"/>
    <s v="Europe"/>
    <s v="Developed"/>
    <s v="Federal Republic"/>
    <n v="5.2"/>
    <n v="89.81"/>
    <n v="12.91"/>
    <n v="3.69"/>
    <n v="1354"/>
    <n v="3.5"/>
    <n v="81.88"/>
    <n v="33.4"/>
    <n v="65"/>
    <n v="73"/>
    <n v="9.49"/>
    <n v="83000000"/>
    <n v="44457.831325301209"/>
    <s v="30-39"/>
    <s v="Moderate"/>
    <s v="60 or more"/>
    <n v="19.23076923076923"/>
    <n v="1.9230769230769229"/>
    <n v="1923.0769230769229"/>
  </r>
  <r>
    <x v="8"/>
    <s v="Europe"/>
    <s v="Developed"/>
    <s v="Monarchy"/>
    <n v="5.2"/>
    <n v="93.21"/>
    <n v="12.71"/>
    <n v="1.31"/>
    <n v="1686"/>
    <n v="14.7"/>
    <n v="83.99"/>
    <n v="43.9"/>
    <n v="60.9"/>
    <n v="96"/>
    <n v="14.25"/>
    <n v="47000000"/>
    <n v="27872.340425531915"/>
    <s v="40-49"/>
    <s v="Hot"/>
    <s v="60 or more"/>
    <n v="19.23076923076923"/>
    <n v="1.9230769230769229"/>
    <n v="1923.0769230769229"/>
  </r>
  <r>
    <x v="9"/>
    <s v="South America"/>
    <s v="Developing"/>
    <s v="Unitary Republic"/>
    <n v="5"/>
    <n v="88.3"/>
    <n v="9.07"/>
    <n v="0.27700000000000002"/>
    <n v="1974"/>
    <n v="9.1"/>
    <n v="80.739999999999995"/>
    <n v="34.9"/>
    <n v="56.2"/>
    <n v="92"/>
    <n v="9.8800000000000008"/>
    <n v="19000000"/>
    <n v="14578.947368421053"/>
    <s v="30-39"/>
    <s v="Cold"/>
    <s v="50-59"/>
    <n v="20"/>
    <n v="2"/>
    <n v="2000"/>
  </r>
  <r>
    <x v="10"/>
    <s v="Europe"/>
    <s v="Developed"/>
    <s v="Unitary Republic"/>
    <n v="4.9000000000000004"/>
    <n v="94.54"/>
    <n v="8.93"/>
    <n v="0.53600000000000003"/>
    <n v="1609"/>
    <n v="8.6999999999999993"/>
    <n v="83.33"/>
    <n v="39.5"/>
    <n v="64.900000000000006"/>
    <n v="85"/>
    <n v="3.02"/>
    <n v="10000000"/>
    <n v="53600"/>
    <s v="40-49"/>
    <s v="Moderate"/>
    <s v="60 or more"/>
    <n v="20.408163265306118"/>
    <n v="2.0408163265306118"/>
    <n v="2040.8163265306121"/>
  </r>
  <r>
    <x v="11"/>
    <s v="Middle East"/>
    <s v="Developing"/>
    <s v="Unitary Republic"/>
    <n v="4.9000000000000004"/>
    <n v="84.11"/>
    <n v="1.03"/>
    <n v="0.45400000000000001"/>
    <n v="1746"/>
    <n v="11.5"/>
    <n v="77.3"/>
    <n v="31.9"/>
    <n v="36.5"/>
    <n v="58"/>
    <n v="19.54"/>
    <n v="85000000"/>
    <n v="5341.1764705882351"/>
    <s v="30-39"/>
    <s v="Moderate"/>
    <s v="0-40"/>
    <n v="20.408163265306118"/>
    <n v="2.0408163265306118"/>
    <n v="2040.8163265306121"/>
  </r>
  <r>
    <x v="12"/>
    <s v="Europe"/>
    <s v="Developed"/>
    <s v="Semi-Presidential"/>
    <n v="4.8"/>
    <n v="84.8"/>
    <n v="12.33"/>
    <n v="2.58"/>
    <n v="1514"/>
    <n v="8.1"/>
    <n v="83.18"/>
    <n v="41.6"/>
    <n v="61.9"/>
    <n v="69"/>
    <n v="11.57"/>
    <n v="67000000"/>
    <n v="38507.462686567167"/>
    <s v="40-49"/>
    <s v="Moderate"/>
    <s v="60 or more"/>
    <n v="20.833333333333336"/>
    <n v="2.0833333333333335"/>
    <n v="2083.3333333333335"/>
  </r>
  <r>
    <x v="13"/>
    <s v="Europe"/>
    <s v="Developed"/>
    <s v="Monarchy"/>
    <n v="4.8"/>
    <n v="92"/>
    <n v="12.88"/>
    <n v="0.33100000000000002"/>
    <n v="1863"/>
    <n v="6.6"/>
    <n v="82.81"/>
    <n v="37.6"/>
    <n v="55.3"/>
    <n v="75"/>
    <n v="9.9499999999999993"/>
    <n v="5000000"/>
    <n v="66200"/>
    <s v="30-39"/>
    <s v="Moderate"/>
    <s v="50-59"/>
    <n v="20.833333333333336"/>
    <n v="2.0833333333333335"/>
    <n v="2083.3333333333335"/>
  </r>
  <r>
    <x v="14"/>
    <s v="North America"/>
    <s v="Developed"/>
    <s v="Monarchy"/>
    <n v="4.7"/>
    <n v="96.97"/>
    <n v="8.94"/>
    <n v="1.64"/>
    <n v="1696"/>
    <n v="7.5"/>
    <n v="82.96"/>
    <n v="40.200000000000003"/>
    <n v="69.8"/>
    <n v="80"/>
    <n v="-3.71"/>
    <n v="38000000"/>
    <n v="43157.8947368421"/>
    <s v="40-49"/>
    <s v="Cold"/>
    <s v="60 or more"/>
    <n v="21.276595744680851"/>
    <n v="2.1276595744680851"/>
    <n v="2127.6595744680853"/>
  </r>
  <r>
    <x v="15"/>
    <s v="Europe"/>
    <s v="Developed"/>
    <s v="Monarchy"/>
    <n v="4.7"/>
    <n v="97"/>
    <n v="7.41"/>
    <n v="0.4"/>
    <n v="1417"/>
    <n v="5"/>
    <n v="82.94"/>
    <n v="39.299999999999997"/>
    <n v="60.2"/>
    <n v="84"/>
    <n v="2.06"/>
    <n v="5400000"/>
    <n v="74074.074074074073"/>
    <s v="30-39"/>
    <s v="Cold"/>
    <s v="60 or more"/>
    <n v="21.276595744680851"/>
    <n v="2.1276595744680851"/>
    <n v="2127.6595744680853"/>
  </r>
  <r>
    <x v="16"/>
    <s v="South America"/>
    <s v="Developing"/>
    <s v="Federal Republic"/>
    <n v="4.7"/>
    <n v="85.5"/>
    <n v="9.65"/>
    <n v="0.64"/>
    <n v="1692"/>
    <n v="10.9"/>
    <n v="77.17"/>
    <n v="24.4"/>
    <n v="54.4"/>
    <n v="99"/>
    <n v="15.4"/>
    <n v="45000000"/>
    <n v="14222.222222222223"/>
    <s v="0-30"/>
    <s v="Varies"/>
    <s v="50-59"/>
    <n v="21.276595744680851"/>
    <n v="2.1276595744680851"/>
    <n v="2127.6595744680853"/>
  </r>
  <r>
    <x v="17"/>
    <s v="South America"/>
    <s v="Developing"/>
    <s v="Unitary Republic"/>
    <n v="4.7"/>
    <n v="69.790000000000006"/>
    <n v="5.74"/>
    <n v="0.31"/>
    <n v="1998"/>
    <n v="14.3"/>
    <n v="77.87"/>
    <n v="30.8"/>
    <n v="53.2"/>
    <n v="54"/>
    <n v="24.97"/>
    <n v="51000000"/>
    <n v="6078.4313725490201"/>
    <s v="30-39"/>
    <s v="Hot"/>
    <s v="50-59"/>
    <n v="21.276595744680851"/>
    <n v="2.1276595744680851"/>
    <n v="2127.6595744680853"/>
  </r>
  <r>
    <x v="18"/>
    <s v="Europe"/>
    <s v="Developed"/>
    <s v="Unitary Republic"/>
    <n v="4.7"/>
    <n v="91.33"/>
    <n v="9.61"/>
    <n v="0.83099999999999996"/>
    <n v="1430"/>
    <n v="4"/>
    <n v="82.78"/>
    <n v="41.7"/>
    <n v="64.7"/>
    <n v="92"/>
    <n v="10.39"/>
    <n v="17000000"/>
    <n v="48882.352941176468"/>
    <s v="40-49"/>
    <s v="Moderate"/>
    <s v="60 or more"/>
    <n v="21.276595744680851"/>
    <n v="2.1276595744680851"/>
    <n v="2127.6595744680853"/>
  </r>
  <r>
    <x v="19"/>
    <s v="Africa"/>
    <s v="Developing"/>
    <s v="Monarchy"/>
    <n v="4.7"/>
    <n v="24"/>
    <n v="2.36"/>
    <n v="0.08"/>
    <n v="2496"/>
    <n v="3.7"/>
    <n v="67.81"/>
    <n v="18.5"/>
    <n v="37.799999999999997"/>
    <n v="10"/>
    <n v="23.35"/>
    <n v="118000000"/>
    <n v="677.96610169491532"/>
    <s v="0-30"/>
    <s v="Moderate"/>
    <s v="0-40"/>
    <n v="21.276595744680851"/>
    <n v="2.1276595744680851"/>
    <n v="2127.6595744680853"/>
  </r>
  <r>
    <x v="20"/>
    <s v="Africa"/>
    <s v="Developing"/>
    <s v="Monarchy"/>
    <n v="4.5999999999999996"/>
    <n v="70"/>
    <n v="9.52"/>
    <n v="0.34899999999999998"/>
    <n v="2209"/>
    <n v="33.6"/>
    <n v="64.88"/>
    <n v="27.1"/>
    <n v="45.8"/>
    <n v="24"/>
    <n v="18.059999999999999"/>
    <n v="60000000"/>
    <n v="5816.666666666667"/>
    <s v="0-30"/>
    <s v="Hot"/>
    <s v="40-49"/>
    <n v="21.739130434782609"/>
    <n v="2.1739130434782612"/>
    <n v="2173.913043478261"/>
  </r>
  <r>
    <x v="21"/>
    <s v="Middle East"/>
    <s v="Developed"/>
    <s v="Unitary Republic"/>
    <n v="4.5999999999999996"/>
    <n v="90.13"/>
    <n v="4.21"/>
    <n v="0.35299999999999998"/>
    <n v="1921"/>
    <n v="5"/>
    <n v="84.01"/>
    <n v="29"/>
    <n v="47.2"/>
    <n v="61"/>
    <n v="20.87"/>
    <n v="9300000"/>
    <n v="37956.989247311823"/>
    <s v="0-30"/>
    <s v="Hot"/>
    <s v="40-49"/>
    <n v="21.739130434782609"/>
    <n v="2.1739130434782612"/>
    <n v="2173.913043478261"/>
  </r>
  <r>
    <x v="22"/>
    <s v="Europe"/>
    <s v="Developed"/>
    <s v="Monarchy"/>
    <n v="4.5"/>
    <n v="94.82"/>
    <n v="11.45"/>
    <n v="2.64"/>
    <n v="2755"/>
    <n v="4.5"/>
    <n v="81.77"/>
    <n v="39.6"/>
    <n v="67.2"/>
    <n v="69"/>
    <n v="9.3800000000000008"/>
    <n v="68000000"/>
    <n v="38823.529411764706"/>
    <s v="40-49"/>
    <s v="Moderate"/>
    <s v="60 or more"/>
    <n v="22.222222222222221"/>
    <n v="2.2222222222222223"/>
    <n v="2222.2222222222222"/>
  </r>
  <r>
    <x v="23"/>
    <s v="Asia"/>
    <s v="Developing"/>
    <s v="Federal Republic"/>
    <n v="4.5"/>
    <n v="43"/>
    <n v="5.54"/>
    <n v="2.65"/>
    <n v="2117"/>
    <n v="6"/>
    <n v="70.42"/>
    <n v="27.6"/>
    <n v="42.8"/>
    <n v="31"/>
    <n v="24.99"/>
    <n v="1400000000"/>
    <n v="1892.8571428571427"/>
    <s v="0-30"/>
    <s v="Hot"/>
    <s v="40-49"/>
    <n v="22.222222222222221"/>
    <n v="2.2222222222222223"/>
    <n v="2222.2222222222222"/>
  </r>
  <r>
    <x v="24"/>
    <s v="Middle East"/>
    <s v="Developing"/>
    <s v="Unitary Republic"/>
    <n v="4.5"/>
    <n v="97.86"/>
    <n v="0.19"/>
    <n v="0.68700000000000006"/>
    <n v="1513"/>
    <n v="7.4"/>
    <n v="75.69"/>
    <n v="29.8"/>
    <n v="44.9"/>
    <n v="71"/>
    <n v="26.8"/>
    <n v="35000000"/>
    <n v="19628.571428571431"/>
    <s v="0-30"/>
    <s v="Hot"/>
    <s v="40-49"/>
    <n v="22.222222222222221"/>
    <n v="2.2222222222222223"/>
    <n v="2222.2222222222222"/>
  </r>
  <r>
    <x v="25"/>
    <s v="Asia"/>
    <s v="Developing"/>
    <s v="Unitary Republic"/>
    <n v="4.5"/>
    <n v="84.12"/>
    <n v="0.69"/>
    <n v="0.11"/>
    <n v="2288"/>
    <n v="11.5"/>
    <n v="77.430000000000007"/>
    <n v="28.7"/>
    <n v="33.6"/>
    <n v="43"/>
    <n v="18.48"/>
    <n v="37000000"/>
    <n v="2972.9729729729729"/>
    <s v="0-30"/>
    <s v="Hot"/>
    <s v="0-40"/>
    <n v="22.222222222222221"/>
    <n v="2.2222222222222223"/>
    <n v="2222.2222222222222"/>
  </r>
  <r>
    <x v="26"/>
    <s v="Asia"/>
    <s v="Developing"/>
    <s v="Unitary Republic"/>
    <n v="4.4000000000000004"/>
    <n v="77.84"/>
    <n v="8.3000000000000007"/>
    <n v="0.45500000000000002"/>
    <n v="2185"/>
    <n v="1.4"/>
    <n v="77.400000000000006"/>
    <n v="39.299999999999997"/>
    <n v="68.2"/>
    <n v="44"/>
    <n v="26.91"/>
    <n v="70000000"/>
    <n v="6500"/>
    <s v="30-39"/>
    <s v="Hot"/>
    <s v="60 or more"/>
    <n v="22.727272727272727"/>
    <n v="2.2727272727272725"/>
    <n v="2272.7272727272725"/>
  </r>
  <r>
    <x v="27"/>
    <s v="Middle East"/>
    <s v="Developing"/>
    <s v="Unitary Republic"/>
    <n v="4.4000000000000004"/>
    <n v="77.67"/>
    <n v="2.0499999999999998"/>
    <n v="0.85199999999999998"/>
    <n v="1832"/>
    <n v="13.4"/>
    <n v="78.45"/>
    <n v="30.9"/>
    <n v="50"/>
    <n v="117"/>
    <n v="12.63"/>
    <n v="84000000"/>
    <n v="10142.857142857143"/>
    <s v="30-39"/>
    <s v="Moderate"/>
    <s v="50-59"/>
    <n v="22.727272727272727"/>
    <n v="2.2727272727272725"/>
    <n v="2272.7272727272725"/>
  </r>
  <r>
    <x v="28"/>
    <s v="Asia"/>
    <s v="Developed"/>
    <s v="Monarchy"/>
    <n v="4.2"/>
    <n v="90.22"/>
    <n v="7.96"/>
    <n v="4.87"/>
    <n v="1738"/>
    <n v="2.8"/>
    <n v="85.03"/>
    <n v="48.4"/>
    <n v="60.5"/>
    <n v="65"/>
    <n v="12.36"/>
    <n v="126000000"/>
    <n v="38650.793650793654"/>
    <s v="40-49"/>
    <s v="Moderate"/>
    <s v="60 or more"/>
    <n v="23.809523809523807"/>
    <n v="2.3809523809523809"/>
    <n v="2380.9523809523807"/>
  </r>
  <r>
    <x v="29"/>
    <s v="North America"/>
    <s v="Developing"/>
    <s v="Federal Republic"/>
    <n v="4.2"/>
    <n v="71.97"/>
    <n v="5"/>
    <n v="1.1499999999999999"/>
    <n v="2255"/>
    <n v="4.4000000000000004"/>
    <n v="75.41"/>
    <n v="29"/>
    <n v="57"/>
    <n v="45"/>
    <n v="21.86"/>
    <n v="130000000"/>
    <n v="8846.1538461538457"/>
    <s v="0-30"/>
    <s v="Moderate"/>
    <s v="50-59"/>
    <n v="23.809523809523807"/>
    <n v="2.3809523809523809"/>
    <n v="2380.9523809523807"/>
  </r>
  <r>
    <x v="30"/>
    <s v="Asia"/>
    <s v="Developing"/>
    <s v="Federal Republic"/>
    <n v="4.2"/>
    <n v="25"/>
    <n v="0.34"/>
    <n v="0.30499999999999999"/>
    <n v="2096"/>
    <n v="4.4000000000000004"/>
    <n v="67.790000000000006"/>
    <n v="20.2"/>
    <n v="30.4"/>
    <n v="12"/>
    <n v="21.68"/>
    <n v="225000000"/>
    <n v="1355.5555555555557"/>
    <s v="0-30"/>
    <s v="Hot"/>
    <s v="0-40"/>
    <n v="23.809523809523807"/>
    <n v="2.3809523809523809"/>
    <n v="2380.9523809523807"/>
  </r>
  <r>
    <x v="31"/>
    <s v="Asia"/>
    <s v="Developed"/>
    <s v="Federal Republic"/>
    <n v="4.0999999999999996"/>
    <n v="96.51"/>
    <n v="9.6999999999999993"/>
    <n v="1.5309999999999999"/>
    <n v="2063"/>
    <n v="3.5"/>
    <n v="83.5"/>
    <n v="43.4"/>
    <n v="65.400000000000006"/>
    <n v="102"/>
    <n v="13.04"/>
    <n v="52000000"/>
    <n v="29442.307692307691"/>
    <s v="40-49"/>
    <s v="Moderate"/>
    <s v="60 or more"/>
    <n v="24.390243902439028"/>
    <n v="2.4390243902439028"/>
    <n v="2439.0243902439029"/>
  </r>
  <r>
    <x v="32"/>
    <s v="Asia"/>
    <s v="Developing"/>
    <s v="Unitary Republic"/>
    <n v="4.0999999999999996"/>
    <n v="24.8"/>
    <n v="0.02"/>
    <n v="0.25"/>
    <n v="2232"/>
    <n v="5.2"/>
    <n v="73.569999999999993"/>
    <n v="26.3"/>
    <n v="35.5"/>
    <n v="25"/>
    <n v="25.68"/>
    <n v="166000000"/>
    <n v="1506.0240963855422"/>
    <s v="0-30"/>
    <s v="Hot"/>
    <s v="0-40"/>
    <n v="24.390243902439028"/>
    <n v="2.4390243902439028"/>
    <n v="2439.0243902439029"/>
  </r>
  <r>
    <x v="33"/>
    <s v="Asia"/>
    <s v="Developing"/>
    <s v="Unitary Republic"/>
    <n v="4"/>
    <n v="70.3"/>
    <n v="8.66"/>
    <n v="0.224"/>
    <n v="2170"/>
    <n v="2.2000000000000002"/>
    <n v="75.7"/>
    <n v="32"/>
    <n v="42.9"/>
    <n v="35"/>
    <n v="25.03"/>
    <n v="98000000"/>
    <n v="2285.7142857142858"/>
    <s v="30-39"/>
    <s v="Hot"/>
    <s v="40-49"/>
    <n v="25"/>
    <n v="2.5"/>
    <n v="2500"/>
  </r>
  <r>
    <x v="34"/>
    <s v="Africa"/>
    <s v="Developing"/>
    <s v="Semi-Presidential"/>
    <n v="3.9"/>
    <n v="35.5"/>
    <n v="10.84"/>
    <n v="0.376"/>
    <n v="1827"/>
    <n v="9.8000000000000007"/>
    <n v="55.75"/>
    <n v="17"/>
    <n v="38"/>
    <n v="12"/>
    <n v="27.67"/>
    <n v="206000000"/>
    <n v="1825.2427184466019"/>
    <s v="0-30"/>
    <s v="Hot"/>
    <s v="0-40"/>
    <n v="25.641025641025646"/>
    <n v="2.5641025641025643"/>
    <n v="2564.1025641025644"/>
  </r>
  <r>
    <x v="35"/>
    <s v="Asia"/>
    <s v="Developing"/>
    <s v="Unitary Republic"/>
    <n v="3.7"/>
    <n v="53.73"/>
    <n v="0.56999999999999995"/>
    <n v="1.0149999999999999"/>
    <n v="2024"/>
    <n v="4.4000000000000004"/>
    <n v="72.319999999999993"/>
    <n v="29.4"/>
    <n v="50.4"/>
    <n v="36"/>
    <n v="25.99"/>
    <n v="276000000"/>
    <n v="3677.5362318840575"/>
    <s v="0-30"/>
    <s v="Hot"/>
    <s v="50-59"/>
    <n v="27.027027027027025"/>
    <n v="2.7027027027027022"/>
    <n v="2702.7027027027025"/>
  </r>
  <r>
    <x v="36"/>
    <s v="Middle East"/>
    <s v="Developing"/>
    <s v="Federal Republic"/>
    <n v="3.7"/>
    <n v="60"/>
    <n v="0.39"/>
    <n v="0.192"/>
    <n v="536"/>
    <n v="14.2"/>
    <n v="71.08"/>
    <n v="31.9"/>
    <n v="24"/>
    <n v="16"/>
    <n v="24.22"/>
    <n v="41000000"/>
    <n v="4682.9268292682927"/>
    <s v="30-39"/>
    <s v="Hot"/>
    <s v="0-40"/>
    <n v="27.027027027027025"/>
    <n v="2.7027027027027022"/>
    <n v="2702.7027027027025"/>
  </r>
  <r>
    <x v="37"/>
    <s v="Africa"/>
    <s v="Developing"/>
    <s v="Federal Republic"/>
    <n v="3.5"/>
    <n v="71.91"/>
    <n v="0.36"/>
    <n v="0.23499999999999999"/>
    <n v="1352"/>
    <n v="9.3000000000000007"/>
    <n v="72.540000000000006"/>
    <n v="23.9"/>
    <n v="28"/>
    <n v="39"/>
    <n v="23.88"/>
    <n v="104000000"/>
    <n v="2259.6153846153843"/>
    <s v="0-30"/>
    <s v="Hot"/>
    <s v="0-40"/>
    <n v="28.571428571428569"/>
    <n v="2.8571428571428568"/>
    <n v="2857.1428571428569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s v="Monarchy"/>
    <n v="5.9"/>
    <n v="89.6"/>
    <n v="10.51"/>
    <n v="1.32"/>
    <n v="1731"/>
    <n v="5.0999999999999996"/>
    <n v="83.94"/>
    <n v="37"/>
    <n v="71.5"/>
    <n v="114"/>
    <n v="22.06"/>
    <n v="26000000"/>
    <x v="0"/>
    <x v="0"/>
    <s v="Hot"/>
    <s v="60 or more"/>
    <n v="16.949152542372879"/>
    <n v="1.6949152542372881"/>
    <n v="1694.9152542372881"/>
    <n v="16949.152542372882"/>
  </r>
  <r>
    <x v="1"/>
    <x v="1"/>
    <x v="1"/>
    <s v="Federal Republic"/>
    <n v="5.8"/>
    <n v="81.34"/>
    <n v="7.42"/>
    <n v="2.0499999999999998"/>
    <n v="1709"/>
    <n v="14.4"/>
    <n v="76.569999999999993"/>
    <n v="32.799999999999997"/>
    <n v="51.2"/>
    <n v="55"/>
    <n v="25.58"/>
    <n v="213000000"/>
    <x v="1"/>
    <x v="0"/>
    <s v="Hot"/>
    <s v="50-59"/>
    <n v="17.241379310344829"/>
    <n v="1.7241379310344829"/>
    <n v="17241.37931034483"/>
    <n v="17241.37931034483"/>
  </r>
  <r>
    <x v="2"/>
    <x v="2"/>
    <x v="0"/>
    <s v="Unitary Republic"/>
    <n v="5.7"/>
    <n v="78.260000000000005"/>
    <n v="12.03"/>
    <n v="0.219"/>
    <n v="2399"/>
    <n v="6.6"/>
    <n v="82.65"/>
    <n v="45"/>
    <n v="54.7"/>
    <n v="70"/>
    <n v="16.09"/>
    <n v="10000000"/>
    <x v="2"/>
    <x v="1"/>
    <s v="Moderate"/>
    <s v="50-59"/>
    <n v="17.543859649122805"/>
    <n v="1.7543859649122806"/>
    <n v="17543.859649122805"/>
    <n v="17543.859649122805"/>
  </r>
  <r>
    <x v="3"/>
    <x v="2"/>
    <x v="0"/>
    <s v="Semi-Presidential"/>
    <n v="5.6"/>
    <n v="92.17"/>
    <n v="10.78"/>
    <n v="0.252"/>
    <n v="1659"/>
    <n v="7.5"/>
    <n v="82.48"/>
    <n v="42.4"/>
    <n v="70.900000000000006"/>
    <n v="95"/>
    <n v="2.2999999999999998"/>
    <n v="5500000"/>
    <x v="3"/>
    <x v="1"/>
    <s v="Moderate"/>
    <s v="60 or more"/>
    <n v="17.857142857142858"/>
    <n v="1.7857142857142858"/>
    <n v="17857.142857142859"/>
    <n v="17857.142857142859"/>
  </r>
  <r>
    <x v="4"/>
    <x v="2"/>
    <x v="1"/>
    <s v="Semi-Presidential"/>
    <n v="5.5"/>
    <n v="84.99"/>
    <n v="11.19"/>
    <n v="1.58"/>
    <n v="1974"/>
    <n v="5"/>
    <n v="72.989999999999995"/>
    <n v="38.799999999999997"/>
    <n v="49.1"/>
    <n v="86"/>
    <n v="-3.64"/>
    <n v="145000000"/>
    <x v="4"/>
    <x v="0"/>
    <s v="Cold"/>
    <s v="40-49"/>
    <n v="18.181818181818183"/>
    <n v="1.8181818181818183"/>
    <n v="18181.818181818184"/>
    <n v="18181.818181818184"/>
  </r>
  <r>
    <x v="5"/>
    <x v="3"/>
    <x v="1"/>
    <s v="One-Party"/>
    <n v="5.5"/>
    <n v="74"/>
    <n v="5.83"/>
    <n v="9.6000000000000002E-2"/>
    <n v="2288"/>
    <n v="2.8"/>
    <n v="79.180000000000007"/>
    <n v="41.2"/>
    <n v="30.5"/>
    <n v="54"/>
    <n v="26.05"/>
    <n v="11000000"/>
    <x v="5"/>
    <x v="1"/>
    <s v="Cold"/>
    <s v="0-40"/>
    <n v="18.181818181818183"/>
    <n v="1.8181818181818183"/>
    <n v="18181.818181818184"/>
    <n v="18181.818181818184"/>
  </r>
  <r>
    <x v="6"/>
    <x v="0"/>
    <x v="0"/>
    <s v="Unitary Republic"/>
    <n v="5.4"/>
    <n v="91.5"/>
    <n v="10.63"/>
    <n v="0.20399999999999999"/>
    <n v="1752"/>
    <n v="4.0999999999999996"/>
    <n v="82.8"/>
    <n v="36.5"/>
    <n v="62.5"/>
    <n v="80"/>
    <n v="11.23"/>
    <n v="5000000"/>
    <x v="6"/>
    <x v="0"/>
    <s v="Moderate"/>
    <s v="60 or more"/>
    <n v="18.518518518518519"/>
    <n v="1.8518518518518516"/>
    <n v="18518.518518518518"/>
    <n v="18518.518518518518"/>
  </r>
  <r>
    <x v="7"/>
    <x v="2"/>
    <x v="0"/>
    <s v="Federal Republic"/>
    <n v="5.2"/>
    <n v="89.81"/>
    <n v="12.91"/>
    <n v="3.69"/>
    <n v="1354"/>
    <n v="3.5"/>
    <n v="81.88"/>
    <n v="33.4"/>
    <n v="65"/>
    <n v="73"/>
    <n v="9.49"/>
    <n v="83000000"/>
    <x v="7"/>
    <x v="0"/>
    <s v="Moderate"/>
    <s v="60 or more"/>
    <n v="19.23076923076923"/>
    <n v="1.9230769230769229"/>
    <n v="19230.76923076923"/>
    <n v="19230.76923076923"/>
  </r>
  <r>
    <x v="8"/>
    <x v="2"/>
    <x v="0"/>
    <s v="Monarchy"/>
    <n v="5.2"/>
    <n v="93.21"/>
    <n v="12.71"/>
    <n v="1.31"/>
    <n v="1686"/>
    <n v="14.7"/>
    <n v="83.99"/>
    <n v="43.9"/>
    <n v="60.9"/>
    <n v="96"/>
    <n v="14.25"/>
    <n v="47000000"/>
    <x v="8"/>
    <x v="1"/>
    <s v="Hot"/>
    <s v="60 or more"/>
    <n v="19.23076923076923"/>
    <n v="1.9230769230769229"/>
    <n v="19230.76923076923"/>
    <n v="19230.76923076923"/>
  </r>
  <r>
    <x v="9"/>
    <x v="1"/>
    <x v="1"/>
    <s v="Unitary Republic"/>
    <n v="5"/>
    <n v="88.3"/>
    <n v="9.07"/>
    <n v="0.27700000000000002"/>
    <n v="1974"/>
    <n v="9.1"/>
    <n v="80.739999999999995"/>
    <n v="34.9"/>
    <n v="56.2"/>
    <n v="92"/>
    <n v="9.8800000000000008"/>
    <n v="19000000"/>
    <x v="9"/>
    <x v="0"/>
    <s v="Cold"/>
    <s v="50-59"/>
    <n v="20"/>
    <n v="2"/>
    <n v="20000"/>
    <n v="20000"/>
  </r>
  <r>
    <x v="10"/>
    <x v="2"/>
    <x v="0"/>
    <s v="Unitary Republic"/>
    <n v="4.9000000000000004"/>
    <n v="94.54"/>
    <n v="8.93"/>
    <n v="0.53600000000000003"/>
    <n v="1609"/>
    <n v="8.6999999999999993"/>
    <n v="83.33"/>
    <n v="39.5"/>
    <n v="64.900000000000006"/>
    <n v="85"/>
    <n v="3.02"/>
    <n v="10000000"/>
    <x v="10"/>
    <x v="1"/>
    <s v="Moderate"/>
    <s v="60 or more"/>
    <n v="20.408163265306118"/>
    <n v="2.0408163265306118"/>
    <n v="20408.163265306121"/>
    <n v="20408.163265306121"/>
  </r>
  <r>
    <x v="11"/>
    <x v="4"/>
    <x v="1"/>
    <s v="Unitary Republic"/>
    <n v="4.9000000000000004"/>
    <n v="84.11"/>
    <n v="1.03"/>
    <n v="0.45400000000000001"/>
    <n v="1746"/>
    <n v="11.5"/>
    <n v="77.3"/>
    <n v="31.9"/>
    <n v="36.5"/>
    <n v="58"/>
    <n v="19.54"/>
    <n v="85000000"/>
    <x v="11"/>
    <x v="0"/>
    <s v="Moderate"/>
    <s v="0-40"/>
    <n v="20.408163265306118"/>
    <n v="2.0408163265306118"/>
    <n v="20408.163265306121"/>
    <n v="20408.163265306121"/>
  </r>
  <r>
    <x v="12"/>
    <x v="2"/>
    <x v="0"/>
    <s v="Semi-Presidential"/>
    <n v="4.8"/>
    <n v="84.8"/>
    <n v="12.33"/>
    <n v="2.58"/>
    <n v="1514"/>
    <n v="8.1"/>
    <n v="83.18"/>
    <n v="41.6"/>
    <n v="61.9"/>
    <n v="69"/>
    <n v="11.57"/>
    <n v="67000000"/>
    <x v="12"/>
    <x v="1"/>
    <s v="Moderate"/>
    <s v="60 or more"/>
    <n v="20.833333333333336"/>
    <n v="2.0833333333333335"/>
    <n v="20833.333333333336"/>
    <n v="20833.333333333336"/>
  </r>
  <r>
    <x v="13"/>
    <x v="2"/>
    <x v="0"/>
    <s v="Monarchy"/>
    <n v="4.8"/>
    <n v="92"/>
    <n v="12.88"/>
    <n v="0.33100000000000002"/>
    <n v="1863"/>
    <n v="6.6"/>
    <n v="82.81"/>
    <n v="37.6"/>
    <n v="55.3"/>
    <n v="75"/>
    <n v="9.9499999999999993"/>
    <n v="5000000"/>
    <x v="13"/>
    <x v="0"/>
    <s v="Moderate"/>
    <s v="50-59"/>
    <n v="20.833333333333336"/>
    <n v="2.0833333333333335"/>
    <n v="20833.333333333336"/>
    <n v="20833.333333333336"/>
  </r>
  <r>
    <x v="14"/>
    <x v="3"/>
    <x v="0"/>
    <s v="Monarchy"/>
    <n v="4.7"/>
    <n v="96.97"/>
    <n v="8.94"/>
    <n v="1.64"/>
    <n v="1696"/>
    <n v="7.5"/>
    <n v="82.96"/>
    <n v="40.200000000000003"/>
    <n v="69.8"/>
    <n v="80"/>
    <n v="-3.71"/>
    <n v="38000000"/>
    <x v="14"/>
    <x v="1"/>
    <s v="Cold"/>
    <s v="60 or more"/>
    <n v="21.276595744680851"/>
    <n v="2.1276595744680851"/>
    <n v="21276.59574468085"/>
    <n v="21276.59574468085"/>
  </r>
  <r>
    <x v="15"/>
    <x v="2"/>
    <x v="0"/>
    <s v="Monarchy"/>
    <n v="4.7"/>
    <n v="97"/>
    <n v="7.41"/>
    <n v="0.4"/>
    <n v="1417"/>
    <n v="5"/>
    <n v="82.94"/>
    <n v="39.299999999999997"/>
    <n v="60.2"/>
    <n v="84"/>
    <n v="2.06"/>
    <n v="5400000"/>
    <x v="15"/>
    <x v="0"/>
    <s v="Cold"/>
    <s v="60 or more"/>
    <n v="21.276595744680851"/>
    <n v="2.1276595744680851"/>
    <n v="21276.59574468085"/>
    <n v="21276.59574468085"/>
  </r>
  <r>
    <x v="16"/>
    <x v="1"/>
    <x v="1"/>
    <s v="Federal Republic"/>
    <n v="4.7"/>
    <n v="85.5"/>
    <n v="9.65"/>
    <n v="0.64"/>
    <n v="1692"/>
    <n v="10.9"/>
    <n v="77.17"/>
    <n v="24.4"/>
    <n v="54.4"/>
    <n v="99"/>
    <n v="15.4"/>
    <n v="45000000"/>
    <x v="16"/>
    <x v="2"/>
    <s v="Varies"/>
    <s v="50-59"/>
    <n v="21.276595744680851"/>
    <n v="2.1276595744680851"/>
    <n v="21276.59574468085"/>
    <n v="21276.59574468085"/>
  </r>
  <r>
    <x v="17"/>
    <x v="1"/>
    <x v="1"/>
    <s v="Unitary Republic"/>
    <n v="4.7"/>
    <n v="69.790000000000006"/>
    <n v="5.74"/>
    <n v="0.31"/>
    <n v="1998"/>
    <n v="14.3"/>
    <n v="77.87"/>
    <n v="30.8"/>
    <n v="53.2"/>
    <n v="54"/>
    <n v="24.97"/>
    <n v="51000000"/>
    <x v="17"/>
    <x v="0"/>
    <s v="Hot"/>
    <s v="50-59"/>
    <n v="21.276595744680851"/>
    <n v="2.1276595744680851"/>
    <n v="21276.59574468085"/>
    <n v="21276.59574468085"/>
  </r>
  <r>
    <x v="18"/>
    <x v="2"/>
    <x v="0"/>
    <s v="Unitary Republic"/>
    <n v="4.7"/>
    <n v="91.33"/>
    <n v="9.61"/>
    <n v="0.83099999999999996"/>
    <n v="1430"/>
    <n v="4"/>
    <n v="82.78"/>
    <n v="41.7"/>
    <n v="64.7"/>
    <n v="92"/>
    <n v="10.39"/>
    <n v="17000000"/>
    <x v="18"/>
    <x v="1"/>
    <s v="Moderate"/>
    <s v="60 or more"/>
    <n v="21.276595744680851"/>
    <n v="2.1276595744680851"/>
    <n v="21276.59574468085"/>
    <n v="21276.59574468085"/>
  </r>
  <r>
    <x v="19"/>
    <x v="5"/>
    <x v="1"/>
    <s v="Monarchy"/>
    <n v="4.7"/>
    <n v="24"/>
    <n v="2.36"/>
    <n v="0.08"/>
    <n v="2496"/>
    <n v="3.7"/>
    <n v="67.81"/>
    <n v="18.5"/>
    <n v="37.799999999999997"/>
    <n v="10"/>
    <n v="23.35"/>
    <n v="118000000"/>
    <x v="19"/>
    <x v="2"/>
    <s v="Moderate"/>
    <s v="0-40"/>
    <n v="21.276595744680851"/>
    <n v="2.1276595744680851"/>
    <n v="21276.59574468085"/>
    <n v="21276.59574468085"/>
  </r>
  <r>
    <x v="20"/>
    <x v="5"/>
    <x v="1"/>
    <s v="Monarchy"/>
    <n v="4.5999999999999996"/>
    <n v="70"/>
    <n v="9.52"/>
    <n v="0.34899999999999998"/>
    <n v="2209"/>
    <n v="33.6"/>
    <n v="64.88"/>
    <n v="27.1"/>
    <n v="45.8"/>
    <n v="24"/>
    <n v="18.059999999999999"/>
    <n v="60000000"/>
    <x v="20"/>
    <x v="2"/>
    <s v="Hot"/>
    <s v="40-49"/>
    <n v="21.739130434782609"/>
    <n v="2.1739130434782612"/>
    <n v="21739.130434782612"/>
    <n v="21739.130434782612"/>
  </r>
  <r>
    <x v="21"/>
    <x v="4"/>
    <x v="0"/>
    <s v="Unitary Republic"/>
    <n v="4.5999999999999996"/>
    <n v="90.13"/>
    <n v="4.21"/>
    <n v="0.35299999999999998"/>
    <n v="1921"/>
    <n v="5"/>
    <n v="84.01"/>
    <n v="29"/>
    <n v="47.2"/>
    <n v="61"/>
    <n v="20.87"/>
    <n v="9300000"/>
    <x v="21"/>
    <x v="2"/>
    <s v="Hot"/>
    <s v="40-49"/>
    <n v="21.739130434782609"/>
    <n v="2.1739130434782612"/>
    <n v="21739.130434782612"/>
    <n v="21739.130434782612"/>
  </r>
  <r>
    <x v="22"/>
    <x v="2"/>
    <x v="0"/>
    <s v="Monarchy"/>
    <n v="4.5"/>
    <n v="94.82"/>
    <n v="11.45"/>
    <n v="2.64"/>
    <n v="2755"/>
    <n v="4.5"/>
    <n v="81.77"/>
    <n v="39.6"/>
    <n v="67.2"/>
    <n v="69"/>
    <n v="9.3800000000000008"/>
    <n v="68000000"/>
    <x v="22"/>
    <x v="1"/>
    <s v="Moderate"/>
    <s v="60 or more"/>
    <n v="22.222222222222221"/>
    <n v="2.2222222222222223"/>
    <n v="22222.222222222223"/>
    <n v="22222.222222222223"/>
  </r>
  <r>
    <x v="23"/>
    <x v="6"/>
    <x v="1"/>
    <s v="Federal Republic"/>
    <n v="4.5"/>
    <n v="43"/>
    <n v="5.54"/>
    <n v="2.65"/>
    <n v="2117"/>
    <n v="6"/>
    <n v="70.42"/>
    <n v="27.6"/>
    <n v="42.8"/>
    <n v="31"/>
    <n v="24.99"/>
    <n v="1400000000"/>
    <x v="23"/>
    <x v="2"/>
    <s v="Hot"/>
    <s v="40-49"/>
    <n v="22.222222222222221"/>
    <n v="2.2222222222222223"/>
    <n v="22222.222222222223"/>
    <n v="22222.222222222223"/>
  </r>
  <r>
    <x v="24"/>
    <x v="4"/>
    <x v="1"/>
    <s v="Unitary Republic"/>
    <n v="4.5"/>
    <n v="97.86"/>
    <n v="0.19"/>
    <n v="0.68700000000000006"/>
    <n v="1513"/>
    <n v="7.4"/>
    <n v="75.69"/>
    <n v="29.8"/>
    <n v="44.9"/>
    <n v="71"/>
    <n v="26.8"/>
    <n v="35000000"/>
    <x v="24"/>
    <x v="2"/>
    <s v="Hot"/>
    <s v="40-49"/>
    <n v="22.222222222222221"/>
    <n v="2.2222222222222223"/>
    <n v="22222.222222222223"/>
    <n v="22222.222222222223"/>
  </r>
  <r>
    <x v="25"/>
    <x v="6"/>
    <x v="1"/>
    <s v="Unitary Republic"/>
    <n v="4.5"/>
    <n v="84.12"/>
    <n v="0.69"/>
    <n v="0.11"/>
    <n v="2288"/>
    <n v="11.5"/>
    <n v="77.430000000000007"/>
    <n v="28.7"/>
    <n v="33.6"/>
    <n v="43"/>
    <n v="18.48"/>
    <n v="37000000"/>
    <x v="25"/>
    <x v="2"/>
    <s v="Hot"/>
    <s v="0-40"/>
    <n v="22.222222222222221"/>
    <n v="2.2222222222222223"/>
    <n v="22222.222222222223"/>
    <n v="22222.222222222223"/>
  </r>
  <r>
    <x v="26"/>
    <x v="6"/>
    <x v="1"/>
    <s v="Unitary Republic"/>
    <n v="4.4000000000000004"/>
    <n v="77.84"/>
    <n v="8.3000000000000007"/>
    <n v="0.45500000000000002"/>
    <n v="2185"/>
    <n v="1.4"/>
    <n v="77.400000000000006"/>
    <n v="39.299999999999997"/>
    <n v="68.2"/>
    <n v="44"/>
    <n v="26.91"/>
    <n v="70000000"/>
    <x v="26"/>
    <x v="0"/>
    <s v="Hot"/>
    <s v="60 or more"/>
    <n v="22.727272727272727"/>
    <n v="2.2727272727272725"/>
    <n v="22727.272727272728"/>
    <n v="22727.272727272728"/>
  </r>
  <r>
    <x v="27"/>
    <x v="4"/>
    <x v="1"/>
    <s v="Unitary Republic"/>
    <n v="4.4000000000000004"/>
    <n v="77.67"/>
    <n v="2.0499999999999998"/>
    <n v="0.85199999999999998"/>
    <n v="1832"/>
    <n v="13.4"/>
    <n v="78.45"/>
    <n v="30.9"/>
    <n v="50"/>
    <n v="117"/>
    <n v="12.63"/>
    <n v="84000000"/>
    <x v="27"/>
    <x v="0"/>
    <s v="Moderate"/>
    <s v="50-59"/>
    <n v="22.727272727272727"/>
    <n v="2.2727272727272725"/>
    <n v="22727.272727272728"/>
    <n v="22727.272727272728"/>
  </r>
  <r>
    <x v="28"/>
    <x v="6"/>
    <x v="0"/>
    <s v="Monarchy"/>
    <n v="4.2"/>
    <n v="90.22"/>
    <n v="7.96"/>
    <n v="4.87"/>
    <n v="1738"/>
    <n v="2.8"/>
    <n v="85.03"/>
    <n v="48.4"/>
    <n v="60.5"/>
    <n v="65"/>
    <n v="12.36"/>
    <n v="126000000"/>
    <x v="28"/>
    <x v="1"/>
    <s v="Moderate"/>
    <s v="60 or more"/>
    <n v="23.809523809523807"/>
    <n v="2.3809523809523809"/>
    <n v="23809.523809523809"/>
    <n v="23809.523809523809"/>
  </r>
  <r>
    <x v="29"/>
    <x v="3"/>
    <x v="1"/>
    <s v="Federal Republic"/>
    <n v="4.2"/>
    <n v="71.97"/>
    <n v="5"/>
    <n v="1.1499999999999999"/>
    <n v="2255"/>
    <n v="4.4000000000000004"/>
    <n v="75.41"/>
    <n v="29"/>
    <n v="57"/>
    <n v="45"/>
    <n v="21.86"/>
    <n v="130000000"/>
    <x v="29"/>
    <x v="2"/>
    <s v="Moderate"/>
    <s v="50-59"/>
    <n v="23.809523809523807"/>
    <n v="2.3809523809523809"/>
    <n v="23809.523809523809"/>
    <n v="23809.523809523809"/>
  </r>
  <r>
    <x v="30"/>
    <x v="6"/>
    <x v="1"/>
    <s v="Federal Republic"/>
    <n v="4.2"/>
    <n v="25"/>
    <n v="0.34"/>
    <n v="0.30499999999999999"/>
    <n v="2096"/>
    <n v="4.4000000000000004"/>
    <n v="67.790000000000006"/>
    <n v="20.2"/>
    <n v="30.4"/>
    <n v="12"/>
    <n v="21.68"/>
    <n v="225000000"/>
    <x v="30"/>
    <x v="2"/>
    <s v="Hot"/>
    <s v="0-40"/>
    <n v="23.809523809523807"/>
    <n v="2.3809523809523809"/>
    <n v="23809.523809523809"/>
    <n v="23809.523809523809"/>
  </r>
  <r>
    <x v="31"/>
    <x v="6"/>
    <x v="0"/>
    <s v="Federal Republic"/>
    <n v="4.0999999999999996"/>
    <n v="96.51"/>
    <n v="9.6999999999999993"/>
    <n v="1.5309999999999999"/>
    <n v="2063"/>
    <n v="3.5"/>
    <n v="83.5"/>
    <n v="43.4"/>
    <n v="65.400000000000006"/>
    <n v="102"/>
    <n v="13.04"/>
    <n v="52000000"/>
    <x v="31"/>
    <x v="1"/>
    <s v="Moderate"/>
    <s v="60 or more"/>
    <n v="24.390243902439028"/>
    <n v="2.4390243902439028"/>
    <n v="24390.243902439026"/>
    <n v="24390.243902439026"/>
  </r>
  <r>
    <x v="32"/>
    <x v="6"/>
    <x v="1"/>
    <s v="Unitary Republic"/>
    <n v="4.0999999999999996"/>
    <n v="24.8"/>
    <n v="0.02"/>
    <n v="0.25"/>
    <n v="2232"/>
    <n v="5.2"/>
    <n v="73.569999999999993"/>
    <n v="26.3"/>
    <n v="35.5"/>
    <n v="25"/>
    <n v="25.68"/>
    <n v="166000000"/>
    <x v="32"/>
    <x v="2"/>
    <s v="Hot"/>
    <s v="0-40"/>
    <n v="24.390243902439028"/>
    <n v="2.4390243902439028"/>
    <n v="24390.243902439026"/>
    <n v="24390.243902439026"/>
  </r>
  <r>
    <x v="33"/>
    <x v="6"/>
    <x v="1"/>
    <s v="Unitary Republic"/>
    <n v="4"/>
    <n v="70.3"/>
    <n v="8.66"/>
    <n v="0.224"/>
    <n v="2170"/>
    <n v="2.2000000000000002"/>
    <n v="75.7"/>
    <n v="32"/>
    <n v="42.9"/>
    <n v="35"/>
    <n v="25.03"/>
    <n v="98000000"/>
    <x v="33"/>
    <x v="0"/>
    <s v="Hot"/>
    <s v="40-49"/>
    <n v="25"/>
    <n v="2.5"/>
    <n v="25000"/>
    <n v="25000"/>
  </r>
  <r>
    <x v="34"/>
    <x v="5"/>
    <x v="1"/>
    <s v="Semi-Presidential"/>
    <n v="3.9"/>
    <n v="35.5"/>
    <n v="10.84"/>
    <n v="0.376"/>
    <n v="1827"/>
    <n v="9.8000000000000007"/>
    <n v="55.75"/>
    <n v="17"/>
    <n v="38"/>
    <n v="12"/>
    <n v="27.67"/>
    <n v="206000000"/>
    <x v="34"/>
    <x v="2"/>
    <s v="Hot"/>
    <s v="0-40"/>
    <n v="25.641025641025646"/>
    <n v="2.5641025641025643"/>
    <n v="25641.025641025644"/>
    <n v="25641.025641025644"/>
  </r>
  <r>
    <x v="35"/>
    <x v="6"/>
    <x v="1"/>
    <s v="Unitary Republic"/>
    <n v="3.7"/>
    <n v="53.73"/>
    <n v="0.56999999999999995"/>
    <n v="1.0149999999999999"/>
    <n v="2024"/>
    <n v="4.4000000000000004"/>
    <n v="72.319999999999993"/>
    <n v="29.4"/>
    <n v="50.4"/>
    <n v="36"/>
    <n v="25.99"/>
    <n v="276000000"/>
    <x v="35"/>
    <x v="2"/>
    <s v="Hot"/>
    <s v="50-59"/>
    <n v="27.027027027027025"/>
    <n v="2.7027027027027022"/>
    <n v="27027.027027027023"/>
    <n v="27027.027027027023"/>
  </r>
  <r>
    <x v="36"/>
    <x v="4"/>
    <x v="1"/>
    <s v="Federal Republic"/>
    <n v="3.7"/>
    <n v="60"/>
    <n v="0.39"/>
    <n v="0.192"/>
    <n v="536"/>
    <n v="14.2"/>
    <n v="71.08"/>
    <n v="31.9"/>
    <n v="24"/>
    <n v="16"/>
    <n v="24.22"/>
    <n v="41000000"/>
    <x v="36"/>
    <x v="0"/>
    <s v="Hot"/>
    <s v="0-40"/>
    <n v="27.027027027027025"/>
    <n v="2.7027027027027022"/>
    <n v="27027.027027027023"/>
    <n v="27027.027027027023"/>
  </r>
  <r>
    <x v="37"/>
    <x v="5"/>
    <x v="1"/>
    <s v="Federal Republic"/>
    <n v="3.5"/>
    <n v="71.91"/>
    <n v="0.36"/>
    <n v="0.23499999999999999"/>
    <n v="1352"/>
    <n v="9.3000000000000007"/>
    <n v="72.540000000000006"/>
    <n v="23.9"/>
    <n v="28"/>
    <n v="39"/>
    <n v="23.88"/>
    <n v="104000000"/>
    <x v="37"/>
    <x v="2"/>
    <s v="Hot"/>
    <s v="0-40"/>
    <n v="28.571428571428569"/>
    <n v="2.8571428571428568"/>
    <n v="28571.428571428569"/>
    <n v="28571.428571428569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Norway"/>
    <x v="0"/>
    <s v="Developed"/>
    <s v="Monarchy"/>
    <n v="4.7"/>
    <n v="97"/>
    <n v="7.41"/>
    <n v="0.4"/>
    <n v="1417"/>
    <n v="5"/>
    <n v="82.94"/>
    <n v="39.299999999999997"/>
    <n v="60.2"/>
    <n v="84"/>
    <n v="2.06"/>
    <n v="5400000"/>
    <n v="74074.074074074073"/>
    <s v="30-39"/>
    <s v="Cold"/>
    <s v="60 or more"/>
    <n v="21.276595744680851"/>
    <n v="2.1276595744680851"/>
    <n v="21276.59574468085"/>
    <n v="21276.59574468085"/>
    <n v="47"/>
  </r>
  <r>
    <s v="Ireland"/>
    <x v="0"/>
    <s v="Developed"/>
    <s v="Monarchy"/>
    <n v="4.8"/>
    <n v="92"/>
    <n v="12.88"/>
    <n v="0.33100000000000002"/>
    <n v="1863"/>
    <n v="6.6"/>
    <n v="82.81"/>
    <n v="37.6"/>
    <n v="55.3"/>
    <n v="75"/>
    <n v="9.9499999999999993"/>
    <n v="5000000"/>
    <n v="66200"/>
    <s v="30-39"/>
    <s v="Moderate"/>
    <s v="50-59"/>
    <n v="20.833333333333336"/>
    <n v="2.0833333333333335"/>
    <n v="20833.333333333336"/>
    <n v="20833.333333333336"/>
    <n v="48"/>
  </r>
  <r>
    <s v="Sweden"/>
    <x v="0"/>
    <s v="Developed"/>
    <s v="Unitary Republic"/>
    <n v="4.9000000000000004"/>
    <n v="94.54"/>
    <n v="8.93"/>
    <n v="0.53600000000000003"/>
    <n v="1609"/>
    <n v="8.6999999999999993"/>
    <n v="83.33"/>
    <n v="39.5"/>
    <n v="64.900000000000006"/>
    <n v="85"/>
    <n v="3.02"/>
    <n v="10000000"/>
    <n v="53600"/>
    <s v="40-49"/>
    <s v="Moderate"/>
    <s v="60 or more"/>
    <n v="20.408163265306118"/>
    <n v="2.0408163265306118"/>
    <n v="20408.163265306121"/>
    <n v="20408.163265306121"/>
    <n v="49"/>
  </r>
  <r>
    <s v="Australia"/>
    <x v="1"/>
    <s v="Developed"/>
    <s v="Monarchy"/>
    <n v="5.9"/>
    <n v="89.6"/>
    <n v="10.51"/>
    <n v="1.32"/>
    <n v="1731"/>
    <n v="5.0999999999999996"/>
    <n v="83.94"/>
    <n v="37"/>
    <n v="71.5"/>
    <n v="114"/>
    <n v="22.06"/>
    <n v="26000000"/>
    <n v="50769.230769230773"/>
    <s v="30-39"/>
    <s v="Hot"/>
    <s v="60 or more"/>
    <n v="16.949152542372879"/>
    <n v="1.6949152542372881"/>
    <n v="1694.9152542372881"/>
    <n v="16949.152542372882"/>
    <n v="59"/>
  </r>
  <r>
    <s v="Netherlands"/>
    <x v="0"/>
    <s v="Developed"/>
    <s v="Unitary Republic"/>
    <n v="4.7"/>
    <n v="91.33"/>
    <n v="9.61"/>
    <n v="0.83099999999999996"/>
    <n v="1430"/>
    <n v="4"/>
    <n v="82.78"/>
    <n v="41.7"/>
    <n v="64.7"/>
    <n v="92"/>
    <n v="10.39"/>
    <n v="17000000"/>
    <n v="48882.352941176468"/>
    <s v="40-49"/>
    <s v="Moderate"/>
    <s v="60 or more"/>
    <n v="21.276595744680851"/>
    <n v="2.1276595744680851"/>
    <n v="21276.59574468085"/>
    <n v="21276.59574468085"/>
    <n v="47"/>
  </r>
  <r>
    <s v="Finland"/>
    <x v="0"/>
    <s v="Developed"/>
    <s v="Semi-Presidential"/>
    <n v="5.6"/>
    <n v="92.17"/>
    <n v="10.78"/>
    <n v="0.252"/>
    <n v="1659"/>
    <n v="7.5"/>
    <n v="82.48"/>
    <n v="42.4"/>
    <n v="70.900000000000006"/>
    <n v="95"/>
    <n v="2.2999999999999998"/>
    <n v="5500000"/>
    <n v="45818.181818181816"/>
    <s v="40-49"/>
    <s v="Moderate"/>
    <s v="60 or more"/>
    <n v="17.857142857142858"/>
    <n v="1.7857142857142858"/>
    <n v="17857.142857142859"/>
    <n v="17857.142857142859"/>
    <n v="56"/>
  </r>
  <r>
    <s v="Germany"/>
    <x v="0"/>
    <s v="Developed"/>
    <s v="Federal Republic"/>
    <n v="5.2"/>
    <n v="89.81"/>
    <n v="12.91"/>
    <n v="3.69"/>
    <n v="1354"/>
    <n v="3.5"/>
    <n v="81.88"/>
    <n v="33.4"/>
    <n v="65"/>
    <n v="73"/>
    <n v="9.49"/>
    <n v="83000000"/>
    <n v="44457.831325301209"/>
    <s v="30-39"/>
    <s v="Moderate"/>
    <s v="60 or more"/>
    <n v="19.23076923076923"/>
    <n v="1.9230769230769229"/>
    <n v="19230.76923076923"/>
    <n v="19230.76923076923"/>
    <n v="52"/>
  </r>
  <r>
    <s v="Canada"/>
    <x v="2"/>
    <s v="Developed"/>
    <s v="Monarchy"/>
    <n v="4.7"/>
    <n v="96.97"/>
    <n v="8.94"/>
    <n v="1.64"/>
    <n v="1696"/>
    <n v="7.5"/>
    <n v="82.96"/>
    <n v="40.200000000000003"/>
    <n v="69.8"/>
    <n v="80"/>
    <n v="-3.71"/>
    <n v="38000000"/>
    <n v="43157.8947368421"/>
    <s v="40-49"/>
    <s v="Cold"/>
    <s v="60 or more"/>
    <n v="21.276595744680851"/>
    <n v="2.1276595744680851"/>
    <n v="21276.59574468085"/>
    <n v="21276.59574468085"/>
    <n v="47"/>
  </r>
  <r>
    <s v="New Zealand"/>
    <x v="1"/>
    <s v="Developed"/>
    <s v="Unitary Republic"/>
    <n v="5.4"/>
    <n v="91.5"/>
    <n v="10.63"/>
    <n v="0.20399999999999999"/>
    <n v="1752"/>
    <n v="4.0999999999999996"/>
    <n v="82.8"/>
    <n v="36.5"/>
    <n v="62.5"/>
    <n v="80"/>
    <n v="11.23"/>
    <n v="5000000"/>
    <n v="40799.999999999993"/>
    <s v="30-39"/>
    <s v="Moderate"/>
    <s v="60 or more"/>
    <n v="18.518518518518519"/>
    <n v="1.8518518518518516"/>
    <n v="18518.518518518518"/>
    <n v="18518.518518518518"/>
    <n v="54"/>
  </r>
  <r>
    <s v="UK"/>
    <x v="0"/>
    <s v="Developed"/>
    <s v="Monarchy"/>
    <n v="4.5"/>
    <n v="94.82"/>
    <n v="11.45"/>
    <n v="2.64"/>
    <n v="2755"/>
    <n v="4.5"/>
    <n v="81.77"/>
    <n v="39.6"/>
    <n v="67.2"/>
    <n v="69"/>
    <n v="9.3800000000000008"/>
    <n v="68000000"/>
    <n v="38823.529411764706"/>
    <s v="40-49"/>
    <s v="Moderate"/>
    <s v="60 or more"/>
    <n v="22.222222222222221"/>
    <n v="2.2222222222222223"/>
    <n v="22222.222222222223"/>
    <n v="22222.222222222223"/>
    <n v="45"/>
  </r>
  <r>
    <s v="Japan"/>
    <x v="3"/>
    <s v="Developed"/>
    <s v="Monarchy"/>
    <n v="4.2"/>
    <n v="90.22"/>
    <n v="7.96"/>
    <n v="4.87"/>
    <n v="1738"/>
    <n v="2.8"/>
    <n v="85.03"/>
    <n v="48.4"/>
    <n v="60.5"/>
    <n v="65"/>
    <n v="12.36"/>
    <n v="126000000"/>
    <n v="38650.793650793654"/>
    <s v="40-49"/>
    <s v="Moderate"/>
    <s v="60 or more"/>
    <n v="23.809523809523807"/>
    <n v="2.3809523809523809"/>
    <n v="23809.523809523809"/>
    <n v="23809.523809523809"/>
    <n v="42"/>
  </r>
  <r>
    <s v="France"/>
    <x v="0"/>
    <s v="Developed"/>
    <s v="Semi-Presidential"/>
    <n v="4.8"/>
    <n v="84.8"/>
    <n v="12.33"/>
    <n v="2.58"/>
    <n v="1514"/>
    <n v="8.1"/>
    <n v="83.18"/>
    <n v="41.6"/>
    <n v="61.9"/>
    <n v="69"/>
    <n v="11.57"/>
    <n v="67000000"/>
    <n v="38507.462686567167"/>
    <s v="40-49"/>
    <s v="Moderate"/>
    <s v="60 or more"/>
    <n v="20.833333333333336"/>
    <n v="2.0833333333333335"/>
    <n v="20833.333333333336"/>
    <n v="20833.333333333336"/>
    <n v="48"/>
  </r>
  <r>
    <s v="Israel"/>
    <x v="4"/>
    <s v="Developed"/>
    <s v="Unitary Republic"/>
    <n v="4.5999999999999996"/>
    <n v="90.13"/>
    <n v="4.21"/>
    <n v="0.35299999999999998"/>
    <n v="1921"/>
    <n v="5"/>
    <n v="84.01"/>
    <n v="29"/>
    <n v="47.2"/>
    <n v="61"/>
    <n v="20.87"/>
    <n v="9300000"/>
    <n v="37956.989247311823"/>
    <s v="0-30"/>
    <s v="Hot"/>
    <s v="40-49"/>
    <n v="21.739130434782609"/>
    <n v="2.1739130434782612"/>
    <n v="21739.130434782612"/>
    <n v="21739.130434782612"/>
    <n v="46"/>
  </r>
  <r>
    <s v="South Korea"/>
    <x v="3"/>
    <s v="Developed"/>
    <s v="Federal Republic"/>
    <n v="4.0999999999999996"/>
    <n v="96.51"/>
    <n v="9.6999999999999993"/>
    <n v="1.5309999999999999"/>
    <n v="2063"/>
    <n v="3.5"/>
    <n v="83.5"/>
    <n v="43.4"/>
    <n v="65.400000000000006"/>
    <n v="102"/>
    <n v="13.04"/>
    <n v="52000000"/>
    <n v="29442.307692307691"/>
    <s v="40-49"/>
    <s v="Moderate"/>
    <s v="60 or more"/>
    <n v="24.390243902439028"/>
    <n v="2.4390243902439028"/>
    <n v="24390.243902439026"/>
    <n v="24390.243902439026"/>
    <n v="41"/>
  </r>
  <r>
    <s v="Spain"/>
    <x v="0"/>
    <s v="Developed"/>
    <s v="Monarchy"/>
    <n v="5.2"/>
    <n v="93.21"/>
    <n v="12.71"/>
    <n v="1.31"/>
    <n v="1686"/>
    <n v="14.7"/>
    <n v="83.99"/>
    <n v="43.9"/>
    <n v="60.9"/>
    <n v="96"/>
    <n v="14.25"/>
    <n v="47000000"/>
    <n v="27872.340425531915"/>
    <s v="40-49"/>
    <s v="Hot"/>
    <s v="60 or more"/>
    <n v="19.23076923076923"/>
    <n v="1.9230769230769229"/>
    <n v="19230.76923076923"/>
    <n v="19230.76923076923"/>
    <n v="52"/>
  </r>
  <r>
    <s v="Portugal"/>
    <x v="0"/>
    <s v="Developed"/>
    <s v="Unitary Republic"/>
    <n v="5.7"/>
    <n v="78.260000000000005"/>
    <n v="12.03"/>
    <n v="0.219"/>
    <n v="2399"/>
    <n v="6.6"/>
    <n v="82.65"/>
    <n v="45"/>
    <n v="54.7"/>
    <n v="70"/>
    <n v="16.09"/>
    <n v="10000000"/>
    <n v="21900"/>
    <s v="40-49"/>
    <s v="Moderate"/>
    <s v="50-59"/>
    <n v="17.543859649122805"/>
    <n v="1.7543859649122806"/>
    <n v="17543.859649122805"/>
    <n v="17543.859649122805"/>
    <n v="57"/>
  </r>
  <r>
    <s v="Saudia Arabia"/>
    <x v="4"/>
    <s v="Developing"/>
    <s v="Unitary Republic"/>
    <n v="4.5"/>
    <n v="97.86"/>
    <n v="0.19"/>
    <n v="0.68700000000000006"/>
    <n v="1513"/>
    <n v="7.4"/>
    <n v="75.69"/>
    <n v="29.8"/>
    <n v="44.9"/>
    <n v="71"/>
    <n v="26.8"/>
    <n v="35000000"/>
    <n v="19628.571428571431"/>
    <s v="0-30"/>
    <s v="Hot"/>
    <s v="40-49"/>
    <n v="22.222222222222221"/>
    <n v="2.2222222222222223"/>
    <n v="22222.222222222223"/>
    <n v="22222.222222222223"/>
    <n v="45"/>
  </r>
  <r>
    <s v="Chile"/>
    <x v="5"/>
    <s v="Developing"/>
    <s v="Unitary Republic"/>
    <n v="5"/>
    <n v="88.3"/>
    <n v="9.07"/>
    <n v="0.27700000000000002"/>
    <n v="1974"/>
    <n v="9.1"/>
    <n v="80.739999999999995"/>
    <n v="34.9"/>
    <n v="56.2"/>
    <n v="92"/>
    <n v="9.8800000000000008"/>
    <n v="19000000"/>
    <n v="14578.947368421053"/>
    <s v="30-39"/>
    <s v="Cold"/>
    <s v="50-59"/>
    <n v="20"/>
    <n v="2"/>
    <n v="20000"/>
    <n v="20000"/>
    <n v="50"/>
  </r>
  <r>
    <s v="Argentina"/>
    <x v="5"/>
    <s v="Developing"/>
    <s v="Federal Republic"/>
    <n v="4.7"/>
    <n v="85.5"/>
    <n v="9.65"/>
    <n v="0.64"/>
    <n v="1692"/>
    <n v="10.9"/>
    <n v="77.17"/>
    <n v="24.4"/>
    <n v="54.4"/>
    <n v="99"/>
    <n v="15.4"/>
    <n v="45000000"/>
    <n v="14222.222222222223"/>
    <s v="0-30"/>
    <s v="Varies"/>
    <s v="50-59"/>
    <n v="21.276595744680851"/>
    <n v="2.1276595744680851"/>
    <n v="21276.59574468085"/>
    <n v="21276.59574468085"/>
    <n v="47"/>
  </r>
  <r>
    <s v="Russia"/>
    <x v="0"/>
    <s v="Developing"/>
    <s v="Semi-Presidential"/>
    <n v="5.5"/>
    <n v="84.99"/>
    <n v="11.19"/>
    <n v="1.58"/>
    <n v="1974"/>
    <n v="5"/>
    <n v="72.989999999999995"/>
    <n v="38.799999999999997"/>
    <n v="49.1"/>
    <n v="86"/>
    <n v="-3.64"/>
    <n v="145000000"/>
    <n v="10896.551724137931"/>
    <s v="30-39"/>
    <s v="Cold"/>
    <s v="40-49"/>
    <n v="18.181818181818183"/>
    <n v="1.8181818181818183"/>
    <n v="18181.818181818184"/>
    <n v="18181.818181818184"/>
    <n v="55"/>
  </r>
  <r>
    <s v="Turkey"/>
    <x v="4"/>
    <s v="Developing"/>
    <s v="Unitary Republic"/>
    <n v="4.4000000000000004"/>
    <n v="77.67"/>
    <n v="2.0499999999999998"/>
    <n v="0.85199999999999998"/>
    <n v="1832"/>
    <n v="13.4"/>
    <n v="78.45"/>
    <n v="30.9"/>
    <n v="50"/>
    <n v="117"/>
    <n v="12.63"/>
    <n v="84000000"/>
    <n v="10142.857142857143"/>
    <s v="30-39"/>
    <s v="Moderate"/>
    <s v="50-59"/>
    <n v="22.727272727272727"/>
    <n v="2.2727272727272725"/>
    <n v="22727.272727272728"/>
    <n v="22727.272727272728"/>
    <n v="44"/>
  </r>
  <r>
    <s v="Brazil"/>
    <x v="5"/>
    <s v="Developing"/>
    <s v="Federal Republic"/>
    <n v="5.8"/>
    <n v="81.34"/>
    <n v="7.42"/>
    <n v="2.0499999999999998"/>
    <n v="1709"/>
    <n v="14.4"/>
    <n v="76.569999999999993"/>
    <n v="32.799999999999997"/>
    <n v="51.2"/>
    <n v="55"/>
    <n v="25.58"/>
    <n v="213000000"/>
    <n v="9624.4131455399056"/>
    <s v="30-39"/>
    <s v="Hot"/>
    <s v="50-59"/>
    <n v="17.241379310344829"/>
    <n v="1.7241379310344829"/>
    <n v="17241.37931034483"/>
    <n v="17241.37931034483"/>
    <n v="58"/>
  </r>
  <r>
    <s v="Mexico"/>
    <x v="2"/>
    <s v="Developing"/>
    <s v="Federal Republic"/>
    <n v="4.2"/>
    <n v="71.97"/>
    <n v="5"/>
    <n v="1.1499999999999999"/>
    <n v="2255"/>
    <n v="4.4000000000000004"/>
    <n v="75.41"/>
    <n v="29"/>
    <n v="57"/>
    <n v="45"/>
    <n v="21.86"/>
    <n v="130000000"/>
    <n v="8846.1538461538457"/>
    <s v="0-30"/>
    <s v="Moderate"/>
    <s v="50-59"/>
    <n v="23.809523809523807"/>
    <n v="2.3809523809523809"/>
    <n v="23809.523809523809"/>
    <n v="23809.523809523809"/>
    <n v="42"/>
  </r>
  <r>
    <s v="Cuba"/>
    <x v="2"/>
    <s v="Developing"/>
    <s v="One-Party"/>
    <n v="5.5"/>
    <n v="74"/>
    <n v="5.83"/>
    <n v="9.6000000000000002E-2"/>
    <n v="2288"/>
    <n v="2.8"/>
    <n v="79.180000000000007"/>
    <n v="41.2"/>
    <n v="30.5"/>
    <n v="54"/>
    <n v="26.05"/>
    <n v="11000000"/>
    <n v="8727.2727272727279"/>
    <s v="40-49"/>
    <s v="Cold"/>
    <s v="0-40"/>
    <n v="18.181818181818183"/>
    <n v="1.8181818181818183"/>
    <n v="18181.818181818184"/>
    <n v="18181.818181818184"/>
    <n v="55"/>
  </r>
  <r>
    <s v="Thailand"/>
    <x v="3"/>
    <s v="Developing"/>
    <s v="Unitary Republic"/>
    <n v="4.4000000000000004"/>
    <n v="77.84"/>
    <n v="8.3000000000000007"/>
    <n v="0.45500000000000002"/>
    <n v="2185"/>
    <n v="1.4"/>
    <n v="77.400000000000006"/>
    <n v="39.299999999999997"/>
    <n v="68.2"/>
    <n v="44"/>
    <n v="26.91"/>
    <n v="70000000"/>
    <n v="6500"/>
    <s v="30-39"/>
    <s v="Hot"/>
    <s v="60 or more"/>
    <n v="22.727272727272727"/>
    <n v="2.2727272727272725"/>
    <n v="22727.272727272728"/>
    <n v="22727.272727272728"/>
    <n v="44"/>
  </r>
  <r>
    <s v="Colombia"/>
    <x v="5"/>
    <s v="Developing"/>
    <s v="Unitary Republic"/>
    <n v="4.7"/>
    <n v="69.790000000000006"/>
    <n v="5.74"/>
    <n v="0.31"/>
    <n v="1998"/>
    <n v="14.3"/>
    <n v="77.87"/>
    <n v="30.8"/>
    <n v="53.2"/>
    <n v="54"/>
    <n v="24.97"/>
    <n v="51000000"/>
    <n v="6078.4313725490201"/>
    <s v="30-39"/>
    <s v="Hot"/>
    <s v="50-59"/>
    <n v="21.276595744680851"/>
    <n v="2.1276595744680851"/>
    <n v="21276.59574468085"/>
    <n v="21276.59574468085"/>
    <n v="47"/>
  </r>
  <r>
    <s v="South Africa"/>
    <x v="6"/>
    <s v="Developing"/>
    <s v="Monarchy"/>
    <n v="4.5999999999999996"/>
    <n v="70"/>
    <n v="9.52"/>
    <n v="0.34899999999999998"/>
    <n v="2209"/>
    <n v="33.6"/>
    <n v="64.88"/>
    <n v="27.1"/>
    <n v="45.8"/>
    <n v="24"/>
    <n v="18.059999999999999"/>
    <n v="60000000"/>
    <n v="5816.666666666667"/>
    <s v="0-30"/>
    <s v="Hot"/>
    <s v="40-49"/>
    <n v="21.739130434782609"/>
    <n v="2.1739130434782612"/>
    <n v="21739.130434782612"/>
    <n v="21739.130434782612"/>
    <n v="46"/>
  </r>
  <r>
    <s v="Iran"/>
    <x v="4"/>
    <s v="Developing"/>
    <s v="Unitary Republic"/>
    <n v="4.9000000000000004"/>
    <n v="84.11"/>
    <n v="1.03"/>
    <n v="0.45400000000000001"/>
    <n v="1746"/>
    <n v="11.5"/>
    <n v="77.3"/>
    <n v="31.9"/>
    <n v="36.5"/>
    <n v="58"/>
    <n v="19.54"/>
    <n v="85000000"/>
    <n v="5341.1764705882351"/>
    <s v="30-39"/>
    <s v="Moderate"/>
    <s v="0-40"/>
    <n v="20.408163265306118"/>
    <n v="2.0408163265306118"/>
    <n v="20408.163265306121"/>
    <n v="20408.163265306121"/>
    <n v="49"/>
  </r>
  <r>
    <s v="Iraq"/>
    <x v="4"/>
    <s v="Developing"/>
    <s v="Federal Republic"/>
    <n v="3.7"/>
    <n v="60"/>
    <n v="0.39"/>
    <n v="0.192"/>
    <n v="536"/>
    <n v="14.2"/>
    <n v="71.08"/>
    <n v="31.9"/>
    <n v="24"/>
    <n v="16"/>
    <n v="24.22"/>
    <n v="41000000"/>
    <n v="4682.9268292682927"/>
    <s v="30-39"/>
    <s v="Hot"/>
    <s v="0-40"/>
    <n v="27.027027027027025"/>
    <n v="2.7027027027027022"/>
    <n v="27027.027027027023"/>
    <n v="27027.027027027023"/>
    <n v="37"/>
  </r>
  <r>
    <s v="Indonesia"/>
    <x v="3"/>
    <s v="Developing"/>
    <s v="Unitary Republic"/>
    <n v="3.7"/>
    <n v="53.73"/>
    <n v="0.56999999999999995"/>
    <n v="1.0149999999999999"/>
    <n v="2024"/>
    <n v="4.4000000000000004"/>
    <n v="72.319999999999993"/>
    <n v="29.4"/>
    <n v="50.4"/>
    <n v="36"/>
    <n v="25.99"/>
    <n v="276000000"/>
    <n v="3677.5362318840575"/>
    <s v="0-30"/>
    <s v="Hot"/>
    <s v="50-59"/>
    <n v="27.027027027027025"/>
    <n v="2.7027027027027022"/>
    <n v="27027.027027027023"/>
    <n v="27027.027027027023"/>
    <n v="37"/>
  </r>
  <r>
    <s v="Morocco"/>
    <x v="3"/>
    <s v="Developing"/>
    <s v="Unitary Republic"/>
    <n v="4.5"/>
    <n v="84.12"/>
    <n v="0.69"/>
    <n v="0.11"/>
    <n v="2288"/>
    <n v="11.5"/>
    <n v="77.430000000000007"/>
    <n v="28.7"/>
    <n v="33.6"/>
    <n v="43"/>
    <n v="18.48"/>
    <n v="37000000"/>
    <n v="2972.9729729729729"/>
    <s v="0-30"/>
    <s v="Hot"/>
    <s v="0-40"/>
    <n v="22.222222222222221"/>
    <n v="2.2222222222222223"/>
    <n v="22222.222222222223"/>
    <n v="22222.222222222223"/>
    <n v="45"/>
  </r>
  <r>
    <s v="Vietnam"/>
    <x v="3"/>
    <s v="Developing"/>
    <s v="Unitary Republic"/>
    <n v="4"/>
    <n v="70.3"/>
    <n v="8.66"/>
    <n v="0.224"/>
    <n v="2170"/>
    <n v="2.2000000000000002"/>
    <n v="75.7"/>
    <n v="32"/>
    <n v="42.9"/>
    <n v="35"/>
    <n v="25.03"/>
    <n v="98000000"/>
    <n v="2285.7142857142858"/>
    <s v="30-39"/>
    <s v="Hot"/>
    <s v="40-49"/>
    <n v="25"/>
    <n v="2.5"/>
    <n v="25000"/>
    <n v="25000"/>
    <n v="40"/>
  </r>
  <r>
    <s v="Egypt"/>
    <x v="6"/>
    <s v="Developing"/>
    <s v="Federal Republic"/>
    <n v="3.5"/>
    <n v="71.91"/>
    <n v="0.36"/>
    <n v="0.23499999999999999"/>
    <n v="1352"/>
    <n v="9.3000000000000007"/>
    <n v="72.540000000000006"/>
    <n v="23.9"/>
    <n v="28"/>
    <n v="39"/>
    <n v="23.88"/>
    <n v="104000000"/>
    <n v="2259.6153846153843"/>
    <s v="0-30"/>
    <s v="Hot"/>
    <s v="0-40"/>
    <n v="28.571428571428569"/>
    <n v="2.8571428571428568"/>
    <n v="28571.428571428569"/>
    <n v="28571.428571428569"/>
    <n v="35"/>
  </r>
  <r>
    <s v="India"/>
    <x v="3"/>
    <s v="Developing"/>
    <s v="Federal Republic"/>
    <n v="4.5"/>
    <n v="43"/>
    <n v="5.54"/>
    <n v="2.65"/>
    <n v="2117"/>
    <n v="6"/>
    <n v="70.42"/>
    <n v="27.6"/>
    <n v="42.8"/>
    <n v="31"/>
    <n v="24.99"/>
    <n v="1400000000"/>
    <n v="1892.8571428571427"/>
    <s v="0-30"/>
    <s v="Hot"/>
    <s v="40-49"/>
    <n v="22.222222222222221"/>
    <n v="2.2222222222222223"/>
    <n v="22222.222222222223"/>
    <n v="22222.222222222223"/>
    <n v="45"/>
  </r>
  <r>
    <s v="Nigeria"/>
    <x v="6"/>
    <s v="Developing"/>
    <s v="Semi-Presidential"/>
    <n v="3.9"/>
    <n v="35.5"/>
    <n v="10.84"/>
    <n v="0.376"/>
    <n v="1827"/>
    <n v="9.8000000000000007"/>
    <n v="55.75"/>
    <n v="17"/>
    <n v="38"/>
    <n v="12"/>
    <n v="27.67"/>
    <n v="206000000"/>
    <n v="1825.2427184466019"/>
    <s v="0-30"/>
    <s v="Hot"/>
    <s v="0-40"/>
    <n v="25.641025641025646"/>
    <n v="2.5641025641025643"/>
    <n v="25641.025641025644"/>
    <n v="25641.025641025644"/>
    <n v="39"/>
  </r>
  <r>
    <s v="Bangladesh"/>
    <x v="3"/>
    <s v="Developing"/>
    <s v="Unitary Republic"/>
    <n v="4.0999999999999996"/>
    <n v="24.8"/>
    <n v="0.02"/>
    <n v="0.25"/>
    <n v="2232"/>
    <n v="5.2"/>
    <n v="73.569999999999993"/>
    <n v="26.3"/>
    <n v="35.5"/>
    <n v="25"/>
    <n v="25.68"/>
    <n v="166000000"/>
    <n v="1506.0240963855422"/>
    <s v="0-30"/>
    <s v="Hot"/>
    <s v="0-40"/>
    <n v="24.390243902439028"/>
    <n v="2.4390243902439028"/>
    <n v="24390.243902439026"/>
    <n v="24390.243902439026"/>
    <n v="41"/>
  </r>
  <r>
    <s v="Pakistan"/>
    <x v="3"/>
    <s v="Developing"/>
    <s v="Federal Republic"/>
    <n v="4.2"/>
    <n v="25"/>
    <n v="0.34"/>
    <n v="0.30499999999999999"/>
    <n v="2096"/>
    <n v="4.4000000000000004"/>
    <n v="67.790000000000006"/>
    <n v="20.2"/>
    <n v="30.4"/>
    <n v="12"/>
    <n v="21.68"/>
    <n v="225000000"/>
    <n v="1355.5555555555557"/>
    <s v="0-30"/>
    <s v="Hot"/>
    <s v="0-40"/>
    <n v="23.809523809523807"/>
    <n v="2.3809523809523809"/>
    <n v="23809.523809523809"/>
    <n v="23809.523809523809"/>
    <n v="42"/>
  </r>
  <r>
    <s v="Ethiopia"/>
    <x v="6"/>
    <s v="Developing"/>
    <s v="Monarchy"/>
    <n v="4.7"/>
    <n v="24"/>
    <n v="2.36"/>
    <n v="0.08"/>
    <n v="2496"/>
    <n v="3.7"/>
    <n v="67.81"/>
    <n v="18.5"/>
    <n v="37.799999999999997"/>
    <n v="10"/>
    <n v="23.35"/>
    <n v="118000000"/>
    <n v="677.96610169491532"/>
    <s v="0-30"/>
    <s v="Moderate"/>
    <s v="0-40"/>
    <n v="21.276595744680851"/>
    <n v="2.1276595744680851"/>
    <n v="21276.59574468085"/>
    <n v="21276.59574468085"/>
    <n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.5"/>
    <n v="79.11"/>
    <n v="37.700000000000003"/>
    <n v="75.900000000000006"/>
    <n v="88"/>
    <n v="10"/>
    <x v="0"/>
    <x v="0"/>
    <s v="Federal Republic"/>
  </r>
  <r>
    <n v="7.5"/>
    <n v="82.96"/>
    <n v="40.200000000000003"/>
    <n v="69.8"/>
    <n v="80"/>
    <n v="-3.71"/>
    <x v="0"/>
    <x v="0"/>
    <s v="Monarchy"/>
  </r>
  <r>
    <n v="3.5"/>
    <n v="81.88"/>
    <n v="33.4"/>
    <n v="65"/>
    <n v="73"/>
    <n v="9.49"/>
    <x v="1"/>
    <x v="0"/>
    <s v="Federal Republic"/>
  </r>
  <r>
    <n v="8.1"/>
    <n v="83.18"/>
    <n v="41.6"/>
    <n v="61.9"/>
    <n v="69"/>
    <n v="11.57"/>
    <x v="1"/>
    <x v="0"/>
    <s v="Semi-Presidential"/>
  </r>
  <r>
    <n v="4.5"/>
    <n v="81.77"/>
    <n v="39.6"/>
    <n v="67.2"/>
    <n v="69"/>
    <n v="9.3800000000000008"/>
    <x v="1"/>
    <x v="0"/>
    <s v="Monarchy"/>
  </r>
  <r>
    <n v="14.7"/>
    <n v="83.99"/>
    <n v="43.9"/>
    <n v="60.9"/>
    <n v="96"/>
    <n v="14.25"/>
    <x v="1"/>
    <x v="0"/>
    <s v="Monarchy"/>
  </r>
  <r>
    <n v="5"/>
    <n v="82.94"/>
    <n v="39.299999999999997"/>
    <n v="60.2"/>
    <n v="84"/>
    <n v="2.06"/>
    <x v="1"/>
    <x v="0"/>
    <s v="Monarchy"/>
  </r>
  <r>
    <n v="5"/>
    <n v="72.989999999999995"/>
    <n v="38.799999999999997"/>
    <n v="49.1"/>
    <n v="86"/>
    <n v="-3.64"/>
    <x v="1"/>
    <x v="1"/>
    <s v="Semi-Presidential"/>
  </r>
  <r>
    <n v="6"/>
    <n v="70.42"/>
    <n v="27.6"/>
    <n v="42.8"/>
    <n v="31"/>
    <n v="24.99"/>
    <x v="2"/>
    <x v="1"/>
    <s v="Federal Republic"/>
  </r>
  <r>
    <n v="4.8"/>
    <n v="77.47"/>
    <n v="37.9"/>
    <n v="47.5"/>
    <n v="64"/>
    <n v="8.19"/>
    <x v="2"/>
    <x v="1"/>
    <s v="One-Party"/>
  </r>
  <r>
    <n v="2.8"/>
    <n v="85.03"/>
    <n v="48.4"/>
    <n v="60.5"/>
    <n v="65"/>
    <n v="12.36"/>
    <x v="2"/>
    <x v="0"/>
    <s v="Monarchy"/>
  </r>
  <r>
    <n v="5.0999999999999996"/>
    <n v="83.94"/>
    <n v="37"/>
    <n v="71.5"/>
    <n v="114"/>
    <n v="22.06"/>
    <x v="3"/>
    <x v="0"/>
    <s v="Monarchy"/>
  </r>
  <r>
    <n v="4.4000000000000004"/>
    <n v="75.41"/>
    <n v="29"/>
    <n v="57"/>
    <n v="45"/>
    <n v="21.86"/>
    <x v="0"/>
    <x v="1"/>
    <s v="Federal Republic"/>
  </r>
  <r>
    <n v="14.4"/>
    <n v="76.569999999999993"/>
    <n v="32.799999999999997"/>
    <n v="51.2"/>
    <n v="55"/>
    <n v="25.58"/>
    <x v="4"/>
    <x v="1"/>
    <s v="Federal Republic"/>
  </r>
  <r>
    <n v="10.9"/>
    <n v="77.17"/>
    <n v="24.4"/>
    <n v="54.4"/>
    <n v="99"/>
    <n v="15.4"/>
    <x v="4"/>
    <x v="1"/>
    <s v="Federal Republic"/>
  </r>
  <r>
    <n v="14.3"/>
    <n v="77.87"/>
    <n v="30.8"/>
    <n v="53.2"/>
    <n v="54"/>
    <n v="24.97"/>
    <x v="4"/>
    <x v="1"/>
    <s v="Unitary Republic"/>
  </r>
  <r>
    <n v="9.1"/>
    <n v="80.739999999999995"/>
    <n v="34.9"/>
    <n v="56.2"/>
    <n v="92"/>
    <n v="9.8800000000000008"/>
    <x v="4"/>
    <x v="1"/>
    <s v="Unitary Republic"/>
  </r>
  <r>
    <n v="2.8"/>
    <n v="79.180000000000007"/>
    <n v="41.2"/>
    <n v="30.5"/>
    <n v="54"/>
    <n v="26.05"/>
    <x v="0"/>
    <x v="1"/>
    <s v="One-Party"/>
  </r>
  <r>
    <n v="8.6999999999999993"/>
    <n v="83.33"/>
    <n v="39.5"/>
    <n v="64.900000000000006"/>
    <n v="85"/>
    <n v="3.02"/>
    <x v="1"/>
    <x v="0"/>
    <s v="Unitary Republic"/>
  </r>
  <r>
    <n v="7.5"/>
    <n v="82.48"/>
    <n v="42.4"/>
    <n v="70.900000000000006"/>
    <n v="95"/>
    <n v="2.2999999999999998"/>
    <x v="1"/>
    <x v="0"/>
    <s v="Semi-Presidential"/>
  </r>
  <r>
    <n v="6.6"/>
    <n v="82.65"/>
    <n v="45"/>
    <n v="54.7"/>
    <n v="70"/>
    <n v="16.09"/>
    <x v="1"/>
    <x v="0"/>
    <s v="Unitary Republic"/>
  </r>
  <r>
    <n v="6.6"/>
    <n v="82.81"/>
    <n v="37.6"/>
    <n v="55.3"/>
    <n v="75"/>
    <n v="9.9499999999999993"/>
    <x v="1"/>
    <x v="0"/>
    <s v="Monarchy"/>
  </r>
  <r>
    <n v="4"/>
    <n v="82.78"/>
    <n v="41.7"/>
    <n v="64.7"/>
    <n v="92"/>
    <n v="10.39"/>
    <x v="1"/>
    <x v="0"/>
    <s v="Unitary Republic"/>
  </r>
  <r>
    <n v="4.0999999999999996"/>
    <n v="82.8"/>
    <n v="36.5"/>
    <n v="62.5"/>
    <n v="80"/>
    <n v="11.23"/>
    <x v="3"/>
    <x v="0"/>
    <s v="Unitary Republic"/>
  </r>
  <r>
    <n v="3.5"/>
    <n v="83.5"/>
    <n v="43.4"/>
    <n v="65.400000000000006"/>
    <n v="102"/>
    <n v="13.04"/>
    <x v="2"/>
    <x v="0"/>
    <s v="Federal Republic"/>
  </r>
  <r>
    <n v="33.6"/>
    <n v="64.88"/>
    <n v="27.1"/>
    <n v="45.8"/>
    <n v="24"/>
    <n v="18.059999999999999"/>
    <x v="5"/>
    <x v="1"/>
    <s v="Monarchy"/>
  </r>
  <r>
    <n v="9.8000000000000007"/>
    <n v="55.75"/>
    <n v="17"/>
    <n v="38"/>
    <n v="12"/>
    <n v="27.67"/>
    <x v="5"/>
    <x v="1"/>
    <s v="Semi-Presidential"/>
  </r>
  <r>
    <n v="3.7"/>
    <n v="67.81"/>
    <n v="18.5"/>
    <n v="37.799999999999997"/>
    <n v="10"/>
    <n v="23.35"/>
    <x v="5"/>
    <x v="1"/>
    <s v="Monarchy"/>
  </r>
  <r>
    <n v="7.4"/>
    <n v="75.69"/>
    <n v="29.8"/>
    <n v="44.9"/>
    <n v="71"/>
    <n v="26.8"/>
    <x v="6"/>
    <x v="1"/>
    <s v="Unitary Republic"/>
  </r>
  <r>
    <n v="9.3000000000000007"/>
    <n v="72.540000000000006"/>
    <n v="23.9"/>
    <n v="28"/>
    <n v="39"/>
    <n v="23.88"/>
    <x v="5"/>
    <x v="1"/>
    <s v="Federal Republic"/>
  </r>
  <r>
    <n v="11.5"/>
    <n v="77.430000000000007"/>
    <n v="28.7"/>
    <n v="33.6"/>
    <n v="43"/>
    <n v="18.48"/>
    <x v="2"/>
    <x v="1"/>
    <s v="Unitary Republic"/>
  </r>
  <r>
    <n v="4.4000000000000004"/>
    <n v="72.319999999999993"/>
    <n v="29.4"/>
    <n v="50.4"/>
    <n v="36"/>
    <n v="25.99"/>
    <x v="2"/>
    <x v="1"/>
    <s v="Unitary Republic"/>
  </r>
  <r>
    <n v="1.4"/>
    <n v="77.400000000000006"/>
    <n v="39.299999999999997"/>
    <n v="68.2"/>
    <n v="44"/>
    <n v="26.91"/>
    <x v="2"/>
    <x v="1"/>
    <s v="Unitary Republic"/>
  </r>
  <r>
    <n v="2.2000000000000002"/>
    <n v="75.7"/>
    <n v="32"/>
    <n v="42.9"/>
    <n v="35"/>
    <n v="25.03"/>
    <x v="2"/>
    <x v="1"/>
    <s v="Unitary Republic"/>
  </r>
  <r>
    <n v="4.4000000000000004"/>
    <n v="67.790000000000006"/>
    <n v="20.2"/>
    <n v="30.4"/>
    <n v="12"/>
    <n v="21.68"/>
    <x v="2"/>
    <x v="1"/>
    <s v="Federal Republic"/>
  </r>
  <r>
    <n v="5.2"/>
    <n v="73.569999999999993"/>
    <n v="26.3"/>
    <n v="35.5"/>
    <n v="25"/>
    <n v="25.68"/>
    <x v="2"/>
    <x v="1"/>
    <s v="Unitary Republic"/>
  </r>
  <r>
    <n v="11.5"/>
    <n v="77.3"/>
    <n v="31.9"/>
    <n v="36.5"/>
    <n v="58"/>
    <n v="19.54"/>
    <x v="6"/>
    <x v="1"/>
    <s v="Unitary Republic"/>
  </r>
  <r>
    <n v="5"/>
    <n v="84.01"/>
    <n v="29"/>
    <n v="47.2"/>
    <n v="61"/>
    <n v="20.87"/>
    <x v="6"/>
    <x v="0"/>
    <s v="Unitary Republic"/>
  </r>
  <r>
    <n v="13.4"/>
    <n v="78.45"/>
    <n v="30.9"/>
    <n v="50"/>
    <n v="117"/>
    <n v="12.63"/>
    <x v="6"/>
    <x v="1"/>
    <s v="Unitary Republic"/>
  </r>
  <r>
    <n v="14.2"/>
    <n v="71.08"/>
    <n v="31.9"/>
    <n v="24"/>
    <n v="16"/>
    <n v="24.22"/>
    <x v="6"/>
    <x v="1"/>
    <s v="Federal Republic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n v="90.9"/>
    <n v="9.8699999999999992"/>
    <n v="19.489999999999998"/>
    <n v="3096"/>
    <n v="5.5"/>
    <n v="79.11"/>
    <n v="37.700000000000003"/>
    <n v="75.900000000000006"/>
    <n v="88"/>
    <n v="10"/>
    <x v="0"/>
    <s v="Developed"/>
    <s v="Federal Republic"/>
    <x v="0"/>
    <x v="0"/>
  </r>
  <r>
    <n v="4.7"/>
    <n v="96.97"/>
    <n v="8.94"/>
    <n v="1.64"/>
    <n v="1696"/>
    <n v="7.5"/>
    <n v="82.96"/>
    <n v="40.200000000000003"/>
    <n v="69.8"/>
    <n v="80"/>
    <n v="-3.71"/>
    <x v="0"/>
    <s v="Developed"/>
    <s v="Monarchy"/>
    <x v="1"/>
    <x v="1"/>
  </r>
  <r>
    <n v="5.2"/>
    <n v="89.81"/>
    <n v="12.91"/>
    <n v="3.69"/>
    <n v="1354"/>
    <n v="3.5"/>
    <n v="81.88"/>
    <n v="33.4"/>
    <n v="65"/>
    <n v="73"/>
    <n v="9.49"/>
    <x v="1"/>
    <s v="Developed"/>
    <s v="Federal Republic"/>
    <x v="2"/>
    <x v="2"/>
  </r>
  <r>
    <n v="4.8"/>
    <n v="84.8"/>
    <n v="12.33"/>
    <n v="2.58"/>
    <n v="1514"/>
    <n v="8.1"/>
    <n v="83.18"/>
    <n v="41.6"/>
    <n v="61.9"/>
    <n v="69"/>
    <n v="11.57"/>
    <x v="1"/>
    <s v="Developed"/>
    <s v="Semi-Presidential"/>
    <x v="3"/>
    <x v="3"/>
  </r>
  <r>
    <n v="4.5"/>
    <n v="94.82"/>
    <n v="11.45"/>
    <n v="2.64"/>
    <n v="2755"/>
    <n v="4.5"/>
    <n v="81.77"/>
    <n v="39.6"/>
    <n v="67.2"/>
    <n v="69"/>
    <n v="9.3800000000000008"/>
    <x v="1"/>
    <s v="Developed"/>
    <s v="Monarchy"/>
    <x v="4"/>
    <x v="4"/>
  </r>
  <r>
    <n v="5.2"/>
    <n v="93.21"/>
    <n v="12.71"/>
    <n v="1.31"/>
    <n v="1686"/>
    <n v="14.7"/>
    <n v="83.99"/>
    <n v="43.9"/>
    <n v="60.9"/>
    <n v="96"/>
    <n v="14.25"/>
    <x v="1"/>
    <s v="Developed"/>
    <s v="Monarchy"/>
    <x v="5"/>
    <x v="5"/>
  </r>
  <r>
    <n v="4.7"/>
    <n v="97"/>
    <n v="7.41"/>
    <n v="0.4"/>
    <n v="1417"/>
    <n v="5"/>
    <n v="82.94"/>
    <n v="39.299999999999997"/>
    <n v="60.2"/>
    <n v="84"/>
    <n v="2.06"/>
    <x v="1"/>
    <s v="Developed"/>
    <s v="Monarchy"/>
    <x v="6"/>
    <x v="6"/>
  </r>
  <r>
    <n v="5.5"/>
    <n v="84.99"/>
    <n v="11.19"/>
    <n v="1.58"/>
    <n v="1974"/>
    <n v="5"/>
    <n v="72.989999999999995"/>
    <n v="38.799999999999997"/>
    <n v="49.1"/>
    <n v="86"/>
    <n v="-3.64"/>
    <x v="1"/>
    <s v="Developing"/>
    <s v="Semi-Presidential"/>
    <x v="7"/>
    <x v="7"/>
  </r>
  <r>
    <n v="4.5"/>
    <n v="43"/>
    <n v="5.54"/>
    <n v="2.65"/>
    <n v="2117"/>
    <n v="6"/>
    <n v="70.42"/>
    <n v="27.6"/>
    <n v="42.8"/>
    <n v="31"/>
    <n v="24.99"/>
    <x v="2"/>
    <s v="Developing"/>
    <s v="Federal Republic"/>
    <x v="8"/>
    <x v="8"/>
  </r>
  <r>
    <n v="4.2"/>
    <n v="70.400000000000006"/>
    <n v="7.05"/>
    <n v="12.24"/>
    <n v="2174"/>
    <n v="4.8"/>
    <n v="77.47"/>
    <n v="37.9"/>
    <n v="47.5"/>
    <n v="64"/>
    <n v="8.19"/>
    <x v="2"/>
    <s v="Developing"/>
    <s v="One-Party"/>
    <x v="8"/>
    <x v="9"/>
  </r>
  <r>
    <n v="4.2"/>
    <n v="90.22"/>
    <n v="7.96"/>
    <n v="4.87"/>
    <n v="1738"/>
    <n v="2.8"/>
    <n v="85.03"/>
    <n v="48.4"/>
    <n v="60.5"/>
    <n v="65"/>
    <n v="12.36"/>
    <x v="2"/>
    <s v="Developed"/>
    <s v="Monarchy"/>
    <x v="9"/>
    <x v="10"/>
  </r>
  <r>
    <n v="5.9"/>
    <n v="89.6"/>
    <n v="10.51"/>
    <n v="1.32"/>
    <n v="1731"/>
    <n v="5.0999999999999996"/>
    <n v="83.94"/>
    <n v="37"/>
    <n v="71.5"/>
    <n v="114"/>
    <n v="22.06"/>
    <x v="3"/>
    <s v="Developed"/>
    <s v="Monarchy"/>
    <x v="10"/>
    <x v="11"/>
  </r>
  <r>
    <n v="4.2"/>
    <n v="71.97"/>
    <n v="5"/>
    <n v="1.1499999999999999"/>
    <n v="2255"/>
    <n v="4.4000000000000004"/>
    <n v="75.41"/>
    <n v="29"/>
    <n v="57"/>
    <n v="45"/>
    <n v="21.86"/>
    <x v="0"/>
    <s v="Developing"/>
    <s v="Federal Republic"/>
    <x v="11"/>
    <x v="12"/>
  </r>
  <r>
    <n v="5.8"/>
    <n v="81.34"/>
    <n v="7.42"/>
    <n v="2.0499999999999998"/>
    <n v="1709"/>
    <n v="14.4"/>
    <n v="76.569999999999993"/>
    <n v="32.799999999999997"/>
    <n v="51.2"/>
    <n v="55"/>
    <n v="25.58"/>
    <x v="4"/>
    <s v="Developing"/>
    <s v="Federal Republic"/>
    <x v="12"/>
    <x v="13"/>
  </r>
  <r>
    <n v="4.7"/>
    <n v="85.5"/>
    <n v="9.65"/>
    <n v="0.64"/>
    <n v="1692"/>
    <n v="10.9"/>
    <n v="77.17"/>
    <n v="24.4"/>
    <n v="54.4"/>
    <n v="99"/>
    <n v="15.4"/>
    <x v="4"/>
    <s v="Developing"/>
    <s v="Federal Republic"/>
    <x v="13"/>
    <x v="14"/>
  </r>
  <r>
    <n v="4.7"/>
    <n v="69.790000000000006"/>
    <n v="5.74"/>
    <n v="0.31"/>
    <n v="1998"/>
    <n v="14.3"/>
    <n v="77.87"/>
    <n v="30.8"/>
    <n v="53.2"/>
    <n v="54"/>
    <n v="24.97"/>
    <x v="4"/>
    <s v="Developing"/>
    <s v="Unitary Republic"/>
    <x v="14"/>
    <x v="15"/>
  </r>
  <r>
    <n v="5"/>
    <n v="88.3"/>
    <n v="9.07"/>
    <n v="0.27700000000000002"/>
    <n v="1974"/>
    <n v="9.1"/>
    <n v="80.739999999999995"/>
    <n v="34.9"/>
    <n v="56.2"/>
    <n v="92"/>
    <n v="9.8800000000000008"/>
    <x v="4"/>
    <s v="Developing"/>
    <s v="Unitary Republic"/>
    <x v="15"/>
    <x v="16"/>
  </r>
  <r>
    <n v="5.5"/>
    <n v="74"/>
    <n v="5.83"/>
    <n v="9.6000000000000002E-2"/>
    <n v="2288"/>
    <n v="2.8"/>
    <n v="79.180000000000007"/>
    <n v="41.2"/>
    <n v="30.5"/>
    <n v="54"/>
    <n v="26.05"/>
    <x v="0"/>
    <s v="Developing"/>
    <s v="One-Party"/>
    <x v="16"/>
    <x v="17"/>
  </r>
  <r>
    <n v="4.9000000000000004"/>
    <n v="94.54"/>
    <n v="8.93"/>
    <n v="0.53600000000000003"/>
    <n v="1609"/>
    <n v="8.6999999999999993"/>
    <n v="83.33"/>
    <n v="39.5"/>
    <n v="64.900000000000006"/>
    <n v="85"/>
    <n v="3.02"/>
    <x v="1"/>
    <s v="Developed"/>
    <s v="Unitary Republic"/>
    <x v="17"/>
    <x v="18"/>
  </r>
  <r>
    <n v="5.6"/>
    <n v="92.17"/>
    <n v="10.78"/>
    <n v="0.252"/>
    <n v="1659"/>
    <n v="7.5"/>
    <n v="82.48"/>
    <n v="42.4"/>
    <n v="70.900000000000006"/>
    <n v="95"/>
    <n v="2.2999999999999998"/>
    <x v="1"/>
    <s v="Developed"/>
    <s v="Semi-Presidential"/>
    <x v="18"/>
    <x v="19"/>
  </r>
  <r>
    <n v="5.7"/>
    <n v="78.260000000000005"/>
    <n v="12.03"/>
    <n v="0.219"/>
    <n v="2399"/>
    <n v="6.6"/>
    <n v="82.65"/>
    <n v="45"/>
    <n v="54.7"/>
    <n v="70"/>
    <n v="16.09"/>
    <x v="1"/>
    <s v="Developed"/>
    <s v="Unitary Republic"/>
    <x v="17"/>
    <x v="20"/>
  </r>
  <r>
    <n v="4.8"/>
    <n v="92"/>
    <n v="12.88"/>
    <n v="0.33100000000000002"/>
    <n v="1863"/>
    <n v="6.6"/>
    <n v="82.81"/>
    <n v="37.6"/>
    <n v="55.3"/>
    <n v="75"/>
    <n v="9.9499999999999993"/>
    <x v="1"/>
    <s v="Developed"/>
    <s v="Monarchy"/>
    <x v="19"/>
    <x v="21"/>
  </r>
  <r>
    <n v="4.7"/>
    <n v="91.33"/>
    <n v="9.61"/>
    <n v="0.83099999999999996"/>
    <n v="1430"/>
    <n v="4"/>
    <n v="82.78"/>
    <n v="41.7"/>
    <n v="64.7"/>
    <n v="92"/>
    <n v="10.39"/>
    <x v="1"/>
    <s v="Developed"/>
    <s v="Unitary Republic"/>
    <x v="20"/>
    <x v="22"/>
  </r>
  <r>
    <n v="5.4"/>
    <n v="91.5"/>
    <n v="10.63"/>
    <n v="0.20399999999999999"/>
    <n v="1752"/>
    <n v="4.0999999999999996"/>
    <n v="82.8"/>
    <n v="36.5"/>
    <n v="62.5"/>
    <n v="80"/>
    <n v="11.23"/>
    <x v="3"/>
    <s v="Developed"/>
    <s v="Unitary Republic"/>
    <x v="19"/>
    <x v="23"/>
  </r>
  <r>
    <n v="4.0999999999999996"/>
    <n v="96.51"/>
    <n v="9.6999999999999993"/>
    <n v="1.5309999999999999"/>
    <n v="2063"/>
    <n v="3.5"/>
    <n v="83.5"/>
    <n v="43.4"/>
    <n v="65.400000000000006"/>
    <n v="102"/>
    <n v="13.04"/>
    <x v="2"/>
    <s v="Developed"/>
    <s v="Federal Republic"/>
    <x v="21"/>
    <x v="24"/>
  </r>
  <r>
    <n v="4.5999999999999996"/>
    <n v="70"/>
    <n v="9.52"/>
    <n v="0.34899999999999998"/>
    <n v="2209"/>
    <n v="33.6"/>
    <n v="64.88"/>
    <n v="27.1"/>
    <n v="45.8"/>
    <n v="24"/>
    <n v="18.059999999999999"/>
    <x v="5"/>
    <s v="Developing"/>
    <s v="Monarchy"/>
    <x v="22"/>
    <x v="25"/>
  </r>
  <r>
    <n v="3.9"/>
    <n v="35.5"/>
    <n v="10.84"/>
    <n v="0.376"/>
    <n v="1827"/>
    <n v="9.8000000000000007"/>
    <n v="55.75"/>
    <n v="17"/>
    <n v="38"/>
    <n v="12"/>
    <n v="27.67"/>
    <x v="5"/>
    <s v="Developing"/>
    <s v="Semi-Presidential"/>
    <x v="23"/>
    <x v="26"/>
  </r>
  <r>
    <n v="4.7"/>
    <n v="24"/>
    <n v="2.36"/>
    <n v="0.08"/>
    <n v="2496"/>
    <n v="3.7"/>
    <n v="67.81"/>
    <n v="18.5"/>
    <n v="37.799999999999997"/>
    <n v="10"/>
    <n v="23.35"/>
    <x v="5"/>
    <s v="Developing"/>
    <s v="Monarchy"/>
    <x v="24"/>
    <x v="27"/>
  </r>
  <r>
    <n v="4.5"/>
    <n v="97.86"/>
    <n v="0.19"/>
    <n v="0.68700000000000006"/>
    <n v="1513"/>
    <n v="7.4"/>
    <n v="75.69"/>
    <n v="29.8"/>
    <n v="44.9"/>
    <n v="71"/>
    <n v="26.8"/>
    <x v="6"/>
    <s v="Developing"/>
    <s v="Unitary Republic"/>
    <x v="25"/>
    <x v="28"/>
  </r>
  <r>
    <n v="3.5"/>
    <n v="71.91"/>
    <n v="0.36"/>
    <n v="0.23499999999999999"/>
    <n v="1352"/>
    <n v="9.3000000000000007"/>
    <n v="72.540000000000006"/>
    <n v="23.9"/>
    <n v="28"/>
    <n v="39"/>
    <n v="23.88"/>
    <x v="5"/>
    <s v="Developing"/>
    <s v="Federal Republic"/>
    <x v="26"/>
    <x v="29"/>
  </r>
  <r>
    <n v="4.5"/>
    <n v="84.12"/>
    <n v="0.69"/>
    <n v="0.11"/>
    <n v="2288"/>
    <n v="11.5"/>
    <n v="77.430000000000007"/>
    <n v="28.7"/>
    <n v="33.6"/>
    <n v="43"/>
    <n v="18.48"/>
    <x v="2"/>
    <s v="Developing"/>
    <s v="Unitary Republic"/>
    <x v="27"/>
    <x v="30"/>
  </r>
  <r>
    <n v="3.7"/>
    <n v="53.73"/>
    <n v="0.56999999999999995"/>
    <n v="1.0149999999999999"/>
    <n v="2024"/>
    <n v="4.4000000000000004"/>
    <n v="72.319999999999993"/>
    <n v="29.4"/>
    <n v="50.4"/>
    <n v="36"/>
    <n v="25.99"/>
    <x v="2"/>
    <s v="Developing"/>
    <s v="Unitary Republic"/>
    <x v="28"/>
    <x v="31"/>
  </r>
  <r>
    <n v="4.4000000000000004"/>
    <n v="77.84"/>
    <n v="8.3000000000000007"/>
    <n v="0.45500000000000002"/>
    <n v="2185"/>
    <n v="1.4"/>
    <n v="77.400000000000006"/>
    <n v="39.299999999999997"/>
    <n v="68.2"/>
    <n v="44"/>
    <n v="26.91"/>
    <x v="2"/>
    <s v="Developing"/>
    <s v="Unitary Republic"/>
    <x v="29"/>
    <x v="32"/>
  </r>
  <r>
    <n v="4"/>
    <n v="70.3"/>
    <n v="8.66"/>
    <n v="0.224"/>
    <n v="2170"/>
    <n v="2.2000000000000002"/>
    <n v="75.7"/>
    <n v="32"/>
    <n v="42.9"/>
    <n v="35"/>
    <n v="25.03"/>
    <x v="2"/>
    <s v="Developing"/>
    <s v="Unitary Republic"/>
    <x v="30"/>
    <x v="33"/>
  </r>
  <r>
    <n v="4.2"/>
    <n v="25"/>
    <n v="0.34"/>
    <n v="0.30499999999999999"/>
    <n v="2096"/>
    <n v="4.4000000000000004"/>
    <n v="67.790000000000006"/>
    <n v="20.2"/>
    <n v="30.4"/>
    <n v="12"/>
    <n v="21.68"/>
    <x v="2"/>
    <s v="Developing"/>
    <s v="Federal Republic"/>
    <x v="31"/>
    <x v="34"/>
  </r>
  <r>
    <n v="4.0999999999999996"/>
    <n v="24.8"/>
    <n v="0.02"/>
    <n v="0.25"/>
    <n v="2232"/>
    <n v="5.2"/>
    <n v="73.569999999999993"/>
    <n v="26.3"/>
    <n v="35.5"/>
    <n v="25"/>
    <n v="25.68"/>
    <x v="2"/>
    <s v="Developing"/>
    <s v="Unitary Republic"/>
    <x v="32"/>
    <x v="35"/>
  </r>
  <r>
    <n v="4.9000000000000004"/>
    <n v="84.11"/>
    <n v="1.03"/>
    <n v="0.45400000000000001"/>
    <n v="1746"/>
    <n v="11.5"/>
    <n v="77.3"/>
    <n v="31.9"/>
    <n v="36.5"/>
    <n v="58"/>
    <n v="19.54"/>
    <x v="6"/>
    <s v="Developing"/>
    <s v="Unitary Republic"/>
    <x v="33"/>
    <x v="36"/>
  </r>
  <r>
    <n v="4.5999999999999996"/>
    <n v="90.13"/>
    <n v="4.21"/>
    <n v="0.35299999999999998"/>
    <n v="1921"/>
    <n v="5"/>
    <n v="84.01"/>
    <n v="29"/>
    <n v="47.2"/>
    <n v="61"/>
    <n v="20.87"/>
    <x v="6"/>
    <s v="Developed"/>
    <s v="Unitary Republic"/>
    <x v="34"/>
    <x v="37"/>
  </r>
  <r>
    <n v="4.4000000000000004"/>
    <n v="77.67"/>
    <n v="2.0499999999999998"/>
    <n v="0.85199999999999998"/>
    <n v="1832"/>
    <n v="13.4"/>
    <n v="78.45"/>
    <n v="30.9"/>
    <n v="50"/>
    <n v="117"/>
    <n v="12.63"/>
    <x v="6"/>
    <s v="Developing"/>
    <s v="Unitary Republic"/>
    <x v="35"/>
    <x v="38"/>
  </r>
  <r>
    <n v="3.7"/>
    <n v="60"/>
    <n v="0.39"/>
    <n v="0.192"/>
    <n v="536"/>
    <n v="14.2"/>
    <n v="71.08"/>
    <n v="31.9"/>
    <n v="24"/>
    <n v="16"/>
    <n v="24.22"/>
    <x v="6"/>
    <s v="Developing"/>
    <s v="Federal Republic"/>
    <x v="36"/>
    <x v="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x v="0"/>
    <n v="9.8699999999999992"/>
    <n v="19.489999999999998"/>
    <n v="3096"/>
    <n v="5.5"/>
    <n v="79.11"/>
    <n v="37.700000000000003"/>
    <n v="75.900000000000006"/>
    <n v="88"/>
    <n v="10"/>
    <x v="0"/>
    <s v="Developed"/>
    <s v="Federal Republic"/>
    <n v="331000000"/>
    <x v="0"/>
    <x v="0"/>
    <x v="0"/>
  </r>
  <r>
    <n v="4.7"/>
    <x v="1"/>
    <n v="8.94"/>
    <n v="1.64"/>
    <n v="1696"/>
    <n v="7.5"/>
    <n v="82.96"/>
    <n v="40.200000000000003"/>
    <n v="69.8"/>
    <n v="80"/>
    <n v="-3.71"/>
    <x v="0"/>
    <s v="Developed"/>
    <s v="Monarchy"/>
    <n v="38000000"/>
    <x v="1"/>
    <x v="1"/>
    <x v="1"/>
  </r>
  <r>
    <n v="5.2"/>
    <x v="2"/>
    <n v="12.91"/>
    <n v="3.69"/>
    <n v="1354"/>
    <n v="3.5"/>
    <n v="81.88"/>
    <n v="33.4"/>
    <n v="65"/>
    <n v="73"/>
    <n v="9.49"/>
    <x v="1"/>
    <s v="Developed"/>
    <s v="Federal Republic"/>
    <n v="83000000"/>
    <x v="2"/>
    <x v="0"/>
    <x v="2"/>
  </r>
  <r>
    <n v="4.8"/>
    <x v="3"/>
    <n v="12.33"/>
    <n v="2.58"/>
    <n v="1514"/>
    <n v="8.1"/>
    <n v="83.18"/>
    <n v="41.6"/>
    <n v="61.9"/>
    <n v="69"/>
    <n v="11.57"/>
    <x v="1"/>
    <s v="Developed"/>
    <s v="Semi-Presidential"/>
    <n v="67000000"/>
    <x v="3"/>
    <x v="1"/>
    <x v="2"/>
  </r>
  <r>
    <n v="4.5"/>
    <x v="4"/>
    <n v="11.45"/>
    <n v="2.64"/>
    <n v="2755"/>
    <n v="4.5"/>
    <n v="81.77"/>
    <n v="39.6"/>
    <n v="67.2"/>
    <n v="69"/>
    <n v="9.3800000000000008"/>
    <x v="1"/>
    <s v="Developed"/>
    <s v="Monarchy"/>
    <n v="68000000"/>
    <x v="4"/>
    <x v="1"/>
    <x v="2"/>
  </r>
  <r>
    <n v="5.2"/>
    <x v="5"/>
    <n v="12.71"/>
    <n v="1.31"/>
    <n v="1686"/>
    <n v="14.7"/>
    <n v="83.99"/>
    <n v="43.9"/>
    <n v="60.9"/>
    <n v="96"/>
    <n v="14.25"/>
    <x v="1"/>
    <s v="Developed"/>
    <s v="Monarchy"/>
    <n v="47000000"/>
    <x v="5"/>
    <x v="1"/>
    <x v="3"/>
  </r>
  <r>
    <n v="4.7"/>
    <x v="6"/>
    <n v="7.41"/>
    <n v="0.4"/>
    <n v="1417"/>
    <n v="5"/>
    <n v="82.94"/>
    <n v="39.299999999999997"/>
    <n v="60.2"/>
    <n v="84"/>
    <n v="2.06"/>
    <x v="1"/>
    <s v="Developed"/>
    <s v="Monarchy"/>
    <n v="5400000"/>
    <x v="6"/>
    <x v="0"/>
    <x v="1"/>
  </r>
  <r>
    <n v="5.5"/>
    <x v="7"/>
    <n v="11.19"/>
    <n v="1.58"/>
    <n v="1974"/>
    <n v="5"/>
    <n v="72.989999999999995"/>
    <n v="38.799999999999997"/>
    <n v="49.1"/>
    <n v="86"/>
    <n v="-3.64"/>
    <x v="1"/>
    <s v="Developing"/>
    <s v="Semi-Presidential"/>
    <n v="145000000"/>
    <x v="7"/>
    <x v="0"/>
    <x v="1"/>
  </r>
  <r>
    <n v="4.5"/>
    <x v="8"/>
    <n v="5.54"/>
    <n v="2.65"/>
    <n v="2117"/>
    <n v="6"/>
    <n v="70.42"/>
    <n v="27.6"/>
    <n v="42.8"/>
    <n v="31"/>
    <n v="24.99"/>
    <x v="2"/>
    <s v="Developing"/>
    <s v="Federal Republic"/>
    <n v="1400000000"/>
    <x v="8"/>
    <x v="2"/>
    <x v="3"/>
  </r>
  <r>
    <n v="4.2"/>
    <x v="9"/>
    <n v="7.05"/>
    <n v="12.24"/>
    <n v="2174"/>
    <n v="4.8"/>
    <n v="77.47"/>
    <n v="37.9"/>
    <n v="47.5"/>
    <n v="64"/>
    <n v="8.19"/>
    <x v="2"/>
    <s v="Developing"/>
    <s v="One-Party"/>
    <n v="1400000000"/>
    <x v="9"/>
    <x v="0"/>
    <x v="0"/>
  </r>
  <r>
    <n v="4.2"/>
    <x v="10"/>
    <n v="7.96"/>
    <n v="4.87"/>
    <n v="1738"/>
    <n v="2.8"/>
    <n v="85.03"/>
    <n v="48.4"/>
    <n v="60.5"/>
    <n v="65"/>
    <n v="12.36"/>
    <x v="2"/>
    <s v="Developed"/>
    <s v="Monarchy"/>
    <n v="126000000"/>
    <x v="10"/>
    <x v="1"/>
    <x v="2"/>
  </r>
  <r>
    <n v="5.9"/>
    <x v="11"/>
    <n v="10.51"/>
    <n v="1.32"/>
    <n v="1731"/>
    <n v="5.0999999999999996"/>
    <n v="83.94"/>
    <n v="37"/>
    <n v="71.5"/>
    <n v="114"/>
    <n v="22.06"/>
    <x v="3"/>
    <s v="Developed"/>
    <s v="Monarchy"/>
    <n v="26000000"/>
    <x v="11"/>
    <x v="0"/>
    <x v="3"/>
  </r>
  <r>
    <n v="4.2"/>
    <x v="12"/>
    <n v="5"/>
    <n v="1.1499999999999999"/>
    <n v="2255"/>
    <n v="4.4000000000000004"/>
    <n v="75.41"/>
    <n v="29"/>
    <n v="57"/>
    <n v="45"/>
    <n v="21.86"/>
    <x v="0"/>
    <s v="Developing"/>
    <s v="Federal Republic"/>
    <n v="130000000"/>
    <x v="12"/>
    <x v="2"/>
    <x v="2"/>
  </r>
  <r>
    <n v="5.8"/>
    <x v="13"/>
    <n v="7.42"/>
    <n v="2.0499999999999998"/>
    <n v="1709"/>
    <n v="14.4"/>
    <n v="76.569999999999993"/>
    <n v="32.799999999999997"/>
    <n v="51.2"/>
    <n v="55"/>
    <n v="25.58"/>
    <x v="4"/>
    <s v="Developing"/>
    <s v="Federal Republic"/>
    <n v="213000000"/>
    <x v="13"/>
    <x v="0"/>
    <x v="3"/>
  </r>
  <r>
    <n v="4.7"/>
    <x v="14"/>
    <n v="9.65"/>
    <n v="0.64"/>
    <n v="1692"/>
    <n v="10.9"/>
    <n v="77.17"/>
    <n v="24.4"/>
    <n v="54.4"/>
    <n v="99"/>
    <n v="15.4"/>
    <x v="4"/>
    <s v="Developing"/>
    <s v="Federal Republic"/>
    <n v="45000000"/>
    <x v="14"/>
    <x v="2"/>
    <x v="0"/>
  </r>
  <r>
    <n v="4.7"/>
    <x v="15"/>
    <n v="5.74"/>
    <n v="0.31"/>
    <n v="1998"/>
    <n v="14.3"/>
    <n v="77.87"/>
    <n v="30.8"/>
    <n v="53.2"/>
    <n v="54"/>
    <n v="24.97"/>
    <x v="4"/>
    <s v="Developing"/>
    <s v="Unitary Republic"/>
    <n v="51000000"/>
    <x v="15"/>
    <x v="0"/>
    <x v="3"/>
  </r>
  <r>
    <n v="5"/>
    <x v="16"/>
    <n v="9.07"/>
    <n v="0.27700000000000002"/>
    <n v="1974"/>
    <n v="9.1"/>
    <n v="80.739999999999995"/>
    <n v="34.9"/>
    <n v="56.2"/>
    <n v="92"/>
    <n v="9.8800000000000008"/>
    <x v="4"/>
    <s v="Developing"/>
    <s v="Unitary Republic"/>
    <n v="19000000"/>
    <x v="16"/>
    <x v="0"/>
    <x v="1"/>
  </r>
  <r>
    <n v="5.5"/>
    <x v="17"/>
    <n v="5.83"/>
    <n v="9.6000000000000002E-2"/>
    <n v="2288"/>
    <n v="2.8"/>
    <n v="79.180000000000007"/>
    <n v="41.2"/>
    <n v="30.5"/>
    <n v="54"/>
    <n v="26.05"/>
    <x v="0"/>
    <s v="Developing"/>
    <s v="One-Party"/>
    <n v="11000000"/>
    <x v="17"/>
    <x v="1"/>
    <x v="1"/>
  </r>
  <r>
    <n v="4.9000000000000004"/>
    <x v="18"/>
    <n v="8.93"/>
    <n v="0.53600000000000003"/>
    <n v="1609"/>
    <n v="8.6999999999999993"/>
    <n v="83.33"/>
    <n v="39.5"/>
    <n v="64.900000000000006"/>
    <n v="85"/>
    <n v="3.02"/>
    <x v="1"/>
    <s v="Developed"/>
    <s v="Unitary Republic"/>
    <n v="10000000"/>
    <x v="18"/>
    <x v="1"/>
    <x v="2"/>
  </r>
  <r>
    <n v="5.6"/>
    <x v="19"/>
    <n v="10.78"/>
    <n v="0.252"/>
    <n v="1659"/>
    <n v="7.5"/>
    <n v="82.48"/>
    <n v="42.4"/>
    <n v="70.900000000000006"/>
    <n v="95"/>
    <n v="2.2999999999999998"/>
    <x v="1"/>
    <s v="Developed"/>
    <s v="Semi-Presidential"/>
    <n v="5500000"/>
    <x v="19"/>
    <x v="1"/>
    <x v="2"/>
  </r>
  <r>
    <n v="5.7"/>
    <x v="20"/>
    <n v="12.03"/>
    <n v="0.219"/>
    <n v="2399"/>
    <n v="6.6"/>
    <n v="82.65"/>
    <n v="45"/>
    <n v="54.7"/>
    <n v="70"/>
    <n v="16.09"/>
    <x v="1"/>
    <s v="Developed"/>
    <s v="Unitary Republic"/>
    <n v="10000000"/>
    <x v="20"/>
    <x v="1"/>
    <x v="2"/>
  </r>
  <r>
    <n v="4.8"/>
    <x v="21"/>
    <n v="12.88"/>
    <n v="0.33100000000000002"/>
    <n v="1863"/>
    <n v="6.6"/>
    <n v="82.81"/>
    <n v="37.6"/>
    <n v="55.3"/>
    <n v="75"/>
    <n v="9.9499999999999993"/>
    <x v="1"/>
    <s v="Developed"/>
    <s v="Monarchy"/>
    <n v="5000000"/>
    <x v="21"/>
    <x v="0"/>
    <x v="2"/>
  </r>
  <r>
    <n v="4.7"/>
    <x v="22"/>
    <n v="9.61"/>
    <n v="0.83099999999999996"/>
    <n v="1430"/>
    <n v="4"/>
    <n v="82.78"/>
    <n v="41.7"/>
    <n v="64.7"/>
    <n v="92"/>
    <n v="10.39"/>
    <x v="1"/>
    <s v="Developed"/>
    <s v="Unitary Republic"/>
    <n v="17000000"/>
    <x v="22"/>
    <x v="1"/>
    <x v="2"/>
  </r>
  <r>
    <n v="5.4"/>
    <x v="23"/>
    <n v="10.63"/>
    <n v="0.20399999999999999"/>
    <n v="1752"/>
    <n v="4.0999999999999996"/>
    <n v="82.8"/>
    <n v="36.5"/>
    <n v="62.5"/>
    <n v="80"/>
    <n v="11.23"/>
    <x v="3"/>
    <s v="Developed"/>
    <s v="Unitary Republic"/>
    <n v="5000000"/>
    <x v="23"/>
    <x v="0"/>
    <x v="2"/>
  </r>
  <r>
    <n v="4.0999999999999996"/>
    <x v="24"/>
    <n v="9.6999999999999993"/>
    <n v="1.5309999999999999"/>
    <n v="2063"/>
    <n v="3.5"/>
    <n v="83.5"/>
    <n v="43.4"/>
    <n v="65.400000000000006"/>
    <n v="102"/>
    <n v="13.04"/>
    <x v="2"/>
    <s v="Developed"/>
    <s v="Federal Republic"/>
    <n v="52000000"/>
    <x v="24"/>
    <x v="1"/>
    <x v="2"/>
  </r>
  <r>
    <n v="4.5999999999999996"/>
    <x v="25"/>
    <n v="9.52"/>
    <n v="0.34899999999999998"/>
    <n v="2209"/>
    <n v="33.6"/>
    <n v="64.88"/>
    <n v="27.1"/>
    <n v="45.8"/>
    <n v="24"/>
    <n v="18.059999999999999"/>
    <x v="5"/>
    <s v="Developing"/>
    <s v="Monarchy"/>
    <n v="60000000"/>
    <x v="25"/>
    <x v="2"/>
    <x v="3"/>
  </r>
  <r>
    <n v="3.9"/>
    <x v="26"/>
    <n v="10.84"/>
    <n v="0.376"/>
    <n v="1827"/>
    <n v="9.8000000000000007"/>
    <n v="55.75"/>
    <n v="17"/>
    <n v="38"/>
    <n v="12"/>
    <n v="27.67"/>
    <x v="5"/>
    <s v="Developing"/>
    <s v="Semi-Presidential"/>
    <n v="206000000"/>
    <x v="26"/>
    <x v="2"/>
    <x v="3"/>
  </r>
  <r>
    <n v="4.7"/>
    <x v="27"/>
    <n v="2.36"/>
    <n v="0.08"/>
    <n v="2496"/>
    <n v="3.7"/>
    <n v="67.81"/>
    <n v="18.5"/>
    <n v="37.799999999999997"/>
    <n v="10"/>
    <n v="23.35"/>
    <x v="5"/>
    <s v="Developing"/>
    <s v="Monarchy"/>
    <n v="118000000"/>
    <x v="27"/>
    <x v="2"/>
    <x v="2"/>
  </r>
  <r>
    <n v="4.5"/>
    <x v="28"/>
    <n v="0.19"/>
    <n v="0.68700000000000006"/>
    <n v="1513"/>
    <n v="7.4"/>
    <n v="75.69"/>
    <n v="29.8"/>
    <n v="44.9"/>
    <n v="71"/>
    <n v="26.8"/>
    <x v="6"/>
    <s v="Developing"/>
    <s v="Unitary Republic"/>
    <n v="35000000"/>
    <x v="28"/>
    <x v="2"/>
    <x v="3"/>
  </r>
  <r>
    <n v="3.5"/>
    <x v="29"/>
    <n v="0.36"/>
    <n v="0.23499999999999999"/>
    <n v="1352"/>
    <n v="9.3000000000000007"/>
    <n v="72.540000000000006"/>
    <n v="23.9"/>
    <n v="28"/>
    <n v="39"/>
    <n v="23.88"/>
    <x v="5"/>
    <s v="Developing"/>
    <s v="Federal Republic"/>
    <n v="104000000"/>
    <x v="29"/>
    <x v="2"/>
    <x v="3"/>
  </r>
  <r>
    <n v="4.5"/>
    <x v="30"/>
    <n v="0.69"/>
    <n v="0.11"/>
    <n v="2288"/>
    <n v="11.5"/>
    <n v="77.430000000000007"/>
    <n v="28.7"/>
    <n v="33.6"/>
    <n v="43"/>
    <n v="18.48"/>
    <x v="2"/>
    <s v="Developing"/>
    <s v="Unitary Republic"/>
    <n v="37000000"/>
    <x v="30"/>
    <x v="2"/>
    <x v="3"/>
  </r>
  <r>
    <n v="3.7"/>
    <x v="31"/>
    <n v="0.56999999999999995"/>
    <n v="1.0149999999999999"/>
    <n v="2024"/>
    <n v="4.4000000000000004"/>
    <n v="72.319999999999993"/>
    <n v="29.4"/>
    <n v="50.4"/>
    <n v="36"/>
    <n v="25.99"/>
    <x v="2"/>
    <s v="Developing"/>
    <s v="Unitary Republic"/>
    <n v="276000000"/>
    <x v="31"/>
    <x v="2"/>
    <x v="3"/>
  </r>
  <r>
    <n v="4.4000000000000004"/>
    <x v="32"/>
    <n v="8.3000000000000007"/>
    <n v="0.45500000000000002"/>
    <n v="2185"/>
    <n v="1.4"/>
    <n v="77.400000000000006"/>
    <n v="39.299999999999997"/>
    <n v="68.2"/>
    <n v="44"/>
    <n v="26.91"/>
    <x v="2"/>
    <s v="Developing"/>
    <s v="Unitary Republic"/>
    <n v="70000000"/>
    <x v="32"/>
    <x v="0"/>
    <x v="3"/>
  </r>
  <r>
    <n v="4"/>
    <x v="33"/>
    <n v="8.66"/>
    <n v="0.224"/>
    <n v="2170"/>
    <n v="2.2000000000000002"/>
    <n v="75.7"/>
    <n v="32"/>
    <n v="42.9"/>
    <n v="35"/>
    <n v="25.03"/>
    <x v="2"/>
    <s v="Developing"/>
    <s v="Unitary Republic"/>
    <n v="98000000"/>
    <x v="33"/>
    <x v="0"/>
    <x v="3"/>
  </r>
  <r>
    <n v="4.2"/>
    <x v="34"/>
    <n v="0.34"/>
    <n v="0.30499999999999999"/>
    <n v="2096"/>
    <n v="4.4000000000000004"/>
    <n v="67.790000000000006"/>
    <n v="20.2"/>
    <n v="30.4"/>
    <n v="12"/>
    <n v="21.68"/>
    <x v="2"/>
    <s v="Developing"/>
    <s v="Federal Republic"/>
    <n v="225000000"/>
    <x v="34"/>
    <x v="2"/>
    <x v="3"/>
  </r>
  <r>
    <n v="4.0999999999999996"/>
    <x v="35"/>
    <n v="0.02"/>
    <n v="0.25"/>
    <n v="2232"/>
    <n v="5.2"/>
    <n v="73.569999999999993"/>
    <n v="26.3"/>
    <n v="35.5"/>
    <n v="25"/>
    <n v="25.68"/>
    <x v="2"/>
    <s v="Developing"/>
    <s v="Unitary Republic"/>
    <n v="166000000"/>
    <x v="35"/>
    <x v="2"/>
    <x v="3"/>
  </r>
  <r>
    <n v="4.9000000000000004"/>
    <x v="36"/>
    <n v="1.03"/>
    <n v="0.45400000000000001"/>
    <n v="1746"/>
    <n v="11.5"/>
    <n v="77.3"/>
    <n v="31.9"/>
    <n v="36.5"/>
    <n v="58"/>
    <n v="19.54"/>
    <x v="6"/>
    <s v="Developing"/>
    <s v="Unitary Republic"/>
    <n v="85000000"/>
    <x v="36"/>
    <x v="0"/>
    <x v="2"/>
  </r>
  <r>
    <n v="4.5999999999999996"/>
    <x v="37"/>
    <n v="4.21"/>
    <n v="0.35299999999999998"/>
    <n v="1921"/>
    <n v="5"/>
    <n v="84.01"/>
    <n v="29"/>
    <n v="47.2"/>
    <n v="61"/>
    <n v="20.87"/>
    <x v="6"/>
    <s v="Developed"/>
    <s v="Unitary Republic"/>
    <n v="9300000"/>
    <x v="37"/>
    <x v="2"/>
    <x v="3"/>
  </r>
  <r>
    <n v="4.4000000000000004"/>
    <x v="38"/>
    <n v="2.0499999999999998"/>
    <n v="0.85199999999999998"/>
    <n v="1832"/>
    <n v="13.4"/>
    <n v="78.45"/>
    <n v="30.9"/>
    <n v="50"/>
    <n v="117"/>
    <n v="12.63"/>
    <x v="6"/>
    <s v="Developing"/>
    <s v="Unitary Republic"/>
    <n v="84000000"/>
    <x v="38"/>
    <x v="0"/>
    <x v="2"/>
  </r>
  <r>
    <n v="3.7"/>
    <x v="39"/>
    <n v="0.39"/>
    <n v="0.192"/>
    <n v="536"/>
    <n v="14.2"/>
    <n v="71.08"/>
    <n v="31.9"/>
    <n v="24"/>
    <n v="16"/>
    <n v="24.22"/>
    <x v="6"/>
    <s v="Developing"/>
    <s v="Federal Republic"/>
    <n v="41000000"/>
    <x v="39"/>
    <x v="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90.9"/>
    <x v="0"/>
    <x v="0"/>
    <n v="3096"/>
    <n v="5.5"/>
    <n v="79.11"/>
    <n v="37.700000000000003"/>
    <n v="75.900000000000006"/>
    <n v="88"/>
    <n v="10"/>
    <x v="0"/>
    <x v="0"/>
    <s v="Federal Republic"/>
    <n v="331000000"/>
    <n v="58882.175226586092"/>
    <s v="30-39"/>
    <s v="Varies"/>
    <x v="0"/>
  </r>
  <r>
    <x v="1"/>
    <n v="96.97"/>
    <x v="1"/>
    <x v="1"/>
    <n v="1696"/>
    <n v="7.5"/>
    <n v="82.96"/>
    <n v="40.200000000000003"/>
    <n v="69.8"/>
    <n v="80"/>
    <n v="-3.71"/>
    <x v="0"/>
    <x v="0"/>
    <s v="Monarchy"/>
    <n v="38000000"/>
    <n v="43157.8947368421"/>
    <s v="40-49"/>
    <s v="Cold"/>
    <x v="0"/>
  </r>
  <r>
    <x v="2"/>
    <n v="89.81"/>
    <x v="2"/>
    <x v="2"/>
    <n v="1354"/>
    <n v="3.5"/>
    <n v="81.88"/>
    <n v="33.4"/>
    <n v="65"/>
    <n v="73"/>
    <n v="9.49"/>
    <x v="1"/>
    <x v="0"/>
    <s v="Federal Republic"/>
    <n v="83000000"/>
    <n v="44457.831325301209"/>
    <s v="30-39"/>
    <s v="Moderate"/>
    <x v="0"/>
  </r>
  <r>
    <x v="3"/>
    <n v="84.8"/>
    <x v="3"/>
    <x v="3"/>
    <n v="1514"/>
    <n v="8.1"/>
    <n v="83.18"/>
    <n v="41.6"/>
    <n v="61.9"/>
    <n v="69"/>
    <n v="11.57"/>
    <x v="1"/>
    <x v="0"/>
    <s v="Semi-Presidential"/>
    <n v="67000000"/>
    <n v="38507.462686567167"/>
    <s v="40-49"/>
    <s v="Moderate"/>
    <x v="0"/>
  </r>
  <r>
    <x v="4"/>
    <n v="94.82"/>
    <x v="4"/>
    <x v="4"/>
    <n v="2755"/>
    <n v="4.5"/>
    <n v="81.77"/>
    <n v="39.6"/>
    <n v="67.2"/>
    <n v="69"/>
    <n v="9.3800000000000008"/>
    <x v="1"/>
    <x v="0"/>
    <s v="Monarchy"/>
    <n v="68000000"/>
    <n v="38823.529411764706"/>
    <s v="40-49"/>
    <s v="Moderate"/>
    <x v="0"/>
  </r>
  <r>
    <x v="2"/>
    <n v="93.21"/>
    <x v="5"/>
    <x v="5"/>
    <n v="1686"/>
    <n v="14.7"/>
    <n v="83.99"/>
    <n v="43.9"/>
    <n v="60.9"/>
    <n v="96"/>
    <n v="14.25"/>
    <x v="1"/>
    <x v="0"/>
    <s v="Monarchy"/>
    <n v="47000000"/>
    <n v="27872.340425531915"/>
    <s v="40-49"/>
    <s v="Hot"/>
    <x v="0"/>
  </r>
  <r>
    <x v="1"/>
    <n v="97"/>
    <x v="6"/>
    <x v="6"/>
    <n v="1417"/>
    <n v="5"/>
    <n v="82.94"/>
    <n v="39.299999999999997"/>
    <n v="60.2"/>
    <n v="84"/>
    <n v="2.06"/>
    <x v="1"/>
    <x v="0"/>
    <s v="Monarchy"/>
    <n v="5400000"/>
    <n v="74074.074074074073"/>
    <s v="30-39"/>
    <s v="Cold"/>
    <x v="0"/>
  </r>
  <r>
    <x v="5"/>
    <n v="84.99"/>
    <x v="7"/>
    <x v="7"/>
    <n v="1974"/>
    <n v="5"/>
    <n v="72.989999999999995"/>
    <n v="38.799999999999997"/>
    <n v="49.1"/>
    <n v="86"/>
    <n v="-3.64"/>
    <x v="1"/>
    <x v="1"/>
    <s v="Semi-Presidential"/>
    <n v="145000000"/>
    <n v="10896.551724137931"/>
    <s v="30-39"/>
    <s v="Cold"/>
    <x v="1"/>
  </r>
  <r>
    <x v="4"/>
    <n v="43"/>
    <x v="8"/>
    <x v="8"/>
    <n v="2117"/>
    <n v="6"/>
    <n v="70.42"/>
    <n v="27.6"/>
    <n v="42.8"/>
    <n v="31"/>
    <n v="24.99"/>
    <x v="2"/>
    <x v="1"/>
    <s v="Federal Republic"/>
    <n v="1400000000"/>
    <n v="1892.8571428571427"/>
    <s v="Less than 30"/>
    <s v="Hot"/>
    <x v="1"/>
  </r>
  <r>
    <x v="6"/>
    <n v="70.400000000000006"/>
    <x v="9"/>
    <x v="9"/>
    <n v="2174"/>
    <n v="4.8"/>
    <n v="77.47"/>
    <n v="37.9"/>
    <n v="47.5"/>
    <n v="64"/>
    <n v="8.19"/>
    <x v="2"/>
    <x v="1"/>
    <s v="One-Party"/>
    <n v="1400000000"/>
    <n v="8742.8571428571431"/>
    <s v="30-39"/>
    <s v="Varies"/>
    <x v="1"/>
  </r>
  <r>
    <x v="6"/>
    <n v="90.22"/>
    <x v="10"/>
    <x v="10"/>
    <n v="1738"/>
    <n v="2.8"/>
    <n v="85.03"/>
    <n v="48.4"/>
    <n v="60.5"/>
    <n v="65"/>
    <n v="12.36"/>
    <x v="2"/>
    <x v="0"/>
    <s v="Monarchy"/>
    <n v="126000000"/>
    <n v="38650.793650793654"/>
    <s v="40-49"/>
    <s v="Moderate"/>
    <x v="0"/>
  </r>
  <r>
    <x v="7"/>
    <n v="89.6"/>
    <x v="11"/>
    <x v="11"/>
    <n v="1731"/>
    <n v="5.0999999999999996"/>
    <n v="83.94"/>
    <n v="37"/>
    <n v="71.5"/>
    <n v="114"/>
    <n v="22.06"/>
    <x v="3"/>
    <x v="0"/>
    <s v="Monarchy"/>
    <n v="26000000"/>
    <n v="50769.230769230773"/>
    <s v="30-39"/>
    <s v="Hot"/>
    <x v="0"/>
  </r>
  <r>
    <x v="6"/>
    <n v="71.97"/>
    <x v="12"/>
    <x v="12"/>
    <n v="2255"/>
    <n v="4.4000000000000004"/>
    <n v="75.41"/>
    <n v="29"/>
    <n v="57"/>
    <n v="45"/>
    <n v="21.86"/>
    <x v="0"/>
    <x v="1"/>
    <s v="Federal Republic"/>
    <n v="130000000"/>
    <n v="8846.1538461538457"/>
    <s v="Less than 30"/>
    <s v="Moderate"/>
    <x v="2"/>
  </r>
  <r>
    <x v="8"/>
    <n v="81.34"/>
    <x v="13"/>
    <x v="13"/>
    <n v="1709"/>
    <n v="14.4"/>
    <n v="76.569999999999993"/>
    <n v="32.799999999999997"/>
    <n v="51.2"/>
    <n v="55"/>
    <n v="25.58"/>
    <x v="4"/>
    <x v="1"/>
    <s v="Federal Republic"/>
    <n v="213000000"/>
    <n v="9624.4131455399056"/>
    <s v="30-39"/>
    <s v="Hot"/>
    <x v="2"/>
  </r>
  <r>
    <x v="1"/>
    <n v="85.5"/>
    <x v="14"/>
    <x v="14"/>
    <n v="1692"/>
    <n v="10.9"/>
    <n v="77.17"/>
    <n v="24.4"/>
    <n v="54.4"/>
    <n v="99"/>
    <n v="15.4"/>
    <x v="4"/>
    <x v="1"/>
    <s v="Federal Republic"/>
    <n v="45000000"/>
    <n v="14222.222222222223"/>
    <s v="Less than 30"/>
    <s v="Varies"/>
    <x v="2"/>
  </r>
  <r>
    <x v="1"/>
    <n v="69.790000000000006"/>
    <x v="15"/>
    <x v="15"/>
    <n v="1998"/>
    <n v="14.3"/>
    <n v="77.87"/>
    <n v="30.8"/>
    <n v="53.2"/>
    <n v="54"/>
    <n v="24.97"/>
    <x v="4"/>
    <x v="1"/>
    <s v="Unitary Republic"/>
    <n v="51000000"/>
    <n v="6078.4313725490201"/>
    <s v="30-39"/>
    <s v="Hot"/>
    <x v="2"/>
  </r>
  <r>
    <x v="0"/>
    <n v="88.3"/>
    <x v="16"/>
    <x v="16"/>
    <n v="1974"/>
    <n v="9.1"/>
    <n v="80.739999999999995"/>
    <n v="34.9"/>
    <n v="56.2"/>
    <n v="92"/>
    <n v="9.8800000000000008"/>
    <x v="4"/>
    <x v="1"/>
    <s v="Unitary Republic"/>
    <n v="19000000"/>
    <n v="14578.947368421053"/>
    <s v="30-39"/>
    <s v="Cold"/>
    <x v="2"/>
  </r>
  <r>
    <x v="5"/>
    <n v="74"/>
    <x v="17"/>
    <x v="17"/>
    <n v="2288"/>
    <n v="2.8"/>
    <n v="79.180000000000007"/>
    <n v="41.2"/>
    <n v="30.5"/>
    <n v="54"/>
    <n v="26.05"/>
    <x v="0"/>
    <x v="1"/>
    <s v="One-Party"/>
    <n v="11000000"/>
    <n v="8727.2727272727279"/>
    <s v="40-49"/>
    <s v="Cold"/>
    <x v="3"/>
  </r>
  <r>
    <x v="9"/>
    <n v="94.54"/>
    <x v="18"/>
    <x v="18"/>
    <n v="1609"/>
    <n v="8.6999999999999993"/>
    <n v="83.33"/>
    <n v="39.5"/>
    <n v="64.900000000000006"/>
    <n v="85"/>
    <n v="3.02"/>
    <x v="1"/>
    <x v="0"/>
    <s v="Unitary Republic"/>
    <n v="10000000"/>
    <n v="53600"/>
    <s v="40-49"/>
    <s v="Moderate"/>
    <x v="0"/>
  </r>
  <r>
    <x v="10"/>
    <n v="92.17"/>
    <x v="19"/>
    <x v="19"/>
    <n v="1659"/>
    <n v="7.5"/>
    <n v="82.48"/>
    <n v="42.4"/>
    <n v="70.900000000000006"/>
    <n v="95"/>
    <n v="2.2999999999999998"/>
    <x v="1"/>
    <x v="0"/>
    <s v="Semi-Presidential"/>
    <n v="5500000"/>
    <n v="45818.181818181816"/>
    <s v="40-49"/>
    <s v="Moderate"/>
    <x v="0"/>
  </r>
  <r>
    <x v="11"/>
    <n v="78.260000000000005"/>
    <x v="20"/>
    <x v="20"/>
    <n v="2399"/>
    <n v="6.6"/>
    <n v="82.65"/>
    <n v="45"/>
    <n v="54.7"/>
    <n v="70"/>
    <n v="16.09"/>
    <x v="1"/>
    <x v="0"/>
    <s v="Unitary Republic"/>
    <n v="10000000"/>
    <n v="21900"/>
    <s v="40-49"/>
    <s v="Moderate"/>
    <x v="2"/>
  </r>
  <r>
    <x v="3"/>
    <n v="92"/>
    <x v="21"/>
    <x v="21"/>
    <n v="1863"/>
    <n v="6.6"/>
    <n v="82.81"/>
    <n v="37.6"/>
    <n v="55.3"/>
    <n v="75"/>
    <n v="9.9499999999999993"/>
    <x v="1"/>
    <x v="0"/>
    <s v="Monarchy"/>
    <n v="5000000"/>
    <n v="66200"/>
    <s v="30-39"/>
    <s v="Moderate"/>
    <x v="2"/>
  </r>
  <r>
    <x v="1"/>
    <n v="91.33"/>
    <x v="22"/>
    <x v="22"/>
    <n v="1430"/>
    <n v="4"/>
    <n v="82.78"/>
    <n v="41.7"/>
    <n v="64.7"/>
    <n v="92"/>
    <n v="10.39"/>
    <x v="1"/>
    <x v="0"/>
    <s v="Unitary Republic"/>
    <n v="17000000"/>
    <n v="48882.352941176468"/>
    <s v="40-49"/>
    <s v="Moderate"/>
    <x v="0"/>
  </r>
  <r>
    <x v="12"/>
    <n v="91.5"/>
    <x v="23"/>
    <x v="23"/>
    <n v="1752"/>
    <n v="4.0999999999999996"/>
    <n v="82.8"/>
    <n v="36.5"/>
    <n v="62.5"/>
    <n v="80"/>
    <n v="11.23"/>
    <x v="3"/>
    <x v="0"/>
    <s v="Unitary Republic"/>
    <n v="5000000"/>
    <n v="40799.999999999993"/>
    <s v="30-39"/>
    <s v="Moderate"/>
    <x v="0"/>
  </r>
  <r>
    <x v="13"/>
    <n v="96.51"/>
    <x v="24"/>
    <x v="24"/>
    <n v="2063"/>
    <n v="3.5"/>
    <n v="83.5"/>
    <n v="43.4"/>
    <n v="65.400000000000006"/>
    <n v="102"/>
    <n v="13.04"/>
    <x v="2"/>
    <x v="0"/>
    <s v="Federal Republic"/>
    <n v="52000000"/>
    <n v="29442.307692307691"/>
    <s v="40-49"/>
    <s v="Moderate"/>
    <x v="0"/>
  </r>
  <r>
    <x v="14"/>
    <n v="70"/>
    <x v="25"/>
    <x v="25"/>
    <n v="2209"/>
    <n v="33.6"/>
    <n v="64.88"/>
    <n v="27.1"/>
    <n v="45.8"/>
    <n v="24"/>
    <n v="18.059999999999999"/>
    <x v="5"/>
    <x v="1"/>
    <s v="Monarchy"/>
    <n v="60000000"/>
    <n v="5816.666666666667"/>
    <s v="Less than 30"/>
    <s v="Hot"/>
    <x v="1"/>
  </r>
  <r>
    <x v="15"/>
    <n v="35.5"/>
    <x v="26"/>
    <x v="26"/>
    <n v="1827"/>
    <n v="9.8000000000000007"/>
    <n v="55.75"/>
    <n v="17"/>
    <n v="38"/>
    <n v="12"/>
    <n v="27.67"/>
    <x v="5"/>
    <x v="1"/>
    <s v="Semi-Presidential"/>
    <n v="206000000"/>
    <n v="1825.2427184466019"/>
    <s v="Less than 30"/>
    <s v="Hot"/>
    <x v="3"/>
  </r>
  <r>
    <x v="1"/>
    <n v="24"/>
    <x v="27"/>
    <x v="27"/>
    <n v="2496"/>
    <n v="3.7"/>
    <n v="67.81"/>
    <n v="18.5"/>
    <n v="37.799999999999997"/>
    <n v="10"/>
    <n v="23.35"/>
    <x v="5"/>
    <x v="1"/>
    <s v="Monarchy"/>
    <n v="118000000"/>
    <n v="677.96610169491532"/>
    <s v="Less than 30"/>
    <s v="Moderate"/>
    <x v="3"/>
  </r>
  <r>
    <x v="4"/>
    <n v="97.86"/>
    <x v="28"/>
    <x v="28"/>
    <n v="1513"/>
    <n v="7.4"/>
    <n v="75.69"/>
    <n v="29.8"/>
    <n v="44.9"/>
    <n v="71"/>
    <n v="26.8"/>
    <x v="6"/>
    <x v="1"/>
    <s v="Unitary Republic"/>
    <n v="35000000"/>
    <n v="19628.571428571431"/>
    <s v="Less than 30"/>
    <s v="Hot"/>
    <x v="1"/>
  </r>
  <r>
    <x v="16"/>
    <n v="71.91"/>
    <x v="29"/>
    <x v="29"/>
    <n v="1352"/>
    <n v="9.3000000000000007"/>
    <n v="72.540000000000006"/>
    <n v="23.9"/>
    <n v="28"/>
    <n v="39"/>
    <n v="23.88"/>
    <x v="5"/>
    <x v="1"/>
    <s v="Federal Republic"/>
    <n v="104000000"/>
    <n v="2259.6153846153843"/>
    <s v="Less than 30"/>
    <s v="Hot"/>
    <x v="3"/>
  </r>
  <r>
    <x v="4"/>
    <n v="84.12"/>
    <x v="30"/>
    <x v="30"/>
    <n v="2288"/>
    <n v="11.5"/>
    <n v="77.430000000000007"/>
    <n v="28.7"/>
    <n v="33.6"/>
    <n v="43"/>
    <n v="18.48"/>
    <x v="2"/>
    <x v="1"/>
    <s v="Unitary Republic"/>
    <n v="37000000"/>
    <n v="2972.9729729729729"/>
    <s v="Less than 30"/>
    <s v="Hot"/>
    <x v="3"/>
  </r>
  <r>
    <x v="17"/>
    <n v="53.73"/>
    <x v="31"/>
    <x v="31"/>
    <n v="2024"/>
    <n v="4.4000000000000004"/>
    <n v="72.319999999999993"/>
    <n v="29.4"/>
    <n v="50.4"/>
    <n v="36"/>
    <n v="25.99"/>
    <x v="2"/>
    <x v="1"/>
    <s v="Unitary Republic"/>
    <n v="276000000"/>
    <n v="3677.5362318840575"/>
    <s v="Less than 30"/>
    <s v="Hot"/>
    <x v="2"/>
  </r>
  <r>
    <x v="18"/>
    <n v="77.84"/>
    <x v="32"/>
    <x v="32"/>
    <n v="2185"/>
    <n v="1.4"/>
    <n v="77.400000000000006"/>
    <n v="39.299999999999997"/>
    <n v="68.2"/>
    <n v="44"/>
    <n v="26.91"/>
    <x v="2"/>
    <x v="1"/>
    <s v="Unitary Republic"/>
    <n v="70000000"/>
    <n v="6500"/>
    <s v="30-39"/>
    <s v="Hot"/>
    <x v="0"/>
  </r>
  <r>
    <x v="19"/>
    <n v="70.3"/>
    <x v="33"/>
    <x v="33"/>
    <n v="2170"/>
    <n v="2.2000000000000002"/>
    <n v="75.7"/>
    <n v="32"/>
    <n v="42.9"/>
    <n v="35"/>
    <n v="25.03"/>
    <x v="2"/>
    <x v="1"/>
    <s v="Unitary Republic"/>
    <n v="98000000"/>
    <n v="2285.7142857142858"/>
    <s v="30-39"/>
    <s v="Hot"/>
    <x v="1"/>
  </r>
  <r>
    <x v="6"/>
    <n v="25"/>
    <x v="34"/>
    <x v="34"/>
    <n v="2096"/>
    <n v="4.4000000000000004"/>
    <n v="67.790000000000006"/>
    <n v="20.2"/>
    <n v="30.4"/>
    <n v="12"/>
    <n v="21.68"/>
    <x v="2"/>
    <x v="1"/>
    <s v="Federal Republic"/>
    <n v="225000000"/>
    <n v="1355.5555555555557"/>
    <s v="Less than 30"/>
    <s v="Hot"/>
    <x v="3"/>
  </r>
  <r>
    <x v="13"/>
    <n v="24.8"/>
    <x v="35"/>
    <x v="35"/>
    <n v="2232"/>
    <n v="5.2"/>
    <n v="73.569999999999993"/>
    <n v="26.3"/>
    <n v="35.5"/>
    <n v="25"/>
    <n v="25.68"/>
    <x v="2"/>
    <x v="1"/>
    <s v="Unitary Republic"/>
    <n v="166000000"/>
    <n v="1506.0240963855422"/>
    <s v="Less than 30"/>
    <s v="Hot"/>
    <x v="3"/>
  </r>
  <r>
    <x v="9"/>
    <n v="84.11"/>
    <x v="36"/>
    <x v="36"/>
    <n v="1746"/>
    <n v="11.5"/>
    <n v="77.3"/>
    <n v="31.9"/>
    <n v="36.5"/>
    <n v="58"/>
    <n v="19.54"/>
    <x v="6"/>
    <x v="1"/>
    <s v="Unitary Republic"/>
    <n v="85000000"/>
    <n v="5341.1764705882351"/>
    <s v="30-39"/>
    <s v="Moderate"/>
    <x v="3"/>
  </r>
  <r>
    <x v="14"/>
    <n v="90.13"/>
    <x v="37"/>
    <x v="37"/>
    <n v="1921"/>
    <n v="5"/>
    <n v="84.01"/>
    <n v="29"/>
    <n v="47.2"/>
    <n v="61"/>
    <n v="20.87"/>
    <x v="6"/>
    <x v="0"/>
    <s v="Unitary Republic"/>
    <n v="9300000"/>
    <n v="37956.989247311823"/>
    <s v="Less than 30"/>
    <s v="Hot"/>
    <x v="1"/>
  </r>
  <r>
    <x v="18"/>
    <n v="77.67"/>
    <x v="38"/>
    <x v="38"/>
    <n v="1832"/>
    <n v="13.4"/>
    <n v="78.45"/>
    <n v="30.9"/>
    <n v="50"/>
    <n v="117"/>
    <n v="12.63"/>
    <x v="6"/>
    <x v="1"/>
    <s v="Unitary Republic"/>
    <n v="84000000"/>
    <n v="10142.857142857143"/>
    <s v="30-39"/>
    <s v="Moderate"/>
    <x v="2"/>
  </r>
  <r>
    <x v="17"/>
    <n v="60"/>
    <x v="39"/>
    <x v="39"/>
    <n v="536"/>
    <n v="14.2"/>
    <n v="71.08"/>
    <n v="31.9"/>
    <n v="24"/>
    <n v="16"/>
    <n v="24.22"/>
    <x v="6"/>
    <x v="1"/>
    <s v="Federal Republic"/>
    <n v="41000000"/>
    <n v="4682.9268292682927"/>
    <s v="30-39"/>
    <s v="Hot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North America"/>
    <s v="Developed"/>
    <s v="Federal Republic"/>
    <x v="0"/>
    <n v="90.9"/>
    <n v="9.8699999999999992"/>
    <x v="0"/>
    <n v="3096"/>
    <n v="5.5"/>
    <n v="79.11"/>
    <n v="37.700000000000003"/>
    <n v="75.900000000000006"/>
    <n v="88"/>
    <n v="10"/>
    <n v="331000000"/>
    <x v="0"/>
    <s v="30-39"/>
    <s v="Varies"/>
    <s v="60 or more"/>
  </r>
  <r>
    <x v="1"/>
    <s v="North America"/>
    <s v="Developed"/>
    <s v="Monarchy"/>
    <x v="1"/>
    <n v="96.97"/>
    <n v="8.94"/>
    <x v="1"/>
    <n v="1696"/>
    <n v="7.5"/>
    <n v="82.96"/>
    <n v="40.200000000000003"/>
    <n v="69.8"/>
    <n v="80"/>
    <n v="-3.71"/>
    <n v="38000000"/>
    <x v="1"/>
    <s v="40-49"/>
    <s v="Cold"/>
    <s v="60 or more"/>
  </r>
  <r>
    <x v="2"/>
    <s v="Europe"/>
    <s v="Developed"/>
    <s v="Federal Republic"/>
    <x v="2"/>
    <n v="89.81"/>
    <n v="12.91"/>
    <x v="2"/>
    <n v="1354"/>
    <n v="3.5"/>
    <n v="81.88"/>
    <n v="33.4"/>
    <n v="65"/>
    <n v="73"/>
    <n v="9.49"/>
    <n v="83000000"/>
    <x v="2"/>
    <s v="30-39"/>
    <s v="Moderate"/>
    <s v="60 or more"/>
  </r>
  <r>
    <x v="3"/>
    <s v="Europe"/>
    <s v="Developed"/>
    <s v="Semi-Presidential"/>
    <x v="3"/>
    <n v="84.8"/>
    <n v="12.33"/>
    <x v="3"/>
    <n v="1514"/>
    <n v="8.1"/>
    <n v="83.18"/>
    <n v="41.6"/>
    <n v="61.9"/>
    <n v="69"/>
    <n v="11.57"/>
    <n v="67000000"/>
    <x v="3"/>
    <s v="40-49"/>
    <s v="Moderate"/>
    <s v="60 or more"/>
  </r>
  <r>
    <x v="4"/>
    <s v="Europe"/>
    <s v="Developed"/>
    <s v="Monarchy"/>
    <x v="4"/>
    <n v="94.82"/>
    <n v="11.45"/>
    <x v="4"/>
    <n v="2755"/>
    <n v="4.5"/>
    <n v="81.77"/>
    <n v="39.6"/>
    <n v="67.2"/>
    <n v="69"/>
    <n v="9.3800000000000008"/>
    <n v="68000000"/>
    <x v="4"/>
    <s v="40-49"/>
    <s v="Moderate"/>
    <s v="60 or more"/>
  </r>
  <r>
    <x v="5"/>
    <s v="Europe"/>
    <s v="Developed"/>
    <s v="Monarchy"/>
    <x v="2"/>
    <n v="93.21"/>
    <n v="12.71"/>
    <x v="5"/>
    <n v="1686"/>
    <n v="14.7"/>
    <n v="83.99"/>
    <n v="43.9"/>
    <n v="60.9"/>
    <n v="96"/>
    <n v="14.25"/>
    <n v="47000000"/>
    <x v="5"/>
    <s v="40-49"/>
    <s v="Hot"/>
    <s v="60 or more"/>
  </r>
  <r>
    <x v="6"/>
    <s v="Europe"/>
    <s v="Developed"/>
    <s v="Monarchy"/>
    <x v="1"/>
    <n v="97"/>
    <n v="7.41"/>
    <x v="6"/>
    <n v="1417"/>
    <n v="5"/>
    <n v="82.94"/>
    <n v="39.299999999999997"/>
    <n v="60.2"/>
    <n v="84"/>
    <n v="2.06"/>
    <n v="5400000"/>
    <x v="6"/>
    <s v="30-39"/>
    <s v="Cold"/>
    <s v="60 or more"/>
  </r>
  <r>
    <x v="7"/>
    <s v="Europe"/>
    <s v="Developing"/>
    <s v="Semi-Presidential"/>
    <x v="5"/>
    <n v="84.99"/>
    <n v="11.19"/>
    <x v="7"/>
    <n v="1974"/>
    <n v="5"/>
    <n v="72.989999999999995"/>
    <n v="38.799999999999997"/>
    <n v="49.1"/>
    <n v="86"/>
    <n v="-3.64"/>
    <n v="145000000"/>
    <x v="7"/>
    <s v="30-39"/>
    <s v="Cold"/>
    <s v="40-49"/>
  </r>
  <r>
    <x v="8"/>
    <s v="Asia"/>
    <s v="Developing"/>
    <s v="Federal Republic"/>
    <x v="4"/>
    <n v="43"/>
    <n v="5.54"/>
    <x v="8"/>
    <n v="2117"/>
    <n v="6"/>
    <n v="70.42"/>
    <n v="27.6"/>
    <n v="42.8"/>
    <n v="31"/>
    <n v="24.99"/>
    <n v="1400000000"/>
    <x v="8"/>
    <s v="0-30"/>
    <s v="Hot"/>
    <s v="40-49"/>
  </r>
  <r>
    <x v="9"/>
    <s v="Asia"/>
    <s v="Developing"/>
    <s v="One-Party"/>
    <x v="6"/>
    <n v="70.400000000000006"/>
    <n v="7.05"/>
    <x v="9"/>
    <n v="2174"/>
    <n v="4.8"/>
    <n v="77.47"/>
    <n v="37.9"/>
    <n v="47.5"/>
    <n v="64"/>
    <n v="8.19"/>
    <n v="1400000000"/>
    <x v="9"/>
    <s v="30-39"/>
    <s v="Varies"/>
    <s v="40-49"/>
  </r>
  <r>
    <x v="10"/>
    <s v="Asia"/>
    <s v="Developed"/>
    <s v="Monarchy"/>
    <x v="6"/>
    <n v="90.22"/>
    <n v="7.96"/>
    <x v="10"/>
    <n v="1738"/>
    <n v="2.8"/>
    <n v="85.03"/>
    <n v="48.4"/>
    <n v="60.5"/>
    <n v="65"/>
    <n v="12.36"/>
    <n v="126000000"/>
    <x v="10"/>
    <s v="40-49"/>
    <s v="Moderate"/>
    <s v="60 or more"/>
  </r>
  <r>
    <x v="11"/>
    <s v="Oceania"/>
    <s v="Developed"/>
    <s v="Monarchy"/>
    <x v="7"/>
    <n v="89.6"/>
    <n v="10.51"/>
    <x v="11"/>
    <n v="1731"/>
    <n v="5.0999999999999996"/>
    <n v="83.94"/>
    <n v="37"/>
    <n v="71.5"/>
    <n v="114"/>
    <n v="22.06"/>
    <n v="26000000"/>
    <x v="11"/>
    <s v="30-39"/>
    <s v="Hot"/>
    <s v="60 or more"/>
  </r>
  <r>
    <x v="12"/>
    <s v="North America"/>
    <s v="Developing"/>
    <s v="Federal Republic"/>
    <x v="6"/>
    <n v="71.97"/>
    <n v="5"/>
    <x v="12"/>
    <n v="2255"/>
    <n v="4.4000000000000004"/>
    <n v="75.41"/>
    <n v="29"/>
    <n v="57"/>
    <n v="45"/>
    <n v="21.86"/>
    <n v="130000000"/>
    <x v="12"/>
    <s v="0-30"/>
    <s v="Moderate"/>
    <s v="50-59"/>
  </r>
  <r>
    <x v="13"/>
    <s v="South America"/>
    <s v="Developing"/>
    <s v="Federal Republic"/>
    <x v="8"/>
    <n v="81.34"/>
    <n v="7.42"/>
    <x v="13"/>
    <n v="1709"/>
    <n v="14.4"/>
    <n v="76.569999999999993"/>
    <n v="32.799999999999997"/>
    <n v="51.2"/>
    <n v="55"/>
    <n v="25.58"/>
    <n v="213000000"/>
    <x v="13"/>
    <s v="30-39"/>
    <s v="Hot"/>
    <s v="50-59"/>
  </r>
  <r>
    <x v="14"/>
    <s v="South America"/>
    <s v="Developing"/>
    <s v="Federal Republic"/>
    <x v="1"/>
    <n v="85.5"/>
    <n v="9.65"/>
    <x v="14"/>
    <n v="1692"/>
    <n v="10.9"/>
    <n v="77.17"/>
    <n v="24.4"/>
    <n v="54.4"/>
    <n v="99"/>
    <n v="15.4"/>
    <n v="45000000"/>
    <x v="14"/>
    <s v="0-30"/>
    <s v="Varies"/>
    <s v="50-59"/>
  </r>
  <r>
    <x v="15"/>
    <s v="South America"/>
    <s v="Developing"/>
    <s v="Unitary Republic"/>
    <x v="1"/>
    <n v="69.790000000000006"/>
    <n v="5.74"/>
    <x v="15"/>
    <n v="1998"/>
    <n v="14.3"/>
    <n v="77.87"/>
    <n v="30.8"/>
    <n v="53.2"/>
    <n v="54"/>
    <n v="24.97"/>
    <n v="51000000"/>
    <x v="15"/>
    <s v="30-39"/>
    <s v="Hot"/>
    <s v="50-59"/>
  </r>
  <r>
    <x v="16"/>
    <s v="South America"/>
    <s v="Developing"/>
    <s v="Unitary Republic"/>
    <x v="0"/>
    <n v="88.3"/>
    <n v="9.07"/>
    <x v="16"/>
    <n v="1974"/>
    <n v="9.1"/>
    <n v="80.739999999999995"/>
    <n v="34.9"/>
    <n v="56.2"/>
    <n v="92"/>
    <n v="9.8800000000000008"/>
    <n v="19000000"/>
    <x v="16"/>
    <s v="30-39"/>
    <s v="Cold"/>
    <s v="50-59"/>
  </r>
  <r>
    <x v="17"/>
    <s v="North America"/>
    <s v="Developing"/>
    <s v="One-Party"/>
    <x v="5"/>
    <n v="74"/>
    <n v="5.83"/>
    <x v="17"/>
    <n v="2288"/>
    <n v="2.8"/>
    <n v="79.180000000000007"/>
    <n v="41.2"/>
    <n v="30.5"/>
    <n v="54"/>
    <n v="26.05"/>
    <n v="11000000"/>
    <x v="17"/>
    <s v="40-49"/>
    <s v="Cold"/>
    <s v="0-40"/>
  </r>
  <r>
    <x v="18"/>
    <s v="Europe"/>
    <s v="Developed"/>
    <s v="Unitary Republic"/>
    <x v="9"/>
    <n v="94.54"/>
    <n v="8.93"/>
    <x v="18"/>
    <n v="1609"/>
    <n v="8.6999999999999993"/>
    <n v="83.33"/>
    <n v="39.5"/>
    <n v="64.900000000000006"/>
    <n v="85"/>
    <n v="3.02"/>
    <n v="10000000"/>
    <x v="18"/>
    <s v="40-49"/>
    <s v="Moderate"/>
    <s v="60 or more"/>
  </r>
  <r>
    <x v="19"/>
    <s v="Europe"/>
    <s v="Developed"/>
    <s v="Semi-Presidential"/>
    <x v="10"/>
    <n v="92.17"/>
    <n v="10.78"/>
    <x v="19"/>
    <n v="1659"/>
    <n v="7.5"/>
    <n v="82.48"/>
    <n v="42.4"/>
    <n v="70.900000000000006"/>
    <n v="95"/>
    <n v="2.2999999999999998"/>
    <n v="5500000"/>
    <x v="19"/>
    <s v="40-49"/>
    <s v="Moderate"/>
    <s v="60 or more"/>
  </r>
  <r>
    <x v="20"/>
    <s v="Europe"/>
    <s v="Developed"/>
    <s v="Unitary Republic"/>
    <x v="11"/>
    <n v="78.260000000000005"/>
    <n v="12.03"/>
    <x v="20"/>
    <n v="2399"/>
    <n v="6.6"/>
    <n v="82.65"/>
    <n v="45"/>
    <n v="54.7"/>
    <n v="70"/>
    <n v="16.09"/>
    <n v="10000000"/>
    <x v="20"/>
    <s v="40-49"/>
    <s v="Moderate"/>
    <s v="50-59"/>
  </r>
  <r>
    <x v="21"/>
    <s v="Europe"/>
    <s v="Developed"/>
    <s v="Monarchy"/>
    <x v="3"/>
    <n v="92"/>
    <n v="12.88"/>
    <x v="21"/>
    <n v="1863"/>
    <n v="6.6"/>
    <n v="82.81"/>
    <n v="37.6"/>
    <n v="55.3"/>
    <n v="75"/>
    <n v="9.9499999999999993"/>
    <n v="5000000"/>
    <x v="21"/>
    <s v="30-39"/>
    <s v="Moderate"/>
    <s v="50-59"/>
  </r>
  <r>
    <x v="22"/>
    <s v="Europe"/>
    <s v="Developed"/>
    <s v="Unitary Republic"/>
    <x v="1"/>
    <n v="91.33"/>
    <n v="9.61"/>
    <x v="22"/>
    <n v="1430"/>
    <n v="4"/>
    <n v="82.78"/>
    <n v="41.7"/>
    <n v="64.7"/>
    <n v="92"/>
    <n v="10.39"/>
    <n v="17000000"/>
    <x v="22"/>
    <s v="40-49"/>
    <s v="Moderate"/>
    <s v="60 or more"/>
  </r>
  <r>
    <x v="23"/>
    <s v="Oceania"/>
    <s v="Developed"/>
    <s v="Unitary Republic"/>
    <x v="12"/>
    <n v="91.5"/>
    <n v="10.63"/>
    <x v="23"/>
    <n v="1752"/>
    <n v="4.0999999999999996"/>
    <n v="82.8"/>
    <n v="36.5"/>
    <n v="62.5"/>
    <n v="80"/>
    <n v="11.23"/>
    <n v="5000000"/>
    <x v="23"/>
    <s v="30-39"/>
    <s v="Moderate"/>
    <s v="60 or more"/>
  </r>
  <r>
    <x v="24"/>
    <s v="Asia"/>
    <s v="Developed"/>
    <s v="Federal Republic"/>
    <x v="13"/>
    <n v="96.51"/>
    <n v="9.6999999999999993"/>
    <x v="24"/>
    <n v="2063"/>
    <n v="3.5"/>
    <n v="83.5"/>
    <n v="43.4"/>
    <n v="65.400000000000006"/>
    <n v="102"/>
    <n v="13.04"/>
    <n v="52000000"/>
    <x v="24"/>
    <s v="40-49"/>
    <s v="Moderate"/>
    <s v="60 or more"/>
  </r>
  <r>
    <x v="25"/>
    <s v="Africa"/>
    <s v="Developing"/>
    <s v="Monarchy"/>
    <x v="14"/>
    <n v="70"/>
    <n v="9.52"/>
    <x v="25"/>
    <n v="2209"/>
    <n v="33.6"/>
    <n v="64.88"/>
    <n v="27.1"/>
    <n v="45.8"/>
    <n v="24"/>
    <n v="18.059999999999999"/>
    <n v="60000000"/>
    <x v="25"/>
    <s v="0-30"/>
    <s v="Hot"/>
    <s v="40-49"/>
  </r>
  <r>
    <x v="26"/>
    <s v="Africa"/>
    <s v="Developing"/>
    <s v="Semi-Presidential"/>
    <x v="15"/>
    <n v="35.5"/>
    <n v="10.84"/>
    <x v="26"/>
    <n v="1827"/>
    <n v="9.8000000000000007"/>
    <n v="55.75"/>
    <n v="17"/>
    <n v="38"/>
    <n v="12"/>
    <n v="27.67"/>
    <n v="206000000"/>
    <x v="26"/>
    <s v="0-30"/>
    <s v="Hot"/>
    <s v="0-40"/>
  </r>
  <r>
    <x v="27"/>
    <s v="Africa"/>
    <s v="Developing"/>
    <s v="Monarchy"/>
    <x v="1"/>
    <n v="24"/>
    <n v="2.36"/>
    <x v="27"/>
    <n v="2496"/>
    <n v="3.7"/>
    <n v="67.81"/>
    <n v="18.5"/>
    <n v="37.799999999999997"/>
    <n v="10"/>
    <n v="23.35"/>
    <n v="118000000"/>
    <x v="27"/>
    <s v="0-30"/>
    <s v="Moderate"/>
    <s v="0-40"/>
  </r>
  <r>
    <x v="28"/>
    <s v="Middle East"/>
    <s v="Developing"/>
    <s v="Unitary Republic"/>
    <x v="4"/>
    <n v="97.86"/>
    <n v="0.19"/>
    <x v="28"/>
    <n v="1513"/>
    <n v="7.4"/>
    <n v="75.69"/>
    <n v="29.8"/>
    <n v="44.9"/>
    <n v="71"/>
    <n v="26.8"/>
    <n v="35000000"/>
    <x v="28"/>
    <s v="0-30"/>
    <s v="Hot"/>
    <s v="40-49"/>
  </r>
  <r>
    <x v="29"/>
    <s v="Africa"/>
    <s v="Developing"/>
    <s v="Federal Republic"/>
    <x v="16"/>
    <n v="71.91"/>
    <n v="0.36"/>
    <x v="29"/>
    <n v="1352"/>
    <n v="9.3000000000000007"/>
    <n v="72.540000000000006"/>
    <n v="23.9"/>
    <n v="28"/>
    <n v="39"/>
    <n v="23.88"/>
    <n v="104000000"/>
    <x v="29"/>
    <s v="0-30"/>
    <s v="Hot"/>
    <s v="0-40"/>
  </r>
  <r>
    <x v="30"/>
    <s v="Asia"/>
    <s v="Developing"/>
    <s v="Unitary Republic"/>
    <x v="4"/>
    <n v="84.12"/>
    <n v="0.69"/>
    <x v="30"/>
    <n v="2288"/>
    <n v="11.5"/>
    <n v="77.430000000000007"/>
    <n v="28.7"/>
    <n v="33.6"/>
    <n v="43"/>
    <n v="18.48"/>
    <n v="37000000"/>
    <x v="30"/>
    <s v="0-30"/>
    <s v="Hot"/>
    <s v="0-40"/>
  </r>
  <r>
    <x v="31"/>
    <s v="Asia"/>
    <s v="Developing"/>
    <s v="Unitary Republic"/>
    <x v="17"/>
    <n v="53.73"/>
    <n v="0.56999999999999995"/>
    <x v="31"/>
    <n v="2024"/>
    <n v="4.4000000000000004"/>
    <n v="72.319999999999993"/>
    <n v="29.4"/>
    <n v="50.4"/>
    <n v="36"/>
    <n v="25.99"/>
    <n v="276000000"/>
    <x v="31"/>
    <s v="0-30"/>
    <s v="Hot"/>
    <s v="50-59"/>
  </r>
  <r>
    <x v="32"/>
    <s v="Asia"/>
    <s v="Developing"/>
    <s v="Unitary Republic"/>
    <x v="18"/>
    <n v="77.84"/>
    <n v="8.3000000000000007"/>
    <x v="32"/>
    <n v="2185"/>
    <n v="1.4"/>
    <n v="77.400000000000006"/>
    <n v="39.299999999999997"/>
    <n v="68.2"/>
    <n v="44"/>
    <n v="26.91"/>
    <n v="70000000"/>
    <x v="32"/>
    <s v="30-39"/>
    <s v="Hot"/>
    <s v="60 or more"/>
  </r>
  <r>
    <x v="33"/>
    <s v="Asia"/>
    <s v="Developing"/>
    <s v="Unitary Republic"/>
    <x v="19"/>
    <n v="70.3"/>
    <n v="8.66"/>
    <x v="33"/>
    <n v="2170"/>
    <n v="2.2000000000000002"/>
    <n v="75.7"/>
    <n v="32"/>
    <n v="42.9"/>
    <n v="35"/>
    <n v="25.03"/>
    <n v="98000000"/>
    <x v="33"/>
    <s v="30-39"/>
    <s v="Hot"/>
    <s v="40-49"/>
  </r>
  <r>
    <x v="34"/>
    <s v="Asia"/>
    <s v="Developing"/>
    <s v="Federal Republic"/>
    <x v="6"/>
    <n v="25"/>
    <n v="0.34"/>
    <x v="34"/>
    <n v="2096"/>
    <n v="4.4000000000000004"/>
    <n v="67.790000000000006"/>
    <n v="20.2"/>
    <n v="30.4"/>
    <n v="12"/>
    <n v="21.68"/>
    <n v="225000000"/>
    <x v="34"/>
    <s v="0-30"/>
    <s v="Hot"/>
    <s v="0-40"/>
  </r>
  <r>
    <x v="35"/>
    <s v="Asia"/>
    <s v="Developing"/>
    <s v="Unitary Republic"/>
    <x v="13"/>
    <n v="24.8"/>
    <n v="0.02"/>
    <x v="35"/>
    <n v="2232"/>
    <n v="5.2"/>
    <n v="73.569999999999993"/>
    <n v="26.3"/>
    <n v="35.5"/>
    <n v="25"/>
    <n v="25.68"/>
    <n v="166000000"/>
    <x v="35"/>
    <s v="0-30"/>
    <s v="Hot"/>
    <s v="0-40"/>
  </r>
  <r>
    <x v="36"/>
    <s v="Middle East"/>
    <s v="Developing"/>
    <s v="Unitary Republic"/>
    <x v="9"/>
    <n v="84.11"/>
    <n v="1.03"/>
    <x v="36"/>
    <n v="1746"/>
    <n v="11.5"/>
    <n v="77.3"/>
    <n v="31.9"/>
    <n v="36.5"/>
    <n v="58"/>
    <n v="19.54"/>
    <n v="85000000"/>
    <x v="36"/>
    <s v="30-39"/>
    <s v="Moderate"/>
    <s v="0-40"/>
  </r>
  <r>
    <x v="37"/>
    <s v="Middle East"/>
    <s v="Developed"/>
    <s v="Unitary Republic"/>
    <x v="14"/>
    <n v="90.13"/>
    <n v="4.21"/>
    <x v="37"/>
    <n v="1921"/>
    <n v="5"/>
    <n v="84.01"/>
    <n v="29"/>
    <n v="47.2"/>
    <n v="61"/>
    <n v="20.87"/>
    <n v="9300000"/>
    <x v="37"/>
    <s v="0-30"/>
    <s v="Hot"/>
    <s v="40-49"/>
  </r>
  <r>
    <x v="38"/>
    <s v="Middle East"/>
    <s v="Developing"/>
    <s v="Unitary Republic"/>
    <x v="18"/>
    <n v="77.67"/>
    <n v="2.0499999999999998"/>
    <x v="38"/>
    <n v="1832"/>
    <n v="13.4"/>
    <n v="78.45"/>
    <n v="30.9"/>
    <n v="50"/>
    <n v="117"/>
    <n v="12.63"/>
    <n v="84000000"/>
    <x v="38"/>
    <s v="30-39"/>
    <s v="Moderate"/>
    <s v="50-59"/>
  </r>
  <r>
    <x v="39"/>
    <s v="Middle East"/>
    <s v="Developing"/>
    <s v="Federal Republic"/>
    <x v="17"/>
    <n v="60"/>
    <n v="0.39"/>
    <x v="39"/>
    <n v="536"/>
    <n v="14.2"/>
    <n v="71.08"/>
    <n v="31.9"/>
    <n v="24"/>
    <n v="16"/>
    <n v="24.22"/>
    <n v="41000000"/>
    <x v="39"/>
    <s v="30-39"/>
    <s v="Hot"/>
    <s v="0-4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Oceania"/>
    <s v="Developed"/>
    <s v="Monarchy"/>
    <n v="5.9"/>
    <n v="89.6"/>
    <n v="10.51"/>
    <n v="1.32"/>
    <n v="1731"/>
    <n v="5.0999999999999996"/>
    <n v="83.94"/>
    <n v="37"/>
    <n v="71.5"/>
    <n v="114"/>
    <n v="22.06"/>
    <n v="26000000"/>
    <n v="50769.230769230773"/>
    <s v="30-39"/>
    <s v="Hot"/>
    <s v="60 or more"/>
    <n v="0.16949152542372881"/>
  </r>
  <r>
    <x v="1"/>
    <s v="South America"/>
    <s v="Developing"/>
    <s v="Federal Republic"/>
    <n v="5.8"/>
    <n v="81.34"/>
    <n v="7.42"/>
    <n v="2.0499999999999998"/>
    <n v="1709"/>
    <n v="14.4"/>
    <n v="76.569999999999993"/>
    <n v="32.799999999999997"/>
    <n v="51.2"/>
    <n v="55"/>
    <n v="25.58"/>
    <n v="213000000"/>
    <n v="9624.4131455399056"/>
    <s v="30-39"/>
    <s v="Hot"/>
    <s v="50-59"/>
    <n v="0.17241379310344829"/>
  </r>
  <r>
    <x v="2"/>
    <s v="Europe"/>
    <s v="Developed"/>
    <s v="Unitary Republic"/>
    <n v="5.7"/>
    <n v="78.260000000000005"/>
    <n v="12.03"/>
    <n v="0.219"/>
    <n v="2399"/>
    <n v="6.6"/>
    <n v="82.65"/>
    <n v="45"/>
    <n v="54.7"/>
    <n v="70"/>
    <n v="16.09"/>
    <n v="10000000"/>
    <n v="21900"/>
    <s v="40-49"/>
    <s v="Moderate"/>
    <s v="50-59"/>
    <n v="0.17543859649122806"/>
  </r>
  <r>
    <x v="3"/>
    <s v="Europe"/>
    <s v="Developed"/>
    <s v="Semi-Presidential"/>
    <n v="5.6"/>
    <n v="92.17"/>
    <n v="10.78"/>
    <n v="0.252"/>
    <n v="1659"/>
    <n v="7.5"/>
    <n v="82.48"/>
    <n v="42.4"/>
    <n v="70.900000000000006"/>
    <n v="95"/>
    <n v="2.2999999999999998"/>
    <n v="5500000"/>
    <n v="45818.181818181816"/>
    <s v="40-49"/>
    <s v="Moderate"/>
    <s v="60 or more"/>
    <n v="0.17857142857142858"/>
  </r>
  <r>
    <x v="4"/>
    <s v="Europe"/>
    <s v="Developing"/>
    <s v="Semi-Presidential"/>
    <n v="5.5"/>
    <n v="84.99"/>
    <n v="11.19"/>
    <n v="1.58"/>
    <n v="1974"/>
    <n v="5"/>
    <n v="72.989999999999995"/>
    <n v="38.799999999999997"/>
    <n v="49.1"/>
    <n v="86"/>
    <n v="-3.64"/>
    <n v="145000000"/>
    <n v="10896.551724137931"/>
    <s v="30-39"/>
    <s v="Cold"/>
    <s v="40-49"/>
    <n v="0.18181818181818182"/>
  </r>
  <r>
    <x v="5"/>
    <s v="North America"/>
    <s v="Developing"/>
    <s v="One-Party"/>
    <n v="5.5"/>
    <n v="74"/>
    <n v="5.83"/>
    <n v="9.6000000000000002E-2"/>
    <n v="2288"/>
    <n v="2.8"/>
    <n v="79.180000000000007"/>
    <n v="41.2"/>
    <n v="30.5"/>
    <n v="54"/>
    <n v="26.05"/>
    <n v="11000000"/>
    <n v="8727.2727272727279"/>
    <s v="40-49"/>
    <s v="Cold"/>
    <s v="0-40"/>
    <n v="0.18181818181818182"/>
  </r>
  <r>
    <x v="6"/>
    <s v="Oceania"/>
    <s v="Developed"/>
    <s v="Unitary Republic"/>
    <n v="5.4"/>
    <n v="91.5"/>
    <n v="10.63"/>
    <n v="0.20399999999999999"/>
    <n v="1752"/>
    <n v="4.0999999999999996"/>
    <n v="82.8"/>
    <n v="36.5"/>
    <n v="62.5"/>
    <n v="80"/>
    <n v="11.23"/>
    <n v="5000000"/>
    <n v="40799.999999999993"/>
    <s v="30-39"/>
    <s v="Moderate"/>
    <s v="60 or more"/>
    <n v="0.18518518518518517"/>
  </r>
  <r>
    <x v="7"/>
    <s v="Europe"/>
    <s v="Developed"/>
    <s v="Federal Republic"/>
    <n v="5.2"/>
    <n v="89.81"/>
    <n v="12.91"/>
    <n v="3.69"/>
    <n v="1354"/>
    <n v="3.5"/>
    <n v="81.88"/>
    <n v="33.4"/>
    <n v="65"/>
    <n v="73"/>
    <n v="9.49"/>
    <n v="83000000"/>
    <n v="44457.831325301209"/>
    <s v="30-39"/>
    <s v="Moderate"/>
    <s v="60 or more"/>
    <n v="0.19230769230769229"/>
  </r>
  <r>
    <x v="8"/>
    <s v="Europe"/>
    <s v="Developed"/>
    <s v="Monarchy"/>
    <n v="5.2"/>
    <n v="93.21"/>
    <n v="12.71"/>
    <n v="1.31"/>
    <n v="1686"/>
    <n v="14.7"/>
    <n v="83.99"/>
    <n v="43.9"/>
    <n v="60.9"/>
    <n v="96"/>
    <n v="14.25"/>
    <n v="47000000"/>
    <n v="27872.340425531915"/>
    <s v="40-49"/>
    <s v="Hot"/>
    <s v="60 or more"/>
    <n v="0.19230769230769229"/>
  </r>
  <r>
    <x v="9"/>
    <s v="North America"/>
    <s v="Developed"/>
    <s v="Federal Republic"/>
    <n v="5"/>
    <n v="90.9"/>
    <n v="9.8699999999999992"/>
    <n v="19.489999999999998"/>
    <n v="3096"/>
    <n v="5.5"/>
    <n v="79.11"/>
    <n v="37.700000000000003"/>
    <n v="75.900000000000006"/>
    <n v="88"/>
    <n v="10"/>
    <n v="331000000"/>
    <n v="58882.175226586092"/>
    <s v="30-39"/>
    <s v="Varies"/>
    <s v="60 or more"/>
    <n v="0.2"/>
  </r>
  <r>
    <x v="10"/>
    <s v="South America"/>
    <s v="Developing"/>
    <s v="Unitary Republic"/>
    <n v="5"/>
    <n v="88.3"/>
    <n v="9.07"/>
    <n v="0.27700000000000002"/>
    <n v="1974"/>
    <n v="9.1"/>
    <n v="80.739999999999995"/>
    <n v="34.9"/>
    <n v="56.2"/>
    <n v="92"/>
    <n v="9.8800000000000008"/>
    <n v="19000000"/>
    <n v="14578.947368421053"/>
    <s v="30-39"/>
    <s v="Cold"/>
    <s v="50-59"/>
    <n v="0.2"/>
  </r>
  <r>
    <x v="11"/>
    <s v="Europe"/>
    <s v="Developed"/>
    <s v="Unitary Republic"/>
    <n v="4.9000000000000004"/>
    <n v="94.54"/>
    <n v="8.93"/>
    <n v="0.53600000000000003"/>
    <n v="1609"/>
    <n v="8.6999999999999993"/>
    <n v="83.33"/>
    <n v="39.5"/>
    <n v="64.900000000000006"/>
    <n v="85"/>
    <n v="3.02"/>
    <n v="10000000"/>
    <n v="53600"/>
    <s v="40-49"/>
    <s v="Moderate"/>
    <s v="60 or more"/>
    <n v="0.2040816326530612"/>
  </r>
  <r>
    <x v="12"/>
    <s v="Middle East"/>
    <s v="Developing"/>
    <s v="Unitary Republic"/>
    <n v="4.9000000000000004"/>
    <n v="84.11"/>
    <n v="1.03"/>
    <n v="0.45400000000000001"/>
    <n v="1746"/>
    <n v="11.5"/>
    <n v="77.3"/>
    <n v="31.9"/>
    <n v="36.5"/>
    <n v="58"/>
    <n v="19.54"/>
    <n v="85000000"/>
    <n v="5341.1764705882351"/>
    <s v="30-39"/>
    <s v="Moderate"/>
    <s v="0-40"/>
    <n v="0.2040816326530612"/>
  </r>
  <r>
    <x v="13"/>
    <s v="Europe"/>
    <s v="Developed"/>
    <s v="Semi-Presidential"/>
    <n v="4.8"/>
    <n v="84.8"/>
    <n v="12.33"/>
    <n v="2.58"/>
    <n v="1514"/>
    <n v="8.1"/>
    <n v="83.18"/>
    <n v="41.6"/>
    <n v="61.9"/>
    <n v="69"/>
    <n v="11.57"/>
    <n v="67000000"/>
    <n v="38507.462686567167"/>
    <s v="40-49"/>
    <s v="Moderate"/>
    <s v="60 or more"/>
    <n v="0.20833333333333334"/>
  </r>
  <r>
    <x v="14"/>
    <s v="Europe"/>
    <s v="Developed"/>
    <s v="Monarchy"/>
    <n v="4.8"/>
    <n v="92"/>
    <n v="12.88"/>
    <n v="0.33100000000000002"/>
    <n v="1863"/>
    <n v="6.6"/>
    <n v="82.81"/>
    <n v="37.6"/>
    <n v="55.3"/>
    <n v="75"/>
    <n v="9.9499999999999993"/>
    <n v="5000000"/>
    <n v="66200"/>
    <s v="30-39"/>
    <s v="Moderate"/>
    <s v="50-59"/>
    <n v="0.20833333333333334"/>
  </r>
  <r>
    <x v="15"/>
    <s v="North America"/>
    <s v="Developed"/>
    <s v="Monarchy"/>
    <n v="4.7"/>
    <n v="96.97"/>
    <n v="8.94"/>
    <n v="1.64"/>
    <n v="1696"/>
    <n v="7.5"/>
    <n v="82.96"/>
    <n v="40.200000000000003"/>
    <n v="69.8"/>
    <n v="80"/>
    <n v="-3.71"/>
    <n v="38000000"/>
    <n v="43157.8947368421"/>
    <s v="40-49"/>
    <s v="Cold"/>
    <s v="60 or more"/>
    <n v="0.21276595744680851"/>
  </r>
  <r>
    <x v="16"/>
    <s v="Europe"/>
    <s v="Developed"/>
    <s v="Monarchy"/>
    <n v="4.7"/>
    <n v="97"/>
    <n v="7.41"/>
    <n v="0.4"/>
    <n v="1417"/>
    <n v="5"/>
    <n v="82.94"/>
    <n v="39.299999999999997"/>
    <n v="60.2"/>
    <n v="84"/>
    <n v="2.06"/>
    <n v="5400000"/>
    <n v="74074.074074074073"/>
    <s v="30-39"/>
    <s v="Cold"/>
    <s v="60 or more"/>
    <n v="0.21276595744680851"/>
  </r>
  <r>
    <x v="17"/>
    <s v="South America"/>
    <s v="Developing"/>
    <s v="Federal Republic"/>
    <n v="4.7"/>
    <n v="85.5"/>
    <n v="9.65"/>
    <n v="0.64"/>
    <n v="1692"/>
    <n v="10.9"/>
    <n v="77.17"/>
    <n v="24.4"/>
    <n v="54.4"/>
    <n v="99"/>
    <n v="15.4"/>
    <n v="45000000"/>
    <n v="14222.222222222223"/>
    <s v="0-30"/>
    <s v="Varies"/>
    <s v="50-59"/>
    <n v="0.21276595744680851"/>
  </r>
  <r>
    <x v="18"/>
    <s v="South America"/>
    <s v="Developing"/>
    <s v="Unitary Republic"/>
    <n v="4.7"/>
    <n v="69.790000000000006"/>
    <n v="5.74"/>
    <n v="0.31"/>
    <n v="1998"/>
    <n v="14.3"/>
    <n v="77.87"/>
    <n v="30.8"/>
    <n v="53.2"/>
    <n v="54"/>
    <n v="24.97"/>
    <n v="51000000"/>
    <n v="6078.4313725490201"/>
    <s v="30-39"/>
    <s v="Hot"/>
    <s v="50-59"/>
    <n v="0.21276595744680851"/>
  </r>
  <r>
    <x v="19"/>
    <s v="Europe"/>
    <s v="Developed"/>
    <s v="Unitary Republic"/>
    <n v="4.7"/>
    <n v="91.33"/>
    <n v="9.61"/>
    <n v="0.83099999999999996"/>
    <n v="1430"/>
    <n v="4"/>
    <n v="82.78"/>
    <n v="41.7"/>
    <n v="64.7"/>
    <n v="92"/>
    <n v="10.39"/>
    <n v="17000000"/>
    <n v="48882.352941176468"/>
    <s v="40-49"/>
    <s v="Moderate"/>
    <s v="60 or more"/>
    <n v="0.21276595744680851"/>
  </r>
  <r>
    <x v="20"/>
    <s v="Africa"/>
    <s v="Developing"/>
    <s v="Monarchy"/>
    <n v="4.7"/>
    <n v="24"/>
    <n v="2.36"/>
    <n v="0.08"/>
    <n v="2496"/>
    <n v="3.7"/>
    <n v="67.81"/>
    <n v="18.5"/>
    <n v="37.799999999999997"/>
    <n v="10"/>
    <n v="23.35"/>
    <n v="118000000"/>
    <n v="677.96610169491532"/>
    <s v="0-30"/>
    <s v="Moderate"/>
    <s v="0-40"/>
    <n v="0.21276595744680851"/>
  </r>
  <r>
    <x v="21"/>
    <s v="Africa"/>
    <s v="Developing"/>
    <s v="Monarchy"/>
    <n v="4.5999999999999996"/>
    <n v="70"/>
    <n v="9.52"/>
    <n v="0.34899999999999998"/>
    <n v="2209"/>
    <n v="33.6"/>
    <n v="64.88"/>
    <n v="27.1"/>
    <n v="45.8"/>
    <n v="24"/>
    <n v="18.059999999999999"/>
    <n v="60000000"/>
    <n v="5816.666666666667"/>
    <s v="0-30"/>
    <s v="Hot"/>
    <s v="40-49"/>
    <n v="0.21739130434782611"/>
  </r>
  <r>
    <x v="22"/>
    <s v="Middle East"/>
    <s v="Developed"/>
    <s v="Unitary Republic"/>
    <n v="4.5999999999999996"/>
    <n v="90.13"/>
    <n v="4.21"/>
    <n v="0.35299999999999998"/>
    <n v="1921"/>
    <n v="5"/>
    <n v="84.01"/>
    <n v="29"/>
    <n v="47.2"/>
    <n v="61"/>
    <n v="20.87"/>
    <n v="9300000"/>
    <n v="37956.989247311823"/>
    <s v="0-30"/>
    <s v="Hot"/>
    <s v="40-49"/>
    <n v="0.21739130434782611"/>
  </r>
  <r>
    <x v="23"/>
    <s v="Europe"/>
    <s v="Developed"/>
    <s v="Monarchy"/>
    <n v="4.5"/>
    <n v="94.82"/>
    <n v="11.45"/>
    <n v="2.64"/>
    <n v="2755"/>
    <n v="4.5"/>
    <n v="81.77"/>
    <n v="39.6"/>
    <n v="67.2"/>
    <n v="69"/>
    <n v="9.3800000000000008"/>
    <n v="68000000"/>
    <n v="38823.529411764706"/>
    <s v="40-49"/>
    <s v="Moderate"/>
    <s v="60 or more"/>
    <n v="0.22222222222222221"/>
  </r>
  <r>
    <x v="24"/>
    <s v="Asia"/>
    <s v="Developing"/>
    <s v="Federal Republic"/>
    <n v="4.5"/>
    <n v="43"/>
    <n v="5.54"/>
    <n v="2.65"/>
    <n v="2117"/>
    <n v="6"/>
    <n v="70.42"/>
    <n v="27.6"/>
    <n v="42.8"/>
    <n v="31"/>
    <n v="24.99"/>
    <n v="1400000000"/>
    <n v="1892.8571428571427"/>
    <s v="0-30"/>
    <s v="Hot"/>
    <s v="40-49"/>
    <n v="0.22222222222222221"/>
  </r>
  <r>
    <x v="25"/>
    <s v="Middle East"/>
    <s v="Developing"/>
    <s v="Unitary Republic"/>
    <n v="4.5"/>
    <n v="97.86"/>
    <n v="0.19"/>
    <n v="0.68700000000000006"/>
    <n v="1513"/>
    <n v="7.4"/>
    <n v="75.69"/>
    <n v="29.8"/>
    <n v="44.9"/>
    <n v="71"/>
    <n v="26.8"/>
    <n v="35000000"/>
    <n v="19628.571428571431"/>
    <s v="0-30"/>
    <s v="Hot"/>
    <s v="40-49"/>
    <n v="0.22222222222222221"/>
  </r>
  <r>
    <x v="26"/>
    <s v="Asia"/>
    <s v="Developing"/>
    <s v="Unitary Republic"/>
    <n v="4.5"/>
    <n v="84.12"/>
    <n v="0.69"/>
    <n v="0.11"/>
    <n v="2288"/>
    <n v="11.5"/>
    <n v="77.430000000000007"/>
    <n v="28.7"/>
    <n v="33.6"/>
    <n v="43"/>
    <n v="18.48"/>
    <n v="37000000"/>
    <n v="2972.9729729729729"/>
    <s v="0-30"/>
    <s v="Hot"/>
    <s v="0-40"/>
    <n v="0.22222222222222221"/>
  </r>
  <r>
    <x v="27"/>
    <s v="Asia"/>
    <s v="Developing"/>
    <s v="Unitary Republic"/>
    <n v="4.4000000000000004"/>
    <n v="77.84"/>
    <n v="8.3000000000000007"/>
    <n v="0.45500000000000002"/>
    <n v="2185"/>
    <n v="1.4"/>
    <n v="77.400000000000006"/>
    <n v="39.299999999999997"/>
    <n v="68.2"/>
    <n v="44"/>
    <n v="26.91"/>
    <n v="70000000"/>
    <n v="6500"/>
    <s v="30-39"/>
    <s v="Hot"/>
    <s v="60 or more"/>
    <n v="0.22727272727272727"/>
  </r>
  <r>
    <x v="28"/>
    <s v="Middle East"/>
    <s v="Developing"/>
    <s v="Unitary Republic"/>
    <n v="4.4000000000000004"/>
    <n v="77.67"/>
    <n v="2.0499999999999998"/>
    <n v="0.85199999999999998"/>
    <n v="1832"/>
    <n v="13.4"/>
    <n v="78.45"/>
    <n v="30.9"/>
    <n v="50"/>
    <n v="117"/>
    <n v="12.63"/>
    <n v="84000000"/>
    <n v="10142.857142857143"/>
    <s v="30-39"/>
    <s v="Moderate"/>
    <s v="50-59"/>
    <n v="0.22727272727272727"/>
  </r>
  <r>
    <x v="29"/>
    <s v="Asia"/>
    <s v="Developing"/>
    <s v="One-Party"/>
    <n v="4.2"/>
    <n v="70.400000000000006"/>
    <n v="7.05"/>
    <n v="12.24"/>
    <n v="2174"/>
    <n v="4.8"/>
    <n v="77.47"/>
    <n v="37.9"/>
    <n v="47.5"/>
    <n v="64"/>
    <n v="8.19"/>
    <n v="1400000000"/>
    <n v="8742.8571428571431"/>
    <s v="30-39"/>
    <s v="Varies"/>
    <s v="40-49"/>
    <n v="0.23809523809523808"/>
  </r>
  <r>
    <x v="30"/>
    <s v="Asia"/>
    <s v="Developed"/>
    <s v="Monarchy"/>
    <n v="4.2"/>
    <n v="90.22"/>
    <n v="7.96"/>
    <n v="4.87"/>
    <n v="1738"/>
    <n v="2.8"/>
    <n v="85.03"/>
    <n v="48.4"/>
    <n v="60.5"/>
    <n v="65"/>
    <n v="12.36"/>
    <n v="126000000"/>
    <n v="38650.793650793654"/>
    <s v="40-49"/>
    <s v="Moderate"/>
    <s v="60 or more"/>
    <n v="0.23809523809523808"/>
  </r>
  <r>
    <x v="31"/>
    <s v="North America"/>
    <s v="Developing"/>
    <s v="Federal Republic"/>
    <n v="4.2"/>
    <n v="71.97"/>
    <n v="5"/>
    <n v="1.1499999999999999"/>
    <n v="2255"/>
    <n v="4.4000000000000004"/>
    <n v="75.41"/>
    <n v="29"/>
    <n v="57"/>
    <n v="45"/>
    <n v="21.86"/>
    <n v="130000000"/>
    <n v="8846.1538461538457"/>
    <s v="0-30"/>
    <s v="Moderate"/>
    <s v="50-59"/>
    <n v="0.23809523809523808"/>
  </r>
  <r>
    <x v="32"/>
    <s v="Asia"/>
    <s v="Developing"/>
    <s v="Federal Republic"/>
    <n v="4.2"/>
    <n v="25"/>
    <n v="0.34"/>
    <n v="0.30499999999999999"/>
    <n v="2096"/>
    <n v="4.4000000000000004"/>
    <n v="67.790000000000006"/>
    <n v="20.2"/>
    <n v="30.4"/>
    <n v="12"/>
    <n v="21.68"/>
    <n v="225000000"/>
    <n v="1355.5555555555557"/>
    <s v="0-30"/>
    <s v="Hot"/>
    <s v="0-40"/>
    <n v="0.23809523809523808"/>
  </r>
  <r>
    <x v="33"/>
    <s v="Asia"/>
    <s v="Developed"/>
    <s v="Federal Republic"/>
    <n v="4.0999999999999996"/>
    <n v="96.51"/>
    <n v="9.6999999999999993"/>
    <n v="1.5309999999999999"/>
    <n v="2063"/>
    <n v="3.5"/>
    <n v="83.5"/>
    <n v="43.4"/>
    <n v="65.400000000000006"/>
    <n v="102"/>
    <n v="13.04"/>
    <n v="52000000"/>
    <n v="29442.307692307691"/>
    <s v="40-49"/>
    <s v="Moderate"/>
    <s v="60 or more"/>
    <n v="0.24390243902439027"/>
  </r>
  <r>
    <x v="34"/>
    <s v="Asia"/>
    <s v="Developing"/>
    <s v="Unitary Republic"/>
    <n v="4.0999999999999996"/>
    <n v="24.8"/>
    <n v="0.02"/>
    <n v="0.25"/>
    <n v="2232"/>
    <n v="5.2"/>
    <n v="73.569999999999993"/>
    <n v="26.3"/>
    <n v="35.5"/>
    <n v="25"/>
    <n v="25.68"/>
    <n v="166000000"/>
    <n v="1506.0240963855422"/>
    <s v="0-30"/>
    <s v="Hot"/>
    <s v="0-40"/>
    <n v="0.24390243902439027"/>
  </r>
  <r>
    <x v="35"/>
    <s v="Asia"/>
    <s v="Developing"/>
    <s v="Unitary Republic"/>
    <n v="4"/>
    <n v="70.3"/>
    <n v="8.66"/>
    <n v="0.224"/>
    <n v="2170"/>
    <n v="2.2000000000000002"/>
    <n v="75.7"/>
    <n v="32"/>
    <n v="42.9"/>
    <n v="35"/>
    <n v="25.03"/>
    <n v="98000000"/>
    <n v="2285.7142857142858"/>
    <s v="30-39"/>
    <s v="Hot"/>
    <s v="40-49"/>
    <n v="0.25"/>
  </r>
  <r>
    <x v="36"/>
    <s v="Africa"/>
    <s v="Developing"/>
    <s v="Semi-Presidential"/>
    <n v="3.9"/>
    <n v="35.5"/>
    <n v="10.84"/>
    <n v="0.376"/>
    <n v="1827"/>
    <n v="9.8000000000000007"/>
    <n v="55.75"/>
    <n v="17"/>
    <n v="38"/>
    <n v="12"/>
    <n v="27.67"/>
    <n v="206000000"/>
    <n v="1825.2427184466019"/>
    <s v="0-30"/>
    <s v="Hot"/>
    <s v="0-40"/>
    <n v="0.25641025641025644"/>
  </r>
  <r>
    <x v="37"/>
    <s v="Asia"/>
    <s v="Developing"/>
    <s v="Unitary Republic"/>
    <n v="3.7"/>
    <n v="53.73"/>
    <n v="0.56999999999999995"/>
    <n v="1.0149999999999999"/>
    <n v="2024"/>
    <n v="4.4000000000000004"/>
    <n v="72.319999999999993"/>
    <n v="29.4"/>
    <n v="50.4"/>
    <n v="36"/>
    <n v="25.99"/>
    <n v="276000000"/>
    <n v="3677.5362318840575"/>
    <s v="0-30"/>
    <s v="Hot"/>
    <s v="50-59"/>
    <n v="0.27027027027027023"/>
  </r>
  <r>
    <x v="38"/>
    <s v="Middle East"/>
    <s v="Developing"/>
    <s v="Federal Republic"/>
    <n v="3.7"/>
    <n v="60"/>
    <n v="0.39"/>
    <n v="0.192"/>
    <n v="536"/>
    <n v="14.2"/>
    <n v="71.08"/>
    <n v="31.9"/>
    <n v="24"/>
    <n v="16"/>
    <n v="24.22"/>
    <n v="41000000"/>
    <n v="4682.9268292682927"/>
    <s v="30-39"/>
    <s v="Hot"/>
    <s v="0-40"/>
    <n v="0.27027027027027023"/>
  </r>
  <r>
    <x v="39"/>
    <s v="Africa"/>
    <s v="Developing"/>
    <s v="Federal Republic"/>
    <n v="3.5"/>
    <n v="71.91"/>
    <n v="0.36"/>
    <n v="0.23499999999999999"/>
    <n v="1352"/>
    <n v="9.3000000000000007"/>
    <n v="72.540000000000006"/>
    <n v="23.9"/>
    <n v="28"/>
    <n v="39"/>
    <n v="23.88"/>
    <n v="104000000"/>
    <n v="2259.6153846153843"/>
    <s v="0-30"/>
    <s v="Hot"/>
    <s v="0-40"/>
    <n v="0.285714285714285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Oceania"/>
    <s v="Developed"/>
    <s v="Monarchy"/>
    <n v="5.9"/>
    <n v="89.6"/>
    <n v="10.51"/>
    <n v="1.32"/>
    <n v="1731"/>
    <n v="5.0999999999999996"/>
    <n v="83.94"/>
    <n v="37"/>
    <n v="71.5"/>
    <n v="114"/>
    <n v="22.06"/>
    <n v="26000000"/>
    <n v="50769.230769230773"/>
    <s v="30-39"/>
    <s v="Hot"/>
    <s v="60 or more"/>
    <n v="0.16949152542372881"/>
  </r>
  <r>
    <x v="1"/>
    <s v="South America"/>
    <s v="Developing"/>
    <s v="Federal Republic"/>
    <n v="5.8"/>
    <n v="81.34"/>
    <n v="7.42"/>
    <n v="2.0499999999999998"/>
    <n v="1709"/>
    <n v="14.4"/>
    <n v="76.569999999999993"/>
    <n v="32.799999999999997"/>
    <n v="51.2"/>
    <n v="55"/>
    <n v="25.58"/>
    <n v="213000000"/>
    <n v="9624.4131455399056"/>
    <s v="30-39"/>
    <s v="Hot"/>
    <s v="50-59"/>
    <n v="0.17241379310344829"/>
  </r>
  <r>
    <x v="2"/>
    <s v="Europe"/>
    <s v="Developed"/>
    <s v="Unitary Republic"/>
    <n v="5.7"/>
    <n v="78.260000000000005"/>
    <n v="12.03"/>
    <n v="0.219"/>
    <n v="2399"/>
    <n v="6.6"/>
    <n v="82.65"/>
    <n v="45"/>
    <n v="54.7"/>
    <n v="70"/>
    <n v="16.09"/>
    <n v="10000000"/>
    <n v="21900"/>
    <s v="40-49"/>
    <s v="Moderate"/>
    <s v="50-59"/>
    <n v="0.17543859649122806"/>
  </r>
  <r>
    <x v="3"/>
    <s v="Europe"/>
    <s v="Developed"/>
    <s v="Semi-Presidential"/>
    <n v="5.6"/>
    <n v="92.17"/>
    <n v="10.78"/>
    <n v="0.252"/>
    <n v="1659"/>
    <n v="7.5"/>
    <n v="82.48"/>
    <n v="42.4"/>
    <n v="70.900000000000006"/>
    <n v="95"/>
    <n v="2.2999999999999998"/>
    <n v="5500000"/>
    <n v="45818.181818181816"/>
    <s v="40-49"/>
    <s v="Moderate"/>
    <s v="60 or more"/>
    <n v="0.17857142857142858"/>
  </r>
  <r>
    <x v="4"/>
    <s v="Europe"/>
    <s v="Developing"/>
    <s v="Semi-Presidential"/>
    <n v="5.5"/>
    <n v="84.99"/>
    <n v="11.19"/>
    <n v="1.58"/>
    <n v="1974"/>
    <n v="5"/>
    <n v="72.989999999999995"/>
    <n v="38.799999999999997"/>
    <n v="49.1"/>
    <n v="86"/>
    <n v="-3.64"/>
    <n v="145000000"/>
    <n v="10896.551724137931"/>
    <s v="30-39"/>
    <s v="Cold"/>
    <s v="40-49"/>
    <n v="0.18181818181818182"/>
  </r>
  <r>
    <x v="5"/>
    <s v="North America"/>
    <s v="Developing"/>
    <s v="One-Party"/>
    <n v="5.5"/>
    <n v="74"/>
    <n v="5.83"/>
    <n v="9.6000000000000002E-2"/>
    <n v="2288"/>
    <n v="2.8"/>
    <n v="79.180000000000007"/>
    <n v="41.2"/>
    <n v="30.5"/>
    <n v="54"/>
    <n v="26.05"/>
    <n v="11000000"/>
    <n v="8727.2727272727279"/>
    <s v="40-49"/>
    <s v="Cold"/>
    <s v="0-40"/>
    <n v="0.18181818181818182"/>
  </r>
  <r>
    <x v="6"/>
    <s v="Oceania"/>
    <s v="Developed"/>
    <s v="Unitary Republic"/>
    <n v="5.4"/>
    <n v="91.5"/>
    <n v="10.63"/>
    <n v="0.20399999999999999"/>
    <n v="1752"/>
    <n v="4.0999999999999996"/>
    <n v="82.8"/>
    <n v="36.5"/>
    <n v="62.5"/>
    <n v="80"/>
    <n v="11.23"/>
    <n v="5000000"/>
    <n v="40799.999999999993"/>
    <s v="30-39"/>
    <s v="Moderate"/>
    <s v="60 or more"/>
    <n v="0.18518518518518517"/>
  </r>
  <r>
    <x v="7"/>
    <s v="Europe"/>
    <s v="Developed"/>
    <s v="Federal Republic"/>
    <n v="5.2"/>
    <n v="89.81"/>
    <n v="12.91"/>
    <n v="3.69"/>
    <n v="1354"/>
    <n v="3.5"/>
    <n v="81.88"/>
    <n v="33.4"/>
    <n v="65"/>
    <n v="73"/>
    <n v="9.49"/>
    <n v="83000000"/>
    <n v="44457.831325301209"/>
    <s v="30-39"/>
    <s v="Moderate"/>
    <s v="60 or more"/>
    <n v="0.19230769230769229"/>
  </r>
  <r>
    <x v="8"/>
    <s v="Europe"/>
    <s v="Developed"/>
    <s v="Monarchy"/>
    <n v="5.2"/>
    <n v="93.21"/>
    <n v="12.71"/>
    <n v="1.31"/>
    <n v="1686"/>
    <n v="14.7"/>
    <n v="83.99"/>
    <n v="43.9"/>
    <n v="60.9"/>
    <n v="96"/>
    <n v="14.25"/>
    <n v="47000000"/>
    <n v="27872.340425531915"/>
    <s v="40-49"/>
    <s v="Hot"/>
    <s v="60 or more"/>
    <n v="0.19230769230769229"/>
  </r>
  <r>
    <x v="9"/>
    <s v="South America"/>
    <s v="Developing"/>
    <s v="Unitary Republic"/>
    <n v="5"/>
    <n v="88.3"/>
    <n v="9.07"/>
    <n v="0.27700000000000002"/>
    <n v="1974"/>
    <n v="9.1"/>
    <n v="80.739999999999995"/>
    <n v="34.9"/>
    <n v="56.2"/>
    <n v="92"/>
    <n v="9.8800000000000008"/>
    <n v="19000000"/>
    <n v="14578.947368421053"/>
    <s v="30-39"/>
    <s v="Cold"/>
    <s v="50-59"/>
    <n v="0.2"/>
  </r>
  <r>
    <x v="10"/>
    <s v="Europe"/>
    <s v="Developed"/>
    <s v="Unitary Republic"/>
    <n v="4.9000000000000004"/>
    <n v="94.54"/>
    <n v="8.93"/>
    <n v="0.53600000000000003"/>
    <n v="1609"/>
    <n v="8.6999999999999993"/>
    <n v="83.33"/>
    <n v="39.5"/>
    <n v="64.900000000000006"/>
    <n v="85"/>
    <n v="3.02"/>
    <n v="10000000"/>
    <n v="53600"/>
    <s v="40-49"/>
    <s v="Moderate"/>
    <s v="60 or more"/>
    <n v="0.2040816326530612"/>
  </r>
  <r>
    <x v="11"/>
    <s v="Middle East"/>
    <s v="Developing"/>
    <s v="Unitary Republic"/>
    <n v="4.9000000000000004"/>
    <n v="84.11"/>
    <n v="1.03"/>
    <n v="0.45400000000000001"/>
    <n v="1746"/>
    <n v="11.5"/>
    <n v="77.3"/>
    <n v="31.9"/>
    <n v="36.5"/>
    <n v="58"/>
    <n v="19.54"/>
    <n v="85000000"/>
    <n v="5341.1764705882351"/>
    <s v="30-39"/>
    <s v="Moderate"/>
    <s v="0-40"/>
    <n v="0.2040816326530612"/>
  </r>
  <r>
    <x v="12"/>
    <s v="Europe"/>
    <s v="Developed"/>
    <s v="Semi-Presidential"/>
    <n v="4.8"/>
    <n v="84.8"/>
    <n v="12.33"/>
    <n v="2.58"/>
    <n v="1514"/>
    <n v="8.1"/>
    <n v="83.18"/>
    <n v="41.6"/>
    <n v="61.9"/>
    <n v="69"/>
    <n v="11.57"/>
    <n v="67000000"/>
    <n v="38507.462686567167"/>
    <s v="40-49"/>
    <s v="Moderate"/>
    <s v="60 or more"/>
    <n v="0.20833333333333334"/>
  </r>
  <r>
    <x v="13"/>
    <s v="Europe"/>
    <s v="Developed"/>
    <s v="Monarchy"/>
    <n v="4.8"/>
    <n v="92"/>
    <n v="12.88"/>
    <n v="0.33100000000000002"/>
    <n v="1863"/>
    <n v="6.6"/>
    <n v="82.81"/>
    <n v="37.6"/>
    <n v="55.3"/>
    <n v="75"/>
    <n v="9.9499999999999993"/>
    <n v="5000000"/>
    <n v="66200"/>
    <s v="30-39"/>
    <s v="Moderate"/>
    <s v="50-59"/>
    <n v="0.20833333333333334"/>
  </r>
  <r>
    <x v="14"/>
    <s v="North America"/>
    <s v="Developed"/>
    <s v="Monarchy"/>
    <n v="4.7"/>
    <n v="96.97"/>
    <n v="8.94"/>
    <n v="1.64"/>
    <n v="1696"/>
    <n v="7.5"/>
    <n v="82.96"/>
    <n v="40.200000000000003"/>
    <n v="69.8"/>
    <n v="80"/>
    <n v="-3.71"/>
    <n v="38000000"/>
    <n v="43157.8947368421"/>
    <s v="40-49"/>
    <s v="Cold"/>
    <s v="60 or more"/>
    <n v="0.21276595744680851"/>
  </r>
  <r>
    <x v="15"/>
    <s v="Europe"/>
    <s v="Developed"/>
    <s v="Monarchy"/>
    <n v="4.7"/>
    <n v="97"/>
    <n v="7.41"/>
    <n v="0.4"/>
    <n v="1417"/>
    <n v="5"/>
    <n v="82.94"/>
    <n v="39.299999999999997"/>
    <n v="60.2"/>
    <n v="84"/>
    <n v="2.06"/>
    <n v="5400000"/>
    <n v="74074.074074074073"/>
    <s v="30-39"/>
    <s v="Cold"/>
    <s v="60 or more"/>
    <n v="0.21276595744680851"/>
  </r>
  <r>
    <x v="16"/>
    <s v="South America"/>
    <s v="Developing"/>
    <s v="Federal Republic"/>
    <n v="4.7"/>
    <n v="85.5"/>
    <n v="9.65"/>
    <n v="0.64"/>
    <n v="1692"/>
    <n v="10.9"/>
    <n v="77.17"/>
    <n v="24.4"/>
    <n v="54.4"/>
    <n v="99"/>
    <n v="15.4"/>
    <n v="45000000"/>
    <n v="14222.222222222223"/>
    <s v="0-30"/>
    <s v="Varies"/>
    <s v="50-59"/>
    <n v="0.21276595744680851"/>
  </r>
  <r>
    <x v="17"/>
    <s v="South America"/>
    <s v="Developing"/>
    <s v="Unitary Republic"/>
    <n v="4.7"/>
    <n v="69.790000000000006"/>
    <n v="5.74"/>
    <n v="0.31"/>
    <n v="1998"/>
    <n v="14.3"/>
    <n v="77.87"/>
    <n v="30.8"/>
    <n v="53.2"/>
    <n v="54"/>
    <n v="24.97"/>
    <n v="51000000"/>
    <n v="6078.4313725490201"/>
    <s v="30-39"/>
    <s v="Hot"/>
    <s v="50-59"/>
    <n v="0.21276595744680851"/>
  </r>
  <r>
    <x v="18"/>
    <s v="Europe"/>
    <s v="Developed"/>
    <s v="Unitary Republic"/>
    <n v="4.7"/>
    <n v="91.33"/>
    <n v="9.61"/>
    <n v="0.83099999999999996"/>
    <n v="1430"/>
    <n v="4"/>
    <n v="82.78"/>
    <n v="41.7"/>
    <n v="64.7"/>
    <n v="92"/>
    <n v="10.39"/>
    <n v="17000000"/>
    <n v="48882.352941176468"/>
    <s v="40-49"/>
    <s v="Moderate"/>
    <s v="60 or more"/>
    <n v="0.21276595744680851"/>
  </r>
  <r>
    <x v="19"/>
    <s v="Africa"/>
    <s v="Developing"/>
    <s v="Monarchy"/>
    <n v="4.7"/>
    <n v="24"/>
    <n v="2.36"/>
    <n v="0.08"/>
    <n v="2496"/>
    <n v="3.7"/>
    <n v="67.81"/>
    <n v="18.5"/>
    <n v="37.799999999999997"/>
    <n v="10"/>
    <n v="23.35"/>
    <n v="118000000"/>
    <n v="677.96610169491532"/>
    <s v="0-30"/>
    <s v="Moderate"/>
    <s v="0-40"/>
    <n v="0.21276595744680851"/>
  </r>
  <r>
    <x v="20"/>
    <s v="Africa"/>
    <s v="Developing"/>
    <s v="Monarchy"/>
    <n v="4.5999999999999996"/>
    <n v="70"/>
    <n v="9.52"/>
    <n v="0.34899999999999998"/>
    <n v="2209"/>
    <n v="33.6"/>
    <n v="64.88"/>
    <n v="27.1"/>
    <n v="45.8"/>
    <n v="24"/>
    <n v="18.059999999999999"/>
    <n v="60000000"/>
    <n v="5816.666666666667"/>
    <s v="0-30"/>
    <s v="Hot"/>
    <s v="40-49"/>
    <n v="0.21739130434782611"/>
  </r>
  <r>
    <x v="21"/>
    <s v="Middle East"/>
    <s v="Developed"/>
    <s v="Unitary Republic"/>
    <n v="4.5999999999999996"/>
    <n v="90.13"/>
    <n v="4.21"/>
    <n v="0.35299999999999998"/>
    <n v="1921"/>
    <n v="5"/>
    <n v="84.01"/>
    <n v="29"/>
    <n v="47.2"/>
    <n v="61"/>
    <n v="20.87"/>
    <n v="9300000"/>
    <n v="37956.989247311823"/>
    <s v="0-30"/>
    <s v="Hot"/>
    <s v="40-49"/>
    <n v="0.21739130434782611"/>
  </r>
  <r>
    <x v="22"/>
    <s v="Europe"/>
    <s v="Developed"/>
    <s v="Monarchy"/>
    <n v="4.5"/>
    <n v="94.82"/>
    <n v="11.45"/>
    <n v="2.64"/>
    <n v="2755"/>
    <n v="4.5"/>
    <n v="81.77"/>
    <n v="39.6"/>
    <n v="67.2"/>
    <n v="69"/>
    <n v="9.3800000000000008"/>
    <n v="68000000"/>
    <n v="38823.529411764706"/>
    <s v="40-49"/>
    <s v="Moderate"/>
    <s v="60 or more"/>
    <n v="0.22222222222222221"/>
  </r>
  <r>
    <x v="23"/>
    <s v="Asia"/>
    <s v="Developing"/>
    <s v="Federal Republic"/>
    <n v="4.5"/>
    <n v="43"/>
    <n v="5.54"/>
    <n v="2.65"/>
    <n v="2117"/>
    <n v="6"/>
    <n v="70.42"/>
    <n v="27.6"/>
    <n v="42.8"/>
    <n v="31"/>
    <n v="24.99"/>
    <n v="1400000000"/>
    <n v="1892.8571428571427"/>
    <s v="0-30"/>
    <s v="Hot"/>
    <s v="40-49"/>
    <n v="0.22222222222222221"/>
  </r>
  <r>
    <x v="24"/>
    <s v="Middle East"/>
    <s v="Developing"/>
    <s v="Unitary Republic"/>
    <n v="4.5"/>
    <n v="97.86"/>
    <n v="0.19"/>
    <n v="0.68700000000000006"/>
    <n v="1513"/>
    <n v="7.4"/>
    <n v="75.69"/>
    <n v="29.8"/>
    <n v="44.9"/>
    <n v="71"/>
    <n v="26.8"/>
    <n v="35000000"/>
    <n v="19628.571428571431"/>
    <s v="0-30"/>
    <s v="Hot"/>
    <s v="40-49"/>
    <n v="0.22222222222222221"/>
  </r>
  <r>
    <x v="25"/>
    <s v="Asia"/>
    <s v="Developing"/>
    <s v="Unitary Republic"/>
    <n v="4.5"/>
    <n v="84.12"/>
    <n v="0.69"/>
    <n v="0.11"/>
    <n v="2288"/>
    <n v="11.5"/>
    <n v="77.430000000000007"/>
    <n v="28.7"/>
    <n v="33.6"/>
    <n v="43"/>
    <n v="18.48"/>
    <n v="37000000"/>
    <n v="2972.9729729729729"/>
    <s v="0-30"/>
    <s v="Hot"/>
    <s v="0-40"/>
    <n v="0.22222222222222221"/>
  </r>
  <r>
    <x v="26"/>
    <s v="Asia"/>
    <s v="Developing"/>
    <s v="Unitary Republic"/>
    <n v="4.4000000000000004"/>
    <n v="77.84"/>
    <n v="8.3000000000000007"/>
    <n v="0.45500000000000002"/>
    <n v="2185"/>
    <n v="1.4"/>
    <n v="77.400000000000006"/>
    <n v="39.299999999999997"/>
    <n v="68.2"/>
    <n v="44"/>
    <n v="26.91"/>
    <n v="70000000"/>
    <n v="6500"/>
    <s v="30-39"/>
    <s v="Hot"/>
    <s v="60 or more"/>
    <n v="0.22727272727272727"/>
  </r>
  <r>
    <x v="27"/>
    <s v="Middle East"/>
    <s v="Developing"/>
    <s v="Unitary Republic"/>
    <n v="4.4000000000000004"/>
    <n v="77.67"/>
    <n v="2.0499999999999998"/>
    <n v="0.85199999999999998"/>
    <n v="1832"/>
    <n v="13.4"/>
    <n v="78.45"/>
    <n v="30.9"/>
    <n v="50"/>
    <n v="117"/>
    <n v="12.63"/>
    <n v="84000000"/>
    <n v="10142.857142857143"/>
    <s v="30-39"/>
    <s v="Moderate"/>
    <s v="50-59"/>
    <n v="0.22727272727272727"/>
  </r>
  <r>
    <x v="28"/>
    <s v="Asia"/>
    <s v="Developed"/>
    <s v="Monarchy"/>
    <n v="4.2"/>
    <n v="90.22"/>
    <n v="7.96"/>
    <n v="4.87"/>
    <n v="1738"/>
    <n v="2.8"/>
    <n v="85.03"/>
    <n v="48.4"/>
    <n v="60.5"/>
    <n v="65"/>
    <n v="12.36"/>
    <n v="126000000"/>
    <n v="38650.793650793654"/>
    <s v="40-49"/>
    <s v="Moderate"/>
    <s v="60 or more"/>
    <n v="0.23809523809523808"/>
  </r>
  <r>
    <x v="29"/>
    <s v="North America"/>
    <s v="Developing"/>
    <s v="Federal Republic"/>
    <n v="4.2"/>
    <n v="71.97"/>
    <n v="5"/>
    <n v="1.1499999999999999"/>
    <n v="2255"/>
    <n v="4.4000000000000004"/>
    <n v="75.41"/>
    <n v="29"/>
    <n v="57"/>
    <n v="45"/>
    <n v="21.86"/>
    <n v="130000000"/>
    <n v="8846.1538461538457"/>
    <s v="0-30"/>
    <s v="Moderate"/>
    <s v="50-59"/>
    <n v="0.23809523809523808"/>
  </r>
  <r>
    <x v="30"/>
    <s v="Asia"/>
    <s v="Developing"/>
    <s v="Federal Republic"/>
    <n v="4.2"/>
    <n v="25"/>
    <n v="0.34"/>
    <n v="0.30499999999999999"/>
    <n v="2096"/>
    <n v="4.4000000000000004"/>
    <n v="67.790000000000006"/>
    <n v="20.2"/>
    <n v="30.4"/>
    <n v="12"/>
    <n v="21.68"/>
    <n v="225000000"/>
    <n v="1355.5555555555557"/>
    <s v="0-30"/>
    <s v="Hot"/>
    <s v="0-40"/>
    <n v="0.23809523809523808"/>
  </r>
  <r>
    <x v="31"/>
    <s v="Asia"/>
    <s v="Developed"/>
    <s v="Federal Republic"/>
    <n v="4.0999999999999996"/>
    <n v="96.51"/>
    <n v="9.6999999999999993"/>
    <n v="1.5309999999999999"/>
    <n v="2063"/>
    <n v="3.5"/>
    <n v="83.5"/>
    <n v="43.4"/>
    <n v="65.400000000000006"/>
    <n v="102"/>
    <n v="13.04"/>
    <n v="52000000"/>
    <n v="29442.307692307691"/>
    <s v="40-49"/>
    <s v="Moderate"/>
    <s v="60 or more"/>
    <n v="0.24390243902439027"/>
  </r>
  <r>
    <x v="32"/>
    <s v="Asia"/>
    <s v="Developing"/>
    <s v="Unitary Republic"/>
    <n v="4.0999999999999996"/>
    <n v="24.8"/>
    <n v="0.02"/>
    <n v="0.25"/>
    <n v="2232"/>
    <n v="5.2"/>
    <n v="73.569999999999993"/>
    <n v="26.3"/>
    <n v="35.5"/>
    <n v="25"/>
    <n v="25.68"/>
    <n v="166000000"/>
    <n v="1506.0240963855422"/>
    <s v="0-30"/>
    <s v="Hot"/>
    <s v="0-40"/>
    <n v="0.24390243902439027"/>
  </r>
  <r>
    <x v="33"/>
    <s v="Asia"/>
    <s v="Developing"/>
    <s v="Unitary Republic"/>
    <n v="4"/>
    <n v="70.3"/>
    <n v="8.66"/>
    <n v="0.224"/>
    <n v="2170"/>
    <n v="2.2000000000000002"/>
    <n v="75.7"/>
    <n v="32"/>
    <n v="42.9"/>
    <n v="35"/>
    <n v="25.03"/>
    <n v="98000000"/>
    <n v="2285.7142857142858"/>
    <s v="30-39"/>
    <s v="Hot"/>
    <s v="40-49"/>
    <n v="0.25"/>
  </r>
  <r>
    <x v="34"/>
    <s v="Africa"/>
    <s v="Developing"/>
    <s v="Semi-Presidential"/>
    <n v="3.9"/>
    <n v="35.5"/>
    <n v="10.84"/>
    <n v="0.376"/>
    <n v="1827"/>
    <n v="9.8000000000000007"/>
    <n v="55.75"/>
    <n v="17"/>
    <n v="38"/>
    <n v="12"/>
    <n v="27.67"/>
    <n v="206000000"/>
    <n v="1825.2427184466019"/>
    <s v="0-30"/>
    <s v="Hot"/>
    <s v="0-40"/>
    <n v="0.25641025641025644"/>
  </r>
  <r>
    <x v="35"/>
    <s v="Asia"/>
    <s v="Developing"/>
    <s v="Unitary Republic"/>
    <n v="3.7"/>
    <n v="53.73"/>
    <n v="0.56999999999999995"/>
    <n v="1.0149999999999999"/>
    <n v="2024"/>
    <n v="4.4000000000000004"/>
    <n v="72.319999999999993"/>
    <n v="29.4"/>
    <n v="50.4"/>
    <n v="36"/>
    <n v="25.99"/>
    <n v="276000000"/>
    <n v="3677.5362318840575"/>
    <s v="0-30"/>
    <s v="Hot"/>
    <s v="50-59"/>
    <n v="0.27027027027027023"/>
  </r>
  <r>
    <x v="36"/>
    <s v="Middle East"/>
    <s v="Developing"/>
    <s v="Federal Republic"/>
    <n v="3.7"/>
    <n v="60"/>
    <n v="0.39"/>
    <n v="0.192"/>
    <n v="536"/>
    <n v="14.2"/>
    <n v="71.08"/>
    <n v="31.9"/>
    <n v="24"/>
    <n v="16"/>
    <n v="24.22"/>
    <n v="41000000"/>
    <n v="4682.9268292682927"/>
    <s v="30-39"/>
    <s v="Hot"/>
    <s v="0-40"/>
    <n v="0.27027027027027023"/>
  </r>
  <r>
    <x v="37"/>
    <s v="Africa"/>
    <s v="Developing"/>
    <s v="Federal Republic"/>
    <n v="3.5"/>
    <n v="71.91"/>
    <n v="0.36"/>
    <n v="0.23499999999999999"/>
    <n v="1352"/>
    <n v="9.3000000000000007"/>
    <n v="72.540000000000006"/>
    <n v="23.9"/>
    <n v="28"/>
    <n v="39"/>
    <n v="23.88"/>
    <n v="104000000"/>
    <n v="2259.6153846153843"/>
    <s v="0-30"/>
    <s v="Hot"/>
    <s v="0-40"/>
    <n v="0.285714285714285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Oceania"/>
    <s v="Developed"/>
    <s v="Monarchy"/>
    <n v="5.9"/>
    <n v="89.6"/>
    <n v="10.51"/>
    <n v="1.32"/>
    <n v="1731"/>
    <n v="5.0999999999999996"/>
    <n v="83.94"/>
    <n v="37"/>
    <n v="71.5"/>
    <n v="114"/>
    <n v="22.06"/>
    <n v="26000000"/>
    <n v="50769.230769230773"/>
    <s v="30-39"/>
    <s v="Hot"/>
    <s v="60 or more"/>
    <n v="16.949152542372879"/>
  </r>
  <r>
    <x v="1"/>
    <s v="South America"/>
    <s v="Developing"/>
    <s v="Federal Republic"/>
    <n v="5.8"/>
    <n v="81.34"/>
    <n v="7.42"/>
    <n v="2.0499999999999998"/>
    <n v="1709"/>
    <n v="14.4"/>
    <n v="76.569999999999993"/>
    <n v="32.799999999999997"/>
    <n v="51.2"/>
    <n v="55"/>
    <n v="25.58"/>
    <n v="213000000"/>
    <n v="9624.4131455399056"/>
    <s v="30-39"/>
    <s v="Hot"/>
    <s v="50-59"/>
    <n v="17.241379310344829"/>
  </r>
  <r>
    <x v="2"/>
    <s v="Europe"/>
    <s v="Developed"/>
    <s v="Unitary Republic"/>
    <n v="5.7"/>
    <n v="78.260000000000005"/>
    <n v="12.03"/>
    <n v="0.219"/>
    <n v="2399"/>
    <n v="6.6"/>
    <n v="82.65"/>
    <n v="45"/>
    <n v="54.7"/>
    <n v="70"/>
    <n v="16.09"/>
    <n v="10000000"/>
    <n v="21900"/>
    <s v="40-49"/>
    <s v="Moderate"/>
    <s v="50-59"/>
    <n v="17.543859649122805"/>
  </r>
  <r>
    <x v="3"/>
    <s v="Europe"/>
    <s v="Developed"/>
    <s v="Semi-Presidential"/>
    <n v="5.6"/>
    <n v="92.17"/>
    <n v="10.78"/>
    <n v="0.252"/>
    <n v="1659"/>
    <n v="7.5"/>
    <n v="82.48"/>
    <n v="42.4"/>
    <n v="70.900000000000006"/>
    <n v="95"/>
    <n v="2.2999999999999998"/>
    <n v="5500000"/>
    <n v="45818.181818181816"/>
    <s v="40-49"/>
    <s v="Moderate"/>
    <s v="60 or more"/>
    <n v="17.857142857142858"/>
  </r>
  <r>
    <x v="4"/>
    <s v="Europe"/>
    <s v="Developing"/>
    <s v="Semi-Presidential"/>
    <n v="5.5"/>
    <n v="84.99"/>
    <n v="11.19"/>
    <n v="1.58"/>
    <n v="1974"/>
    <n v="5"/>
    <n v="72.989999999999995"/>
    <n v="38.799999999999997"/>
    <n v="49.1"/>
    <n v="86"/>
    <n v="-3.64"/>
    <n v="145000000"/>
    <n v="10896.551724137931"/>
    <s v="30-39"/>
    <s v="Cold"/>
    <s v="40-49"/>
    <n v="18.181818181818183"/>
  </r>
  <r>
    <x v="5"/>
    <s v="North America"/>
    <s v="Developing"/>
    <s v="One-Party"/>
    <n v="5.5"/>
    <n v="74"/>
    <n v="5.83"/>
    <n v="9.6000000000000002E-2"/>
    <n v="2288"/>
    <n v="2.8"/>
    <n v="79.180000000000007"/>
    <n v="41.2"/>
    <n v="30.5"/>
    <n v="54"/>
    <n v="26.05"/>
    <n v="11000000"/>
    <n v="8727.2727272727279"/>
    <s v="40-49"/>
    <s v="Cold"/>
    <s v="0-40"/>
    <n v="18.181818181818183"/>
  </r>
  <r>
    <x v="6"/>
    <s v="Oceania"/>
    <s v="Developed"/>
    <s v="Unitary Republic"/>
    <n v="5.4"/>
    <n v="91.5"/>
    <n v="10.63"/>
    <n v="0.20399999999999999"/>
    <n v="1752"/>
    <n v="4.0999999999999996"/>
    <n v="82.8"/>
    <n v="36.5"/>
    <n v="62.5"/>
    <n v="80"/>
    <n v="11.23"/>
    <n v="5000000"/>
    <n v="40799.999999999993"/>
    <s v="30-39"/>
    <s v="Moderate"/>
    <s v="60 or more"/>
    <n v="18.518518518518519"/>
  </r>
  <r>
    <x v="7"/>
    <s v="Europe"/>
    <s v="Developed"/>
    <s v="Federal Republic"/>
    <n v="5.2"/>
    <n v="89.81"/>
    <n v="12.91"/>
    <n v="3.69"/>
    <n v="1354"/>
    <n v="3.5"/>
    <n v="81.88"/>
    <n v="33.4"/>
    <n v="65"/>
    <n v="73"/>
    <n v="9.49"/>
    <n v="83000000"/>
    <n v="44457.831325301209"/>
    <s v="30-39"/>
    <s v="Moderate"/>
    <s v="60 or more"/>
    <n v="19.23076923076923"/>
  </r>
  <r>
    <x v="8"/>
    <s v="Europe"/>
    <s v="Developed"/>
    <s v="Monarchy"/>
    <n v="5.2"/>
    <n v="93.21"/>
    <n v="12.71"/>
    <n v="1.31"/>
    <n v="1686"/>
    <n v="14.7"/>
    <n v="83.99"/>
    <n v="43.9"/>
    <n v="60.9"/>
    <n v="96"/>
    <n v="14.25"/>
    <n v="47000000"/>
    <n v="27872.340425531915"/>
    <s v="40-49"/>
    <s v="Hot"/>
    <s v="60 or more"/>
    <n v="19.23076923076923"/>
  </r>
  <r>
    <x v="9"/>
    <s v="South America"/>
    <s v="Developing"/>
    <s v="Unitary Republic"/>
    <n v="5"/>
    <n v="88.3"/>
    <n v="9.07"/>
    <n v="0.27700000000000002"/>
    <n v="1974"/>
    <n v="9.1"/>
    <n v="80.739999999999995"/>
    <n v="34.9"/>
    <n v="56.2"/>
    <n v="92"/>
    <n v="9.8800000000000008"/>
    <n v="19000000"/>
    <n v="14578.947368421053"/>
    <s v="30-39"/>
    <s v="Cold"/>
    <s v="50-59"/>
    <n v="20"/>
  </r>
  <r>
    <x v="10"/>
    <s v="Europe"/>
    <s v="Developed"/>
    <s v="Unitary Republic"/>
    <n v="4.9000000000000004"/>
    <n v="94.54"/>
    <n v="8.93"/>
    <n v="0.53600000000000003"/>
    <n v="1609"/>
    <n v="8.6999999999999993"/>
    <n v="83.33"/>
    <n v="39.5"/>
    <n v="64.900000000000006"/>
    <n v="85"/>
    <n v="3.02"/>
    <n v="10000000"/>
    <n v="53600"/>
    <s v="40-49"/>
    <s v="Moderate"/>
    <s v="60 or more"/>
    <n v="20.408163265306118"/>
  </r>
  <r>
    <x v="11"/>
    <s v="Middle East"/>
    <s v="Developing"/>
    <s v="Unitary Republic"/>
    <n v="4.9000000000000004"/>
    <n v="84.11"/>
    <n v="1.03"/>
    <n v="0.45400000000000001"/>
    <n v="1746"/>
    <n v="11.5"/>
    <n v="77.3"/>
    <n v="31.9"/>
    <n v="36.5"/>
    <n v="58"/>
    <n v="19.54"/>
    <n v="85000000"/>
    <n v="5341.1764705882351"/>
    <s v="30-39"/>
    <s v="Moderate"/>
    <s v="0-40"/>
    <n v="20.408163265306118"/>
  </r>
  <r>
    <x v="12"/>
    <s v="Europe"/>
    <s v="Developed"/>
    <s v="Semi-Presidential"/>
    <n v="4.8"/>
    <n v="84.8"/>
    <n v="12.33"/>
    <n v="2.58"/>
    <n v="1514"/>
    <n v="8.1"/>
    <n v="83.18"/>
    <n v="41.6"/>
    <n v="61.9"/>
    <n v="69"/>
    <n v="11.57"/>
    <n v="67000000"/>
    <n v="38507.462686567167"/>
    <s v="40-49"/>
    <s v="Moderate"/>
    <s v="60 or more"/>
    <n v="20.833333333333336"/>
  </r>
  <r>
    <x v="13"/>
    <s v="Europe"/>
    <s v="Developed"/>
    <s v="Monarchy"/>
    <n v="4.8"/>
    <n v="92"/>
    <n v="12.88"/>
    <n v="0.33100000000000002"/>
    <n v="1863"/>
    <n v="6.6"/>
    <n v="82.81"/>
    <n v="37.6"/>
    <n v="55.3"/>
    <n v="75"/>
    <n v="9.9499999999999993"/>
    <n v="5000000"/>
    <n v="66200"/>
    <s v="30-39"/>
    <s v="Moderate"/>
    <s v="50-59"/>
    <n v="20.833333333333336"/>
  </r>
  <r>
    <x v="14"/>
    <s v="North America"/>
    <s v="Developed"/>
    <s v="Monarchy"/>
    <n v="4.7"/>
    <n v="96.97"/>
    <n v="8.94"/>
    <n v="1.64"/>
    <n v="1696"/>
    <n v="7.5"/>
    <n v="82.96"/>
    <n v="40.200000000000003"/>
    <n v="69.8"/>
    <n v="80"/>
    <n v="-3.71"/>
    <n v="38000000"/>
    <n v="43157.8947368421"/>
    <s v="40-49"/>
    <s v="Cold"/>
    <s v="60 or more"/>
    <n v="21.276595744680851"/>
  </r>
  <r>
    <x v="15"/>
    <s v="Europe"/>
    <s v="Developed"/>
    <s v="Monarchy"/>
    <n v="4.7"/>
    <n v="97"/>
    <n v="7.41"/>
    <n v="0.4"/>
    <n v="1417"/>
    <n v="5"/>
    <n v="82.94"/>
    <n v="39.299999999999997"/>
    <n v="60.2"/>
    <n v="84"/>
    <n v="2.06"/>
    <n v="5400000"/>
    <n v="74074.074074074073"/>
    <s v="30-39"/>
    <s v="Cold"/>
    <s v="60 or more"/>
    <n v="21.276595744680851"/>
  </r>
  <r>
    <x v="16"/>
    <s v="South America"/>
    <s v="Developing"/>
    <s v="Federal Republic"/>
    <n v="4.7"/>
    <n v="85.5"/>
    <n v="9.65"/>
    <n v="0.64"/>
    <n v="1692"/>
    <n v="10.9"/>
    <n v="77.17"/>
    <n v="24.4"/>
    <n v="54.4"/>
    <n v="99"/>
    <n v="15.4"/>
    <n v="45000000"/>
    <n v="14222.222222222223"/>
    <s v="0-30"/>
    <s v="Varies"/>
    <s v="50-59"/>
    <n v="21.276595744680851"/>
  </r>
  <r>
    <x v="17"/>
    <s v="South America"/>
    <s v="Developing"/>
    <s v="Unitary Republic"/>
    <n v="4.7"/>
    <n v="69.790000000000006"/>
    <n v="5.74"/>
    <n v="0.31"/>
    <n v="1998"/>
    <n v="14.3"/>
    <n v="77.87"/>
    <n v="30.8"/>
    <n v="53.2"/>
    <n v="54"/>
    <n v="24.97"/>
    <n v="51000000"/>
    <n v="6078.4313725490201"/>
    <s v="30-39"/>
    <s v="Hot"/>
    <s v="50-59"/>
    <n v="21.276595744680851"/>
  </r>
  <r>
    <x v="18"/>
    <s v="Europe"/>
    <s v="Developed"/>
    <s v="Unitary Republic"/>
    <n v="4.7"/>
    <n v="91.33"/>
    <n v="9.61"/>
    <n v="0.83099999999999996"/>
    <n v="1430"/>
    <n v="4"/>
    <n v="82.78"/>
    <n v="41.7"/>
    <n v="64.7"/>
    <n v="92"/>
    <n v="10.39"/>
    <n v="17000000"/>
    <n v="48882.352941176468"/>
    <s v="40-49"/>
    <s v="Moderate"/>
    <s v="60 or more"/>
    <n v="21.276595744680851"/>
  </r>
  <r>
    <x v="19"/>
    <s v="Africa"/>
    <s v="Developing"/>
    <s v="Monarchy"/>
    <n v="4.7"/>
    <n v="24"/>
    <n v="2.36"/>
    <n v="0.08"/>
    <n v="2496"/>
    <n v="3.7"/>
    <n v="67.81"/>
    <n v="18.5"/>
    <n v="37.799999999999997"/>
    <n v="10"/>
    <n v="23.35"/>
    <n v="118000000"/>
    <n v="677.96610169491532"/>
    <s v="0-30"/>
    <s v="Moderate"/>
    <s v="0-40"/>
    <n v="21.276595744680851"/>
  </r>
  <r>
    <x v="20"/>
    <s v="Africa"/>
    <s v="Developing"/>
    <s v="Monarchy"/>
    <n v="4.5999999999999996"/>
    <n v="70"/>
    <n v="9.52"/>
    <n v="0.34899999999999998"/>
    <n v="2209"/>
    <n v="33.6"/>
    <n v="64.88"/>
    <n v="27.1"/>
    <n v="45.8"/>
    <n v="24"/>
    <n v="18.059999999999999"/>
    <n v="60000000"/>
    <n v="5816.666666666667"/>
    <s v="0-30"/>
    <s v="Hot"/>
    <s v="40-49"/>
    <n v="21.739130434782609"/>
  </r>
  <r>
    <x v="21"/>
    <s v="Middle East"/>
    <s v="Developed"/>
    <s v="Unitary Republic"/>
    <n v="4.5999999999999996"/>
    <n v="90.13"/>
    <n v="4.21"/>
    <n v="0.35299999999999998"/>
    <n v="1921"/>
    <n v="5"/>
    <n v="84.01"/>
    <n v="29"/>
    <n v="47.2"/>
    <n v="61"/>
    <n v="20.87"/>
    <n v="9300000"/>
    <n v="37956.989247311823"/>
    <s v="0-30"/>
    <s v="Hot"/>
    <s v="40-49"/>
    <n v="21.739130434782609"/>
  </r>
  <r>
    <x v="22"/>
    <s v="Europe"/>
    <s v="Developed"/>
    <s v="Monarchy"/>
    <n v="4.5"/>
    <n v="94.82"/>
    <n v="11.45"/>
    <n v="2.64"/>
    <n v="2755"/>
    <n v="4.5"/>
    <n v="81.77"/>
    <n v="39.6"/>
    <n v="67.2"/>
    <n v="69"/>
    <n v="9.3800000000000008"/>
    <n v="68000000"/>
    <n v="38823.529411764706"/>
    <s v="40-49"/>
    <s v="Moderate"/>
    <s v="60 or more"/>
    <n v="22.222222222222221"/>
  </r>
  <r>
    <x v="23"/>
    <s v="Asia"/>
    <s v="Developing"/>
    <s v="Federal Republic"/>
    <n v="4.5"/>
    <n v="43"/>
    <n v="5.54"/>
    <n v="2.65"/>
    <n v="2117"/>
    <n v="6"/>
    <n v="70.42"/>
    <n v="27.6"/>
    <n v="42.8"/>
    <n v="31"/>
    <n v="24.99"/>
    <n v="1400000000"/>
    <n v="1892.8571428571427"/>
    <s v="0-30"/>
    <s v="Hot"/>
    <s v="40-49"/>
    <n v="22.222222222222221"/>
  </r>
  <r>
    <x v="24"/>
    <s v="Middle East"/>
    <s v="Developing"/>
    <s v="Unitary Republic"/>
    <n v="4.5"/>
    <n v="97.86"/>
    <n v="0.19"/>
    <n v="0.68700000000000006"/>
    <n v="1513"/>
    <n v="7.4"/>
    <n v="75.69"/>
    <n v="29.8"/>
    <n v="44.9"/>
    <n v="71"/>
    <n v="26.8"/>
    <n v="35000000"/>
    <n v="19628.571428571431"/>
    <s v="0-30"/>
    <s v="Hot"/>
    <s v="40-49"/>
    <n v="22.222222222222221"/>
  </r>
  <r>
    <x v="25"/>
    <s v="Asia"/>
    <s v="Developing"/>
    <s v="Unitary Republic"/>
    <n v="4.5"/>
    <n v="84.12"/>
    <n v="0.69"/>
    <n v="0.11"/>
    <n v="2288"/>
    <n v="11.5"/>
    <n v="77.430000000000007"/>
    <n v="28.7"/>
    <n v="33.6"/>
    <n v="43"/>
    <n v="18.48"/>
    <n v="37000000"/>
    <n v="2972.9729729729729"/>
    <s v="0-30"/>
    <s v="Hot"/>
    <s v="0-40"/>
    <n v="22.222222222222221"/>
  </r>
  <r>
    <x v="26"/>
    <s v="Asia"/>
    <s v="Developing"/>
    <s v="Unitary Republic"/>
    <n v="4.4000000000000004"/>
    <n v="77.84"/>
    <n v="8.3000000000000007"/>
    <n v="0.45500000000000002"/>
    <n v="2185"/>
    <n v="1.4"/>
    <n v="77.400000000000006"/>
    <n v="39.299999999999997"/>
    <n v="68.2"/>
    <n v="44"/>
    <n v="26.91"/>
    <n v="70000000"/>
    <n v="6500"/>
    <s v="30-39"/>
    <s v="Hot"/>
    <s v="60 or more"/>
    <n v="22.727272727272727"/>
  </r>
  <r>
    <x v="27"/>
    <s v="Middle East"/>
    <s v="Developing"/>
    <s v="Unitary Republic"/>
    <n v="4.4000000000000004"/>
    <n v="77.67"/>
    <n v="2.0499999999999998"/>
    <n v="0.85199999999999998"/>
    <n v="1832"/>
    <n v="13.4"/>
    <n v="78.45"/>
    <n v="30.9"/>
    <n v="50"/>
    <n v="117"/>
    <n v="12.63"/>
    <n v="84000000"/>
    <n v="10142.857142857143"/>
    <s v="30-39"/>
    <s v="Moderate"/>
    <s v="50-59"/>
    <n v="22.727272727272727"/>
  </r>
  <r>
    <x v="28"/>
    <s v="Asia"/>
    <s v="Developed"/>
    <s v="Monarchy"/>
    <n v="4.2"/>
    <n v="90.22"/>
    <n v="7.96"/>
    <n v="4.87"/>
    <n v="1738"/>
    <n v="2.8"/>
    <n v="85.03"/>
    <n v="48.4"/>
    <n v="60.5"/>
    <n v="65"/>
    <n v="12.36"/>
    <n v="126000000"/>
    <n v="38650.793650793654"/>
    <s v="40-49"/>
    <s v="Moderate"/>
    <s v="60 or more"/>
    <n v="23.809523809523807"/>
  </r>
  <r>
    <x v="29"/>
    <s v="North America"/>
    <s v="Developing"/>
    <s v="Federal Republic"/>
    <n v="4.2"/>
    <n v="71.97"/>
    <n v="5"/>
    <n v="1.1499999999999999"/>
    <n v="2255"/>
    <n v="4.4000000000000004"/>
    <n v="75.41"/>
    <n v="29"/>
    <n v="57"/>
    <n v="45"/>
    <n v="21.86"/>
    <n v="130000000"/>
    <n v="8846.1538461538457"/>
    <s v="0-30"/>
    <s v="Moderate"/>
    <s v="50-59"/>
    <n v="23.809523809523807"/>
  </r>
  <r>
    <x v="30"/>
    <s v="Asia"/>
    <s v="Developing"/>
    <s v="Federal Republic"/>
    <n v="4.2"/>
    <n v="25"/>
    <n v="0.34"/>
    <n v="0.30499999999999999"/>
    <n v="2096"/>
    <n v="4.4000000000000004"/>
    <n v="67.790000000000006"/>
    <n v="20.2"/>
    <n v="30.4"/>
    <n v="12"/>
    <n v="21.68"/>
    <n v="225000000"/>
    <n v="1355.5555555555557"/>
    <s v="0-30"/>
    <s v="Hot"/>
    <s v="0-40"/>
    <n v="23.809523809523807"/>
  </r>
  <r>
    <x v="31"/>
    <s v="Asia"/>
    <s v="Developed"/>
    <s v="Federal Republic"/>
    <n v="4.0999999999999996"/>
    <n v="96.51"/>
    <n v="9.6999999999999993"/>
    <n v="1.5309999999999999"/>
    <n v="2063"/>
    <n v="3.5"/>
    <n v="83.5"/>
    <n v="43.4"/>
    <n v="65.400000000000006"/>
    <n v="102"/>
    <n v="13.04"/>
    <n v="52000000"/>
    <n v="29442.307692307691"/>
    <s v="40-49"/>
    <s v="Moderate"/>
    <s v="60 or more"/>
    <n v="24.390243902439028"/>
  </r>
  <r>
    <x v="32"/>
    <s v="Asia"/>
    <s v="Developing"/>
    <s v="Unitary Republic"/>
    <n v="4.0999999999999996"/>
    <n v="24.8"/>
    <n v="0.02"/>
    <n v="0.25"/>
    <n v="2232"/>
    <n v="5.2"/>
    <n v="73.569999999999993"/>
    <n v="26.3"/>
    <n v="35.5"/>
    <n v="25"/>
    <n v="25.68"/>
    <n v="166000000"/>
    <n v="1506.0240963855422"/>
    <s v="0-30"/>
    <s v="Hot"/>
    <s v="0-40"/>
    <n v="24.390243902439028"/>
  </r>
  <r>
    <x v="33"/>
    <s v="Asia"/>
    <s v="Developing"/>
    <s v="Unitary Republic"/>
    <n v="4"/>
    <n v="70.3"/>
    <n v="8.66"/>
    <n v="0.224"/>
    <n v="2170"/>
    <n v="2.2000000000000002"/>
    <n v="75.7"/>
    <n v="32"/>
    <n v="42.9"/>
    <n v="35"/>
    <n v="25.03"/>
    <n v="98000000"/>
    <n v="2285.7142857142858"/>
    <s v="30-39"/>
    <s v="Hot"/>
    <s v="40-49"/>
    <n v="25"/>
  </r>
  <r>
    <x v="34"/>
    <s v="Africa"/>
    <s v="Developing"/>
    <s v="Semi-Presidential"/>
    <n v="3.9"/>
    <n v="35.5"/>
    <n v="10.84"/>
    <n v="0.376"/>
    <n v="1827"/>
    <n v="9.8000000000000007"/>
    <n v="55.75"/>
    <n v="17"/>
    <n v="38"/>
    <n v="12"/>
    <n v="27.67"/>
    <n v="206000000"/>
    <n v="1825.2427184466019"/>
    <s v="0-30"/>
    <s v="Hot"/>
    <s v="0-40"/>
    <n v="25.641025641025646"/>
  </r>
  <r>
    <x v="35"/>
    <s v="Asia"/>
    <s v="Developing"/>
    <s v="Unitary Republic"/>
    <n v="3.7"/>
    <n v="53.73"/>
    <n v="0.56999999999999995"/>
    <n v="1.0149999999999999"/>
    <n v="2024"/>
    <n v="4.4000000000000004"/>
    <n v="72.319999999999993"/>
    <n v="29.4"/>
    <n v="50.4"/>
    <n v="36"/>
    <n v="25.99"/>
    <n v="276000000"/>
    <n v="3677.5362318840575"/>
    <s v="0-30"/>
    <s v="Hot"/>
    <s v="50-59"/>
    <n v="27.027027027027025"/>
  </r>
  <r>
    <x v="36"/>
    <s v="Middle East"/>
    <s v="Developing"/>
    <s v="Federal Republic"/>
    <n v="3.7"/>
    <n v="60"/>
    <n v="0.39"/>
    <n v="0.192"/>
    <n v="536"/>
    <n v="14.2"/>
    <n v="71.08"/>
    <n v="31.9"/>
    <n v="24"/>
    <n v="16"/>
    <n v="24.22"/>
    <n v="41000000"/>
    <n v="4682.9268292682927"/>
    <s v="30-39"/>
    <s v="Hot"/>
    <s v="0-40"/>
    <n v="27.027027027027025"/>
  </r>
  <r>
    <x v="37"/>
    <s v="Africa"/>
    <s v="Developing"/>
    <s v="Federal Republic"/>
    <n v="3.5"/>
    <n v="71.91"/>
    <n v="0.36"/>
    <n v="0.23499999999999999"/>
    <n v="1352"/>
    <n v="9.3000000000000007"/>
    <n v="72.540000000000006"/>
    <n v="23.9"/>
    <n v="28"/>
    <n v="39"/>
    <n v="23.88"/>
    <n v="104000000"/>
    <n v="2259.6153846153843"/>
    <s v="0-30"/>
    <s v="Hot"/>
    <s v="0-40"/>
    <n v="28.5714285714285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3DEC9-E4D9-455B-80DE-ECE3030A1279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88:C96" firstHeaderRow="0" firstDataRow="1" firstDataCol="1"/>
  <pivotFields count="9">
    <pivotField showAll="0"/>
    <pivotField dataField="1" showAll="0"/>
    <pivotField showAll="0"/>
    <pivotField dataField="1" showAll="0"/>
    <pivotField showAll="0"/>
    <pivotField showAll="0"/>
    <pivotField axis="axisRow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ealth security index" fld="3" subtotal="average" baseField="6" baseItem="0"/>
    <dataField name="Average of Life expectancy" fld="1" subtotal="average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6E0A8-74D5-48F7-B3B5-D0837179CE8D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4:I146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numFmtId="3" showAll="0">
      <items count="38">
        <item x="19"/>
        <item x="6"/>
        <item x="18"/>
        <item x="34"/>
        <item x="17"/>
        <item x="16"/>
        <item x="20"/>
        <item x="15"/>
        <item x="10"/>
        <item x="25"/>
        <item x="27"/>
        <item x="1"/>
        <item x="36"/>
        <item x="13"/>
        <item x="5"/>
        <item x="14"/>
        <item x="21"/>
        <item x="22"/>
        <item x="3"/>
        <item x="4"/>
        <item x="29"/>
        <item x="2"/>
        <item x="35"/>
        <item x="33"/>
        <item x="30"/>
        <item x="26"/>
        <item x="24"/>
        <item x="9"/>
        <item x="11"/>
        <item x="7"/>
        <item x="32"/>
        <item x="23"/>
        <item x="12"/>
        <item x="31"/>
        <item x="28"/>
        <item x="0"/>
        <item x="8"/>
        <item t="default"/>
      </items>
    </pivotField>
    <pivotField axis="axisRow" showAll="0">
      <items count="41">
        <item x="27"/>
        <item x="34"/>
        <item x="35"/>
        <item x="26"/>
        <item x="8"/>
        <item x="29"/>
        <item x="33"/>
        <item x="30"/>
        <item x="31"/>
        <item x="39"/>
        <item x="36"/>
        <item x="25"/>
        <item x="15"/>
        <item x="32"/>
        <item x="17"/>
        <item x="9"/>
        <item x="12"/>
        <item x="13"/>
        <item x="38"/>
        <item x="7"/>
        <item x="14"/>
        <item x="16"/>
        <item x="28"/>
        <item x="20"/>
        <item x="5"/>
        <item x="24"/>
        <item x="37"/>
        <item x="3"/>
        <item x="10"/>
        <item x="4"/>
        <item x="23"/>
        <item x="1"/>
        <item x="2"/>
        <item x="19"/>
        <item x="22"/>
        <item x="11"/>
        <item x="18"/>
        <item x="0"/>
        <item x="21"/>
        <item x="6"/>
        <item t="default"/>
      </items>
    </pivotField>
  </pivotFields>
  <rowFields count="1">
    <field x="1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pression Rate" fld="0" subtotal="average" baseField="0" baseItem="1437449616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6A151-E827-4C40-A16A-EE30A53A9B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epression Rate" fld="1" subtotal="average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epression Rate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!$A$1:$N$4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08488-4E2D-465D-A427-7685CEC666F2}" name="PivotTable26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H447:J455" firstHeaderRow="0" firstDataRow="1" firstDataCol="1"/>
  <pivotFields count="25">
    <pivotField showAll="0"/>
    <pivotField axis="axisRow" showAll="0">
      <items count="8">
        <item x="6"/>
        <item x="3"/>
        <item x="0"/>
        <item x="4"/>
        <item x="2"/>
        <item x="1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pression Rate by 10" fld="24" subtotal="average" baseField="1" baseItem="0"/>
    <dataField name="Average of Alcohol Consump. (liters)" fld="6" subtotal="average" baseField="1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A36DE-318B-4832-9446-BE27AE9B2B9B}" name="PivotTable2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437:J445" firstHeaderRow="0" firstDataRow="1" firstDataCol="1"/>
  <pivotFields count="24">
    <pivotField showAll="0"/>
    <pivotField axis="axisRow" showAll="0">
      <items count="8">
        <item x="5"/>
        <item x="6"/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verse of Depression Rate by 100" fld="20" subtotal="average" baseField="1" baseItem="0"/>
    <dataField name="Average of Alcohol Consump. (liters)" fld="6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D6E6B-9F91-4725-8D86-710D59EA2468}" name="PivotTable2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437:F440" firstHeaderRow="0" firstDataRow="1" firstDataCol="1"/>
  <pivotFields count="24">
    <pivotField showAll="0"/>
    <pivotField showAll="0">
      <items count="8">
        <item x="5"/>
        <item x="6"/>
        <item x="2"/>
        <item x="4"/>
        <item x="3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>
      <items count="39">
        <item x="19"/>
        <item x="30"/>
        <item x="32"/>
        <item x="34"/>
        <item x="23"/>
        <item x="37"/>
        <item x="33"/>
        <item x="25"/>
        <item x="35"/>
        <item x="36"/>
        <item x="11"/>
        <item x="20"/>
        <item x="17"/>
        <item x="26"/>
        <item x="5"/>
        <item x="29"/>
        <item x="1"/>
        <item x="27"/>
        <item x="4"/>
        <item x="16"/>
        <item x="9"/>
        <item x="24"/>
        <item x="2"/>
        <item x="8"/>
        <item x="31"/>
        <item x="21"/>
        <item x="12"/>
        <item x="28"/>
        <item x="22"/>
        <item x="6"/>
        <item x="14"/>
        <item x="7"/>
        <item x="3"/>
        <item x="18"/>
        <item x="0"/>
        <item x="10"/>
        <item x="13"/>
        <item x="15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lcohol Consump. (liters)" fld="6" subtotal="average" baseField="1" baseItem="0"/>
    <dataField name="Average of Inverse of Depression Rate by 100" fld="20" subtotal="average" baseField="1" baseItem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B7377-3A20-4994-8FDA-2292C4C5BC6C}" name="PivotTable2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21:E560" firstHeaderRow="0" firstDataRow="1" firstDataCol="1"/>
  <pivotFields count="24">
    <pivotField axis="axisRow" showAll="0">
      <items count="39">
        <item x="16"/>
        <item x="0"/>
        <item x="32"/>
        <item x="1"/>
        <item x="14"/>
        <item x="9"/>
        <item x="17"/>
        <item x="5"/>
        <item x="37"/>
        <item x="19"/>
        <item x="3"/>
        <item x="12"/>
        <item x="7"/>
        <item x="23"/>
        <item x="35"/>
        <item x="11"/>
        <item x="36"/>
        <item x="13"/>
        <item x="21"/>
        <item x="28"/>
        <item x="29"/>
        <item x="25"/>
        <item x="18"/>
        <item x="6"/>
        <item x="34"/>
        <item x="15"/>
        <item x="30"/>
        <item x="2"/>
        <item x="4"/>
        <item x="24"/>
        <item x="20"/>
        <item x="31"/>
        <item x="8"/>
        <item x="10"/>
        <item x="26"/>
        <item x="27"/>
        <item x="2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dataField="1" numFmtId="4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erse of Depression Rate by 10000" fld="23" baseField="0" baseItem="0"/>
    <dataField name="Sum of GDP Per Capita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0CB76-BBD2-44DB-B848-0208ECDE391F}" name="PivotTable2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21:A560" firstHeaderRow="1" firstDataRow="1" firstDataCol="1"/>
  <pivotFields count="23">
    <pivotField axis="axisRow" showAll="0">
      <items count="39">
        <item x="16"/>
        <item x="0"/>
        <item x="32"/>
        <item x="1"/>
        <item x="14"/>
        <item x="9"/>
        <item x="17"/>
        <item x="5"/>
        <item x="37"/>
        <item x="19"/>
        <item x="3"/>
        <item x="12"/>
        <item x="7"/>
        <item x="23"/>
        <item x="35"/>
        <item x="11"/>
        <item x="36"/>
        <item x="13"/>
        <item x="21"/>
        <item x="28"/>
        <item x="29"/>
        <item x="25"/>
        <item x="18"/>
        <item x="6"/>
        <item x="34"/>
        <item x="15"/>
        <item x="30"/>
        <item x="2"/>
        <item x="4"/>
        <item x="24"/>
        <item x="20"/>
        <item x="31"/>
        <item x="8"/>
        <item x="10"/>
        <item x="26"/>
        <item x="27"/>
        <item x="2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A10FA-D6A3-4EF5-88AD-4C0E3C864CE3}" name="PivotTable1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2:C519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5EC7F-D2D2-4F7D-B954-21AF428FB81C}" name="PivotTable1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61:C500" firstHeaderRow="0" firstDataRow="1" firstDataCol="1"/>
  <pivotFields count="22">
    <pivotField axis="axisRow" showAll="0">
      <items count="39">
        <item x="16"/>
        <item x="0"/>
        <item x="32"/>
        <item x="1"/>
        <item x="14"/>
        <item x="9"/>
        <item x="17"/>
        <item x="5"/>
        <item x="37"/>
        <item x="19"/>
        <item x="3"/>
        <item x="12"/>
        <item x="7"/>
        <item x="23"/>
        <item x="35"/>
        <item x="11"/>
        <item x="36"/>
        <item x="13"/>
        <item x="21"/>
        <item x="28"/>
        <item x="29"/>
        <item x="25"/>
        <item x="18"/>
        <item x="6"/>
        <item x="34"/>
        <item x="15"/>
        <item x="30"/>
        <item x="2"/>
        <item x="4"/>
        <item x="24"/>
        <item x="20"/>
        <item x="31"/>
        <item x="8"/>
        <item x="10"/>
        <item x="26"/>
        <item x="27"/>
        <item x="2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DP by Trillions in USD" fld="7" baseField="0" baseItem="0"/>
    <dataField name="Sum of Inverse of Depression Rate by 10" fld="2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6A393-E190-43A6-B026-9CD49512A6FD}" name="PivotTable1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20:C459" firstHeaderRow="0" firstDataRow="1" firstDataCol="1"/>
  <pivotFields count="21">
    <pivotField axis="axisRow" showAll="0">
      <items count="39">
        <item x="16"/>
        <item x="0"/>
        <item x="32"/>
        <item x="1"/>
        <item x="14"/>
        <item x="9"/>
        <item x="17"/>
        <item x="5"/>
        <item x="37"/>
        <item x="19"/>
        <item x="3"/>
        <item x="12"/>
        <item x="7"/>
        <item x="23"/>
        <item x="35"/>
        <item x="11"/>
        <item x="36"/>
        <item x="13"/>
        <item x="21"/>
        <item x="28"/>
        <item x="29"/>
        <item x="25"/>
        <item x="18"/>
        <item x="6"/>
        <item x="34"/>
        <item x="15"/>
        <item x="30"/>
        <item x="2"/>
        <item x="4"/>
        <item x="24"/>
        <item x="20"/>
        <item x="31"/>
        <item x="8"/>
        <item x="10"/>
        <item x="26"/>
        <item x="27"/>
        <item x="22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erse of Depression Rate" fld="20" baseField="0" baseItem="0"/>
    <dataField name="Sum of Alcohol Consump. (liters)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71138-CE2F-4AB7-B192-799D7D778D6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73:C178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pression Rate" fld="0" subtotal="average" baseField="17" baseItem="0"/>
    <dataField name="Average of Life expectancy" fld="6" subtotal="average" baseField="17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155D9-D7C8-4BDA-90BC-CC91B808A64D}" name="PivotTable1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9:B418" firstHeaderRow="1" firstDataRow="1" firstDataCol="1"/>
  <pivotFields count="21">
    <pivotField axis="axisRow" showAll="0">
      <items count="39">
        <item x="16"/>
        <item x="0"/>
        <item x="32"/>
        <item x="1"/>
        <item x="14"/>
        <item x="9"/>
        <item x="17"/>
        <item x="5"/>
        <item x="37"/>
        <item x="19"/>
        <item x="3"/>
        <item x="12"/>
        <item x="7"/>
        <item x="23"/>
        <item x="35"/>
        <item x="11"/>
        <item x="36"/>
        <item x="13"/>
        <item x="21"/>
        <item x="28"/>
        <item x="29"/>
        <item x="25"/>
        <item x="18"/>
        <item x="6"/>
        <item x="34"/>
        <item x="15"/>
        <item x="30"/>
        <item x="2"/>
        <item x="4"/>
        <item x="24"/>
        <item x="20"/>
        <item x="31"/>
        <item x="8"/>
        <item x="10"/>
        <item x="26"/>
        <item x="27"/>
        <item x="2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Inverse of Depression Rate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8B613-789B-47C6-8268-1BD050234B9C}" name="PivotTable1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8:C377" firstHeaderRow="0" firstDataRow="1" firstDataCol="1"/>
  <pivotFields count="21">
    <pivotField axis="axisRow" showAll="0">
      <items count="39">
        <item x="16"/>
        <item x="0"/>
        <item x="32"/>
        <item x="1"/>
        <item x="14"/>
        <item x="9"/>
        <item x="17"/>
        <item x="5"/>
        <item x="37"/>
        <item x="19"/>
        <item x="3"/>
        <item x="12"/>
        <item x="7"/>
        <item x="23"/>
        <item x="35"/>
        <item x="11"/>
        <item x="36"/>
        <item x="13"/>
        <item x="21"/>
        <item x="28"/>
        <item x="29"/>
        <item x="25"/>
        <item x="18"/>
        <item x="6"/>
        <item x="34"/>
        <item x="15"/>
        <item x="30"/>
        <item x="2"/>
        <item x="4"/>
        <item x="24"/>
        <item x="20"/>
        <item x="31"/>
        <item x="8"/>
        <item x="10"/>
        <item x="26"/>
        <item x="27"/>
        <item x="22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erse of Depression Rate" fld="20" baseField="0" baseItem="0"/>
    <dataField name="Sum of Alcohol Consump. (liters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53719-C642-4FBB-A753-6ED00B75759A}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97:C336" firstHeaderRow="0" firstDataRow="1" firstDataCol="1"/>
  <pivotFields count="21">
    <pivotField axis="axisRow" showAll="0">
      <items count="39">
        <item x="16"/>
        <item x="0"/>
        <item x="32"/>
        <item x="1"/>
        <item x="14"/>
        <item x="9"/>
        <item x="17"/>
        <item x="5"/>
        <item x="37"/>
        <item x="19"/>
        <item x="3"/>
        <item x="12"/>
        <item x="7"/>
        <item x="23"/>
        <item x="35"/>
        <item x="11"/>
        <item x="36"/>
        <item x="13"/>
        <item x="21"/>
        <item x="28"/>
        <item x="29"/>
        <item x="25"/>
        <item x="18"/>
        <item x="6"/>
        <item x="34"/>
        <item x="15"/>
        <item x="30"/>
        <item x="2"/>
        <item x="4"/>
        <item x="24"/>
        <item x="20"/>
        <item x="31"/>
        <item x="8"/>
        <item x="10"/>
        <item x="26"/>
        <item x="27"/>
        <item x="2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erse of Depression Rate" fld="20" baseField="0" baseItem="0"/>
    <dataField name="Sum of GDP by Trillions in USD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9E110-015D-4C65-8E69-8FAD9D966A10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8:C295" firstHeaderRow="1" firstDataRow="1" firstDataCol="0"/>
  <pivotFields count="21">
    <pivotField showAll="0">
      <items count="41">
        <item x="17"/>
        <item x="0"/>
        <item x="34"/>
        <item x="1"/>
        <item x="15"/>
        <item x="10"/>
        <item x="29"/>
        <item x="18"/>
        <item x="5"/>
        <item x="39"/>
        <item x="20"/>
        <item x="3"/>
        <item x="13"/>
        <item x="7"/>
        <item x="24"/>
        <item x="37"/>
        <item x="12"/>
        <item x="38"/>
        <item x="14"/>
        <item x="22"/>
        <item x="30"/>
        <item x="31"/>
        <item x="26"/>
        <item x="19"/>
        <item x="6"/>
        <item x="36"/>
        <item x="16"/>
        <item x="32"/>
        <item x="2"/>
        <item x="4"/>
        <item x="25"/>
        <item x="21"/>
        <item x="33"/>
        <item x="8"/>
        <item x="11"/>
        <item x="27"/>
        <item x="28"/>
        <item x="23"/>
        <item x="9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8E14-0466-4803-81FF-7E27862818C3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9:C276" firstHeaderRow="1" firstDataRow="1" firstDataCol="0"/>
  <pivotFields count="21">
    <pivotField showAll="0">
      <items count="41">
        <item x="17"/>
        <item x="0"/>
        <item x="34"/>
        <item x="1"/>
        <item x="15"/>
        <item x="10"/>
        <item x="29"/>
        <item x="18"/>
        <item x="5"/>
        <item x="39"/>
        <item x="20"/>
        <item x="3"/>
        <item x="13"/>
        <item x="7"/>
        <item x="24"/>
        <item x="37"/>
        <item x="12"/>
        <item x="38"/>
        <item x="14"/>
        <item x="22"/>
        <item x="30"/>
        <item x="31"/>
        <item x="26"/>
        <item x="19"/>
        <item x="6"/>
        <item x="36"/>
        <item x="16"/>
        <item x="32"/>
        <item x="2"/>
        <item x="4"/>
        <item x="25"/>
        <item x="21"/>
        <item x="33"/>
        <item x="8"/>
        <item x="11"/>
        <item x="27"/>
        <item x="28"/>
        <item x="23"/>
        <item x="9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52051-F6C6-4E86-B2C3-163B92C1E416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6:C257" firstHeaderRow="0" firstDataRow="1" firstDataCol="1"/>
  <pivotFields count="21">
    <pivotField axis="axisRow" showAll="0">
      <items count="41">
        <item x="17"/>
        <item x="0"/>
        <item x="34"/>
        <item x="1"/>
        <item x="15"/>
        <item x="10"/>
        <item x="29"/>
        <item x="18"/>
        <item x="5"/>
        <item x="39"/>
        <item x="20"/>
        <item x="3"/>
        <item x="13"/>
        <item x="7"/>
        <item x="24"/>
        <item x="37"/>
        <item x="12"/>
        <item x="38"/>
        <item x="14"/>
        <item x="22"/>
        <item x="30"/>
        <item x="31"/>
        <item x="26"/>
        <item x="19"/>
        <item x="6"/>
        <item x="36"/>
        <item x="16"/>
        <item x="32"/>
        <item x="2"/>
        <item x="4"/>
        <item x="25"/>
        <item x="21"/>
        <item x="33"/>
        <item x="8"/>
        <item x="11"/>
        <item x="27"/>
        <item x="28"/>
        <item x="23"/>
        <item x="9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DP by Trillions in USD" fld="7" baseField="0" baseItem="0"/>
    <dataField name="Sum of Inverse of Depression Rate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C0F08-C3FB-4B69-8CB8-846A55FC85FA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0:C171" firstHeaderRow="0" firstDataRow="1" firstDataCol="1"/>
  <pivotFields count="21">
    <pivotField axis="axisRow" showAll="0">
      <items count="41">
        <item x="17"/>
        <item x="0"/>
        <item x="34"/>
        <item x="1"/>
        <item x="15"/>
        <item x="10"/>
        <item x="29"/>
        <item x="18"/>
        <item x="5"/>
        <item x="39"/>
        <item x="20"/>
        <item x="3"/>
        <item x="13"/>
        <item x="7"/>
        <item x="24"/>
        <item x="37"/>
        <item x="12"/>
        <item x="38"/>
        <item x="14"/>
        <item x="22"/>
        <item x="30"/>
        <item x="31"/>
        <item x="26"/>
        <item x="19"/>
        <item x="6"/>
        <item x="36"/>
        <item x="16"/>
        <item x="32"/>
        <item x="2"/>
        <item x="4"/>
        <item x="25"/>
        <item x="21"/>
        <item x="33"/>
        <item x="8"/>
        <item x="11"/>
        <item x="27"/>
        <item x="28"/>
        <item x="23"/>
        <item x="9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dataField="1" numFmtId="4"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verse of Depression Rate" fld="20" subtotal="average" baseField="0" baseItem="0"/>
    <dataField name="Average of GDP Per Capita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952B4-E72E-4049-BC7A-204AA3A2774C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7:C128" firstHeaderRow="0" firstDataRow="1" firstDataCol="1"/>
  <pivotFields count="21">
    <pivotField axis="axisRow" showAll="0">
      <items count="41">
        <item x="17"/>
        <item x="0"/>
        <item x="34"/>
        <item x="1"/>
        <item x="15"/>
        <item x="10"/>
        <item x="29"/>
        <item x="18"/>
        <item x="5"/>
        <item x="39"/>
        <item x="20"/>
        <item x="3"/>
        <item x="13"/>
        <item x="7"/>
        <item x="24"/>
        <item x="37"/>
        <item x="12"/>
        <item x="38"/>
        <item x="14"/>
        <item x="22"/>
        <item x="30"/>
        <item x="31"/>
        <item x="26"/>
        <item x="19"/>
        <item x="6"/>
        <item x="36"/>
        <item x="16"/>
        <item x="32"/>
        <item x="2"/>
        <item x="4"/>
        <item x="25"/>
        <item x="21"/>
        <item x="33"/>
        <item x="8"/>
        <item x="11"/>
        <item x="27"/>
        <item x="28"/>
        <item x="23"/>
        <item x="9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verse of Depression Rate" fld="20" subtotal="average" baseField="0" baseItem="1"/>
    <dataField name="Average of GDP by Trillions in USD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74DCA-7EBC-41A5-9D69-F78813FC69C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Y44" firstHeaderRow="1" firstDataRow="2" firstDataCol="1"/>
  <pivotFields count="20">
    <pivotField showAll="0">
      <items count="41">
        <item x="14"/>
        <item x="11"/>
        <item x="35"/>
        <item x="13"/>
        <item x="1"/>
        <item x="16"/>
        <item x="9"/>
        <item x="15"/>
        <item x="17"/>
        <item x="29"/>
        <item x="27"/>
        <item x="19"/>
        <item x="3"/>
        <item x="2"/>
        <item x="8"/>
        <item x="31"/>
        <item x="36"/>
        <item x="39"/>
        <item x="21"/>
        <item x="37"/>
        <item x="10"/>
        <item x="12"/>
        <item x="30"/>
        <item x="22"/>
        <item x="23"/>
        <item x="26"/>
        <item x="6"/>
        <item x="34"/>
        <item x="20"/>
        <item x="7"/>
        <item x="28"/>
        <item x="25"/>
        <item x="24"/>
        <item x="5"/>
        <item x="18"/>
        <item x="32"/>
        <item x="38"/>
        <item x="4"/>
        <item x="0"/>
        <item x="33"/>
        <item t="default"/>
      </items>
    </pivotField>
    <pivotField showAll="0"/>
    <pivotField showAll="0"/>
    <pivotField showAll="0"/>
    <pivotField axis="axisCol" dataField="1" showAll="0">
      <items count="21">
        <item x="16"/>
        <item x="17"/>
        <item x="15"/>
        <item x="19"/>
        <item x="13"/>
        <item x="6"/>
        <item x="18"/>
        <item x="4"/>
        <item x="14"/>
        <item x="1"/>
        <item x="3"/>
        <item x="9"/>
        <item x="0"/>
        <item x="2"/>
        <item x="12"/>
        <item x="5"/>
        <item x="10"/>
        <item x="11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axis="axisRow" numFmtId="4" showAll="0">
      <items count="41">
        <item x="27"/>
        <item x="34"/>
        <item x="35"/>
        <item x="26"/>
        <item x="8"/>
        <item x="29"/>
        <item x="33"/>
        <item x="30"/>
        <item x="31"/>
        <item x="39"/>
        <item x="36"/>
        <item x="25"/>
        <item x="15"/>
        <item x="32"/>
        <item x="17"/>
        <item x="9"/>
        <item x="12"/>
        <item x="13"/>
        <item x="38"/>
        <item x="7"/>
        <item x="14"/>
        <item x="16"/>
        <item x="28"/>
        <item x="20"/>
        <item x="5"/>
        <item x="24"/>
        <item x="37"/>
        <item x="3"/>
        <item x="10"/>
        <item x="4"/>
        <item x="23"/>
        <item x="1"/>
        <item x="2"/>
        <item x="19"/>
        <item x="22"/>
        <item x="11"/>
        <item x="18"/>
        <item x="0"/>
        <item x="21"/>
        <item x="6"/>
        <item t="default"/>
      </items>
    </pivotField>
    <pivotField showAll="0"/>
    <pivotField showAll="0"/>
    <pivotField showAll="0"/>
  </pivotFields>
  <rowFields count="1">
    <field x="16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Depression Rate" fld="4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6C9C9-438C-43E5-9DFB-7F455B57CA7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4:C85" firstHeaderRow="0" firstDataRow="1" firstDataCol="1"/>
  <pivotFields count="20">
    <pivotField axis="axisRow" showAll="0">
      <items count="41">
        <item x="14"/>
        <item x="11"/>
        <item x="35"/>
        <item x="13"/>
        <item x="1"/>
        <item x="16"/>
        <item x="9"/>
        <item x="15"/>
        <item x="17"/>
        <item x="29"/>
        <item x="27"/>
        <item x="19"/>
        <item x="3"/>
        <item x="2"/>
        <item x="8"/>
        <item x="31"/>
        <item x="36"/>
        <item x="39"/>
        <item x="21"/>
        <item x="37"/>
        <item x="10"/>
        <item x="12"/>
        <item x="30"/>
        <item x="22"/>
        <item x="23"/>
        <item x="26"/>
        <item x="6"/>
        <item x="34"/>
        <item x="20"/>
        <item x="7"/>
        <item x="28"/>
        <item x="25"/>
        <item x="24"/>
        <item x="5"/>
        <item x="18"/>
        <item x="32"/>
        <item x="38"/>
        <item x="4"/>
        <item x="0"/>
        <item x="3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pression Rate" fld="4" subtotal="average" baseField="0" baseItem="0"/>
    <dataField name="Average of Alcohol Consump. (liters)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0D1E6-6483-4A8D-9096-D2DC76703E47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18:D221" firstHeaderRow="0" firstDataRow="1" firstDataCol="1"/>
  <pivotFields count="19">
    <pivotField dataField="1" showAll="0">
      <items count="21">
        <item x="16"/>
        <item x="17"/>
        <item x="15"/>
        <item x="19"/>
        <item x="13"/>
        <item x="6"/>
        <item x="18"/>
        <item x="4"/>
        <item x="14"/>
        <item x="1"/>
        <item x="3"/>
        <item x="9"/>
        <item x="0"/>
        <item x="2"/>
        <item x="12"/>
        <item x="5"/>
        <item x="10"/>
        <item x="11"/>
        <item x="8"/>
        <item x="7"/>
        <item t="default"/>
      </items>
    </pivotField>
    <pivotField showAll="0"/>
    <pivotField dataField="1" showAll="0">
      <items count="41">
        <item x="35"/>
        <item x="28"/>
        <item x="34"/>
        <item x="29"/>
        <item x="39"/>
        <item x="31"/>
        <item x="30"/>
        <item x="36"/>
        <item x="38"/>
        <item x="27"/>
        <item x="37"/>
        <item x="12"/>
        <item x="8"/>
        <item x="15"/>
        <item x="17"/>
        <item x="9"/>
        <item x="6"/>
        <item x="13"/>
        <item x="10"/>
        <item x="32"/>
        <item x="33"/>
        <item x="18"/>
        <item x="1"/>
        <item x="16"/>
        <item x="25"/>
        <item x="22"/>
        <item x="14"/>
        <item x="24"/>
        <item x="0"/>
        <item x="11"/>
        <item x="23"/>
        <item x="19"/>
        <item x="26"/>
        <item x="7"/>
        <item x="4"/>
        <item x="20"/>
        <item x="3"/>
        <item x="5"/>
        <item x="21"/>
        <item x="2"/>
        <item t="default"/>
      </items>
    </pivotField>
    <pivotField dataField="1" showAll="0">
      <items count="41">
        <item x="27"/>
        <item x="17"/>
        <item x="30"/>
        <item x="39"/>
        <item x="23"/>
        <item x="20"/>
        <item x="33"/>
        <item x="29"/>
        <item x="35"/>
        <item x="19"/>
        <item x="16"/>
        <item x="34"/>
        <item x="15"/>
        <item x="21"/>
        <item x="25"/>
        <item x="37"/>
        <item x="26"/>
        <item x="6"/>
        <item x="36"/>
        <item x="32"/>
        <item x="18"/>
        <item x="14"/>
        <item x="28"/>
        <item x="22"/>
        <item x="38"/>
        <item x="31"/>
        <item x="12"/>
        <item x="5"/>
        <item x="11"/>
        <item x="24"/>
        <item x="7"/>
        <item x="1"/>
        <item x="13"/>
        <item x="3"/>
        <item x="4"/>
        <item x="8"/>
        <item x="2"/>
        <item x="10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3"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pression Rate" fld="0" subtotal="average" baseField="12" baseItem="0"/>
    <dataField name="Average of GDP by trillions in USD" fld="3" subtotal="average" baseField="12" baseItem="0"/>
    <dataField name="Average of Alcohol consumption in liters" fld="2" subtotal="average" baseField="12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E5D84-E5E7-49C1-A6F2-42B4435BCCF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22" firstHeaderRow="1" firstDataRow="1" firstDataCol="1"/>
  <pivotFields count="20">
    <pivotField showAll="0">
      <items count="41">
        <item x="14"/>
        <item x="11"/>
        <item x="35"/>
        <item x="13"/>
        <item x="1"/>
        <item x="16"/>
        <item x="9"/>
        <item x="15"/>
        <item x="17"/>
        <item x="29"/>
        <item x="27"/>
        <item x="19"/>
        <item x="3"/>
        <item x="2"/>
        <item x="8"/>
        <item x="31"/>
        <item x="36"/>
        <item x="39"/>
        <item x="21"/>
        <item x="37"/>
        <item x="10"/>
        <item x="12"/>
        <item x="30"/>
        <item x="22"/>
        <item x="23"/>
        <item x="26"/>
        <item x="6"/>
        <item x="34"/>
        <item x="20"/>
        <item x="7"/>
        <item x="28"/>
        <item x="25"/>
        <item x="24"/>
        <item x="5"/>
        <item x="18"/>
        <item x="32"/>
        <item x="38"/>
        <item x="4"/>
        <item x="0"/>
        <item x="33"/>
        <item t="default"/>
      </items>
    </pivotField>
    <pivotField showAll="0"/>
    <pivotField showAll="0"/>
    <pivotField showAll="0"/>
    <pivotField axis="axisRow" showAll="0">
      <items count="21">
        <item x="16"/>
        <item x="17"/>
        <item x="15"/>
        <item x="19"/>
        <item x="13"/>
        <item x="6"/>
        <item x="18"/>
        <item x="4"/>
        <item x="14"/>
        <item x="1"/>
        <item x="3"/>
        <item x="9"/>
        <item x="0"/>
        <item x="2"/>
        <item x="12"/>
        <item x="5"/>
        <item x="10"/>
        <item x="11"/>
        <item x="8"/>
        <item x="7"/>
        <item t="default"/>
      </items>
    </pivotField>
    <pivotField showAll="0"/>
    <pivotField showAll="0"/>
    <pivotField dataField="1" showAll="0">
      <items count="41">
        <item x="27"/>
        <item x="17"/>
        <item x="30"/>
        <item x="39"/>
        <item x="23"/>
        <item x="20"/>
        <item x="33"/>
        <item x="29"/>
        <item x="35"/>
        <item x="19"/>
        <item x="16"/>
        <item x="34"/>
        <item x="15"/>
        <item x="21"/>
        <item x="25"/>
        <item x="37"/>
        <item x="26"/>
        <item x="6"/>
        <item x="36"/>
        <item x="32"/>
        <item x="18"/>
        <item x="14"/>
        <item x="28"/>
        <item x="22"/>
        <item x="38"/>
        <item x="31"/>
        <item x="12"/>
        <item x="5"/>
        <item x="11"/>
        <item x="24"/>
        <item x="7"/>
        <item x="1"/>
        <item x="13"/>
        <item x="3"/>
        <item x="4"/>
        <item x="8"/>
        <item x="2"/>
        <item x="10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GDP by Trillions in USD" fld="7" subtotal="average" baseField="0" baseItem="4"/>
  </dataFields>
  <chartFormats count="3">
    <chartFormat chart="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A7BD2-92D3-43D2-BBFE-EEC7CC073526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3:C214" firstHeaderRow="0" firstDataRow="1" firstDataCol="1"/>
  <pivotFields count="21">
    <pivotField axis="axisRow" showAll="0">
      <items count="41">
        <item x="17"/>
        <item x="0"/>
        <item x="34"/>
        <item x="1"/>
        <item x="15"/>
        <item x="10"/>
        <item x="29"/>
        <item x="18"/>
        <item x="5"/>
        <item x="39"/>
        <item x="20"/>
        <item x="3"/>
        <item x="13"/>
        <item x="7"/>
        <item x="24"/>
        <item x="37"/>
        <item x="12"/>
        <item x="38"/>
        <item x="14"/>
        <item x="22"/>
        <item x="30"/>
        <item x="31"/>
        <item x="26"/>
        <item x="19"/>
        <item x="6"/>
        <item x="36"/>
        <item x="16"/>
        <item x="32"/>
        <item x="2"/>
        <item x="4"/>
        <item x="25"/>
        <item x="21"/>
        <item x="33"/>
        <item x="8"/>
        <item x="11"/>
        <item x="27"/>
        <item x="28"/>
        <item x="23"/>
        <item x="9"/>
        <item x="3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4"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verse of Depression Rate" fld="20" subtotal="average" baseField="0" baseItem="5"/>
    <dataField name="Average of Alcohol Consump. (liters)" fld="6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D9730-7035-4E20-A8E3-8C44F8D115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8:AP62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axis="axisCol" showAll="0">
      <items count="41">
        <item x="26"/>
        <item x="25"/>
        <item x="34"/>
        <item x="27"/>
        <item x="8"/>
        <item x="39"/>
        <item x="31"/>
        <item x="29"/>
        <item x="7"/>
        <item x="35"/>
        <item x="12"/>
        <item x="28"/>
        <item x="33"/>
        <item x="13"/>
        <item x="14"/>
        <item x="36"/>
        <item x="32"/>
        <item x="30"/>
        <item x="9"/>
        <item x="15"/>
        <item x="38"/>
        <item x="0"/>
        <item x="17"/>
        <item x="16"/>
        <item x="4"/>
        <item x="2"/>
        <item x="19"/>
        <item x="20"/>
        <item x="22"/>
        <item x="23"/>
        <item x="21"/>
        <item x="6"/>
        <item x="1"/>
        <item x="3"/>
        <item x="18"/>
        <item x="24"/>
        <item x="11"/>
        <item x="5"/>
        <item x="37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6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Average of Depression Rate" fld="0" subtotal="average" baseField="12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20DF4-BE8E-4A7F-B4A5-83E37C3A54F4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9:I215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numFmtId="3"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pression Rate" fld="0" subtotal="average" baseField="18" baseItem="2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1F236-6BCF-498F-B49C-DE99BF2286B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72:B75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>
      <items count="8">
        <item x="5"/>
        <item x="2"/>
        <item x="1"/>
        <item x="6"/>
        <item x="0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Life expectancy" fld="1" subtotal="average" baseField="6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D5578-5BDE-453E-AC40-5E80499D919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48:F153" firstHeaderRow="1" firstDataRow="2" firstDataCol="1"/>
  <pivotFields count="18">
    <pivotField dataField="1" showAll="0"/>
    <pivotField showAll="0">
      <items count="41">
        <item x="27"/>
        <item x="35"/>
        <item x="34"/>
        <item x="26"/>
        <item x="8"/>
        <item x="31"/>
        <item x="39"/>
        <item x="15"/>
        <item x="25"/>
        <item x="33"/>
        <item x="9"/>
        <item x="29"/>
        <item x="12"/>
        <item x="17"/>
        <item x="38"/>
        <item x="32"/>
        <item x="20"/>
        <item x="13"/>
        <item x="36"/>
        <item x="30"/>
        <item x="3"/>
        <item x="7"/>
        <item x="14"/>
        <item x="16"/>
        <item x="11"/>
        <item x="2"/>
        <item x="37"/>
        <item x="10"/>
        <item x="0"/>
        <item x="22"/>
        <item x="23"/>
        <item x="21"/>
        <item x="19"/>
        <item x="5"/>
        <item x="18"/>
        <item x="4"/>
        <item x="24"/>
        <item x="1"/>
        <item x="6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>
      <items count="41">
        <item x="27"/>
        <item x="34"/>
        <item x="35"/>
        <item x="26"/>
        <item x="8"/>
        <item x="29"/>
        <item x="33"/>
        <item x="30"/>
        <item x="31"/>
        <item x="39"/>
        <item x="36"/>
        <item x="25"/>
        <item x="15"/>
        <item x="32"/>
        <item x="17"/>
        <item x="9"/>
        <item x="12"/>
        <item x="13"/>
        <item x="38"/>
        <item x="7"/>
        <item x="14"/>
        <item x="16"/>
        <item x="28"/>
        <item x="20"/>
        <item x="5"/>
        <item x="24"/>
        <item x="37"/>
        <item x="3"/>
        <item x="10"/>
        <item x="4"/>
        <item x="23"/>
        <item x="1"/>
        <item x="2"/>
        <item x="19"/>
        <item x="22"/>
        <item x="11"/>
        <item x="18"/>
        <item x="0"/>
        <item x="21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epression Rate" fld="0" subtotal="average" baseField="17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90D1D-598F-4F95-A380-CE2B47997997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92:D200" firstHeaderRow="0" firstDataRow="1" firstDataCol="1"/>
  <pivotFields count="18"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numFmtId="3" showAll="0"/>
    <pivotField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DP by trillions in USD" fld="3" subtotal="average" baseField="11" baseItem="0"/>
    <dataField name="Average of Alcohol consumption in liters" fld="2" subtotal="average" baseField="11" baseItem="0"/>
    <dataField name="Average of Depression Rate" fld="0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55455-F0A1-4653-A384-EE78BD9C7FB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4:I56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pression Rate" fld="2" subtotal="average" baseField="1" baseItem="6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epression Rate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!$A$1:$N$4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pivotTable" Target="../pivotTables/pivotTable24.xml"/><Relationship Id="rId18" Type="http://schemas.openxmlformats.org/officeDocument/2006/relationships/pivotTable" Target="../pivotTables/pivotTable29.xml"/><Relationship Id="rId3" Type="http://schemas.openxmlformats.org/officeDocument/2006/relationships/pivotTable" Target="../pivotTables/pivotTable14.xml"/><Relationship Id="rId21" Type="http://schemas.openxmlformats.org/officeDocument/2006/relationships/drawing" Target="../drawings/drawing3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17" Type="http://schemas.openxmlformats.org/officeDocument/2006/relationships/pivotTable" Target="../pivotTables/pivotTable28.xml"/><Relationship Id="rId2" Type="http://schemas.openxmlformats.org/officeDocument/2006/relationships/pivotTable" Target="../pivotTables/pivotTable13.xml"/><Relationship Id="rId16" Type="http://schemas.openxmlformats.org/officeDocument/2006/relationships/pivotTable" Target="../pivotTables/pivotTable27.xml"/><Relationship Id="rId20" Type="http://schemas.openxmlformats.org/officeDocument/2006/relationships/pivotTable" Target="../pivotTables/pivotTable31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5" Type="http://schemas.openxmlformats.org/officeDocument/2006/relationships/pivotTable" Target="../pivotTables/pivotTable26.xml"/><Relationship Id="rId10" Type="http://schemas.openxmlformats.org/officeDocument/2006/relationships/pivotTable" Target="../pivotTables/pivotTable21.xml"/><Relationship Id="rId19" Type="http://schemas.openxmlformats.org/officeDocument/2006/relationships/pivotTable" Target="../pivotTables/pivotTable30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pivotTable" Target="../pivotTables/pivotTable2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5956-F443-4D09-AE58-CAD9C81BB4B2}">
  <dimension ref="A1:N41"/>
  <sheetViews>
    <sheetView topLeftCell="F1" workbookViewId="0">
      <selection activeCell="O1" sqref="O1"/>
    </sheetView>
  </sheetViews>
  <sheetFormatPr defaultRowHeight="14.4" x14ac:dyDescent="0.3"/>
  <cols>
    <col min="1" max="1" width="14.21875" bestFit="1" customWidth="1"/>
    <col min="2" max="2" width="16.109375" bestFit="1" customWidth="1"/>
    <col min="3" max="3" width="24.21875" bestFit="1" customWidth="1"/>
    <col min="4" max="4" width="18.77734375" bestFit="1" customWidth="1"/>
    <col min="5" max="5" width="24" bestFit="1" customWidth="1"/>
    <col min="6" max="6" width="16.77734375" bestFit="1" customWidth="1"/>
    <col min="7" max="7" width="13.44140625" bestFit="1" customWidth="1"/>
    <col min="8" max="8" width="10.109375" bestFit="1" customWidth="1"/>
    <col min="9" max="9" width="17.77734375" bestFit="1" customWidth="1"/>
    <col min="10" max="10" width="22" bestFit="1" customWidth="1"/>
    <col min="11" max="11" width="21" bestFit="1" customWidth="1"/>
    <col min="13" max="13" width="17" bestFit="1" customWidth="1"/>
    <col min="14" max="14" width="15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5</v>
      </c>
      <c r="B2">
        <v>90.9</v>
      </c>
      <c r="C2">
        <v>9.8699999999999992</v>
      </c>
      <c r="D2">
        <v>19.489999999999998</v>
      </c>
      <c r="E2">
        <v>3096</v>
      </c>
      <c r="F2">
        <v>5.5</v>
      </c>
      <c r="G2">
        <v>79.11</v>
      </c>
      <c r="H2">
        <v>37.700000000000003</v>
      </c>
      <c r="I2">
        <v>75.900000000000006</v>
      </c>
      <c r="J2">
        <v>88</v>
      </c>
      <c r="K2">
        <v>10</v>
      </c>
      <c r="L2" t="s">
        <v>14</v>
      </c>
      <c r="M2" t="s">
        <v>15</v>
      </c>
      <c r="N2" t="s">
        <v>16</v>
      </c>
    </row>
    <row r="3" spans="1:14" x14ac:dyDescent="0.3">
      <c r="A3">
        <v>4.7</v>
      </c>
      <c r="B3">
        <v>96.97</v>
      </c>
      <c r="C3">
        <v>8.94</v>
      </c>
      <c r="D3">
        <v>1.64</v>
      </c>
      <c r="E3">
        <v>1696</v>
      </c>
      <c r="F3">
        <v>7.5</v>
      </c>
      <c r="G3">
        <v>82.96</v>
      </c>
      <c r="H3">
        <v>40.200000000000003</v>
      </c>
      <c r="I3">
        <v>69.8</v>
      </c>
      <c r="J3">
        <v>80</v>
      </c>
      <c r="K3">
        <v>-3.71</v>
      </c>
      <c r="L3" t="s">
        <v>14</v>
      </c>
      <c r="M3" t="s">
        <v>15</v>
      </c>
      <c r="N3" t="s">
        <v>17</v>
      </c>
    </row>
    <row r="4" spans="1:14" x14ac:dyDescent="0.3">
      <c r="A4">
        <v>5.2</v>
      </c>
      <c r="B4">
        <v>89.81</v>
      </c>
      <c r="C4">
        <v>12.91</v>
      </c>
      <c r="D4">
        <v>3.69</v>
      </c>
      <c r="E4">
        <v>1354</v>
      </c>
      <c r="F4">
        <v>3.5</v>
      </c>
      <c r="G4">
        <v>81.88</v>
      </c>
      <c r="H4">
        <v>33.4</v>
      </c>
      <c r="I4">
        <v>65</v>
      </c>
      <c r="J4">
        <v>73</v>
      </c>
      <c r="K4">
        <v>9.49</v>
      </c>
      <c r="L4" t="s">
        <v>18</v>
      </c>
      <c r="M4" t="s">
        <v>15</v>
      </c>
      <c r="N4" t="s">
        <v>16</v>
      </c>
    </row>
    <row r="5" spans="1:14" x14ac:dyDescent="0.3">
      <c r="A5">
        <v>4.8</v>
      </c>
      <c r="B5">
        <v>84.8</v>
      </c>
      <c r="C5">
        <v>12.33</v>
      </c>
      <c r="D5">
        <v>2.58</v>
      </c>
      <c r="E5">
        <v>1514</v>
      </c>
      <c r="F5">
        <v>8.1</v>
      </c>
      <c r="G5">
        <v>83.18</v>
      </c>
      <c r="H5">
        <v>41.6</v>
      </c>
      <c r="I5">
        <v>61.9</v>
      </c>
      <c r="J5">
        <v>69</v>
      </c>
      <c r="K5">
        <v>11.57</v>
      </c>
      <c r="L5" t="s">
        <v>18</v>
      </c>
      <c r="M5" t="s">
        <v>15</v>
      </c>
      <c r="N5" t="s">
        <v>19</v>
      </c>
    </row>
    <row r="6" spans="1:14" x14ac:dyDescent="0.3">
      <c r="A6">
        <v>4.5</v>
      </c>
      <c r="B6">
        <v>94.82</v>
      </c>
      <c r="C6">
        <v>11.45</v>
      </c>
      <c r="D6">
        <v>2.64</v>
      </c>
      <c r="E6">
        <v>2755</v>
      </c>
      <c r="F6">
        <v>4.5</v>
      </c>
      <c r="G6">
        <v>81.77</v>
      </c>
      <c r="H6">
        <v>39.6</v>
      </c>
      <c r="I6">
        <v>67.2</v>
      </c>
      <c r="J6">
        <v>69</v>
      </c>
      <c r="K6">
        <v>9.3800000000000008</v>
      </c>
      <c r="L6" t="s">
        <v>18</v>
      </c>
      <c r="M6" t="s">
        <v>15</v>
      </c>
      <c r="N6" t="s">
        <v>17</v>
      </c>
    </row>
    <row r="7" spans="1:14" x14ac:dyDescent="0.3">
      <c r="A7">
        <v>5.2</v>
      </c>
      <c r="B7">
        <v>93.21</v>
      </c>
      <c r="C7">
        <v>12.71</v>
      </c>
      <c r="D7">
        <v>1.31</v>
      </c>
      <c r="E7">
        <v>1686</v>
      </c>
      <c r="F7">
        <v>14.7</v>
      </c>
      <c r="G7">
        <v>83.99</v>
      </c>
      <c r="H7">
        <v>43.9</v>
      </c>
      <c r="I7">
        <v>60.9</v>
      </c>
      <c r="J7">
        <v>96</v>
      </c>
      <c r="K7">
        <v>14.25</v>
      </c>
      <c r="L7" t="s">
        <v>18</v>
      </c>
      <c r="M7" t="s">
        <v>15</v>
      </c>
      <c r="N7" t="s">
        <v>17</v>
      </c>
    </row>
    <row r="8" spans="1:14" x14ac:dyDescent="0.3">
      <c r="A8">
        <v>4.7</v>
      </c>
      <c r="B8">
        <v>97</v>
      </c>
      <c r="C8">
        <v>7.41</v>
      </c>
      <c r="D8">
        <v>0.4</v>
      </c>
      <c r="E8">
        <v>1417</v>
      </c>
      <c r="F8">
        <v>5</v>
      </c>
      <c r="G8">
        <v>82.94</v>
      </c>
      <c r="H8">
        <v>39.299999999999997</v>
      </c>
      <c r="I8">
        <v>60.2</v>
      </c>
      <c r="J8">
        <v>84</v>
      </c>
      <c r="K8">
        <v>2.06</v>
      </c>
      <c r="L8" t="s">
        <v>18</v>
      </c>
      <c r="M8" t="s">
        <v>15</v>
      </c>
      <c r="N8" t="s">
        <v>17</v>
      </c>
    </row>
    <row r="9" spans="1:14" x14ac:dyDescent="0.3">
      <c r="A9">
        <v>5.5</v>
      </c>
      <c r="B9">
        <v>84.99</v>
      </c>
      <c r="C9">
        <v>11.19</v>
      </c>
      <c r="D9">
        <v>1.58</v>
      </c>
      <c r="E9">
        <v>1974</v>
      </c>
      <c r="F9">
        <v>5</v>
      </c>
      <c r="G9">
        <v>72.989999999999995</v>
      </c>
      <c r="H9">
        <v>38.799999999999997</v>
      </c>
      <c r="I9">
        <v>49.1</v>
      </c>
      <c r="J9">
        <v>86</v>
      </c>
      <c r="K9">
        <v>-3.64</v>
      </c>
      <c r="L9" t="s">
        <v>18</v>
      </c>
      <c r="M9" t="s">
        <v>20</v>
      </c>
      <c r="N9" t="s">
        <v>19</v>
      </c>
    </row>
    <row r="10" spans="1:14" x14ac:dyDescent="0.3">
      <c r="A10">
        <v>4.5</v>
      </c>
      <c r="B10">
        <v>43</v>
      </c>
      <c r="C10">
        <v>5.54</v>
      </c>
      <c r="D10">
        <v>2.65</v>
      </c>
      <c r="E10">
        <v>2117</v>
      </c>
      <c r="F10">
        <v>6</v>
      </c>
      <c r="G10">
        <v>70.42</v>
      </c>
      <c r="H10">
        <v>27.6</v>
      </c>
      <c r="I10">
        <v>42.8</v>
      </c>
      <c r="J10">
        <v>31</v>
      </c>
      <c r="K10">
        <v>24.99</v>
      </c>
      <c r="L10" t="s">
        <v>21</v>
      </c>
      <c r="M10" t="s">
        <v>20</v>
      </c>
      <c r="N10" t="s">
        <v>16</v>
      </c>
    </row>
    <row r="11" spans="1:14" x14ac:dyDescent="0.3">
      <c r="A11">
        <v>4.2</v>
      </c>
      <c r="B11">
        <v>70.400000000000006</v>
      </c>
      <c r="C11">
        <v>7.05</v>
      </c>
      <c r="D11">
        <v>12.24</v>
      </c>
      <c r="E11">
        <v>2174</v>
      </c>
      <c r="F11">
        <v>4.8</v>
      </c>
      <c r="G11">
        <v>77.47</v>
      </c>
      <c r="H11">
        <v>37.9</v>
      </c>
      <c r="I11">
        <v>47.5</v>
      </c>
      <c r="J11">
        <v>64</v>
      </c>
      <c r="K11">
        <v>8.19</v>
      </c>
      <c r="L11" t="s">
        <v>21</v>
      </c>
      <c r="M11" t="s">
        <v>20</v>
      </c>
      <c r="N11" t="s">
        <v>22</v>
      </c>
    </row>
    <row r="12" spans="1:14" x14ac:dyDescent="0.3">
      <c r="A12">
        <v>4.2</v>
      </c>
      <c r="B12">
        <v>90.22</v>
      </c>
      <c r="C12">
        <v>7.96</v>
      </c>
      <c r="D12">
        <v>4.87</v>
      </c>
      <c r="E12">
        <v>1738</v>
      </c>
      <c r="F12">
        <v>2.8</v>
      </c>
      <c r="G12">
        <v>85.03</v>
      </c>
      <c r="H12">
        <v>48.4</v>
      </c>
      <c r="I12">
        <v>60.5</v>
      </c>
      <c r="J12">
        <v>65</v>
      </c>
      <c r="K12">
        <v>12.36</v>
      </c>
      <c r="L12" t="s">
        <v>21</v>
      </c>
      <c r="M12" t="s">
        <v>15</v>
      </c>
      <c r="N12" t="s">
        <v>17</v>
      </c>
    </row>
    <row r="13" spans="1:14" x14ac:dyDescent="0.3">
      <c r="A13">
        <v>5.9</v>
      </c>
      <c r="B13">
        <v>89.6</v>
      </c>
      <c r="C13">
        <v>10.51</v>
      </c>
      <c r="D13">
        <v>1.32</v>
      </c>
      <c r="E13">
        <v>1731</v>
      </c>
      <c r="F13">
        <v>5.0999999999999996</v>
      </c>
      <c r="G13">
        <v>83.94</v>
      </c>
      <c r="H13">
        <v>37</v>
      </c>
      <c r="I13">
        <v>71.5</v>
      </c>
      <c r="J13">
        <v>114</v>
      </c>
      <c r="K13">
        <v>22.06</v>
      </c>
      <c r="L13" t="s">
        <v>23</v>
      </c>
      <c r="M13" t="s">
        <v>15</v>
      </c>
      <c r="N13" t="s">
        <v>17</v>
      </c>
    </row>
    <row r="14" spans="1:14" x14ac:dyDescent="0.3">
      <c r="A14">
        <v>4.2</v>
      </c>
      <c r="B14">
        <v>71.97</v>
      </c>
      <c r="C14">
        <v>5</v>
      </c>
      <c r="D14">
        <v>1.1499999999999999</v>
      </c>
      <c r="E14">
        <v>2255</v>
      </c>
      <c r="F14">
        <v>4.4000000000000004</v>
      </c>
      <c r="G14">
        <v>75.41</v>
      </c>
      <c r="H14">
        <v>29</v>
      </c>
      <c r="I14">
        <v>57</v>
      </c>
      <c r="J14">
        <v>45</v>
      </c>
      <c r="K14">
        <v>21.86</v>
      </c>
      <c r="L14" t="s">
        <v>14</v>
      </c>
      <c r="M14" t="s">
        <v>20</v>
      </c>
      <c r="N14" t="s">
        <v>16</v>
      </c>
    </row>
    <row r="15" spans="1:14" x14ac:dyDescent="0.3">
      <c r="A15">
        <v>5.8</v>
      </c>
      <c r="B15">
        <v>81.34</v>
      </c>
      <c r="C15">
        <v>7.42</v>
      </c>
      <c r="D15">
        <v>2.0499999999999998</v>
      </c>
      <c r="E15">
        <v>1709</v>
      </c>
      <c r="F15">
        <v>14.4</v>
      </c>
      <c r="G15">
        <v>76.569999999999993</v>
      </c>
      <c r="H15">
        <v>32.799999999999997</v>
      </c>
      <c r="I15">
        <v>51.2</v>
      </c>
      <c r="J15">
        <v>55</v>
      </c>
      <c r="K15">
        <v>25.58</v>
      </c>
      <c r="L15" t="s">
        <v>24</v>
      </c>
      <c r="M15" t="s">
        <v>20</v>
      </c>
      <c r="N15" t="s">
        <v>16</v>
      </c>
    </row>
    <row r="16" spans="1:14" x14ac:dyDescent="0.3">
      <c r="A16">
        <v>4.7</v>
      </c>
      <c r="B16">
        <v>85.5</v>
      </c>
      <c r="C16">
        <v>9.65</v>
      </c>
      <c r="D16">
        <v>0.64</v>
      </c>
      <c r="E16">
        <v>1692</v>
      </c>
      <c r="F16">
        <v>10.9</v>
      </c>
      <c r="G16">
        <v>77.17</v>
      </c>
      <c r="H16">
        <v>24.4</v>
      </c>
      <c r="I16">
        <v>54.4</v>
      </c>
      <c r="J16">
        <v>99</v>
      </c>
      <c r="K16">
        <v>15.4</v>
      </c>
      <c r="L16" t="s">
        <v>24</v>
      </c>
      <c r="M16" t="s">
        <v>20</v>
      </c>
      <c r="N16" t="s">
        <v>16</v>
      </c>
    </row>
    <row r="17" spans="1:14" x14ac:dyDescent="0.3">
      <c r="A17">
        <v>4.7</v>
      </c>
      <c r="B17">
        <v>69.790000000000006</v>
      </c>
      <c r="C17">
        <v>5.74</v>
      </c>
      <c r="D17">
        <v>0.31</v>
      </c>
      <c r="E17">
        <v>1998</v>
      </c>
      <c r="F17">
        <v>14.3</v>
      </c>
      <c r="G17">
        <v>77.87</v>
      </c>
      <c r="H17">
        <v>30.8</v>
      </c>
      <c r="I17">
        <v>53.2</v>
      </c>
      <c r="J17">
        <v>54</v>
      </c>
      <c r="K17">
        <v>24.97</v>
      </c>
      <c r="L17" t="s">
        <v>24</v>
      </c>
      <c r="M17" t="s">
        <v>20</v>
      </c>
      <c r="N17" t="s">
        <v>25</v>
      </c>
    </row>
    <row r="18" spans="1:14" x14ac:dyDescent="0.3">
      <c r="A18">
        <v>5</v>
      </c>
      <c r="B18">
        <v>88.3</v>
      </c>
      <c r="C18">
        <v>9.07</v>
      </c>
      <c r="D18">
        <v>0.27700000000000002</v>
      </c>
      <c r="E18">
        <v>1974</v>
      </c>
      <c r="F18">
        <v>9.1</v>
      </c>
      <c r="G18">
        <v>80.739999999999995</v>
      </c>
      <c r="H18">
        <v>34.9</v>
      </c>
      <c r="I18">
        <v>56.2</v>
      </c>
      <c r="J18">
        <v>92</v>
      </c>
      <c r="K18">
        <v>9.8800000000000008</v>
      </c>
      <c r="L18" t="s">
        <v>24</v>
      </c>
      <c r="M18" t="s">
        <v>20</v>
      </c>
      <c r="N18" t="s">
        <v>25</v>
      </c>
    </row>
    <row r="19" spans="1:14" x14ac:dyDescent="0.3">
      <c r="A19">
        <v>5.5</v>
      </c>
      <c r="B19">
        <v>74</v>
      </c>
      <c r="C19">
        <v>5.83</v>
      </c>
      <c r="D19">
        <v>9.6000000000000002E-2</v>
      </c>
      <c r="E19">
        <v>2288</v>
      </c>
      <c r="F19">
        <v>2.8</v>
      </c>
      <c r="G19">
        <v>79.180000000000007</v>
      </c>
      <c r="H19">
        <v>41.2</v>
      </c>
      <c r="I19">
        <v>30.5</v>
      </c>
      <c r="J19">
        <v>54</v>
      </c>
      <c r="K19">
        <v>26.05</v>
      </c>
      <c r="L19" t="s">
        <v>14</v>
      </c>
      <c r="M19" t="s">
        <v>20</v>
      </c>
      <c r="N19" t="s">
        <v>22</v>
      </c>
    </row>
    <row r="20" spans="1:14" x14ac:dyDescent="0.3">
      <c r="A20">
        <v>4.9000000000000004</v>
      </c>
      <c r="B20">
        <v>94.54</v>
      </c>
      <c r="C20">
        <v>8.93</v>
      </c>
      <c r="D20">
        <v>0.53600000000000003</v>
      </c>
      <c r="E20">
        <v>1609</v>
      </c>
      <c r="F20">
        <v>8.6999999999999993</v>
      </c>
      <c r="G20">
        <v>83.33</v>
      </c>
      <c r="H20">
        <v>39.5</v>
      </c>
      <c r="I20">
        <v>64.900000000000006</v>
      </c>
      <c r="J20">
        <v>85</v>
      </c>
      <c r="K20">
        <v>3.02</v>
      </c>
      <c r="L20" t="s">
        <v>18</v>
      </c>
      <c r="M20" t="s">
        <v>15</v>
      </c>
      <c r="N20" t="s">
        <v>25</v>
      </c>
    </row>
    <row r="21" spans="1:14" x14ac:dyDescent="0.3">
      <c r="A21">
        <v>5.6</v>
      </c>
      <c r="B21">
        <v>92.17</v>
      </c>
      <c r="C21">
        <v>10.78</v>
      </c>
      <c r="D21">
        <v>0.252</v>
      </c>
      <c r="E21">
        <v>1659</v>
      </c>
      <c r="F21">
        <v>7.5</v>
      </c>
      <c r="G21">
        <v>82.48</v>
      </c>
      <c r="H21">
        <v>42.4</v>
      </c>
      <c r="I21">
        <v>70.900000000000006</v>
      </c>
      <c r="J21">
        <v>95</v>
      </c>
      <c r="K21">
        <v>2.2999999999999998</v>
      </c>
      <c r="L21" t="s">
        <v>18</v>
      </c>
      <c r="M21" t="s">
        <v>15</v>
      </c>
      <c r="N21" t="s">
        <v>19</v>
      </c>
    </row>
    <row r="22" spans="1:14" x14ac:dyDescent="0.3">
      <c r="A22">
        <v>5.7</v>
      </c>
      <c r="B22">
        <v>78.260000000000005</v>
      </c>
      <c r="C22">
        <v>12.03</v>
      </c>
      <c r="D22">
        <v>0.219</v>
      </c>
      <c r="E22">
        <v>2399</v>
      </c>
      <c r="F22">
        <v>6.6</v>
      </c>
      <c r="G22">
        <v>82.65</v>
      </c>
      <c r="H22">
        <v>45</v>
      </c>
      <c r="I22">
        <v>54.7</v>
      </c>
      <c r="J22">
        <v>70</v>
      </c>
      <c r="K22">
        <v>16.09</v>
      </c>
      <c r="L22" t="s">
        <v>18</v>
      </c>
      <c r="M22" t="s">
        <v>15</v>
      </c>
      <c r="N22" t="s">
        <v>25</v>
      </c>
    </row>
    <row r="23" spans="1:14" x14ac:dyDescent="0.3">
      <c r="A23">
        <v>4.8</v>
      </c>
      <c r="B23">
        <v>92</v>
      </c>
      <c r="C23">
        <v>12.88</v>
      </c>
      <c r="D23">
        <v>0.33100000000000002</v>
      </c>
      <c r="E23">
        <v>1863</v>
      </c>
      <c r="F23">
        <v>6.6</v>
      </c>
      <c r="G23">
        <v>82.81</v>
      </c>
      <c r="H23">
        <v>37.6</v>
      </c>
      <c r="I23">
        <v>55.3</v>
      </c>
      <c r="J23">
        <v>75</v>
      </c>
      <c r="K23">
        <v>9.9499999999999993</v>
      </c>
      <c r="L23" t="s">
        <v>18</v>
      </c>
      <c r="M23" t="s">
        <v>15</v>
      </c>
      <c r="N23" t="s">
        <v>17</v>
      </c>
    </row>
    <row r="24" spans="1:14" x14ac:dyDescent="0.3">
      <c r="A24">
        <v>4.7</v>
      </c>
      <c r="B24">
        <v>91.33</v>
      </c>
      <c r="C24">
        <v>9.61</v>
      </c>
      <c r="D24">
        <v>0.83099999999999996</v>
      </c>
      <c r="E24">
        <v>1430</v>
      </c>
      <c r="F24">
        <v>4</v>
      </c>
      <c r="G24">
        <v>82.78</v>
      </c>
      <c r="H24">
        <v>41.7</v>
      </c>
      <c r="I24">
        <v>64.7</v>
      </c>
      <c r="J24">
        <v>92</v>
      </c>
      <c r="K24">
        <v>10.39</v>
      </c>
      <c r="L24" t="s">
        <v>18</v>
      </c>
      <c r="M24" t="s">
        <v>15</v>
      </c>
      <c r="N24" t="s">
        <v>25</v>
      </c>
    </row>
    <row r="25" spans="1:14" x14ac:dyDescent="0.3">
      <c r="A25">
        <v>5.4</v>
      </c>
      <c r="B25">
        <v>91.5</v>
      </c>
      <c r="C25">
        <v>10.63</v>
      </c>
      <c r="D25">
        <v>0.20399999999999999</v>
      </c>
      <c r="E25">
        <v>1752</v>
      </c>
      <c r="F25">
        <v>4.0999999999999996</v>
      </c>
      <c r="G25">
        <v>82.8</v>
      </c>
      <c r="H25">
        <v>36.5</v>
      </c>
      <c r="I25">
        <v>62.5</v>
      </c>
      <c r="J25">
        <v>80</v>
      </c>
      <c r="K25">
        <v>11.23</v>
      </c>
      <c r="L25" t="s">
        <v>23</v>
      </c>
      <c r="M25" t="s">
        <v>15</v>
      </c>
      <c r="N25" t="s">
        <v>25</v>
      </c>
    </row>
    <row r="26" spans="1:14" x14ac:dyDescent="0.3">
      <c r="A26">
        <v>4.0999999999999996</v>
      </c>
      <c r="B26">
        <v>96.51</v>
      </c>
      <c r="C26">
        <v>9.6999999999999993</v>
      </c>
      <c r="D26">
        <v>1.5309999999999999</v>
      </c>
      <c r="E26">
        <v>2063</v>
      </c>
      <c r="F26">
        <v>3.5</v>
      </c>
      <c r="G26">
        <v>83.5</v>
      </c>
      <c r="H26">
        <v>43.4</v>
      </c>
      <c r="I26">
        <v>65.400000000000006</v>
      </c>
      <c r="J26">
        <v>102</v>
      </c>
      <c r="K26">
        <v>13.04</v>
      </c>
      <c r="L26" t="s">
        <v>21</v>
      </c>
      <c r="M26" t="s">
        <v>15</v>
      </c>
      <c r="N26" t="s">
        <v>16</v>
      </c>
    </row>
    <row r="27" spans="1:14" x14ac:dyDescent="0.3">
      <c r="A27">
        <v>4.5999999999999996</v>
      </c>
      <c r="B27">
        <v>70</v>
      </c>
      <c r="C27">
        <v>9.52</v>
      </c>
      <c r="D27">
        <v>0.34899999999999998</v>
      </c>
      <c r="E27">
        <v>2209</v>
      </c>
      <c r="F27">
        <v>33.6</v>
      </c>
      <c r="G27">
        <v>64.88</v>
      </c>
      <c r="H27">
        <v>27.1</v>
      </c>
      <c r="I27">
        <v>45.8</v>
      </c>
      <c r="J27">
        <v>24</v>
      </c>
      <c r="K27">
        <v>18.059999999999999</v>
      </c>
      <c r="L27" t="s">
        <v>26</v>
      </c>
      <c r="M27" t="s">
        <v>20</v>
      </c>
      <c r="N27" t="s">
        <v>17</v>
      </c>
    </row>
    <row r="28" spans="1:14" x14ac:dyDescent="0.3">
      <c r="A28">
        <v>3.9</v>
      </c>
      <c r="B28">
        <v>35.5</v>
      </c>
      <c r="C28">
        <v>10.84</v>
      </c>
      <c r="D28">
        <v>0.376</v>
      </c>
      <c r="E28">
        <v>1827</v>
      </c>
      <c r="F28">
        <v>9.8000000000000007</v>
      </c>
      <c r="G28">
        <v>55.75</v>
      </c>
      <c r="H28">
        <v>17</v>
      </c>
      <c r="I28">
        <v>38</v>
      </c>
      <c r="J28">
        <v>12</v>
      </c>
      <c r="K28">
        <v>27.67</v>
      </c>
      <c r="L28" t="s">
        <v>26</v>
      </c>
      <c r="M28" t="s">
        <v>20</v>
      </c>
      <c r="N28" t="s">
        <v>19</v>
      </c>
    </row>
    <row r="29" spans="1:14" x14ac:dyDescent="0.3">
      <c r="A29">
        <v>4.7</v>
      </c>
      <c r="B29">
        <v>24</v>
      </c>
      <c r="C29">
        <v>2.36</v>
      </c>
      <c r="D29">
        <v>0.08</v>
      </c>
      <c r="E29">
        <v>2496</v>
      </c>
      <c r="F29">
        <v>3.7</v>
      </c>
      <c r="G29">
        <v>67.81</v>
      </c>
      <c r="H29">
        <v>18.5</v>
      </c>
      <c r="I29">
        <v>37.799999999999997</v>
      </c>
      <c r="J29">
        <v>10</v>
      </c>
      <c r="K29">
        <v>23.35</v>
      </c>
      <c r="L29" t="s">
        <v>26</v>
      </c>
      <c r="M29" t="s">
        <v>20</v>
      </c>
      <c r="N29" t="s">
        <v>17</v>
      </c>
    </row>
    <row r="30" spans="1:14" x14ac:dyDescent="0.3">
      <c r="A30">
        <v>4.5</v>
      </c>
      <c r="B30">
        <v>97.86</v>
      </c>
      <c r="C30">
        <v>0.19</v>
      </c>
      <c r="D30">
        <v>0.68700000000000006</v>
      </c>
      <c r="E30">
        <v>1513</v>
      </c>
      <c r="F30">
        <v>7.4</v>
      </c>
      <c r="G30">
        <v>75.69</v>
      </c>
      <c r="H30">
        <v>29.8</v>
      </c>
      <c r="I30">
        <v>44.9</v>
      </c>
      <c r="J30">
        <v>71</v>
      </c>
      <c r="K30">
        <v>26.8</v>
      </c>
      <c r="L30" t="s">
        <v>27</v>
      </c>
      <c r="M30" t="s">
        <v>20</v>
      </c>
      <c r="N30" t="s">
        <v>25</v>
      </c>
    </row>
    <row r="31" spans="1:14" x14ac:dyDescent="0.3">
      <c r="A31">
        <v>3.5</v>
      </c>
      <c r="B31">
        <v>71.91</v>
      </c>
      <c r="C31">
        <v>0.36</v>
      </c>
      <c r="D31">
        <v>0.23499999999999999</v>
      </c>
      <c r="E31">
        <v>1352</v>
      </c>
      <c r="F31">
        <v>9.3000000000000007</v>
      </c>
      <c r="G31">
        <v>72.540000000000006</v>
      </c>
      <c r="H31">
        <v>23.9</v>
      </c>
      <c r="I31">
        <v>28</v>
      </c>
      <c r="J31">
        <v>39</v>
      </c>
      <c r="K31">
        <v>23.88</v>
      </c>
      <c r="L31" t="s">
        <v>26</v>
      </c>
      <c r="M31" t="s">
        <v>20</v>
      </c>
      <c r="N31" t="s">
        <v>16</v>
      </c>
    </row>
    <row r="32" spans="1:14" x14ac:dyDescent="0.3">
      <c r="A32">
        <v>4.5</v>
      </c>
      <c r="B32">
        <v>84.12</v>
      </c>
      <c r="C32">
        <v>0.69</v>
      </c>
      <c r="D32">
        <v>0.11</v>
      </c>
      <c r="E32">
        <v>2288</v>
      </c>
      <c r="F32">
        <v>11.5</v>
      </c>
      <c r="G32">
        <v>77.430000000000007</v>
      </c>
      <c r="H32">
        <v>28.7</v>
      </c>
      <c r="I32">
        <v>33.6</v>
      </c>
      <c r="J32">
        <v>43</v>
      </c>
      <c r="K32">
        <v>18.48</v>
      </c>
      <c r="L32" t="s">
        <v>21</v>
      </c>
      <c r="M32" t="s">
        <v>20</v>
      </c>
      <c r="N32" t="s">
        <v>25</v>
      </c>
    </row>
    <row r="33" spans="1:14" x14ac:dyDescent="0.3">
      <c r="A33">
        <v>3.7</v>
      </c>
      <c r="B33">
        <v>53.73</v>
      </c>
      <c r="C33">
        <v>0.56999999999999995</v>
      </c>
      <c r="D33">
        <v>1.0149999999999999</v>
      </c>
      <c r="E33">
        <v>2024</v>
      </c>
      <c r="F33">
        <v>4.4000000000000004</v>
      </c>
      <c r="G33">
        <v>72.319999999999993</v>
      </c>
      <c r="H33">
        <v>29.4</v>
      </c>
      <c r="I33">
        <v>50.4</v>
      </c>
      <c r="J33">
        <v>36</v>
      </c>
      <c r="K33">
        <v>25.99</v>
      </c>
      <c r="L33" t="s">
        <v>21</v>
      </c>
      <c r="M33" t="s">
        <v>20</v>
      </c>
      <c r="N33" t="s">
        <v>25</v>
      </c>
    </row>
    <row r="34" spans="1:14" x14ac:dyDescent="0.3">
      <c r="A34">
        <v>4.4000000000000004</v>
      </c>
      <c r="B34">
        <v>77.84</v>
      </c>
      <c r="C34">
        <v>8.3000000000000007</v>
      </c>
      <c r="D34">
        <v>0.45500000000000002</v>
      </c>
      <c r="E34">
        <v>2185</v>
      </c>
      <c r="F34">
        <v>1.4</v>
      </c>
      <c r="G34">
        <v>77.400000000000006</v>
      </c>
      <c r="H34">
        <v>39.299999999999997</v>
      </c>
      <c r="I34">
        <v>68.2</v>
      </c>
      <c r="J34">
        <v>44</v>
      </c>
      <c r="K34">
        <v>26.91</v>
      </c>
      <c r="L34" t="s">
        <v>21</v>
      </c>
      <c r="M34" t="s">
        <v>20</v>
      </c>
      <c r="N34" t="s">
        <v>25</v>
      </c>
    </row>
    <row r="35" spans="1:14" x14ac:dyDescent="0.3">
      <c r="A35">
        <v>4</v>
      </c>
      <c r="B35">
        <v>70.3</v>
      </c>
      <c r="C35">
        <v>8.66</v>
      </c>
      <c r="D35">
        <v>0.224</v>
      </c>
      <c r="E35">
        <v>2170</v>
      </c>
      <c r="F35">
        <v>2.2000000000000002</v>
      </c>
      <c r="G35">
        <v>75.7</v>
      </c>
      <c r="H35">
        <v>32</v>
      </c>
      <c r="I35">
        <v>42.9</v>
      </c>
      <c r="J35">
        <v>35</v>
      </c>
      <c r="K35">
        <v>25.03</v>
      </c>
      <c r="L35" t="s">
        <v>21</v>
      </c>
      <c r="M35" t="s">
        <v>20</v>
      </c>
      <c r="N35" t="s">
        <v>25</v>
      </c>
    </row>
    <row r="36" spans="1:14" x14ac:dyDescent="0.3">
      <c r="A36">
        <v>4.2</v>
      </c>
      <c r="B36">
        <v>25</v>
      </c>
      <c r="C36">
        <v>0.34</v>
      </c>
      <c r="D36">
        <v>0.30499999999999999</v>
      </c>
      <c r="E36">
        <v>2096</v>
      </c>
      <c r="F36">
        <v>4.4000000000000004</v>
      </c>
      <c r="G36">
        <v>67.790000000000006</v>
      </c>
      <c r="H36">
        <v>20.2</v>
      </c>
      <c r="I36">
        <v>30.4</v>
      </c>
      <c r="J36">
        <v>12</v>
      </c>
      <c r="K36">
        <v>21.68</v>
      </c>
      <c r="L36" t="s">
        <v>21</v>
      </c>
      <c r="M36" t="s">
        <v>20</v>
      </c>
      <c r="N36" t="s">
        <v>16</v>
      </c>
    </row>
    <row r="37" spans="1:14" x14ac:dyDescent="0.3">
      <c r="A37">
        <v>4.0999999999999996</v>
      </c>
      <c r="B37">
        <v>24.8</v>
      </c>
      <c r="C37">
        <v>0.02</v>
      </c>
      <c r="D37">
        <v>0.25</v>
      </c>
      <c r="E37">
        <v>2232</v>
      </c>
      <c r="F37">
        <v>5.2</v>
      </c>
      <c r="G37">
        <v>73.569999999999993</v>
      </c>
      <c r="H37">
        <v>26.3</v>
      </c>
      <c r="I37">
        <v>35.5</v>
      </c>
      <c r="J37">
        <v>25</v>
      </c>
      <c r="K37">
        <v>25.68</v>
      </c>
      <c r="L37" t="s">
        <v>21</v>
      </c>
      <c r="M37" t="s">
        <v>20</v>
      </c>
      <c r="N37" t="s">
        <v>25</v>
      </c>
    </row>
    <row r="38" spans="1:14" x14ac:dyDescent="0.3">
      <c r="A38">
        <v>4.9000000000000004</v>
      </c>
      <c r="B38">
        <v>84.11</v>
      </c>
      <c r="C38">
        <v>1.03</v>
      </c>
      <c r="D38">
        <v>0.45400000000000001</v>
      </c>
      <c r="E38">
        <v>1746</v>
      </c>
      <c r="F38">
        <v>11.5</v>
      </c>
      <c r="G38">
        <v>77.3</v>
      </c>
      <c r="H38">
        <v>31.9</v>
      </c>
      <c r="I38">
        <v>36.5</v>
      </c>
      <c r="J38">
        <v>58</v>
      </c>
      <c r="K38">
        <v>19.54</v>
      </c>
      <c r="L38" t="s">
        <v>27</v>
      </c>
      <c r="M38" t="s">
        <v>20</v>
      </c>
      <c r="N38" t="s">
        <v>25</v>
      </c>
    </row>
    <row r="39" spans="1:14" x14ac:dyDescent="0.3">
      <c r="A39">
        <v>4.5999999999999996</v>
      </c>
      <c r="B39">
        <v>90.13</v>
      </c>
      <c r="C39">
        <v>4.21</v>
      </c>
      <c r="D39">
        <v>0.35299999999999998</v>
      </c>
      <c r="E39">
        <v>1921</v>
      </c>
      <c r="F39">
        <v>5</v>
      </c>
      <c r="G39">
        <v>84.01</v>
      </c>
      <c r="H39">
        <v>29</v>
      </c>
      <c r="I39">
        <v>47.2</v>
      </c>
      <c r="J39">
        <v>61</v>
      </c>
      <c r="K39">
        <v>20.87</v>
      </c>
      <c r="L39" t="s">
        <v>27</v>
      </c>
      <c r="M39" t="s">
        <v>15</v>
      </c>
      <c r="N39" t="s">
        <v>25</v>
      </c>
    </row>
    <row r="40" spans="1:14" x14ac:dyDescent="0.3">
      <c r="A40">
        <v>4.4000000000000004</v>
      </c>
      <c r="B40">
        <v>77.67</v>
      </c>
      <c r="C40">
        <v>2.0499999999999998</v>
      </c>
      <c r="D40">
        <v>0.85199999999999998</v>
      </c>
      <c r="E40">
        <v>1832</v>
      </c>
      <c r="F40">
        <v>13.4</v>
      </c>
      <c r="G40">
        <v>78.45</v>
      </c>
      <c r="H40">
        <v>30.9</v>
      </c>
      <c r="I40">
        <v>50</v>
      </c>
      <c r="J40">
        <v>117</v>
      </c>
      <c r="K40">
        <v>12.63</v>
      </c>
      <c r="L40" t="s">
        <v>27</v>
      </c>
      <c r="M40" t="s">
        <v>20</v>
      </c>
      <c r="N40" t="s">
        <v>25</v>
      </c>
    </row>
    <row r="41" spans="1:14" x14ac:dyDescent="0.3">
      <c r="A41">
        <v>3.7</v>
      </c>
      <c r="B41">
        <v>60</v>
      </c>
      <c r="C41">
        <v>0.39</v>
      </c>
      <c r="D41">
        <v>0.192</v>
      </c>
      <c r="E41">
        <v>536</v>
      </c>
      <c r="F41">
        <v>14.2</v>
      </c>
      <c r="G41">
        <v>71.08</v>
      </c>
      <c r="H41">
        <v>31.9</v>
      </c>
      <c r="I41">
        <v>24</v>
      </c>
      <c r="J41">
        <v>16</v>
      </c>
      <c r="K41">
        <v>24.22</v>
      </c>
      <c r="L41" t="s">
        <v>27</v>
      </c>
      <c r="M41" t="s">
        <v>20</v>
      </c>
      <c r="N4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62E1-9A78-4DDF-85A5-FF81C253ECA3}">
  <dimension ref="A1:R10"/>
  <sheetViews>
    <sheetView showGridLines="0" topLeftCell="A13" workbookViewId="0">
      <selection activeCell="E66" sqref="E66"/>
    </sheetView>
  </sheetViews>
  <sheetFormatPr defaultRowHeight="14.4" x14ac:dyDescent="0.3"/>
  <sheetData>
    <row r="1" spans="1:18" x14ac:dyDescent="0.3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</sheetData>
  <mergeCells count="1">
    <mergeCell ref="A1:R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974A-B3FF-4428-8B7A-CD2CDA319A6F}">
  <dimension ref="A1:U41"/>
  <sheetViews>
    <sheetView topLeftCell="C1" workbookViewId="0">
      <selection activeCell="V12" sqref="V12"/>
    </sheetView>
  </sheetViews>
  <sheetFormatPr defaultRowHeight="14.4" x14ac:dyDescent="0.3"/>
  <cols>
    <col min="1" max="1" width="14.44140625" customWidth="1"/>
    <col min="3" max="3" width="9.88671875" customWidth="1"/>
    <col min="4" max="4" width="17.21875" customWidth="1"/>
    <col min="5" max="5" width="11.44140625" style="8" customWidth="1"/>
    <col min="6" max="6" width="8.88671875" customWidth="1"/>
    <col min="7" max="7" width="9.88671875" customWidth="1"/>
    <col min="8" max="9" width="8.88671875" customWidth="1"/>
    <col min="10" max="10" width="8.88671875" style="8" customWidth="1"/>
    <col min="11" max="11" width="10.5546875" customWidth="1"/>
    <col min="12" max="14" width="8.88671875" customWidth="1"/>
    <col min="15" max="15" width="10.21875" customWidth="1"/>
    <col min="16" max="16" width="12.6640625" bestFit="1" customWidth="1"/>
    <col min="17" max="17" width="10.33203125" style="5" customWidth="1"/>
    <col min="18" max="18" width="11.21875" customWidth="1"/>
    <col min="19" max="19" width="11.77734375" customWidth="1"/>
    <col min="20" max="20" width="9.88671875" customWidth="1"/>
  </cols>
  <sheetData>
    <row r="1" spans="1:21" s="6" customFormat="1" ht="58.8" customHeight="1" x14ac:dyDescent="0.3">
      <c r="A1" s="6" t="s">
        <v>53</v>
      </c>
      <c r="B1" s="6" t="s">
        <v>11</v>
      </c>
      <c r="C1" s="6" t="s">
        <v>50</v>
      </c>
      <c r="D1" s="6" t="s">
        <v>13</v>
      </c>
      <c r="E1" s="6" t="s">
        <v>0</v>
      </c>
      <c r="F1" s="6" t="s">
        <v>1</v>
      </c>
      <c r="G1" s="6" t="s">
        <v>62</v>
      </c>
      <c r="H1" s="6" t="s">
        <v>57</v>
      </c>
      <c r="I1" s="6" t="s">
        <v>54</v>
      </c>
      <c r="J1" s="6" t="s">
        <v>55</v>
      </c>
      <c r="K1" s="6" t="s">
        <v>56</v>
      </c>
      <c r="L1" s="6" t="s">
        <v>49</v>
      </c>
      <c r="M1" s="6" t="s">
        <v>61</v>
      </c>
      <c r="N1" s="6" t="s">
        <v>60</v>
      </c>
      <c r="O1" s="6" t="s">
        <v>59</v>
      </c>
      <c r="P1" s="6" t="s">
        <v>34</v>
      </c>
      <c r="Q1" s="7" t="s">
        <v>35</v>
      </c>
      <c r="R1" s="6" t="s">
        <v>51</v>
      </c>
      <c r="S1" s="6" t="s">
        <v>58</v>
      </c>
      <c r="T1" s="6" t="s">
        <v>64</v>
      </c>
      <c r="U1" s="6" t="s">
        <v>108</v>
      </c>
    </row>
    <row r="2" spans="1:21" x14ac:dyDescent="0.3">
      <c r="A2" t="s">
        <v>76</v>
      </c>
      <c r="B2" t="s">
        <v>23</v>
      </c>
      <c r="C2" t="s">
        <v>15</v>
      </c>
      <c r="D2" t="s">
        <v>17</v>
      </c>
      <c r="E2" s="8">
        <v>5.9</v>
      </c>
      <c r="F2">
        <v>89.6</v>
      </c>
      <c r="G2">
        <v>10.51</v>
      </c>
      <c r="H2">
        <v>1.32</v>
      </c>
      <c r="I2">
        <v>1731</v>
      </c>
      <c r="J2" s="8">
        <v>5.0999999999999996</v>
      </c>
      <c r="K2">
        <v>83.94</v>
      </c>
      <c r="L2">
        <v>37</v>
      </c>
      <c r="M2">
        <v>71.5</v>
      </c>
      <c r="N2">
        <v>114</v>
      </c>
      <c r="O2">
        <v>22.06</v>
      </c>
      <c r="P2" s="3">
        <v>26000000</v>
      </c>
      <c r="Q2" s="4">
        <f t="shared" ref="Q2:Q41" si="0">(H2/P2)*1000000000000</f>
        <v>50769.230769230773</v>
      </c>
      <c r="R2" t="s">
        <v>37</v>
      </c>
      <c r="S2" t="s">
        <v>43</v>
      </c>
      <c r="T2" t="s">
        <v>46</v>
      </c>
      <c r="U2">
        <f>1/E2</f>
        <v>0.16949152542372881</v>
      </c>
    </row>
    <row r="3" spans="1:21" x14ac:dyDescent="0.3">
      <c r="A3" t="s">
        <v>78</v>
      </c>
      <c r="B3" t="s">
        <v>24</v>
      </c>
      <c r="C3" t="s">
        <v>20</v>
      </c>
      <c r="D3" t="s">
        <v>16</v>
      </c>
      <c r="E3" s="8">
        <v>5.8</v>
      </c>
      <c r="F3">
        <v>81.34</v>
      </c>
      <c r="G3">
        <v>7.42</v>
      </c>
      <c r="H3">
        <v>2.0499999999999998</v>
      </c>
      <c r="I3">
        <v>1709</v>
      </c>
      <c r="J3" s="8">
        <v>14.4</v>
      </c>
      <c r="K3">
        <v>76.569999999999993</v>
      </c>
      <c r="L3">
        <v>32.799999999999997</v>
      </c>
      <c r="M3">
        <v>51.2</v>
      </c>
      <c r="N3">
        <v>55</v>
      </c>
      <c r="O3">
        <v>25.58</v>
      </c>
      <c r="P3" s="3">
        <v>213000000</v>
      </c>
      <c r="Q3" s="4">
        <f t="shared" si="0"/>
        <v>9624.4131455399056</v>
      </c>
      <c r="R3" t="s">
        <v>37</v>
      </c>
      <c r="S3" t="s">
        <v>43</v>
      </c>
      <c r="T3" t="s">
        <v>47</v>
      </c>
      <c r="U3">
        <f t="shared" ref="U3:U41" si="1">1/E3</f>
        <v>0.17241379310344829</v>
      </c>
    </row>
    <row r="4" spans="1:21" x14ac:dyDescent="0.3">
      <c r="A4" t="s">
        <v>85</v>
      </c>
      <c r="B4" t="s">
        <v>18</v>
      </c>
      <c r="C4" t="s">
        <v>15</v>
      </c>
      <c r="D4" t="s">
        <v>25</v>
      </c>
      <c r="E4" s="8">
        <v>5.7</v>
      </c>
      <c r="F4">
        <v>78.260000000000005</v>
      </c>
      <c r="G4">
        <v>12.03</v>
      </c>
      <c r="H4">
        <v>0.219</v>
      </c>
      <c r="I4">
        <v>2399</v>
      </c>
      <c r="J4" s="8">
        <v>6.6</v>
      </c>
      <c r="K4">
        <v>82.65</v>
      </c>
      <c r="L4">
        <v>45</v>
      </c>
      <c r="M4">
        <v>54.7</v>
      </c>
      <c r="N4">
        <v>70</v>
      </c>
      <c r="O4">
        <v>16.09</v>
      </c>
      <c r="P4" s="3">
        <v>10000000</v>
      </c>
      <c r="Q4" s="4">
        <f t="shared" si="0"/>
        <v>21900</v>
      </c>
      <c r="R4" t="s">
        <v>38</v>
      </c>
      <c r="S4" t="s">
        <v>42</v>
      </c>
      <c r="T4" t="s">
        <v>47</v>
      </c>
      <c r="U4">
        <f t="shared" si="1"/>
        <v>0.17543859649122806</v>
      </c>
    </row>
    <row r="5" spans="1:21" x14ac:dyDescent="0.3">
      <c r="A5" t="s">
        <v>84</v>
      </c>
      <c r="B5" t="s">
        <v>18</v>
      </c>
      <c r="C5" t="s">
        <v>15</v>
      </c>
      <c r="D5" t="s">
        <v>19</v>
      </c>
      <c r="E5" s="8">
        <v>5.6</v>
      </c>
      <c r="F5">
        <v>92.17</v>
      </c>
      <c r="G5">
        <v>10.78</v>
      </c>
      <c r="H5">
        <v>0.252</v>
      </c>
      <c r="I5">
        <v>1659</v>
      </c>
      <c r="J5" s="8">
        <v>7.5</v>
      </c>
      <c r="K5">
        <v>82.48</v>
      </c>
      <c r="L5">
        <v>42.4</v>
      </c>
      <c r="M5">
        <v>70.900000000000006</v>
      </c>
      <c r="N5">
        <v>95</v>
      </c>
      <c r="O5">
        <v>2.2999999999999998</v>
      </c>
      <c r="P5" s="3">
        <v>5500000</v>
      </c>
      <c r="Q5" s="4">
        <f t="shared" si="0"/>
        <v>45818.181818181816</v>
      </c>
      <c r="R5" t="s">
        <v>38</v>
      </c>
      <c r="S5" t="s">
        <v>42</v>
      </c>
      <c r="T5" t="s">
        <v>46</v>
      </c>
      <c r="U5">
        <f t="shared" si="1"/>
        <v>0.17857142857142858</v>
      </c>
    </row>
    <row r="6" spans="1:21" x14ac:dyDescent="0.3">
      <c r="A6" t="s">
        <v>72</v>
      </c>
      <c r="B6" t="s">
        <v>18</v>
      </c>
      <c r="C6" t="s">
        <v>20</v>
      </c>
      <c r="D6" t="s">
        <v>19</v>
      </c>
      <c r="E6" s="8">
        <v>5.5</v>
      </c>
      <c r="F6">
        <v>84.99</v>
      </c>
      <c r="G6">
        <v>11.19</v>
      </c>
      <c r="H6">
        <v>1.58</v>
      </c>
      <c r="I6">
        <v>1974</v>
      </c>
      <c r="J6" s="8">
        <v>5</v>
      </c>
      <c r="K6">
        <v>72.989999999999995</v>
      </c>
      <c r="L6">
        <v>38.799999999999997</v>
      </c>
      <c r="M6">
        <v>49.1</v>
      </c>
      <c r="N6">
        <v>86</v>
      </c>
      <c r="O6">
        <v>-3.64</v>
      </c>
      <c r="P6" s="3">
        <v>145000000</v>
      </c>
      <c r="Q6" s="4">
        <f t="shared" si="0"/>
        <v>10896.551724137931</v>
      </c>
      <c r="R6" t="s">
        <v>37</v>
      </c>
      <c r="S6" t="s">
        <v>41</v>
      </c>
      <c r="T6" t="s">
        <v>38</v>
      </c>
      <c r="U6">
        <f t="shared" si="1"/>
        <v>0.18181818181818182</v>
      </c>
    </row>
    <row r="7" spans="1:21" x14ac:dyDescent="0.3">
      <c r="A7" t="s">
        <v>82</v>
      </c>
      <c r="B7" t="s">
        <v>14</v>
      </c>
      <c r="C7" t="s">
        <v>20</v>
      </c>
      <c r="D7" t="s">
        <v>22</v>
      </c>
      <c r="E7" s="8">
        <v>5.5</v>
      </c>
      <c r="F7">
        <v>74</v>
      </c>
      <c r="G7">
        <v>5.83</v>
      </c>
      <c r="H7">
        <v>9.6000000000000002E-2</v>
      </c>
      <c r="I7">
        <v>2288</v>
      </c>
      <c r="J7" s="8">
        <v>2.8</v>
      </c>
      <c r="K7">
        <v>79.180000000000007</v>
      </c>
      <c r="L7">
        <v>41.2</v>
      </c>
      <c r="M7">
        <v>30.5</v>
      </c>
      <c r="N7">
        <v>54</v>
      </c>
      <c r="O7">
        <v>26.05</v>
      </c>
      <c r="P7" s="3">
        <v>11000000</v>
      </c>
      <c r="Q7" s="4">
        <f t="shared" si="0"/>
        <v>8727.2727272727279</v>
      </c>
      <c r="R7" t="s">
        <v>38</v>
      </c>
      <c r="S7" t="s">
        <v>41</v>
      </c>
      <c r="T7" t="s">
        <v>63</v>
      </c>
      <c r="U7">
        <f t="shared" si="1"/>
        <v>0.18181818181818182</v>
      </c>
    </row>
    <row r="8" spans="1:21" x14ac:dyDescent="0.3">
      <c r="A8" t="s">
        <v>88</v>
      </c>
      <c r="B8" t="s">
        <v>23</v>
      </c>
      <c r="C8" t="s">
        <v>15</v>
      </c>
      <c r="D8" t="s">
        <v>25</v>
      </c>
      <c r="E8" s="8">
        <v>5.4</v>
      </c>
      <c r="F8">
        <v>91.5</v>
      </c>
      <c r="G8">
        <v>10.63</v>
      </c>
      <c r="H8">
        <v>0.20399999999999999</v>
      </c>
      <c r="I8">
        <v>1752</v>
      </c>
      <c r="J8" s="8">
        <v>4.0999999999999996</v>
      </c>
      <c r="K8">
        <v>82.8</v>
      </c>
      <c r="L8">
        <v>36.5</v>
      </c>
      <c r="M8">
        <v>62.5</v>
      </c>
      <c r="N8">
        <v>80</v>
      </c>
      <c r="O8">
        <v>11.23</v>
      </c>
      <c r="P8" s="3">
        <v>5000000</v>
      </c>
      <c r="Q8" s="4">
        <f t="shared" si="0"/>
        <v>40799.999999999993</v>
      </c>
      <c r="R8" t="s">
        <v>37</v>
      </c>
      <c r="S8" t="s">
        <v>42</v>
      </c>
      <c r="T8" t="s">
        <v>46</v>
      </c>
      <c r="U8">
        <f t="shared" si="1"/>
        <v>0.18518518518518517</v>
      </c>
    </row>
    <row r="9" spans="1:21" x14ac:dyDescent="0.3">
      <c r="A9" t="s">
        <v>67</v>
      </c>
      <c r="B9" t="s">
        <v>18</v>
      </c>
      <c r="C9" t="s">
        <v>15</v>
      </c>
      <c r="D9" t="s">
        <v>16</v>
      </c>
      <c r="E9" s="8">
        <v>5.2</v>
      </c>
      <c r="F9">
        <v>89.81</v>
      </c>
      <c r="G9">
        <v>12.91</v>
      </c>
      <c r="H9">
        <v>3.69</v>
      </c>
      <c r="I9">
        <v>1354</v>
      </c>
      <c r="J9" s="8">
        <v>3.5</v>
      </c>
      <c r="K9">
        <v>81.88</v>
      </c>
      <c r="L9">
        <v>33.4</v>
      </c>
      <c r="M9">
        <v>65</v>
      </c>
      <c r="N9">
        <v>73</v>
      </c>
      <c r="O9">
        <v>9.49</v>
      </c>
      <c r="P9" s="3">
        <v>83000000</v>
      </c>
      <c r="Q9" s="4">
        <f t="shared" si="0"/>
        <v>44457.831325301209</v>
      </c>
      <c r="R9" t="s">
        <v>37</v>
      </c>
      <c r="S9" t="s">
        <v>42</v>
      </c>
      <c r="T9" t="s">
        <v>46</v>
      </c>
      <c r="U9">
        <f t="shared" si="1"/>
        <v>0.19230769230769229</v>
      </c>
    </row>
    <row r="10" spans="1:21" x14ac:dyDescent="0.3">
      <c r="A10" t="s">
        <v>70</v>
      </c>
      <c r="B10" t="s">
        <v>18</v>
      </c>
      <c r="C10" t="s">
        <v>15</v>
      </c>
      <c r="D10" t="s">
        <v>17</v>
      </c>
      <c r="E10" s="8">
        <v>5.2</v>
      </c>
      <c r="F10">
        <v>93.21</v>
      </c>
      <c r="G10">
        <v>12.71</v>
      </c>
      <c r="H10">
        <v>1.31</v>
      </c>
      <c r="I10">
        <v>1686</v>
      </c>
      <c r="J10" s="8">
        <v>14.7</v>
      </c>
      <c r="K10">
        <v>83.99</v>
      </c>
      <c r="L10">
        <v>43.9</v>
      </c>
      <c r="M10">
        <v>60.9</v>
      </c>
      <c r="N10">
        <v>96</v>
      </c>
      <c r="O10">
        <v>14.25</v>
      </c>
      <c r="P10" s="3">
        <v>47000000</v>
      </c>
      <c r="Q10" s="4">
        <f t="shared" si="0"/>
        <v>27872.340425531915</v>
      </c>
      <c r="R10" t="s">
        <v>38</v>
      </c>
      <c r="S10" t="s">
        <v>43</v>
      </c>
      <c r="T10" t="s">
        <v>46</v>
      </c>
      <c r="U10">
        <f t="shared" si="1"/>
        <v>0.19230769230769229</v>
      </c>
    </row>
    <row r="11" spans="1:21" x14ac:dyDescent="0.3">
      <c r="A11" t="s">
        <v>81</v>
      </c>
      <c r="B11" t="s">
        <v>24</v>
      </c>
      <c r="C11" t="s">
        <v>20</v>
      </c>
      <c r="D11" t="s">
        <v>25</v>
      </c>
      <c r="E11" s="8">
        <v>5</v>
      </c>
      <c r="F11">
        <v>88.3</v>
      </c>
      <c r="G11">
        <v>9.07</v>
      </c>
      <c r="H11">
        <v>0.27700000000000002</v>
      </c>
      <c r="I11">
        <v>1974</v>
      </c>
      <c r="J11" s="8">
        <v>9.1</v>
      </c>
      <c r="K11">
        <v>80.739999999999995</v>
      </c>
      <c r="L11">
        <v>34.9</v>
      </c>
      <c r="M11">
        <v>56.2</v>
      </c>
      <c r="N11">
        <v>92</v>
      </c>
      <c r="O11">
        <v>9.8800000000000008</v>
      </c>
      <c r="P11" s="3">
        <v>19000000</v>
      </c>
      <c r="Q11" s="4">
        <f t="shared" si="0"/>
        <v>14578.947368421053</v>
      </c>
      <c r="R11" t="s">
        <v>37</v>
      </c>
      <c r="S11" t="s">
        <v>41</v>
      </c>
      <c r="T11" t="s">
        <v>47</v>
      </c>
      <c r="U11">
        <f t="shared" si="1"/>
        <v>0.2</v>
      </c>
    </row>
    <row r="12" spans="1:21" x14ac:dyDescent="0.3">
      <c r="A12" t="s">
        <v>83</v>
      </c>
      <c r="B12" t="s">
        <v>18</v>
      </c>
      <c r="C12" t="s">
        <v>15</v>
      </c>
      <c r="D12" t="s">
        <v>25</v>
      </c>
      <c r="E12" s="8">
        <v>4.9000000000000004</v>
      </c>
      <c r="F12">
        <v>94.54</v>
      </c>
      <c r="G12">
        <v>8.93</v>
      </c>
      <c r="H12">
        <v>0.53600000000000003</v>
      </c>
      <c r="I12">
        <v>1609</v>
      </c>
      <c r="J12" s="8">
        <v>8.6999999999999993</v>
      </c>
      <c r="K12">
        <v>83.33</v>
      </c>
      <c r="L12">
        <v>39.5</v>
      </c>
      <c r="M12">
        <v>64.900000000000006</v>
      </c>
      <c r="N12">
        <v>85</v>
      </c>
      <c r="O12">
        <v>3.02</v>
      </c>
      <c r="P12" s="3">
        <v>10000000</v>
      </c>
      <c r="Q12" s="4">
        <f t="shared" si="0"/>
        <v>53600</v>
      </c>
      <c r="R12" t="s">
        <v>38</v>
      </c>
      <c r="S12" t="s">
        <v>42</v>
      </c>
      <c r="T12" t="s">
        <v>46</v>
      </c>
      <c r="U12">
        <f t="shared" si="1"/>
        <v>0.2040816326530612</v>
      </c>
    </row>
    <row r="13" spans="1:21" x14ac:dyDescent="0.3">
      <c r="A13" t="s">
        <v>101</v>
      </c>
      <c r="B13" t="s">
        <v>27</v>
      </c>
      <c r="C13" t="s">
        <v>20</v>
      </c>
      <c r="D13" t="s">
        <v>25</v>
      </c>
      <c r="E13" s="8">
        <v>4.9000000000000004</v>
      </c>
      <c r="F13">
        <v>84.11</v>
      </c>
      <c r="G13">
        <v>1.03</v>
      </c>
      <c r="H13">
        <v>0.45400000000000001</v>
      </c>
      <c r="I13">
        <v>1746</v>
      </c>
      <c r="J13" s="8">
        <v>11.5</v>
      </c>
      <c r="K13">
        <v>77.3</v>
      </c>
      <c r="L13">
        <v>31.9</v>
      </c>
      <c r="M13">
        <v>36.5</v>
      </c>
      <c r="N13">
        <v>58</v>
      </c>
      <c r="O13">
        <v>19.54</v>
      </c>
      <c r="P13" s="3">
        <v>85000000</v>
      </c>
      <c r="Q13" s="4">
        <f t="shared" si="0"/>
        <v>5341.1764705882351</v>
      </c>
      <c r="R13" t="s">
        <v>37</v>
      </c>
      <c r="S13" t="s">
        <v>42</v>
      </c>
      <c r="T13" t="s">
        <v>63</v>
      </c>
      <c r="U13">
        <f t="shared" si="1"/>
        <v>0.2040816326530612</v>
      </c>
    </row>
    <row r="14" spans="1:21" x14ac:dyDescent="0.3">
      <c r="A14" t="s">
        <v>68</v>
      </c>
      <c r="B14" t="s">
        <v>18</v>
      </c>
      <c r="C14" t="s">
        <v>15</v>
      </c>
      <c r="D14" t="s">
        <v>19</v>
      </c>
      <c r="E14" s="8">
        <v>4.8</v>
      </c>
      <c r="F14">
        <v>84.8</v>
      </c>
      <c r="G14">
        <v>12.33</v>
      </c>
      <c r="H14">
        <v>2.58</v>
      </c>
      <c r="I14">
        <v>1514</v>
      </c>
      <c r="J14" s="8">
        <v>8.1</v>
      </c>
      <c r="K14">
        <v>83.18</v>
      </c>
      <c r="L14">
        <v>41.6</v>
      </c>
      <c r="M14">
        <v>61.9</v>
      </c>
      <c r="N14">
        <v>69</v>
      </c>
      <c r="O14">
        <v>11.57</v>
      </c>
      <c r="P14" s="3">
        <v>67000000</v>
      </c>
      <c r="Q14" s="4">
        <f t="shared" si="0"/>
        <v>38507.462686567167</v>
      </c>
      <c r="R14" t="s">
        <v>38</v>
      </c>
      <c r="S14" t="s">
        <v>42</v>
      </c>
      <c r="T14" t="s">
        <v>46</v>
      </c>
      <c r="U14">
        <f t="shared" si="1"/>
        <v>0.20833333333333334</v>
      </c>
    </row>
    <row r="15" spans="1:21" x14ac:dyDescent="0.3">
      <c r="A15" t="s">
        <v>86</v>
      </c>
      <c r="B15" t="s">
        <v>18</v>
      </c>
      <c r="C15" t="s">
        <v>15</v>
      </c>
      <c r="D15" t="s">
        <v>17</v>
      </c>
      <c r="E15" s="8">
        <v>4.8</v>
      </c>
      <c r="F15">
        <v>92</v>
      </c>
      <c r="G15">
        <v>12.88</v>
      </c>
      <c r="H15">
        <v>0.33100000000000002</v>
      </c>
      <c r="I15">
        <v>1863</v>
      </c>
      <c r="J15" s="8">
        <v>6.6</v>
      </c>
      <c r="K15">
        <v>82.81</v>
      </c>
      <c r="L15">
        <v>37.6</v>
      </c>
      <c r="M15">
        <v>55.3</v>
      </c>
      <c r="N15">
        <v>75</v>
      </c>
      <c r="O15">
        <v>9.9499999999999993</v>
      </c>
      <c r="P15" s="3">
        <v>5000000</v>
      </c>
      <c r="Q15" s="4">
        <f t="shared" si="0"/>
        <v>66200</v>
      </c>
      <c r="R15" t="s">
        <v>37</v>
      </c>
      <c r="S15" t="s">
        <v>42</v>
      </c>
      <c r="T15" t="s">
        <v>47</v>
      </c>
      <c r="U15">
        <f t="shared" si="1"/>
        <v>0.20833333333333334</v>
      </c>
    </row>
    <row r="16" spans="1:21" x14ac:dyDescent="0.3">
      <c r="A16" t="s">
        <v>66</v>
      </c>
      <c r="B16" t="s">
        <v>14</v>
      </c>
      <c r="C16" t="s">
        <v>15</v>
      </c>
      <c r="D16" t="s">
        <v>17</v>
      </c>
      <c r="E16" s="8">
        <v>4.7</v>
      </c>
      <c r="F16">
        <v>96.97</v>
      </c>
      <c r="G16">
        <v>8.94</v>
      </c>
      <c r="H16">
        <v>1.64</v>
      </c>
      <c r="I16">
        <v>1696</v>
      </c>
      <c r="J16" s="8">
        <v>7.5</v>
      </c>
      <c r="K16">
        <v>82.96</v>
      </c>
      <c r="L16">
        <v>40.200000000000003</v>
      </c>
      <c r="M16">
        <v>69.8</v>
      </c>
      <c r="N16">
        <v>80</v>
      </c>
      <c r="O16">
        <v>-3.71</v>
      </c>
      <c r="P16" s="3">
        <v>38000000</v>
      </c>
      <c r="Q16" s="4">
        <f t="shared" si="0"/>
        <v>43157.8947368421</v>
      </c>
      <c r="R16" t="s">
        <v>38</v>
      </c>
      <c r="S16" t="s">
        <v>41</v>
      </c>
      <c r="T16" t="s">
        <v>46</v>
      </c>
      <c r="U16">
        <f t="shared" si="1"/>
        <v>0.21276595744680851</v>
      </c>
    </row>
    <row r="17" spans="1:21" x14ac:dyDescent="0.3">
      <c r="A17" t="s">
        <v>71</v>
      </c>
      <c r="B17" t="s">
        <v>18</v>
      </c>
      <c r="C17" t="s">
        <v>15</v>
      </c>
      <c r="D17" t="s">
        <v>17</v>
      </c>
      <c r="E17" s="8">
        <v>4.7</v>
      </c>
      <c r="F17">
        <v>97</v>
      </c>
      <c r="G17">
        <v>7.41</v>
      </c>
      <c r="H17">
        <v>0.4</v>
      </c>
      <c r="I17">
        <v>1417</v>
      </c>
      <c r="J17" s="8">
        <v>5</v>
      </c>
      <c r="K17">
        <v>82.94</v>
      </c>
      <c r="L17">
        <v>39.299999999999997</v>
      </c>
      <c r="M17">
        <v>60.2</v>
      </c>
      <c r="N17">
        <v>84</v>
      </c>
      <c r="O17">
        <v>2.06</v>
      </c>
      <c r="P17" s="3">
        <v>5400000</v>
      </c>
      <c r="Q17" s="4">
        <f t="shared" si="0"/>
        <v>74074.074074074073</v>
      </c>
      <c r="R17" t="s">
        <v>37</v>
      </c>
      <c r="S17" t="s">
        <v>41</v>
      </c>
      <c r="T17" t="s">
        <v>46</v>
      </c>
      <c r="U17">
        <f t="shared" si="1"/>
        <v>0.21276595744680851</v>
      </c>
    </row>
    <row r="18" spans="1:21" x14ac:dyDescent="0.3">
      <c r="A18" t="s">
        <v>79</v>
      </c>
      <c r="B18" t="s">
        <v>24</v>
      </c>
      <c r="C18" t="s">
        <v>20</v>
      </c>
      <c r="D18" t="s">
        <v>16</v>
      </c>
      <c r="E18" s="8">
        <v>4.7</v>
      </c>
      <c r="F18">
        <v>85.5</v>
      </c>
      <c r="G18">
        <v>9.65</v>
      </c>
      <c r="H18">
        <v>0.64</v>
      </c>
      <c r="I18">
        <v>1692</v>
      </c>
      <c r="J18" s="8">
        <v>10.9</v>
      </c>
      <c r="K18">
        <v>77.17</v>
      </c>
      <c r="L18">
        <v>24.4</v>
      </c>
      <c r="M18">
        <v>54.4</v>
      </c>
      <c r="N18">
        <v>99</v>
      </c>
      <c r="O18">
        <v>15.4</v>
      </c>
      <c r="P18" s="3">
        <v>45000000</v>
      </c>
      <c r="Q18" s="4">
        <f t="shared" si="0"/>
        <v>14222.222222222223</v>
      </c>
      <c r="R18" t="s">
        <v>52</v>
      </c>
      <c r="S18" t="s">
        <v>40</v>
      </c>
      <c r="T18" t="s">
        <v>47</v>
      </c>
      <c r="U18">
        <f t="shared" si="1"/>
        <v>0.21276595744680851</v>
      </c>
    </row>
    <row r="19" spans="1:21" x14ac:dyDescent="0.3">
      <c r="A19" t="s">
        <v>80</v>
      </c>
      <c r="B19" t="s">
        <v>24</v>
      </c>
      <c r="C19" t="s">
        <v>20</v>
      </c>
      <c r="D19" t="s">
        <v>25</v>
      </c>
      <c r="E19" s="8">
        <v>4.7</v>
      </c>
      <c r="F19">
        <v>69.790000000000006</v>
      </c>
      <c r="G19">
        <v>5.74</v>
      </c>
      <c r="H19">
        <v>0.31</v>
      </c>
      <c r="I19">
        <v>1998</v>
      </c>
      <c r="J19" s="8">
        <v>14.3</v>
      </c>
      <c r="K19">
        <v>77.87</v>
      </c>
      <c r="L19">
        <v>30.8</v>
      </c>
      <c r="M19">
        <v>53.2</v>
      </c>
      <c r="N19">
        <v>54</v>
      </c>
      <c r="O19">
        <v>24.97</v>
      </c>
      <c r="P19" s="3">
        <v>51000000</v>
      </c>
      <c r="Q19" s="4">
        <f t="shared" si="0"/>
        <v>6078.4313725490201</v>
      </c>
      <c r="R19" t="s">
        <v>37</v>
      </c>
      <c r="S19" t="s">
        <v>43</v>
      </c>
      <c r="T19" t="s">
        <v>47</v>
      </c>
      <c r="U19">
        <f t="shared" si="1"/>
        <v>0.21276595744680851</v>
      </c>
    </row>
    <row r="20" spans="1:21" x14ac:dyDescent="0.3">
      <c r="A20" t="s">
        <v>87</v>
      </c>
      <c r="B20" t="s">
        <v>18</v>
      </c>
      <c r="C20" t="s">
        <v>15</v>
      </c>
      <c r="D20" t="s">
        <v>25</v>
      </c>
      <c r="E20" s="8">
        <v>4.7</v>
      </c>
      <c r="F20">
        <v>91.33</v>
      </c>
      <c r="G20">
        <v>9.61</v>
      </c>
      <c r="H20">
        <v>0.83099999999999996</v>
      </c>
      <c r="I20">
        <v>1430</v>
      </c>
      <c r="J20" s="8">
        <v>4</v>
      </c>
      <c r="K20">
        <v>82.78</v>
      </c>
      <c r="L20">
        <v>41.7</v>
      </c>
      <c r="M20">
        <v>64.7</v>
      </c>
      <c r="N20">
        <v>92</v>
      </c>
      <c r="O20">
        <v>10.39</v>
      </c>
      <c r="P20" s="3">
        <v>17000000</v>
      </c>
      <c r="Q20" s="4">
        <f t="shared" si="0"/>
        <v>48882.352941176468</v>
      </c>
      <c r="R20" t="s">
        <v>38</v>
      </c>
      <c r="S20" t="s">
        <v>42</v>
      </c>
      <c r="T20" t="s">
        <v>46</v>
      </c>
      <c r="U20">
        <f t="shared" si="1"/>
        <v>0.21276595744680851</v>
      </c>
    </row>
    <row r="21" spans="1:21" x14ac:dyDescent="0.3">
      <c r="A21" t="s">
        <v>92</v>
      </c>
      <c r="B21" t="s">
        <v>26</v>
      </c>
      <c r="C21" t="s">
        <v>20</v>
      </c>
      <c r="D21" t="s">
        <v>17</v>
      </c>
      <c r="E21" s="8">
        <v>4.7</v>
      </c>
      <c r="F21">
        <v>24</v>
      </c>
      <c r="G21">
        <v>2.36</v>
      </c>
      <c r="H21">
        <v>0.08</v>
      </c>
      <c r="I21">
        <v>2496</v>
      </c>
      <c r="J21" s="8">
        <v>3.7</v>
      </c>
      <c r="K21">
        <v>67.81</v>
      </c>
      <c r="L21">
        <v>18.5</v>
      </c>
      <c r="M21">
        <v>37.799999999999997</v>
      </c>
      <c r="N21">
        <v>10</v>
      </c>
      <c r="O21">
        <v>23.35</v>
      </c>
      <c r="P21" s="3">
        <v>118000000</v>
      </c>
      <c r="Q21" s="4">
        <f t="shared" si="0"/>
        <v>677.96610169491532</v>
      </c>
      <c r="R21" t="s">
        <v>52</v>
      </c>
      <c r="S21" t="s">
        <v>42</v>
      </c>
      <c r="T21" t="s">
        <v>63</v>
      </c>
      <c r="U21">
        <f t="shared" si="1"/>
        <v>0.21276595744680851</v>
      </c>
    </row>
    <row r="22" spans="1:21" x14ac:dyDescent="0.3">
      <c r="A22" t="s">
        <v>90</v>
      </c>
      <c r="B22" t="s">
        <v>26</v>
      </c>
      <c r="C22" t="s">
        <v>20</v>
      </c>
      <c r="D22" t="s">
        <v>17</v>
      </c>
      <c r="E22" s="8">
        <v>4.5999999999999996</v>
      </c>
      <c r="F22">
        <v>70</v>
      </c>
      <c r="G22">
        <v>9.52</v>
      </c>
      <c r="H22">
        <v>0.34899999999999998</v>
      </c>
      <c r="I22">
        <v>2209</v>
      </c>
      <c r="J22" s="8">
        <v>33.6</v>
      </c>
      <c r="K22">
        <v>64.88</v>
      </c>
      <c r="L22">
        <v>27.1</v>
      </c>
      <c r="M22">
        <v>45.8</v>
      </c>
      <c r="N22">
        <v>24</v>
      </c>
      <c r="O22">
        <v>18.059999999999999</v>
      </c>
      <c r="P22" s="3">
        <v>60000000</v>
      </c>
      <c r="Q22" s="4">
        <f t="shared" si="0"/>
        <v>5816.666666666667</v>
      </c>
      <c r="R22" t="s">
        <v>52</v>
      </c>
      <c r="S22" t="s">
        <v>43</v>
      </c>
      <c r="T22" t="s">
        <v>38</v>
      </c>
      <c r="U22">
        <f t="shared" si="1"/>
        <v>0.21739130434782611</v>
      </c>
    </row>
    <row r="23" spans="1:21" x14ac:dyDescent="0.3">
      <c r="A23" t="s">
        <v>102</v>
      </c>
      <c r="B23" t="s">
        <v>27</v>
      </c>
      <c r="C23" t="s">
        <v>15</v>
      </c>
      <c r="D23" t="s">
        <v>25</v>
      </c>
      <c r="E23" s="8">
        <v>4.5999999999999996</v>
      </c>
      <c r="F23">
        <v>90.13</v>
      </c>
      <c r="G23">
        <v>4.21</v>
      </c>
      <c r="H23">
        <v>0.35299999999999998</v>
      </c>
      <c r="I23">
        <v>1921</v>
      </c>
      <c r="J23" s="8">
        <v>5</v>
      </c>
      <c r="K23">
        <v>84.01</v>
      </c>
      <c r="L23">
        <v>29</v>
      </c>
      <c r="M23">
        <v>47.2</v>
      </c>
      <c r="N23">
        <v>61</v>
      </c>
      <c r="O23">
        <v>20.87</v>
      </c>
      <c r="P23" s="3">
        <v>9300000</v>
      </c>
      <c r="Q23" s="4">
        <f t="shared" si="0"/>
        <v>37956.989247311823</v>
      </c>
      <c r="R23" t="s">
        <v>52</v>
      </c>
      <c r="S23" t="s">
        <v>43</v>
      </c>
      <c r="T23" t="s">
        <v>38</v>
      </c>
      <c r="U23">
        <f t="shared" si="1"/>
        <v>0.21739130434782611</v>
      </c>
    </row>
    <row r="24" spans="1:21" x14ac:dyDescent="0.3">
      <c r="A24" t="s">
        <v>106</v>
      </c>
      <c r="B24" t="s">
        <v>18</v>
      </c>
      <c r="C24" t="s">
        <v>15</v>
      </c>
      <c r="D24" t="s">
        <v>17</v>
      </c>
      <c r="E24" s="8">
        <v>4.5</v>
      </c>
      <c r="F24">
        <v>94.82</v>
      </c>
      <c r="G24">
        <v>11.45</v>
      </c>
      <c r="H24">
        <v>2.64</v>
      </c>
      <c r="I24">
        <v>2755</v>
      </c>
      <c r="J24" s="8">
        <v>4.5</v>
      </c>
      <c r="K24">
        <v>81.77</v>
      </c>
      <c r="L24">
        <v>39.6</v>
      </c>
      <c r="M24">
        <v>67.2</v>
      </c>
      <c r="N24">
        <v>69</v>
      </c>
      <c r="O24">
        <v>9.3800000000000008</v>
      </c>
      <c r="P24" s="3">
        <v>68000000</v>
      </c>
      <c r="Q24" s="4">
        <f t="shared" si="0"/>
        <v>38823.529411764706</v>
      </c>
      <c r="R24" t="s">
        <v>38</v>
      </c>
      <c r="S24" t="s">
        <v>42</v>
      </c>
      <c r="T24" t="s">
        <v>46</v>
      </c>
      <c r="U24">
        <f t="shared" si="1"/>
        <v>0.22222222222222221</v>
      </c>
    </row>
    <row r="25" spans="1:21" x14ac:dyDescent="0.3">
      <c r="A25" t="s">
        <v>73</v>
      </c>
      <c r="B25" t="s">
        <v>21</v>
      </c>
      <c r="C25" t="s">
        <v>20</v>
      </c>
      <c r="D25" t="s">
        <v>16</v>
      </c>
      <c r="E25" s="8">
        <v>4.5</v>
      </c>
      <c r="F25">
        <v>43</v>
      </c>
      <c r="G25">
        <v>5.54</v>
      </c>
      <c r="H25">
        <v>2.65</v>
      </c>
      <c r="I25">
        <v>2117</v>
      </c>
      <c r="J25" s="8">
        <v>6</v>
      </c>
      <c r="K25">
        <v>70.42</v>
      </c>
      <c r="L25">
        <v>27.6</v>
      </c>
      <c r="M25">
        <v>42.8</v>
      </c>
      <c r="N25">
        <v>31</v>
      </c>
      <c r="O25">
        <v>24.99</v>
      </c>
      <c r="P25" s="3">
        <v>1400000000</v>
      </c>
      <c r="Q25" s="4">
        <f t="shared" si="0"/>
        <v>1892.8571428571427</v>
      </c>
      <c r="R25" t="s">
        <v>52</v>
      </c>
      <c r="S25" t="s">
        <v>43</v>
      </c>
      <c r="T25" t="s">
        <v>38</v>
      </c>
      <c r="U25">
        <f t="shared" si="1"/>
        <v>0.22222222222222221</v>
      </c>
    </row>
    <row r="26" spans="1:21" x14ac:dyDescent="0.3">
      <c r="A26" t="s">
        <v>93</v>
      </c>
      <c r="B26" t="s">
        <v>27</v>
      </c>
      <c r="C26" t="s">
        <v>20</v>
      </c>
      <c r="D26" t="s">
        <v>25</v>
      </c>
      <c r="E26" s="8">
        <v>4.5</v>
      </c>
      <c r="F26">
        <v>97.86</v>
      </c>
      <c r="G26">
        <v>0.19</v>
      </c>
      <c r="H26">
        <v>0.68700000000000006</v>
      </c>
      <c r="I26">
        <v>1513</v>
      </c>
      <c r="J26" s="8">
        <v>7.4</v>
      </c>
      <c r="K26">
        <v>75.69</v>
      </c>
      <c r="L26">
        <v>29.8</v>
      </c>
      <c r="M26">
        <v>44.9</v>
      </c>
      <c r="N26">
        <v>71</v>
      </c>
      <c r="O26">
        <v>26.8</v>
      </c>
      <c r="P26" s="3">
        <v>35000000</v>
      </c>
      <c r="Q26" s="4">
        <f t="shared" si="0"/>
        <v>19628.571428571431</v>
      </c>
      <c r="R26" t="s">
        <v>52</v>
      </c>
      <c r="S26" t="s">
        <v>43</v>
      </c>
      <c r="T26" t="s">
        <v>38</v>
      </c>
      <c r="U26">
        <f t="shared" si="1"/>
        <v>0.22222222222222221</v>
      </c>
    </row>
    <row r="27" spans="1:21" x14ac:dyDescent="0.3">
      <c r="A27" t="s">
        <v>95</v>
      </c>
      <c r="B27" t="s">
        <v>21</v>
      </c>
      <c r="C27" t="s">
        <v>20</v>
      </c>
      <c r="D27" t="s">
        <v>25</v>
      </c>
      <c r="E27" s="8">
        <v>4.5</v>
      </c>
      <c r="F27">
        <v>84.12</v>
      </c>
      <c r="G27">
        <v>0.69</v>
      </c>
      <c r="H27">
        <v>0.11</v>
      </c>
      <c r="I27">
        <v>2288</v>
      </c>
      <c r="J27" s="8">
        <v>11.5</v>
      </c>
      <c r="K27">
        <v>77.430000000000007</v>
      </c>
      <c r="L27">
        <v>28.7</v>
      </c>
      <c r="M27">
        <v>33.6</v>
      </c>
      <c r="N27">
        <v>43</v>
      </c>
      <c r="O27">
        <v>18.48</v>
      </c>
      <c r="P27" s="3">
        <v>37000000</v>
      </c>
      <c r="Q27" s="4">
        <f t="shared" si="0"/>
        <v>2972.9729729729729</v>
      </c>
      <c r="R27" t="s">
        <v>52</v>
      </c>
      <c r="S27" t="s">
        <v>43</v>
      </c>
      <c r="T27" t="s">
        <v>63</v>
      </c>
      <c r="U27">
        <f t="shared" si="1"/>
        <v>0.22222222222222221</v>
      </c>
    </row>
    <row r="28" spans="1:21" x14ac:dyDescent="0.3">
      <c r="A28" t="s">
        <v>97</v>
      </c>
      <c r="B28" t="s">
        <v>21</v>
      </c>
      <c r="C28" t="s">
        <v>20</v>
      </c>
      <c r="D28" t="s">
        <v>25</v>
      </c>
      <c r="E28" s="8">
        <v>4.4000000000000004</v>
      </c>
      <c r="F28">
        <v>77.84</v>
      </c>
      <c r="G28">
        <v>8.3000000000000007</v>
      </c>
      <c r="H28">
        <v>0.45500000000000002</v>
      </c>
      <c r="I28">
        <v>2185</v>
      </c>
      <c r="J28" s="8">
        <v>1.4</v>
      </c>
      <c r="K28">
        <v>77.400000000000006</v>
      </c>
      <c r="L28">
        <v>39.299999999999997</v>
      </c>
      <c r="M28">
        <v>68.2</v>
      </c>
      <c r="N28">
        <v>44</v>
      </c>
      <c r="O28">
        <v>26.91</v>
      </c>
      <c r="P28" s="3">
        <v>70000000</v>
      </c>
      <c r="Q28" s="4">
        <f t="shared" si="0"/>
        <v>6500</v>
      </c>
      <c r="R28" t="s">
        <v>37</v>
      </c>
      <c r="S28" t="s">
        <v>43</v>
      </c>
      <c r="T28" t="s">
        <v>46</v>
      </c>
      <c r="U28">
        <f t="shared" si="1"/>
        <v>0.22727272727272727</v>
      </c>
    </row>
    <row r="29" spans="1:21" x14ac:dyDescent="0.3">
      <c r="A29" t="s">
        <v>103</v>
      </c>
      <c r="B29" t="s">
        <v>27</v>
      </c>
      <c r="C29" t="s">
        <v>20</v>
      </c>
      <c r="D29" t="s">
        <v>25</v>
      </c>
      <c r="E29" s="8">
        <v>4.4000000000000004</v>
      </c>
      <c r="F29">
        <v>77.67</v>
      </c>
      <c r="G29">
        <v>2.0499999999999998</v>
      </c>
      <c r="H29">
        <v>0.85199999999999998</v>
      </c>
      <c r="I29">
        <v>1832</v>
      </c>
      <c r="J29" s="8">
        <v>13.4</v>
      </c>
      <c r="K29">
        <v>78.45</v>
      </c>
      <c r="L29">
        <v>30.9</v>
      </c>
      <c r="M29">
        <v>50</v>
      </c>
      <c r="N29">
        <v>117</v>
      </c>
      <c r="O29">
        <v>12.63</v>
      </c>
      <c r="P29" s="3">
        <v>84000000</v>
      </c>
      <c r="Q29" s="4">
        <f t="shared" si="0"/>
        <v>10142.857142857143</v>
      </c>
      <c r="R29" t="s">
        <v>37</v>
      </c>
      <c r="S29" t="s">
        <v>42</v>
      </c>
      <c r="T29" t="s">
        <v>47</v>
      </c>
      <c r="U29">
        <f t="shared" si="1"/>
        <v>0.22727272727272727</v>
      </c>
    </row>
    <row r="30" spans="1:21" x14ac:dyDescent="0.3">
      <c r="A30" t="s">
        <v>75</v>
      </c>
      <c r="B30" t="s">
        <v>21</v>
      </c>
      <c r="C30" t="s">
        <v>15</v>
      </c>
      <c r="D30" t="s">
        <v>17</v>
      </c>
      <c r="E30" s="8">
        <v>4.2</v>
      </c>
      <c r="F30">
        <v>90.22</v>
      </c>
      <c r="G30">
        <v>7.96</v>
      </c>
      <c r="H30">
        <v>4.87</v>
      </c>
      <c r="I30">
        <v>1738</v>
      </c>
      <c r="J30" s="8">
        <v>2.8</v>
      </c>
      <c r="K30">
        <v>85.03</v>
      </c>
      <c r="L30">
        <v>48.4</v>
      </c>
      <c r="M30">
        <v>60.5</v>
      </c>
      <c r="N30">
        <v>65</v>
      </c>
      <c r="O30">
        <v>12.36</v>
      </c>
      <c r="P30" s="3">
        <v>126000000</v>
      </c>
      <c r="Q30" s="4">
        <f t="shared" si="0"/>
        <v>38650.793650793654</v>
      </c>
      <c r="R30" t="s">
        <v>38</v>
      </c>
      <c r="S30" t="s">
        <v>42</v>
      </c>
      <c r="T30" t="s">
        <v>46</v>
      </c>
      <c r="U30">
        <f t="shared" si="1"/>
        <v>0.23809523809523808</v>
      </c>
    </row>
    <row r="31" spans="1:21" x14ac:dyDescent="0.3">
      <c r="A31" t="s">
        <v>77</v>
      </c>
      <c r="B31" t="s">
        <v>14</v>
      </c>
      <c r="C31" t="s">
        <v>20</v>
      </c>
      <c r="D31" t="s">
        <v>16</v>
      </c>
      <c r="E31" s="8">
        <v>4.2</v>
      </c>
      <c r="F31">
        <v>71.97</v>
      </c>
      <c r="G31">
        <v>5</v>
      </c>
      <c r="H31">
        <v>1.1499999999999999</v>
      </c>
      <c r="I31">
        <v>2255</v>
      </c>
      <c r="J31" s="8">
        <v>4.4000000000000004</v>
      </c>
      <c r="K31">
        <v>75.41</v>
      </c>
      <c r="L31">
        <v>29</v>
      </c>
      <c r="M31">
        <v>57</v>
      </c>
      <c r="N31">
        <v>45</v>
      </c>
      <c r="O31">
        <v>21.86</v>
      </c>
      <c r="P31" s="3">
        <v>130000000</v>
      </c>
      <c r="Q31" s="4">
        <f t="shared" si="0"/>
        <v>8846.1538461538457</v>
      </c>
      <c r="R31" t="s">
        <v>52</v>
      </c>
      <c r="S31" t="s">
        <v>42</v>
      </c>
      <c r="T31" t="s">
        <v>47</v>
      </c>
      <c r="U31">
        <f t="shared" si="1"/>
        <v>0.23809523809523808</v>
      </c>
    </row>
    <row r="32" spans="1:21" x14ac:dyDescent="0.3">
      <c r="A32" t="s">
        <v>99</v>
      </c>
      <c r="B32" t="s">
        <v>21</v>
      </c>
      <c r="C32" t="s">
        <v>20</v>
      </c>
      <c r="D32" t="s">
        <v>16</v>
      </c>
      <c r="E32" s="8">
        <v>4.2</v>
      </c>
      <c r="F32">
        <v>25</v>
      </c>
      <c r="G32">
        <v>0.34</v>
      </c>
      <c r="H32">
        <v>0.30499999999999999</v>
      </c>
      <c r="I32">
        <v>2096</v>
      </c>
      <c r="J32" s="8">
        <v>4.4000000000000004</v>
      </c>
      <c r="K32">
        <v>67.790000000000006</v>
      </c>
      <c r="L32">
        <v>20.2</v>
      </c>
      <c r="M32">
        <v>30.4</v>
      </c>
      <c r="N32">
        <v>12</v>
      </c>
      <c r="O32">
        <v>21.68</v>
      </c>
      <c r="P32" s="3">
        <v>225000000</v>
      </c>
      <c r="Q32" s="4">
        <f t="shared" si="0"/>
        <v>1355.5555555555557</v>
      </c>
      <c r="R32" t="s">
        <v>52</v>
      </c>
      <c r="S32" t="s">
        <v>43</v>
      </c>
      <c r="T32" t="s">
        <v>63</v>
      </c>
      <c r="U32">
        <f t="shared" si="1"/>
        <v>0.23809523809523808</v>
      </c>
    </row>
    <row r="33" spans="1:21" x14ac:dyDescent="0.3">
      <c r="A33" t="s">
        <v>89</v>
      </c>
      <c r="B33" t="s">
        <v>21</v>
      </c>
      <c r="C33" t="s">
        <v>15</v>
      </c>
      <c r="D33" t="s">
        <v>16</v>
      </c>
      <c r="E33" s="8">
        <v>4.0999999999999996</v>
      </c>
      <c r="F33">
        <v>96.51</v>
      </c>
      <c r="G33">
        <v>9.6999999999999993</v>
      </c>
      <c r="H33">
        <v>1.5309999999999999</v>
      </c>
      <c r="I33">
        <v>2063</v>
      </c>
      <c r="J33" s="8">
        <v>3.5</v>
      </c>
      <c r="K33">
        <v>83.5</v>
      </c>
      <c r="L33">
        <v>43.4</v>
      </c>
      <c r="M33">
        <v>65.400000000000006</v>
      </c>
      <c r="N33">
        <v>102</v>
      </c>
      <c r="O33">
        <v>13.04</v>
      </c>
      <c r="P33" s="3">
        <v>52000000</v>
      </c>
      <c r="Q33" s="4">
        <f t="shared" si="0"/>
        <v>29442.307692307691</v>
      </c>
      <c r="R33" t="s">
        <v>38</v>
      </c>
      <c r="S33" t="s">
        <v>42</v>
      </c>
      <c r="T33" t="s">
        <v>46</v>
      </c>
      <c r="U33">
        <f t="shared" si="1"/>
        <v>0.24390243902439027</v>
      </c>
    </row>
    <row r="34" spans="1:21" x14ac:dyDescent="0.3">
      <c r="A34" t="s">
        <v>100</v>
      </c>
      <c r="B34" t="s">
        <v>21</v>
      </c>
      <c r="C34" t="s">
        <v>20</v>
      </c>
      <c r="D34" t="s">
        <v>25</v>
      </c>
      <c r="E34" s="8">
        <v>4.0999999999999996</v>
      </c>
      <c r="F34">
        <v>24.8</v>
      </c>
      <c r="G34">
        <v>0.02</v>
      </c>
      <c r="H34">
        <v>0.25</v>
      </c>
      <c r="I34">
        <v>2232</v>
      </c>
      <c r="J34" s="8">
        <v>5.2</v>
      </c>
      <c r="K34">
        <v>73.569999999999993</v>
      </c>
      <c r="L34">
        <v>26.3</v>
      </c>
      <c r="M34">
        <v>35.5</v>
      </c>
      <c r="N34">
        <v>25</v>
      </c>
      <c r="O34">
        <v>25.68</v>
      </c>
      <c r="P34" s="3">
        <v>166000000</v>
      </c>
      <c r="Q34" s="4">
        <f t="shared" si="0"/>
        <v>1506.0240963855422</v>
      </c>
      <c r="R34" t="s">
        <v>52</v>
      </c>
      <c r="S34" t="s">
        <v>43</v>
      </c>
      <c r="T34" t="s">
        <v>63</v>
      </c>
      <c r="U34">
        <f t="shared" si="1"/>
        <v>0.24390243902439027</v>
      </c>
    </row>
    <row r="35" spans="1:21" x14ac:dyDescent="0.3">
      <c r="A35" t="s">
        <v>98</v>
      </c>
      <c r="B35" t="s">
        <v>21</v>
      </c>
      <c r="C35" t="s">
        <v>20</v>
      </c>
      <c r="D35" t="s">
        <v>25</v>
      </c>
      <c r="E35" s="8">
        <v>4</v>
      </c>
      <c r="F35">
        <v>70.3</v>
      </c>
      <c r="G35">
        <v>8.66</v>
      </c>
      <c r="H35">
        <v>0.224</v>
      </c>
      <c r="I35">
        <v>2170</v>
      </c>
      <c r="J35" s="8">
        <v>2.2000000000000002</v>
      </c>
      <c r="K35">
        <v>75.7</v>
      </c>
      <c r="L35">
        <v>32</v>
      </c>
      <c r="M35">
        <v>42.9</v>
      </c>
      <c r="N35">
        <v>35</v>
      </c>
      <c r="O35">
        <v>25.03</v>
      </c>
      <c r="P35" s="3">
        <v>98000000</v>
      </c>
      <c r="Q35" s="4">
        <f t="shared" si="0"/>
        <v>2285.7142857142858</v>
      </c>
      <c r="R35" t="s">
        <v>37</v>
      </c>
      <c r="S35" t="s">
        <v>43</v>
      </c>
      <c r="T35" t="s">
        <v>38</v>
      </c>
      <c r="U35">
        <f t="shared" si="1"/>
        <v>0.25</v>
      </c>
    </row>
    <row r="36" spans="1:21" x14ac:dyDescent="0.3">
      <c r="A36" t="s">
        <v>91</v>
      </c>
      <c r="B36" t="s">
        <v>26</v>
      </c>
      <c r="C36" t="s">
        <v>20</v>
      </c>
      <c r="D36" t="s">
        <v>19</v>
      </c>
      <c r="E36" s="8">
        <v>3.9</v>
      </c>
      <c r="F36">
        <v>35.5</v>
      </c>
      <c r="G36">
        <v>10.84</v>
      </c>
      <c r="H36">
        <v>0.376</v>
      </c>
      <c r="I36">
        <v>1827</v>
      </c>
      <c r="J36" s="8">
        <v>9.8000000000000007</v>
      </c>
      <c r="K36">
        <v>55.75</v>
      </c>
      <c r="L36">
        <v>17</v>
      </c>
      <c r="M36">
        <v>38</v>
      </c>
      <c r="N36">
        <v>12</v>
      </c>
      <c r="O36">
        <v>27.67</v>
      </c>
      <c r="P36" s="3">
        <v>206000000</v>
      </c>
      <c r="Q36" s="4">
        <f t="shared" si="0"/>
        <v>1825.2427184466019</v>
      </c>
      <c r="R36" t="s">
        <v>52</v>
      </c>
      <c r="S36" t="s">
        <v>43</v>
      </c>
      <c r="T36" t="s">
        <v>63</v>
      </c>
      <c r="U36">
        <f t="shared" si="1"/>
        <v>0.25641025641025644</v>
      </c>
    </row>
    <row r="37" spans="1:21" x14ac:dyDescent="0.3">
      <c r="A37" t="s">
        <v>96</v>
      </c>
      <c r="B37" t="s">
        <v>21</v>
      </c>
      <c r="C37" t="s">
        <v>20</v>
      </c>
      <c r="D37" t="s">
        <v>25</v>
      </c>
      <c r="E37" s="8">
        <v>3.7</v>
      </c>
      <c r="F37">
        <v>53.73</v>
      </c>
      <c r="G37">
        <v>0.56999999999999995</v>
      </c>
      <c r="H37">
        <v>1.0149999999999999</v>
      </c>
      <c r="I37">
        <v>2024</v>
      </c>
      <c r="J37" s="8">
        <v>4.4000000000000004</v>
      </c>
      <c r="K37">
        <v>72.319999999999993</v>
      </c>
      <c r="L37">
        <v>29.4</v>
      </c>
      <c r="M37">
        <v>50.4</v>
      </c>
      <c r="N37">
        <v>36</v>
      </c>
      <c r="O37">
        <v>25.99</v>
      </c>
      <c r="P37" s="3">
        <v>276000000</v>
      </c>
      <c r="Q37" s="4">
        <f t="shared" si="0"/>
        <v>3677.5362318840575</v>
      </c>
      <c r="R37" t="s">
        <v>52</v>
      </c>
      <c r="S37" t="s">
        <v>43</v>
      </c>
      <c r="T37" t="s">
        <v>47</v>
      </c>
      <c r="U37">
        <f t="shared" si="1"/>
        <v>0.27027027027027023</v>
      </c>
    </row>
    <row r="38" spans="1:21" x14ac:dyDescent="0.3">
      <c r="A38" t="s">
        <v>104</v>
      </c>
      <c r="B38" t="s">
        <v>27</v>
      </c>
      <c r="C38" t="s">
        <v>20</v>
      </c>
      <c r="D38" t="s">
        <v>16</v>
      </c>
      <c r="E38" s="8">
        <v>3.7</v>
      </c>
      <c r="F38">
        <v>60</v>
      </c>
      <c r="G38">
        <v>0.39</v>
      </c>
      <c r="H38">
        <v>0.192</v>
      </c>
      <c r="I38">
        <v>536</v>
      </c>
      <c r="J38" s="8">
        <v>14.2</v>
      </c>
      <c r="K38">
        <v>71.08</v>
      </c>
      <c r="L38">
        <v>31.9</v>
      </c>
      <c r="M38">
        <v>24</v>
      </c>
      <c r="N38">
        <v>16</v>
      </c>
      <c r="O38">
        <v>24.22</v>
      </c>
      <c r="P38" s="3">
        <v>41000000</v>
      </c>
      <c r="Q38" s="4">
        <f t="shared" si="0"/>
        <v>4682.9268292682927</v>
      </c>
      <c r="R38" t="s">
        <v>37</v>
      </c>
      <c r="S38" t="s">
        <v>43</v>
      </c>
      <c r="T38" t="s">
        <v>63</v>
      </c>
      <c r="U38">
        <f t="shared" si="1"/>
        <v>0.27027027027027023</v>
      </c>
    </row>
    <row r="39" spans="1:21" x14ac:dyDescent="0.3">
      <c r="A39" t="s">
        <v>94</v>
      </c>
      <c r="B39" t="s">
        <v>26</v>
      </c>
      <c r="C39" t="s">
        <v>20</v>
      </c>
      <c r="D39" t="s">
        <v>16</v>
      </c>
      <c r="E39" s="8">
        <v>3.5</v>
      </c>
      <c r="F39">
        <v>71.91</v>
      </c>
      <c r="G39">
        <v>0.36</v>
      </c>
      <c r="H39">
        <v>0.23499999999999999</v>
      </c>
      <c r="I39">
        <v>1352</v>
      </c>
      <c r="J39" s="8">
        <v>9.3000000000000007</v>
      </c>
      <c r="K39">
        <v>72.540000000000006</v>
      </c>
      <c r="L39">
        <v>23.9</v>
      </c>
      <c r="M39">
        <v>28</v>
      </c>
      <c r="N39">
        <v>39</v>
      </c>
      <c r="O39">
        <v>23.88</v>
      </c>
      <c r="P39" s="3">
        <v>104000000</v>
      </c>
      <c r="Q39" s="4">
        <f t="shared" si="0"/>
        <v>2259.6153846153843</v>
      </c>
      <c r="R39" t="s">
        <v>52</v>
      </c>
      <c r="S39" t="s">
        <v>43</v>
      </c>
      <c r="T39" t="s">
        <v>63</v>
      </c>
      <c r="U39">
        <f t="shared" si="1"/>
        <v>0.2857142857142857</v>
      </c>
    </row>
    <row r="40" spans="1:21" x14ac:dyDescent="0.3">
      <c r="A40" t="s">
        <v>65</v>
      </c>
      <c r="B40" t="s">
        <v>14</v>
      </c>
      <c r="C40" t="s">
        <v>15</v>
      </c>
      <c r="D40" t="s">
        <v>16</v>
      </c>
      <c r="E40" s="8">
        <v>5</v>
      </c>
      <c r="F40">
        <v>90.9</v>
      </c>
      <c r="G40">
        <v>9.8699999999999992</v>
      </c>
      <c r="H40">
        <v>19.489999999999998</v>
      </c>
      <c r="I40">
        <v>3096</v>
      </c>
      <c r="J40" s="8">
        <v>5.5</v>
      </c>
      <c r="K40">
        <v>79.11</v>
      </c>
      <c r="L40">
        <v>37.700000000000003</v>
      </c>
      <c r="M40">
        <v>75.900000000000006</v>
      </c>
      <c r="N40">
        <v>88</v>
      </c>
      <c r="O40">
        <v>10</v>
      </c>
      <c r="P40" s="3">
        <v>331000000</v>
      </c>
      <c r="Q40" s="4">
        <f t="shared" si="0"/>
        <v>58882.175226586092</v>
      </c>
      <c r="R40" t="s">
        <v>37</v>
      </c>
      <c r="S40" t="s">
        <v>40</v>
      </c>
      <c r="T40" t="s">
        <v>46</v>
      </c>
      <c r="U40">
        <f t="shared" si="1"/>
        <v>0.2</v>
      </c>
    </row>
    <row r="41" spans="1:21" x14ac:dyDescent="0.3">
      <c r="A41" t="s">
        <v>74</v>
      </c>
      <c r="B41" t="s">
        <v>21</v>
      </c>
      <c r="C41" t="s">
        <v>20</v>
      </c>
      <c r="D41" t="s">
        <v>22</v>
      </c>
      <c r="E41" s="8">
        <v>4.2</v>
      </c>
      <c r="F41">
        <v>70.400000000000006</v>
      </c>
      <c r="G41">
        <v>7.05</v>
      </c>
      <c r="H41">
        <v>12.24</v>
      </c>
      <c r="I41">
        <v>2174</v>
      </c>
      <c r="J41" s="8">
        <v>4.8</v>
      </c>
      <c r="K41">
        <v>77.47</v>
      </c>
      <c r="L41">
        <v>37.9</v>
      </c>
      <c r="M41">
        <v>47.5</v>
      </c>
      <c r="N41">
        <v>64</v>
      </c>
      <c r="O41">
        <v>8.19</v>
      </c>
      <c r="P41" s="3">
        <v>1400000000</v>
      </c>
      <c r="Q41" s="4">
        <f t="shared" si="0"/>
        <v>8742.8571428571431</v>
      </c>
      <c r="R41" t="s">
        <v>37</v>
      </c>
      <c r="S41" t="s">
        <v>40</v>
      </c>
      <c r="T41" t="s">
        <v>38</v>
      </c>
      <c r="U41">
        <f t="shared" si="1"/>
        <v>0.23809523809523808</v>
      </c>
    </row>
  </sheetData>
  <autoFilter ref="A1:T1" xr:uid="{7996974A-B3FF-4428-8B7A-CD2CDA319A6F}">
    <sortState xmlns:xlrd2="http://schemas.microsoft.com/office/spreadsheetml/2017/richdata2" ref="A2:T41">
      <sortCondition descending="1"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8245-A3A0-456C-A99C-C2FCF4CC6337}">
  <dimension ref="A1:U39"/>
  <sheetViews>
    <sheetView workbookViewId="0">
      <selection activeCell="U1" sqref="U1"/>
    </sheetView>
  </sheetViews>
  <sheetFormatPr defaultRowHeight="14.4" x14ac:dyDescent="0.3"/>
  <sheetData>
    <row r="1" spans="1:21" ht="72" x14ac:dyDescent="0.3">
      <c r="A1" s="6" t="s">
        <v>53</v>
      </c>
      <c r="B1" s="6" t="s">
        <v>11</v>
      </c>
      <c r="C1" s="6" t="s">
        <v>50</v>
      </c>
      <c r="D1" s="6" t="s">
        <v>13</v>
      </c>
      <c r="E1" s="6" t="s">
        <v>0</v>
      </c>
      <c r="F1" s="6" t="s">
        <v>1</v>
      </c>
      <c r="G1" s="6" t="s">
        <v>62</v>
      </c>
      <c r="H1" s="6" t="s">
        <v>57</v>
      </c>
      <c r="I1" s="6" t="s">
        <v>54</v>
      </c>
      <c r="J1" s="6" t="s">
        <v>55</v>
      </c>
      <c r="K1" s="6" t="s">
        <v>56</v>
      </c>
      <c r="L1" s="6" t="s">
        <v>49</v>
      </c>
      <c r="M1" s="6" t="s">
        <v>61</v>
      </c>
      <c r="N1" s="6" t="s">
        <v>60</v>
      </c>
      <c r="O1" s="6" t="s">
        <v>59</v>
      </c>
      <c r="P1" s="6" t="s">
        <v>34</v>
      </c>
      <c r="Q1" s="7" t="s">
        <v>35</v>
      </c>
      <c r="R1" s="6" t="s">
        <v>51</v>
      </c>
      <c r="S1" s="6" t="s">
        <v>58</v>
      </c>
      <c r="T1" s="6" t="s">
        <v>64</v>
      </c>
      <c r="U1" s="6" t="s">
        <v>108</v>
      </c>
    </row>
    <row r="2" spans="1:21" x14ac:dyDescent="0.3">
      <c r="A2" t="s">
        <v>76</v>
      </c>
      <c r="B2" t="s">
        <v>23</v>
      </c>
      <c r="C2" t="s">
        <v>15</v>
      </c>
      <c r="D2" t="s">
        <v>17</v>
      </c>
      <c r="E2" s="8">
        <v>5.9</v>
      </c>
      <c r="F2">
        <v>89.6</v>
      </c>
      <c r="G2">
        <v>10.51</v>
      </c>
      <c r="H2">
        <v>1.32</v>
      </c>
      <c r="I2">
        <v>1731</v>
      </c>
      <c r="J2" s="8">
        <v>5.0999999999999996</v>
      </c>
      <c r="K2">
        <v>83.94</v>
      </c>
      <c r="L2">
        <v>37</v>
      </c>
      <c r="M2">
        <v>71.5</v>
      </c>
      <c r="N2">
        <v>114</v>
      </c>
      <c r="O2">
        <v>22.06</v>
      </c>
      <c r="P2" s="3">
        <v>26000000</v>
      </c>
      <c r="Q2" s="4">
        <f t="shared" ref="Q2:Q39" si="0">(H2/P2)*1000000000000</f>
        <v>50769.230769230773</v>
      </c>
      <c r="R2" t="s">
        <v>37</v>
      </c>
      <c r="S2" t="s">
        <v>43</v>
      </c>
      <c r="T2" t="s">
        <v>46</v>
      </c>
      <c r="U2">
        <f>100*(1/E2)</f>
        <v>16.949152542372879</v>
      </c>
    </row>
    <row r="3" spans="1:21" x14ac:dyDescent="0.3">
      <c r="A3" t="s">
        <v>78</v>
      </c>
      <c r="B3" t="s">
        <v>24</v>
      </c>
      <c r="C3" t="s">
        <v>20</v>
      </c>
      <c r="D3" t="s">
        <v>16</v>
      </c>
      <c r="E3" s="8">
        <v>5.8</v>
      </c>
      <c r="F3">
        <v>81.34</v>
      </c>
      <c r="G3">
        <v>7.42</v>
      </c>
      <c r="H3">
        <v>2.0499999999999998</v>
      </c>
      <c r="I3">
        <v>1709</v>
      </c>
      <c r="J3" s="8">
        <v>14.4</v>
      </c>
      <c r="K3">
        <v>76.569999999999993</v>
      </c>
      <c r="L3">
        <v>32.799999999999997</v>
      </c>
      <c r="M3">
        <v>51.2</v>
      </c>
      <c r="N3">
        <v>55</v>
      </c>
      <c r="O3">
        <v>25.58</v>
      </c>
      <c r="P3" s="3">
        <v>213000000</v>
      </c>
      <c r="Q3" s="4">
        <f t="shared" si="0"/>
        <v>9624.4131455399056</v>
      </c>
      <c r="R3" t="s">
        <v>37</v>
      </c>
      <c r="S3" t="s">
        <v>43</v>
      </c>
      <c r="T3" t="s">
        <v>47</v>
      </c>
      <c r="U3">
        <f t="shared" ref="U3:U39" si="1">100*(1/E3)</f>
        <v>17.241379310344829</v>
      </c>
    </row>
    <row r="4" spans="1:21" x14ac:dyDescent="0.3">
      <c r="A4" t="s">
        <v>85</v>
      </c>
      <c r="B4" t="s">
        <v>18</v>
      </c>
      <c r="C4" t="s">
        <v>15</v>
      </c>
      <c r="D4" t="s">
        <v>25</v>
      </c>
      <c r="E4" s="8">
        <v>5.7</v>
      </c>
      <c r="F4">
        <v>78.260000000000005</v>
      </c>
      <c r="G4">
        <v>12.03</v>
      </c>
      <c r="H4">
        <v>0.219</v>
      </c>
      <c r="I4">
        <v>2399</v>
      </c>
      <c r="J4" s="8">
        <v>6.6</v>
      </c>
      <c r="K4">
        <v>82.65</v>
      </c>
      <c r="L4">
        <v>45</v>
      </c>
      <c r="M4">
        <v>54.7</v>
      </c>
      <c r="N4">
        <v>70</v>
      </c>
      <c r="O4">
        <v>16.09</v>
      </c>
      <c r="P4" s="3">
        <v>10000000</v>
      </c>
      <c r="Q4" s="4">
        <f t="shared" si="0"/>
        <v>21900</v>
      </c>
      <c r="R4" t="s">
        <v>38</v>
      </c>
      <c r="S4" t="s">
        <v>42</v>
      </c>
      <c r="T4" t="s">
        <v>47</v>
      </c>
      <c r="U4">
        <f t="shared" si="1"/>
        <v>17.543859649122805</v>
      </c>
    </row>
    <row r="5" spans="1:21" x14ac:dyDescent="0.3">
      <c r="A5" t="s">
        <v>84</v>
      </c>
      <c r="B5" t="s">
        <v>18</v>
      </c>
      <c r="C5" t="s">
        <v>15</v>
      </c>
      <c r="D5" t="s">
        <v>19</v>
      </c>
      <c r="E5" s="8">
        <v>5.6</v>
      </c>
      <c r="F5">
        <v>92.17</v>
      </c>
      <c r="G5">
        <v>10.78</v>
      </c>
      <c r="H5">
        <v>0.252</v>
      </c>
      <c r="I5">
        <v>1659</v>
      </c>
      <c r="J5" s="8">
        <v>7.5</v>
      </c>
      <c r="K5">
        <v>82.48</v>
      </c>
      <c r="L5">
        <v>42.4</v>
      </c>
      <c r="M5">
        <v>70.900000000000006</v>
      </c>
      <c r="N5">
        <v>95</v>
      </c>
      <c r="O5">
        <v>2.2999999999999998</v>
      </c>
      <c r="P5" s="3">
        <v>5500000</v>
      </c>
      <c r="Q5" s="4">
        <f t="shared" si="0"/>
        <v>45818.181818181816</v>
      </c>
      <c r="R5" t="s">
        <v>38</v>
      </c>
      <c r="S5" t="s">
        <v>42</v>
      </c>
      <c r="T5" t="s">
        <v>46</v>
      </c>
      <c r="U5">
        <f t="shared" si="1"/>
        <v>17.857142857142858</v>
      </c>
    </row>
    <row r="6" spans="1:21" x14ac:dyDescent="0.3">
      <c r="A6" t="s">
        <v>72</v>
      </c>
      <c r="B6" t="s">
        <v>18</v>
      </c>
      <c r="C6" t="s">
        <v>20</v>
      </c>
      <c r="D6" t="s">
        <v>19</v>
      </c>
      <c r="E6" s="8">
        <v>5.5</v>
      </c>
      <c r="F6">
        <v>84.99</v>
      </c>
      <c r="G6">
        <v>11.19</v>
      </c>
      <c r="H6">
        <v>1.58</v>
      </c>
      <c r="I6">
        <v>1974</v>
      </c>
      <c r="J6" s="8">
        <v>5</v>
      </c>
      <c r="K6">
        <v>72.989999999999995</v>
      </c>
      <c r="L6">
        <v>38.799999999999997</v>
      </c>
      <c r="M6">
        <v>49.1</v>
      </c>
      <c r="N6">
        <v>86</v>
      </c>
      <c r="O6">
        <v>-3.64</v>
      </c>
      <c r="P6" s="3">
        <v>145000000</v>
      </c>
      <c r="Q6" s="4">
        <f t="shared" si="0"/>
        <v>10896.551724137931</v>
      </c>
      <c r="R6" t="s">
        <v>37</v>
      </c>
      <c r="S6" t="s">
        <v>41</v>
      </c>
      <c r="T6" t="s">
        <v>38</v>
      </c>
      <c r="U6">
        <f t="shared" si="1"/>
        <v>18.181818181818183</v>
      </c>
    </row>
    <row r="7" spans="1:21" x14ac:dyDescent="0.3">
      <c r="A7" t="s">
        <v>82</v>
      </c>
      <c r="B7" t="s">
        <v>14</v>
      </c>
      <c r="C7" t="s">
        <v>20</v>
      </c>
      <c r="D7" t="s">
        <v>22</v>
      </c>
      <c r="E7" s="8">
        <v>5.5</v>
      </c>
      <c r="F7">
        <v>74</v>
      </c>
      <c r="G7">
        <v>5.83</v>
      </c>
      <c r="H7">
        <v>9.6000000000000002E-2</v>
      </c>
      <c r="I7">
        <v>2288</v>
      </c>
      <c r="J7" s="8">
        <v>2.8</v>
      </c>
      <c r="K7">
        <v>79.180000000000007</v>
      </c>
      <c r="L7">
        <v>41.2</v>
      </c>
      <c r="M7">
        <v>30.5</v>
      </c>
      <c r="N7">
        <v>54</v>
      </c>
      <c r="O7">
        <v>26.05</v>
      </c>
      <c r="P7" s="3">
        <v>11000000</v>
      </c>
      <c r="Q7" s="4">
        <f t="shared" si="0"/>
        <v>8727.2727272727279</v>
      </c>
      <c r="R7" t="s">
        <v>38</v>
      </c>
      <c r="S7" t="s">
        <v>41</v>
      </c>
      <c r="T7" t="s">
        <v>63</v>
      </c>
      <c r="U7">
        <f t="shared" si="1"/>
        <v>18.181818181818183</v>
      </c>
    </row>
    <row r="8" spans="1:21" x14ac:dyDescent="0.3">
      <c r="A8" t="s">
        <v>88</v>
      </c>
      <c r="B8" t="s">
        <v>23</v>
      </c>
      <c r="C8" t="s">
        <v>15</v>
      </c>
      <c r="D8" t="s">
        <v>25</v>
      </c>
      <c r="E8" s="8">
        <v>5.4</v>
      </c>
      <c r="F8">
        <v>91.5</v>
      </c>
      <c r="G8">
        <v>10.63</v>
      </c>
      <c r="H8">
        <v>0.20399999999999999</v>
      </c>
      <c r="I8">
        <v>1752</v>
      </c>
      <c r="J8" s="8">
        <v>4.0999999999999996</v>
      </c>
      <c r="K8">
        <v>82.8</v>
      </c>
      <c r="L8">
        <v>36.5</v>
      </c>
      <c r="M8">
        <v>62.5</v>
      </c>
      <c r="N8">
        <v>80</v>
      </c>
      <c r="O8">
        <v>11.23</v>
      </c>
      <c r="P8" s="3">
        <v>5000000</v>
      </c>
      <c r="Q8" s="4">
        <f t="shared" si="0"/>
        <v>40799.999999999993</v>
      </c>
      <c r="R8" t="s">
        <v>37</v>
      </c>
      <c r="S8" t="s">
        <v>42</v>
      </c>
      <c r="T8" t="s">
        <v>46</v>
      </c>
      <c r="U8">
        <f t="shared" si="1"/>
        <v>18.518518518518519</v>
      </c>
    </row>
    <row r="9" spans="1:21" x14ac:dyDescent="0.3">
      <c r="A9" t="s">
        <v>67</v>
      </c>
      <c r="B9" t="s">
        <v>18</v>
      </c>
      <c r="C9" t="s">
        <v>15</v>
      </c>
      <c r="D9" t="s">
        <v>16</v>
      </c>
      <c r="E9" s="8">
        <v>5.2</v>
      </c>
      <c r="F9">
        <v>89.81</v>
      </c>
      <c r="G9">
        <v>12.91</v>
      </c>
      <c r="H9">
        <v>3.69</v>
      </c>
      <c r="I9">
        <v>1354</v>
      </c>
      <c r="J9" s="8">
        <v>3.5</v>
      </c>
      <c r="K9">
        <v>81.88</v>
      </c>
      <c r="L9">
        <v>33.4</v>
      </c>
      <c r="M9">
        <v>65</v>
      </c>
      <c r="N9">
        <v>73</v>
      </c>
      <c r="O9">
        <v>9.49</v>
      </c>
      <c r="P9" s="3">
        <v>83000000</v>
      </c>
      <c r="Q9" s="4">
        <f t="shared" si="0"/>
        <v>44457.831325301209</v>
      </c>
      <c r="R9" t="s">
        <v>37</v>
      </c>
      <c r="S9" t="s">
        <v>42</v>
      </c>
      <c r="T9" t="s">
        <v>46</v>
      </c>
      <c r="U9">
        <f t="shared" si="1"/>
        <v>19.23076923076923</v>
      </c>
    </row>
    <row r="10" spans="1:21" x14ac:dyDescent="0.3">
      <c r="A10" t="s">
        <v>70</v>
      </c>
      <c r="B10" t="s">
        <v>18</v>
      </c>
      <c r="C10" t="s">
        <v>15</v>
      </c>
      <c r="D10" t="s">
        <v>17</v>
      </c>
      <c r="E10" s="8">
        <v>5.2</v>
      </c>
      <c r="F10">
        <v>93.21</v>
      </c>
      <c r="G10">
        <v>12.71</v>
      </c>
      <c r="H10">
        <v>1.31</v>
      </c>
      <c r="I10">
        <v>1686</v>
      </c>
      <c r="J10" s="8">
        <v>14.7</v>
      </c>
      <c r="K10">
        <v>83.99</v>
      </c>
      <c r="L10">
        <v>43.9</v>
      </c>
      <c r="M10">
        <v>60.9</v>
      </c>
      <c r="N10">
        <v>96</v>
      </c>
      <c r="O10">
        <v>14.25</v>
      </c>
      <c r="P10" s="3">
        <v>47000000</v>
      </c>
      <c r="Q10" s="4">
        <f t="shared" si="0"/>
        <v>27872.340425531915</v>
      </c>
      <c r="R10" t="s">
        <v>38</v>
      </c>
      <c r="S10" t="s">
        <v>43</v>
      </c>
      <c r="T10" t="s">
        <v>46</v>
      </c>
      <c r="U10">
        <f t="shared" si="1"/>
        <v>19.23076923076923</v>
      </c>
    </row>
    <row r="11" spans="1:21" x14ac:dyDescent="0.3">
      <c r="A11" t="s">
        <v>81</v>
      </c>
      <c r="B11" t="s">
        <v>24</v>
      </c>
      <c r="C11" t="s">
        <v>20</v>
      </c>
      <c r="D11" t="s">
        <v>25</v>
      </c>
      <c r="E11" s="8">
        <v>5</v>
      </c>
      <c r="F11">
        <v>88.3</v>
      </c>
      <c r="G11">
        <v>9.07</v>
      </c>
      <c r="H11">
        <v>0.27700000000000002</v>
      </c>
      <c r="I11">
        <v>1974</v>
      </c>
      <c r="J11" s="8">
        <v>9.1</v>
      </c>
      <c r="K11">
        <v>80.739999999999995</v>
      </c>
      <c r="L11">
        <v>34.9</v>
      </c>
      <c r="M11">
        <v>56.2</v>
      </c>
      <c r="N11">
        <v>92</v>
      </c>
      <c r="O11">
        <v>9.8800000000000008</v>
      </c>
      <c r="P11" s="3">
        <v>19000000</v>
      </c>
      <c r="Q11" s="4">
        <f t="shared" si="0"/>
        <v>14578.947368421053</v>
      </c>
      <c r="R11" t="s">
        <v>37</v>
      </c>
      <c r="S11" t="s">
        <v>41</v>
      </c>
      <c r="T11" t="s">
        <v>47</v>
      </c>
      <c r="U11">
        <f t="shared" si="1"/>
        <v>20</v>
      </c>
    </row>
    <row r="12" spans="1:21" x14ac:dyDescent="0.3">
      <c r="A12" t="s">
        <v>83</v>
      </c>
      <c r="B12" t="s">
        <v>18</v>
      </c>
      <c r="C12" t="s">
        <v>15</v>
      </c>
      <c r="D12" t="s">
        <v>25</v>
      </c>
      <c r="E12" s="8">
        <v>4.9000000000000004</v>
      </c>
      <c r="F12">
        <v>94.54</v>
      </c>
      <c r="G12">
        <v>8.93</v>
      </c>
      <c r="H12">
        <v>0.53600000000000003</v>
      </c>
      <c r="I12">
        <v>1609</v>
      </c>
      <c r="J12" s="8">
        <v>8.6999999999999993</v>
      </c>
      <c r="K12">
        <v>83.33</v>
      </c>
      <c r="L12">
        <v>39.5</v>
      </c>
      <c r="M12">
        <v>64.900000000000006</v>
      </c>
      <c r="N12">
        <v>85</v>
      </c>
      <c r="O12">
        <v>3.02</v>
      </c>
      <c r="P12" s="3">
        <v>10000000</v>
      </c>
      <c r="Q12" s="4">
        <f t="shared" si="0"/>
        <v>53600</v>
      </c>
      <c r="R12" t="s">
        <v>38</v>
      </c>
      <c r="S12" t="s">
        <v>42</v>
      </c>
      <c r="T12" t="s">
        <v>46</v>
      </c>
      <c r="U12">
        <f t="shared" si="1"/>
        <v>20.408163265306118</v>
      </c>
    </row>
    <row r="13" spans="1:21" x14ac:dyDescent="0.3">
      <c r="A13" t="s">
        <v>101</v>
      </c>
      <c r="B13" t="s">
        <v>27</v>
      </c>
      <c r="C13" t="s">
        <v>20</v>
      </c>
      <c r="D13" t="s">
        <v>25</v>
      </c>
      <c r="E13" s="8">
        <v>4.9000000000000004</v>
      </c>
      <c r="F13">
        <v>84.11</v>
      </c>
      <c r="G13">
        <v>1.03</v>
      </c>
      <c r="H13">
        <v>0.45400000000000001</v>
      </c>
      <c r="I13">
        <v>1746</v>
      </c>
      <c r="J13" s="8">
        <v>11.5</v>
      </c>
      <c r="K13">
        <v>77.3</v>
      </c>
      <c r="L13">
        <v>31.9</v>
      </c>
      <c r="M13">
        <v>36.5</v>
      </c>
      <c r="N13">
        <v>58</v>
      </c>
      <c r="O13">
        <v>19.54</v>
      </c>
      <c r="P13" s="3">
        <v>85000000</v>
      </c>
      <c r="Q13" s="4">
        <f t="shared" si="0"/>
        <v>5341.1764705882351</v>
      </c>
      <c r="R13" t="s">
        <v>37</v>
      </c>
      <c r="S13" t="s">
        <v>42</v>
      </c>
      <c r="T13" t="s">
        <v>63</v>
      </c>
      <c r="U13">
        <f t="shared" si="1"/>
        <v>20.408163265306118</v>
      </c>
    </row>
    <row r="14" spans="1:21" x14ac:dyDescent="0.3">
      <c r="A14" t="s">
        <v>68</v>
      </c>
      <c r="B14" t="s">
        <v>18</v>
      </c>
      <c r="C14" t="s">
        <v>15</v>
      </c>
      <c r="D14" t="s">
        <v>19</v>
      </c>
      <c r="E14" s="8">
        <v>4.8</v>
      </c>
      <c r="F14">
        <v>84.8</v>
      </c>
      <c r="G14">
        <v>12.33</v>
      </c>
      <c r="H14">
        <v>2.58</v>
      </c>
      <c r="I14">
        <v>1514</v>
      </c>
      <c r="J14" s="8">
        <v>8.1</v>
      </c>
      <c r="K14">
        <v>83.18</v>
      </c>
      <c r="L14">
        <v>41.6</v>
      </c>
      <c r="M14">
        <v>61.9</v>
      </c>
      <c r="N14">
        <v>69</v>
      </c>
      <c r="O14">
        <v>11.57</v>
      </c>
      <c r="P14" s="3">
        <v>67000000</v>
      </c>
      <c r="Q14" s="4">
        <f t="shared" si="0"/>
        <v>38507.462686567167</v>
      </c>
      <c r="R14" t="s">
        <v>38</v>
      </c>
      <c r="S14" t="s">
        <v>42</v>
      </c>
      <c r="T14" t="s">
        <v>46</v>
      </c>
      <c r="U14">
        <f t="shared" si="1"/>
        <v>20.833333333333336</v>
      </c>
    </row>
    <row r="15" spans="1:21" x14ac:dyDescent="0.3">
      <c r="A15" t="s">
        <v>86</v>
      </c>
      <c r="B15" t="s">
        <v>18</v>
      </c>
      <c r="C15" t="s">
        <v>15</v>
      </c>
      <c r="D15" t="s">
        <v>17</v>
      </c>
      <c r="E15" s="8">
        <v>4.8</v>
      </c>
      <c r="F15">
        <v>92</v>
      </c>
      <c r="G15">
        <v>12.88</v>
      </c>
      <c r="H15">
        <v>0.33100000000000002</v>
      </c>
      <c r="I15">
        <v>1863</v>
      </c>
      <c r="J15" s="8">
        <v>6.6</v>
      </c>
      <c r="K15">
        <v>82.81</v>
      </c>
      <c r="L15">
        <v>37.6</v>
      </c>
      <c r="M15">
        <v>55.3</v>
      </c>
      <c r="N15">
        <v>75</v>
      </c>
      <c r="O15">
        <v>9.9499999999999993</v>
      </c>
      <c r="P15" s="3">
        <v>5000000</v>
      </c>
      <c r="Q15" s="4">
        <f t="shared" si="0"/>
        <v>66200</v>
      </c>
      <c r="R15" t="s">
        <v>37</v>
      </c>
      <c r="S15" t="s">
        <v>42</v>
      </c>
      <c r="T15" t="s">
        <v>47</v>
      </c>
      <c r="U15">
        <f t="shared" si="1"/>
        <v>20.833333333333336</v>
      </c>
    </row>
    <row r="16" spans="1:21" x14ac:dyDescent="0.3">
      <c r="A16" t="s">
        <v>66</v>
      </c>
      <c r="B16" t="s">
        <v>14</v>
      </c>
      <c r="C16" t="s">
        <v>15</v>
      </c>
      <c r="D16" t="s">
        <v>17</v>
      </c>
      <c r="E16" s="8">
        <v>4.7</v>
      </c>
      <c r="F16">
        <v>96.97</v>
      </c>
      <c r="G16">
        <v>8.94</v>
      </c>
      <c r="H16">
        <v>1.64</v>
      </c>
      <c r="I16">
        <v>1696</v>
      </c>
      <c r="J16" s="8">
        <v>7.5</v>
      </c>
      <c r="K16">
        <v>82.96</v>
      </c>
      <c r="L16">
        <v>40.200000000000003</v>
      </c>
      <c r="M16">
        <v>69.8</v>
      </c>
      <c r="N16">
        <v>80</v>
      </c>
      <c r="O16">
        <v>-3.71</v>
      </c>
      <c r="P16" s="3">
        <v>38000000</v>
      </c>
      <c r="Q16" s="4">
        <f t="shared" si="0"/>
        <v>43157.8947368421</v>
      </c>
      <c r="R16" t="s">
        <v>38</v>
      </c>
      <c r="S16" t="s">
        <v>41</v>
      </c>
      <c r="T16" t="s">
        <v>46</v>
      </c>
      <c r="U16">
        <f t="shared" si="1"/>
        <v>21.276595744680851</v>
      </c>
    </row>
    <row r="17" spans="1:21" x14ac:dyDescent="0.3">
      <c r="A17" t="s">
        <v>71</v>
      </c>
      <c r="B17" t="s">
        <v>18</v>
      </c>
      <c r="C17" t="s">
        <v>15</v>
      </c>
      <c r="D17" t="s">
        <v>17</v>
      </c>
      <c r="E17" s="8">
        <v>4.7</v>
      </c>
      <c r="F17">
        <v>97</v>
      </c>
      <c r="G17">
        <v>7.41</v>
      </c>
      <c r="H17">
        <v>0.4</v>
      </c>
      <c r="I17">
        <v>1417</v>
      </c>
      <c r="J17" s="8">
        <v>5</v>
      </c>
      <c r="K17">
        <v>82.94</v>
      </c>
      <c r="L17">
        <v>39.299999999999997</v>
      </c>
      <c r="M17">
        <v>60.2</v>
      </c>
      <c r="N17">
        <v>84</v>
      </c>
      <c r="O17">
        <v>2.06</v>
      </c>
      <c r="P17" s="3">
        <v>5400000</v>
      </c>
      <c r="Q17" s="4">
        <f t="shared" si="0"/>
        <v>74074.074074074073</v>
      </c>
      <c r="R17" t="s">
        <v>37</v>
      </c>
      <c r="S17" t="s">
        <v>41</v>
      </c>
      <c r="T17" t="s">
        <v>46</v>
      </c>
      <c r="U17">
        <f t="shared" si="1"/>
        <v>21.276595744680851</v>
      </c>
    </row>
    <row r="18" spans="1:21" x14ac:dyDescent="0.3">
      <c r="A18" t="s">
        <v>79</v>
      </c>
      <c r="B18" t="s">
        <v>24</v>
      </c>
      <c r="C18" t="s">
        <v>20</v>
      </c>
      <c r="D18" t="s">
        <v>16</v>
      </c>
      <c r="E18" s="8">
        <v>4.7</v>
      </c>
      <c r="F18">
        <v>85.5</v>
      </c>
      <c r="G18">
        <v>9.65</v>
      </c>
      <c r="H18">
        <v>0.64</v>
      </c>
      <c r="I18">
        <v>1692</v>
      </c>
      <c r="J18" s="8">
        <v>10.9</v>
      </c>
      <c r="K18">
        <v>77.17</v>
      </c>
      <c r="L18">
        <v>24.4</v>
      </c>
      <c r="M18">
        <v>54.4</v>
      </c>
      <c r="N18">
        <v>99</v>
      </c>
      <c r="O18">
        <v>15.4</v>
      </c>
      <c r="P18" s="3">
        <v>45000000</v>
      </c>
      <c r="Q18" s="4">
        <f t="shared" si="0"/>
        <v>14222.222222222223</v>
      </c>
      <c r="R18" t="s">
        <v>52</v>
      </c>
      <c r="S18" t="s">
        <v>40</v>
      </c>
      <c r="T18" t="s">
        <v>47</v>
      </c>
      <c r="U18">
        <f t="shared" si="1"/>
        <v>21.276595744680851</v>
      </c>
    </row>
    <row r="19" spans="1:21" x14ac:dyDescent="0.3">
      <c r="A19" t="s">
        <v>80</v>
      </c>
      <c r="B19" t="s">
        <v>24</v>
      </c>
      <c r="C19" t="s">
        <v>20</v>
      </c>
      <c r="D19" t="s">
        <v>25</v>
      </c>
      <c r="E19" s="8">
        <v>4.7</v>
      </c>
      <c r="F19">
        <v>69.790000000000006</v>
      </c>
      <c r="G19">
        <v>5.74</v>
      </c>
      <c r="H19">
        <v>0.31</v>
      </c>
      <c r="I19">
        <v>1998</v>
      </c>
      <c r="J19" s="8">
        <v>14.3</v>
      </c>
      <c r="K19">
        <v>77.87</v>
      </c>
      <c r="L19">
        <v>30.8</v>
      </c>
      <c r="M19">
        <v>53.2</v>
      </c>
      <c r="N19">
        <v>54</v>
      </c>
      <c r="O19">
        <v>24.97</v>
      </c>
      <c r="P19" s="3">
        <v>51000000</v>
      </c>
      <c r="Q19" s="4">
        <f t="shared" si="0"/>
        <v>6078.4313725490201</v>
      </c>
      <c r="R19" t="s">
        <v>37</v>
      </c>
      <c r="S19" t="s">
        <v>43</v>
      </c>
      <c r="T19" t="s">
        <v>47</v>
      </c>
      <c r="U19">
        <f t="shared" si="1"/>
        <v>21.276595744680851</v>
      </c>
    </row>
    <row r="20" spans="1:21" x14ac:dyDescent="0.3">
      <c r="A20" t="s">
        <v>87</v>
      </c>
      <c r="B20" t="s">
        <v>18</v>
      </c>
      <c r="C20" t="s">
        <v>15</v>
      </c>
      <c r="D20" t="s">
        <v>25</v>
      </c>
      <c r="E20" s="8">
        <v>4.7</v>
      </c>
      <c r="F20">
        <v>91.33</v>
      </c>
      <c r="G20">
        <v>9.61</v>
      </c>
      <c r="H20">
        <v>0.83099999999999996</v>
      </c>
      <c r="I20">
        <v>1430</v>
      </c>
      <c r="J20" s="8">
        <v>4</v>
      </c>
      <c r="K20">
        <v>82.78</v>
      </c>
      <c r="L20">
        <v>41.7</v>
      </c>
      <c r="M20">
        <v>64.7</v>
      </c>
      <c r="N20">
        <v>92</v>
      </c>
      <c r="O20">
        <v>10.39</v>
      </c>
      <c r="P20" s="3">
        <v>17000000</v>
      </c>
      <c r="Q20" s="4">
        <f t="shared" si="0"/>
        <v>48882.352941176468</v>
      </c>
      <c r="R20" t="s">
        <v>38</v>
      </c>
      <c r="S20" t="s">
        <v>42</v>
      </c>
      <c r="T20" t="s">
        <v>46</v>
      </c>
      <c r="U20">
        <f t="shared" si="1"/>
        <v>21.276595744680851</v>
      </c>
    </row>
    <row r="21" spans="1:21" x14ac:dyDescent="0.3">
      <c r="A21" t="s">
        <v>92</v>
      </c>
      <c r="B21" t="s">
        <v>26</v>
      </c>
      <c r="C21" t="s">
        <v>20</v>
      </c>
      <c r="D21" t="s">
        <v>17</v>
      </c>
      <c r="E21" s="8">
        <v>4.7</v>
      </c>
      <c r="F21">
        <v>24</v>
      </c>
      <c r="G21">
        <v>2.36</v>
      </c>
      <c r="H21">
        <v>0.08</v>
      </c>
      <c r="I21">
        <v>2496</v>
      </c>
      <c r="J21" s="8">
        <v>3.7</v>
      </c>
      <c r="K21">
        <v>67.81</v>
      </c>
      <c r="L21">
        <v>18.5</v>
      </c>
      <c r="M21">
        <v>37.799999999999997</v>
      </c>
      <c r="N21">
        <v>10</v>
      </c>
      <c r="O21">
        <v>23.35</v>
      </c>
      <c r="P21" s="3">
        <v>118000000</v>
      </c>
      <c r="Q21" s="4">
        <f t="shared" si="0"/>
        <v>677.96610169491532</v>
      </c>
      <c r="R21" t="s">
        <v>52</v>
      </c>
      <c r="S21" t="s">
        <v>42</v>
      </c>
      <c r="T21" t="s">
        <v>63</v>
      </c>
      <c r="U21">
        <f t="shared" si="1"/>
        <v>21.276595744680851</v>
      </c>
    </row>
    <row r="22" spans="1:21" x14ac:dyDescent="0.3">
      <c r="A22" t="s">
        <v>90</v>
      </c>
      <c r="B22" t="s">
        <v>26</v>
      </c>
      <c r="C22" t="s">
        <v>20</v>
      </c>
      <c r="D22" t="s">
        <v>17</v>
      </c>
      <c r="E22" s="8">
        <v>4.5999999999999996</v>
      </c>
      <c r="F22">
        <v>70</v>
      </c>
      <c r="G22">
        <v>9.52</v>
      </c>
      <c r="H22">
        <v>0.34899999999999998</v>
      </c>
      <c r="I22">
        <v>2209</v>
      </c>
      <c r="J22" s="8">
        <v>33.6</v>
      </c>
      <c r="K22">
        <v>64.88</v>
      </c>
      <c r="L22">
        <v>27.1</v>
      </c>
      <c r="M22">
        <v>45.8</v>
      </c>
      <c r="N22">
        <v>24</v>
      </c>
      <c r="O22">
        <v>18.059999999999999</v>
      </c>
      <c r="P22" s="3">
        <v>60000000</v>
      </c>
      <c r="Q22" s="4">
        <f t="shared" si="0"/>
        <v>5816.666666666667</v>
      </c>
      <c r="R22" t="s">
        <v>52</v>
      </c>
      <c r="S22" t="s">
        <v>43</v>
      </c>
      <c r="T22" t="s">
        <v>38</v>
      </c>
      <c r="U22">
        <f t="shared" si="1"/>
        <v>21.739130434782609</v>
      </c>
    </row>
    <row r="23" spans="1:21" x14ac:dyDescent="0.3">
      <c r="A23" t="s">
        <v>102</v>
      </c>
      <c r="B23" t="s">
        <v>27</v>
      </c>
      <c r="C23" t="s">
        <v>15</v>
      </c>
      <c r="D23" t="s">
        <v>25</v>
      </c>
      <c r="E23" s="8">
        <v>4.5999999999999996</v>
      </c>
      <c r="F23">
        <v>90.13</v>
      </c>
      <c r="G23">
        <v>4.21</v>
      </c>
      <c r="H23">
        <v>0.35299999999999998</v>
      </c>
      <c r="I23">
        <v>1921</v>
      </c>
      <c r="J23" s="8">
        <v>5</v>
      </c>
      <c r="K23">
        <v>84.01</v>
      </c>
      <c r="L23">
        <v>29</v>
      </c>
      <c r="M23">
        <v>47.2</v>
      </c>
      <c r="N23">
        <v>61</v>
      </c>
      <c r="O23">
        <v>20.87</v>
      </c>
      <c r="P23" s="3">
        <v>9300000</v>
      </c>
      <c r="Q23" s="4">
        <f t="shared" si="0"/>
        <v>37956.989247311823</v>
      </c>
      <c r="R23" t="s">
        <v>52</v>
      </c>
      <c r="S23" t="s">
        <v>43</v>
      </c>
      <c r="T23" t="s">
        <v>38</v>
      </c>
      <c r="U23">
        <f t="shared" si="1"/>
        <v>21.739130434782609</v>
      </c>
    </row>
    <row r="24" spans="1:21" x14ac:dyDescent="0.3">
      <c r="A24" t="s">
        <v>106</v>
      </c>
      <c r="B24" t="s">
        <v>18</v>
      </c>
      <c r="C24" t="s">
        <v>15</v>
      </c>
      <c r="D24" t="s">
        <v>17</v>
      </c>
      <c r="E24" s="8">
        <v>4.5</v>
      </c>
      <c r="F24">
        <v>94.82</v>
      </c>
      <c r="G24">
        <v>11.45</v>
      </c>
      <c r="H24">
        <v>2.64</v>
      </c>
      <c r="I24">
        <v>2755</v>
      </c>
      <c r="J24" s="8">
        <v>4.5</v>
      </c>
      <c r="K24">
        <v>81.77</v>
      </c>
      <c r="L24">
        <v>39.6</v>
      </c>
      <c r="M24">
        <v>67.2</v>
      </c>
      <c r="N24">
        <v>69</v>
      </c>
      <c r="O24">
        <v>9.3800000000000008</v>
      </c>
      <c r="P24" s="3">
        <v>68000000</v>
      </c>
      <c r="Q24" s="4">
        <f t="shared" si="0"/>
        <v>38823.529411764706</v>
      </c>
      <c r="R24" t="s">
        <v>38</v>
      </c>
      <c r="S24" t="s">
        <v>42</v>
      </c>
      <c r="T24" t="s">
        <v>46</v>
      </c>
      <c r="U24">
        <f t="shared" si="1"/>
        <v>22.222222222222221</v>
      </c>
    </row>
    <row r="25" spans="1:21" x14ac:dyDescent="0.3">
      <c r="A25" t="s">
        <v>73</v>
      </c>
      <c r="B25" t="s">
        <v>21</v>
      </c>
      <c r="C25" t="s">
        <v>20</v>
      </c>
      <c r="D25" t="s">
        <v>16</v>
      </c>
      <c r="E25" s="8">
        <v>4.5</v>
      </c>
      <c r="F25">
        <v>43</v>
      </c>
      <c r="G25">
        <v>5.54</v>
      </c>
      <c r="H25">
        <v>2.65</v>
      </c>
      <c r="I25">
        <v>2117</v>
      </c>
      <c r="J25" s="8">
        <v>6</v>
      </c>
      <c r="K25">
        <v>70.42</v>
      </c>
      <c r="L25">
        <v>27.6</v>
      </c>
      <c r="M25">
        <v>42.8</v>
      </c>
      <c r="N25">
        <v>31</v>
      </c>
      <c r="O25">
        <v>24.99</v>
      </c>
      <c r="P25" s="3">
        <v>1400000000</v>
      </c>
      <c r="Q25" s="4">
        <f t="shared" si="0"/>
        <v>1892.8571428571427</v>
      </c>
      <c r="R25" t="s">
        <v>52</v>
      </c>
      <c r="S25" t="s">
        <v>43</v>
      </c>
      <c r="T25" t="s">
        <v>38</v>
      </c>
      <c r="U25">
        <f t="shared" si="1"/>
        <v>22.222222222222221</v>
      </c>
    </row>
    <row r="26" spans="1:21" x14ac:dyDescent="0.3">
      <c r="A26" t="s">
        <v>93</v>
      </c>
      <c r="B26" t="s">
        <v>27</v>
      </c>
      <c r="C26" t="s">
        <v>20</v>
      </c>
      <c r="D26" t="s">
        <v>25</v>
      </c>
      <c r="E26" s="8">
        <v>4.5</v>
      </c>
      <c r="F26">
        <v>97.86</v>
      </c>
      <c r="G26">
        <v>0.19</v>
      </c>
      <c r="H26">
        <v>0.68700000000000006</v>
      </c>
      <c r="I26">
        <v>1513</v>
      </c>
      <c r="J26" s="8">
        <v>7.4</v>
      </c>
      <c r="K26">
        <v>75.69</v>
      </c>
      <c r="L26">
        <v>29.8</v>
      </c>
      <c r="M26">
        <v>44.9</v>
      </c>
      <c r="N26">
        <v>71</v>
      </c>
      <c r="O26">
        <v>26.8</v>
      </c>
      <c r="P26" s="3">
        <v>35000000</v>
      </c>
      <c r="Q26" s="4">
        <f t="shared" si="0"/>
        <v>19628.571428571431</v>
      </c>
      <c r="R26" t="s">
        <v>52</v>
      </c>
      <c r="S26" t="s">
        <v>43</v>
      </c>
      <c r="T26" t="s">
        <v>38</v>
      </c>
      <c r="U26">
        <f t="shared" si="1"/>
        <v>22.222222222222221</v>
      </c>
    </row>
    <row r="27" spans="1:21" x14ac:dyDescent="0.3">
      <c r="A27" t="s">
        <v>95</v>
      </c>
      <c r="B27" t="s">
        <v>21</v>
      </c>
      <c r="C27" t="s">
        <v>20</v>
      </c>
      <c r="D27" t="s">
        <v>25</v>
      </c>
      <c r="E27" s="8">
        <v>4.5</v>
      </c>
      <c r="F27">
        <v>84.12</v>
      </c>
      <c r="G27">
        <v>0.69</v>
      </c>
      <c r="H27">
        <v>0.11</v>
      </c>
      <c r="I27">
        <v>2288</v>
      </c>
      <c r="J27" s="8">
        <v>11.5</v>
      </c>
      <c r="K27">
        <v>77.430000000000007</v>
      </c>
      <c r="L27">
        <v>28.7</v>
      </c>
      <c r="M27">
        <v>33.6</v>
      </c>
      <c r="N27">
        <v>43</v>
      </c>
      <c r="O27">
        <v>18.48</v>
      </c>
      <c r="P27" s="3">
        <v>37000000</v>
      </c>
      <c r="Q27" s="4">
        <f t="shared" si="0"/>
        <v>2972.9729729729729</v>
      </c>
      <c r="R27" t="s">
        <v>52</v>
      </c>
      <c r="S27" t="s">
        <v>43</v>
      </c>
      <c r="T27" t="s">
        <v>63</v>
      </c>
      <c r="U27">
        <f t="shared" si="1"/>
        <v>22.222222222222221</v>
      </c>
    </row>
    <row r="28" spans="1:21" x14ac:dyDescent="0.3">
      <c r="A28" t="s">
        <v>97</v>
      </c>
      <c r="B28" t="s">
        <v>21</v>
      </c>
      <c r="C28" t="s">
        <v>20</v>
      </c>
      <c r="D28" t="s">
        <v>25</v>
      </c>
      <c r="E28" s="8">
        <v>4.4000000000000004</v>
      </c>
      <c r="F28">
        <v>77.84</v>
      </c>
      <c r="G28">
        <v>8.3000000000000007</v>
      </c>
      <c r="H28">
        <v>0.45500000000000002</v>
      </c>
      <c r="I28">
        <v>2185</v>
      </c>
      <c r="J28" s="8">
        <v>1.4</v>
      </c>
      <c r="K28">
        <v>77.400000000000006</v>
      </c>
      <c r="L28">
        <v>39.299999999999997</v>
      </c>
      <c r="M28">
        <v>68.2</v>
      </c>
      <c r="N28">
        <v>44</v>
      </c>
      <c r="O28">
        <v>26.91</v>
      </c>
      <c r="P28" s="3">
        <v>70000000</v>
      </c>
      <c r="Q28" s="4">
        <f t="shared" si="0"/>
        <v>6500</v>
      </c>
      <c r="R28" t="s">
        <v>37</v>
      </c>
      <c r="S28" t="s">
        <v>43</v>
      </c>
      <c r="T28" t="s">
        <v>46</v>
      </c>
      <c r="U28">
        <f t="shared" si="1"/>
        <v>22.727272727272727</v>
      </c>
    </row>
    <row r="29" spans="1:21" x14ac:dyDescent="0.3">
      <c r="A29" t="s">
        <v>103</v>
      </c>
      <c r="B29" t="s">
        <v>27</v>
      </c>
      <c r="C29" t="s">
        <v>20</v>
      </c>
      <c r="D29" t="s">
        <v>25</v>
      </c>
      <c r="E29" s="8">
        <v>4.4000000000000004</v>
      </c>
      <c r="F29">
        <v>77.67</v>
      </c>
      <c r="G29">
        <v>2.0499999999999998</v>
      </c>
      <c r="H29">
        <v>0.85199999999999998</v>
      </c>
      <c r="I29">
        <v>1832</v>
      </c>
      <c r="J29" s="8">
        <v>13.4</v>
      </c>
      <c r="K29">
        <v>78.45</v>
      </c>
      <c r="L29">
        <v>30.9</v>
      </c>
      <c r="M29">
        <v>50</v>
      </c>
      <c r="N29">
        <v>117</v>
      </c>
      <c r="O29">
        <v>12.63</v>
      </c>
      <c r="P29" s="3">
        <v>84000000</v>
      </c>
      <c r="Q29" s="4">
        <f t="shared" si="0"/>
        <v>10142.857142857143</v>
      </c>
      <c r="R29" t="s">
        <v>37</v>
      </c>
      <c r="S29" t="s">
        <v>42</v>
      </c>
      <c r="T29" t="s">
        <v>47</v>
      </c>
      <c r="U29">
        <f t="shared" si="1"/>
        <v>22.727272727272727</v>
      </c>
    </row>
    <row r="30" spans="1:21" x14ac:dyDescent="0.3">
      <c r="A30" t="s">
        <v>75</v>
      </c>
      <c r="B30" t="s">
        <v>21</v>
      </c>
      <c r="C30" t="s">
        <v>15</v>
      </c>
      <c r="D30" t="s">
        <v>17</v>
      </c>
      <c r="E30" s="8">
        <v>4.2</v>
      </c>
      <c r="F30">
        <v>90.22</v>
      </c>
      <c r="G30">
        <v>7.96</v>
      </c>
      <c r="H30">
        <v>4.87</v>
      </c>
      <c r="I30">
        <v>1738</v>
      </c>
      <c r="J30" s="8">
        <v>2.8</v>
      </c>
      <c r="K30">
        <v>85.03</v>
      </c>
      <c r="L30">
        <v>48.4</v>
      </c>
      <c r="M30">
        <v>60.5</v>
      </c>
      <c r="N30">
        <v>65</v>
      </c>
      <c r="O30">
        <v>12.36</v>
      </c>
      <c r="P30" s="3">
        <v>126000000</v>
      </c>
      <c r="Q30" s="4">
        <f t="shared" si="0"/>
        <v>38650.793650793654</v>
      </c>
      <c r="R30" t="s">
        <v>38</v>
      </c>
      <c r="S30" t="s">
        <v>42</v>
      </c>
      <c r="T30" t="s">
        <v>46</v>
      </c>
      <c r="U30">
        <f t="shared" si="1"/>
        <v>23.809523809523807</v>
      </c>
    </row>
    <row r="31" spans="1:21" x14ac:dyDescent="0.3">
      <c r="A31" t="s">
        <v>77</v>
      </c>
      <c r="B31" t="s">
        <v>14</v>
      </c>
      <c r="C31" t="s">
        <v>20</v>
      </c>
      <c r="D31" t="s">
        <v>16</v>
      </c>
      <c r="E31" s="8">
        <v>4.2</v>
      </c>
      <c r="F31">
        <v>71.97</v>
      </c>
      <c r="G31">
        <v>5</v>
      </c>
      <c r="H31">
        <v>1.1499999999999999</v>
      </c>
      <c r="I31">
        <v>2255</v>
      </c>
      <c r="J31" s="8">
        <v>4.4000000000000004</v>
      </c>
      <c r="K31">
        <v>75.41</v>
      </c>
      <c r="L31">
        <v>29</v>
      </c>
      <c r="M31">
        <v>57</v>
      </c>
      <c r="N31">
        <v>45</v>
      </c>
      <c r="O31">
        <v>21.86</v>
      </c>
      <c r="P31" s="3">
        <v>130000000</v>
      </c>
      <c r="Q31" s="4">
        <f t="shared" si="0"/>
        <v>8846.1538461538457</v>
      </c>
      <c r="R31" t="s">
        <v>52</v>
      </c>
      <c r="S31" t="s">
        <v>42</v>
      </c>
      <c r="T31" t="s">
        <v>47</v>
      </c>
      <c r="U31">
        <f t="shared" si="1"/>
        <v>23.809523809523807</v>
      </c>
    </row>
    <row r="32" spans="1:21" x14ac:dyDescent="0.3">
      <c r="A32" t="s">
        <v>99</v>
      </c>
      <c r="B32" t="s">
        <v>21</v>
      </c>
      <c r="C32" t="s">
        <v>20</v>
      </c>
      <c r="D32" t="s">
        <v>16</v>
      </c>
      <c r="E32" s="8">
        <v>4.2</v>
      </c>
      <c r="F32">
        <v>25</v>
      </c>
      <c r="G32">
        <v>0.34</v>
      </c>
      <c r="H32">
        <v>0.30499999999999999</v>
      </c>
      <c r="I32">
        <v>2096</v>
      </c>
      <c r="J32" s="8">
        <v>4.4000000000000004</v>
      </c>
      <c r="K32">
        <v>67.790000000000006</v>
      </c>
      <c r="L32">
        <v>20.2</v>
      </c>
      <c r="M32">
        <v>30.4</v>
      </c>
      <c r="N32">
        <v>12</v>
      </c>
      <c r="O32">
        <v>21.68</v>
      </c>
      <c r="P32" s="3">
        <v>225000000</v>
      </c>
      <c r="Q32" s="4">
        <f t="shared" si="0"/>
        <v>1355.5555555555557</v>
      </c>
      <c r="R32" t="s">
        <v>52</v>
      </c>
      <c r="S32" t="s">
        <v>43</v>
      </c>
      <c r="T32" t="s">
        <v>63</v>
      </c>
      <c r="U32">
        <f t="shared" si="1"/>
        <v>23.809523809523807</v>
      </c>
    </row>
    <row r="33" spans="1:21" x14ac:dyDescent="0.3">
      <c r="A33" t="s">
        <v>89</v>
      </c>
      <c r="B33" t="s">
        <v>21</v>
      </c>
      <c r="C33" t="s">
        <v>15</v>
      </c>
      <c r="D33" t="s">
        <v>16</v>
      </c>
      <c r="E33" s="8">
        <v>4.0999999999999996</v>
      </c>
      <c r="F33">
        <v>96.51</v>
      </c>
      <c r="G33">
        <v>9.6999999999999993</v>
      </c>
      <c r="H33">
        <v>1.5309999999999999</v>
      </c>
      <c r="I33">
        <v>2063</v>
      </c>
      <c r="J33" s="8">
        <v>3.5</v>
      </c>
      <c r="K33">
        <v>83.5</v>
      </c>
      <c r="L33">
        <v>43.4</v>
      </c>
      <c r="M33">
        <v>65.400000000000006</v>
      </c>
      <c r="N33">
        <v>102</v>
      </c>
      <c r="O33">
        <v>13.04</v>
      </c>
      <c r="P33" s="3">
        <v>52000000</v>
      </c>
      <c r="Q33" s="4">
        <f t="shared" si="0"/>
        <v>29442.307692307691</v>
      </c>
      <c r="R33" t="s">
        <v>38</v>
      </c>
      <c r="S33" t="s">
        <v>42</v>
      </c>
      <c r="T33" t="s">
        <v>46</v>
      </c>
      <c r="U33">
        <f t="shared" si="1"/>
        <v>24.390243902439028</v>
      </c>
    </row>
    <row r="34" spans="1:21" x14ac:dyDescent="0.3">
      <c r="A34" t="s">
        <v>100</v>
      </c>
      <c r="B34" t="s">
        <v>21</v>
      </c>
      <c r="C34" t="s">
        <v>20</v>
      </c>
      <c r="D34" t="s">
        <v>25</v>
      </c>
      <c r="E34" s="8">
        <v>4.0999999999999996</v>
      </c>
      <c r="F34">
        <v>24.8</v>
      </c>
      <c r="G34">
        <v>0.02</v>
      </c>
      <c r="H34">
        <v>0.25</v>
      </c>
      <c r="I34">
        <v>2232</v>
      </c>
      <c r="J34" s="8">
        <v>5.2</v>
      </c>
      <c r="K34">
        <v>73.569999999999993</v>
      </c>
      <c r="L34">
        <v>26.3</v>
      </c>
      <c r="M34">
        <v>35.5</v>
      </c>
      <c r="N34">
        <v>25</v>
      </c>
      <c r="O34">
        <v>25.68</v>
      </c>
      <c r="P34" s="3">
        <v>166000000</v>
      </c>
      <c r="Q34" s="4">
        <f t="shared" si="0"/>
        <v>1506.0240963855422</v>
      </c>
      <c r="R34" t="s">
        <v>52</v>
      </c>
      <c r="S34" t="s">
        <v>43</v>
      </c>
      <c r="T34" t="s">
        <v>63</v>
      </c>
      <c r="U34">
        <f t="shared" si="1"/>
        <v>24.390243902439028</v>
      </c>
    </row>
    <row r="35" spans="1:21" x14ac:dyDescent="0.3">
      <c r="A35" t="s">
        <v>98</v>
      </c>
      <c r="B35" t="s">
        <v>21</v>
      </c>
      <c r="C35" t="s">
        <v>20</v>
      </c>
      <c r="D35" t="s">
        <v>25</v>
      </c>
      <c r="E35" s="8">
        <v>4</v>
      </c>
      <c r="F35">
        <v>70.3</v>
      </c>
      <c r="G35">
        <v>8.66</v>
      </c>
      <c r="H35">
        <v>0.224</v>
      </c>
      <c r="I35">
        <v>2170</v>
      </c>
      <c r="J35" s="8">
        <v>2.2000000000000002</v>
      </c>
      <c r="K35">
        <v>75.7</v>
      </c>
      <c r="L35">
        <v>32</v>
      </c>
      <c r="M35">
        <v>42.9</v>
      </c>
      <c r="N35">
        <v>35</v>
      </c>
      <c r="O35">
        <v>25.03</v>
      </c>
      <c r="P35" s="3">
        <v>98000000</v>
      </c>
      <c r="Q35" s="4">
        <f t="shared" si="0"/>
        <v>2285.7142857142858</v>
      </c>
      <c r="R35" t="s">
        <v>37</v>
      </c>
      <c r="S35" t="s">
        <v>43</v>
      </c>
      <c r="T35" t="s">
        <v>38</v>
      </c>
      <c r="U35">
        <f t="shared" si="1"/>
        <v>25</v>
      </c>
    </row>
    <row r="36" spans="1:21" x14ac:dyDescent="0.3">
      <c r="A36" t="s">
        <v>91</v>
      </c>
      <c r="B36" t="s">
        <v>26</v>
      </c>
      <c r="C36" t="s">
        <v>20</v>
      </c>
      <c r="D36" t="s">
        <v>19</v>
      </c>
      <c r="E36" s="8">
        <v>3.9</v>
      </c>
      <c r="F36">
        <v>35.5</v>
      </c>
      <c r="G36">
        <v>10.84</v>
      </c>
      <c r="H36">
        <v>0.376</v>
      </c>
      <c r="I36">
        <v>1827</v>
      </c>
      <c r="J36" s="8">
        <v>9.8000000000000007</v>
      </c>
      <c r="K36">
        <v>55.75</v>
      </c>
      <c r="L36">
        <v>17</v>
      </c>
      <c r="M36">
        <v>38</v>
      </c>
      <c r="N36">
        <v>12</v>
      </c>
      <c r="O36">
        <v>27.67</v>
      </c>
      <c r="P36" s="3">
        <v>206000000</v>
      </c>
      <c r="Q36" s="4">
        <f t="shared" si="0"/>
        <v>1825.2427184466019</v>
      </c>
      <c r="R36" t="s">
        <v>52</v>
      </c>
      <c r="S36" t="s">
        <v>43</v>
      </c>
      <c r="T36" t="s">
        <v>63</v>
      </c>
      <c r="U36">
        <f t="shared" si="1"/>
        <v>25.641025641025646</v>
      </c>
    </row>
    <row r="37" spans="1:21" x14ac:dyDescent="0.3">
      <c r="A37" t="s">
        <v>96</v>
      </c>
      <c r="B37" t="s">
        <v>21</v>
      </c>
      <c r="C37" t="s">
        <v>20</v>
      </c>
      <c r="D37" t="s">
        <v>25</v>
      </c>
      <c r="E37" s="8">
        <v>3.7</v>
      </c>
      <c r="F37">
        <v>53.73</v>
      </c>
      <c r="G37">
        <v>0.56999999999999995</v>
      </c>
      <c r="H37">
        <v>1.0149999999999999</v>
      </c>
      <c r="I37">
        <v>2024</v>
      </c>
      <c r="J37" s="8">
        <v>4.4000000000000004</v>
      </c>
      <c r="K37">
        <v>72.319999999999993</v>
      </c>
      <c r="L37">
        <v>29.4</v>
      </c>
      <c r="M37">
        <v>50.4</v>
      </c>
      <c r="N37">
        <v>36</v>
      </c>
      <c r="O37">
        <v>25.99</v>
      </c>
      <c r="P37" s="3">
        <v>276000000</v>
      </c>
      <c r="Q37" s="4">
        <f t="shared" si="0"/>
        <v>3677.5362318840575</v>
      </c>
      <c r="R37" t="s">
        <v>52</v>
      </c>
      <c r="S37" t="s">
        <v>43</v>
      </c>
      <c r="T37" t="s">
        <v>47</v>
      </c>
      <c r="U37">
        <f t="shared" si="1"/>
        <v>27.027027027027025</v>
      </c>
    </row>
    <row r="38" spans="1:21" x14ac:dyDescent="0.3">
      <c r="A38" t="s">
        <v>104</v>
      </c>
      <c r="B38" t="s">
        <v>27</v>
      </c>
      <c r="C38" t="s">
        <v>20</v>
      </c>
      <c r="D38" t="s">
        <v>16</v>
      </c>
      <c r="E38" s="8">
        <v>3.7</v>
      </c>
      <c r="F38">
        <v>60</v>
      </c>
      <c r="G38">
        <v>0.39</v>
      </c>
      <c r="H38">
        <v>0.192</v>
      </c>
      <c r="I38">
        <v>536</v>
      </c>
      <c r="J38" s="8">
        <v>14.2</v>
      </c>
      <c r="K38">
        <v>71.08</v>
      </c>
      <c r="L38">
        <v>31.9</v>
      </c>
      <c r="M38">
        <v>24</v>
      </c>
      <c r="N38">
        <v>16</v>
      </c>
      <c r="O38">
        <v>24.22</v>
      </c>
      <c r="P38" s="3">
        <v>41000000</v>
      </c>
      <c r="Q38" s="4">
        <f t="shared" si="0"/>
        <v>4682.9268292682927</v>
      </c>
      <c r="R38" t="s">
        <v>37</v>
      </c>
      <c r="S38" t="s">
        <v>43</v>
      </c>
      <c r="T38" t="s">
        <v>63</v>
      </c>
      <c r="U38">
        <f t="shared" si="1"/>
        <v>27.027027027027025</v>
      </c>
    </row>
    <row r="39" spans="1:21" x14ac:dyDescent="0.3">
      <c r="A39" t="s">
        <v>94</v>
      </c>
      <c r="B39" t="s">
        <v>26</v>
      </c>
      <c r="C39" t="s">
        <v>20</v>
      </c>
      <c r="D39" t="s">
        <v>16</v>
      </c>
      <c r="E39" s="8">
        <v>3.5</v>
      </c>
      <c r="F39">
        <v>71.91</v>
      </c>
      <c r="G39">
        <v>0.36</v>
      </c>
      <c r="H39">
        <v>0.23499999999999999</v>
      </c>
      <c r="I39">
        <v>1352</v>
      </c>
      <c r="J39" s="8">
        <v>9.3000000000000007</v>
      </c>
      <c r="K39">
        <v>72.540000000000006</v>
      </c>
      <c r="L39">
        <v>23.9</v>
      </c>
      <c r="M39">
        <v>28</v>
      </c>
      <c r="N39">
        <v>39</v>
      </c>
      <c r="O39">
        <v>23.88</v>
      </c>
      <c r="P39" s="3">
        <v>104000000</v>
      </c>
      <c r="Q39" s="4">
        <f t="shared" si="0"/>
        <v>2259.6153846153843</v>
      </c>
      <c r="R39" t="s">
        <v>52</v>
      </c>
      <c r="S39" t="s">
        <v>43</v>
      </c>
      <c r="T39" t="s">
        <v>63</v>
      </c>
      <c r="U39">
        <f t="shared" si="1"/>
        <v>28.571428571428569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CA66-18C7-40BC-A969-F9830BE25C71}">
  <dimension ref="A1:AP221"/>
  <sheetViews>
    <sheetView topLeftCell="A208" workbookViewId="0">
      <selection activeCell="B221" sqref="B221"/>
    </sheetView>
  </sheetViews>
  <sheetFormatPr defaultRowHeight="14.4" x14ac:dyDescent="0.3"/>
  <cols>
    <col min="1" max="1" width="12.44140625" bestFit="1" customWidth="1"/>
    <col min="2" max="2" width="23.5546875" bestFit="1" customWidth="1"/>
    <col min="3" max="3" width="28.77734375" bestFit="1" customWidth="1"/>
    <col min="4" max="6" width="34.44140625" bestFit="1" customWidth="1"/>
    <col min="7" max="7" width="28.109375" bestFit="1" customWidth="1"/>
    <col min="8" max="8" width="33.33203125" bestFit="1" customWidth="1"/>
    <col min="9" max="9" width="39" bestFit="1" customWidth="1"/>
    <col min="10" max="14" width="12" bestFit="1" customWidth="1"/>
    <col min="15" max="15" width="5" bestFit="1" customWidth="1"/>
    <col min="16" max="24" width="12" bestFit="1" customWidth="1"/>
    <col min="25" max="25" width="6" bestFit="1" customWidth="1"/>
    <col min="26" max="31" width="12" bestFit="1" customWidth="1"/>
    <col min="32" max="32" width="6" bestFit="1" customWidth="1"/>
    <col min="33" max="37" width="12" bestFit="1" customWidth="1"/>
    <col min="38" max="38" width="6" bestFit="1" customWidth="1"/>
    <col min="39" max="39" width="12" bestFit="1" customWidth="1"/>
    <col min="40" max="40" width="6" bestFit="1" customWidth="1"/>
    <col min="41" max="42" width="12" bestFit="1" customWidth="1"/>
    <col min="43" max="43" width="12.33203125" bestFit="1" customWidth="1"/>
    <col min="44" max="44" width="14.88671875" bestFit="1" customWidth="1"/>
    <col min="45" max="47" width="12" bestFit="1" customWidth="1"/>
    <col min="48" max="48" width="17.77734375" bestFit="1" customWidth="1"/>
    <col min="49" max="49" width="10.5546875" bestFit="1" customWidth="1"/>
  </cols>
  <sheetData>
    <row r="1" spans="1:9" x14ac:dyDescent="0.3">
      <c r="A1" s="1" t="s">
        <v>30</v>
      </c>
      <c r="B1" t="s">
        <v>31</v>
      </c>
    </row>
    <row r="2" spans="1:9" x14ac:dyDescent="0.3">
      <c r="A2" s="2" t="s">
        <v>26</v>
      </c>
      <c r="B2">
        <v>4.1749999999999998</v>
      </c>
    </row>
    <row r="3" spans="1:9" x14ac:dyDescent="0.3">
      <c r="A3" s="2" t="s">
        <v>21</v>
      </c>
      <c r="B3">
        <v>4.1899999999999995</v>
      </c>
    </row>
    <row r="4" spans="1:9" x14ac:dyDescent="0.3">
      <c r="A4" s="2" t="s">
        <v>18</v>
      </c>
      <c r="B4">
        <v>5.0545454545454547</v>
      </c>
    </row>
    <row r="5" spans="1:9" x14ac:dyDescent="0.3">
      <c r="A5" s="2" t="s">
        <v>27</v>
      </c>
      <c r="B5">
        <v>4.42</v>
      </c>
    </row>
    <row r="6" spans="1:9" x14ac:dyDescent="0.3">
      <c r="A6" s="2" t="s">
        <v>14</v>
      </c>
      <c r="B6">
        <v>4.8499999999999996</v>
      </c>
    </row>
    <row r="7" spans="1:9" x14ac:dyDescent="0.3">
      <c r="A7" s="2" t="s">
        <v>23</v>
      </c>
      <c r="B7">
        <v>5.65</v>
      </c>
    </row>
    <row r="8" spans="1:9" x14ac:dyDescent="0.3">
      <c r="A8" s="2" t="s">
        <v>24</v>
      </c>
      <c r="B8">
        <v>5.05</v>
      </c>
    </row>
    <row r="9" spans="1:9" x14ac:dyDescent="0.3">
      <c r="A9" s="2" t="s">
        <v>29</v>
      </c>
      <c r="B9">
        <v>4.68</v>
      </c>
    </row>
    <row r="14" spans="1:9" x14ac:dyDescent="0.3">
      <c r="A14" s="1" t="s">
        <v>31</v>
      </c>
      <c r="B14" s="1" t="s">
        <v>28</v>
      </c>
    </row>
    <row r="15" spans="1:9" x14ac:dyDescent="0.3">
      <c r="A15" s="1" t="s">
        <v>30</v>
      </c>
      <c r="B15" t="s">
        <v>26</v>
      </c>
      <c r="C15" t="s">
        <v>21</v>
      </c>
      <c r="D15" t="s">
        <v>18</v>
      </c>
      <c r="E15" t="s">
        <v>27</v>
      </c>
      <c r="F15" t="s">
        <v>14</v>
      </c>
      <c r="G15" t="s">
        <v>23</v>
      </c>
      <c r="H15" t="s">
        <v>24</v>
      </c>
      <c r="I15" t="s">
        <v>29</v>
      </c>
    </row>
    <row r="16" spans="1:9" x14ac:dyDescent="0.3">
      <c r="A16" s="2">
        <v>24</v>
      </c>
      <c r="E16">
        <v>3.7</v>
      </c>
      <c r="I16">
        <v>3.7</v>
      </c>
    </row>
    <row r="17" spans="1:9" x14ac:dyDescent="0.3">
      <c r="A17" s="2">
        <v>28</v>
      </c>
      <c r="B17">
        <v>3.5</v>
      </c>
      <c r="I17">
        <v>3.5</v>
      </c>
    </row>
    <row r="18" spans="1:9" x14ac:dyDescent="0.3">
      <c r="A18" s="2">
        <v>30.4</v>
      </c>
      <c r="C18">
        <v>4.2</v>
      </c>
      <c r="I18">
        <v>4.2</v>
      </c>
    </row>
    <row r="19" spans="1:9" x14ac:dyDescent="0.3">
      <c r="A19" s="2">
        <v>30.5</v>
      </c>
      <c r="F19">
        <v>5.5</v>
      </c>
      <c r="I19">
        <v>5.5</v>
      </c>
    </row>
    <row r="20" spans="1:9" x14ac:dyDescent="0.3">
      <c r="A20" s="2">
        <v>33.6</v>
      </c>
      <c r="C20">
        <v>4.5</v>
      </c>
      <c r="I20">
        <v>4.5</v>
      </c>
    </row>
    <row r="21" spans="1:9" x14ac:dyDescent="0.3">
      <c r="A21" s="2">
        <v>35.5</v>
      </c>
      <c r="C21">
        <v>4.0999999999999996</v>
      </c>
      <c r="I21">
        <v>4.0999999999999996</v>
      </c>
    </row>
    <row r="22" spans="1:9" x14ac:dyDescent="0.3">
      <c r="A22" s="2">
        <v>36.5</v>
      </c>
      <c r="E22">
        <v>4.9000000000000004</v>
      </c>
      <c r="I22">
        <v>4.9000000000000004</v>
      </c>
    </row>
    <row r="23" spans="1:9" x14ac:dyDescent="0.3">
      <c r="A23" s="2">
        <v>37.799999999999997</v>
      </c>
      <c r="B23">
        <v>4.7</v>
      </c>
      <c r="I23">
        <v>4.7</v>
      </c>
    </row>
    <row r="24" spans="1:9" x14ac:dyDescent="0.3">
      <c r="A24" s="2">
        <v>38</v>
      </c>
      <c r="B24">
        <v>3.9</v>
      </c>
      <c r="I24">
        <v>3.9</v>
      </c>
    </row>
    <row r="25" spans="1:9" x14ac:dyDescent="0.3">
      <c r="A25" s="2">
        <v>42.8</v>
      </c>
      <c r="C25">
        <v>4.5</v>
      </c>
      <c r="I25">
        <v>4.5</v>
      </c>
    </row>
    <row r="26" spans="1:9" x14ac:dyDescent="0.3">
      <c r="A26" s="2">
        <v>42.9</v>
      </c>
      <c r="C26">
        <v>4</v>
      </c>
      <c r="I26">
        <v>4</v>
      </c>
    </row>
    <row r="27" spans="1:9" x14ac:dyDescent="0.3">
      <c r="A27" s="2">
        <v>44.9</v>
      </c>
      <c r="E27">
        <v>4.5</v>
      </c>
      <c r="I27">
        <v>4.5</v>
      </c>
    </row>
    <row r="28" spans="1:9" x14ac:dyDescent="0.3">
      <c r="A28" s="2">
        <v>45.8</v>
      </c>
      <c r="B28">
        <v>4.5999999999999996</v>
      </c>
      <c r="I28">
        <v>4.5999999999999996</v>
      </c>
    </row>
    <row r="29" spans="1:9" x14ac:dyDescent="0.3">
      <c r="A29" s="2">
        <v>47.2</v>
      </c>
      <c r="E29">
        <v>4.5999999999999996</v>
      </c>
      <c r="I29">
        <v>4.5999999999999996</v>
      </c>
    </row>
    <row r="30" spans="1:9" x14ac:dyDescent="0.3">
      <c r="A30" s="2">
        <v>47.5</v>
      </c>
      <c r="C30">
        <v>4.2</v>
      </c>
      <c r="I30">
        <v>4.2</v>
      </c>
    </row>
    <row r="31" spans="1:9" x14ac:dyDescent="0.3">
      <c r="A31" s="2">
        <v>49.1</v>
      </c>
      <c r="D31">
        <v>5.5</v>
      </c>
      <c r="I31">
        <v>5.5</v>
      </c>
    </row>
    <row r="32" spans="1:9" x14ac:dyDescent="0.3">
      <c r="A32" s="2">
        <v>50</v>
      </c>
      <c r="E32">
        <v>4.4000000000000004</v>
      </c>
      <c r="I32">
        <v>4.4000000000000004</v>
      </c>
    </row>
    <row r="33" spans="1:9" x14ac:dyDescent="0.3">
      <c r="A33" s="2">
        <v>50.4</v>
      </c>
      <c r="C33">
        <v>3.7</v>
      </c>
      <c r="I33">
        <v>3.7</v>
      </c>
    </row>
    <row r="34" spans="1:9" x14ac:dyDescent="0.3">
      <c r="A34" s="2">
        <v>51.2</v>
      </c>
      <c r="H34">
        <v>5.8</v>
      </c>
      <c r="I34">
        <v>5.8</v>
      </c>
    </row>
    <row r="35" spans="1:9" x14ac:dyDescent="0.3">
      <c r="A35" s="2">
        <v>53.2</v>
      </c>
      <c r="H35">
        <v>4.7</v>
      </c>
      <c r="I35">
        <v>4.7</v>
      </c>
    </row>
    <row r="36" spans="1:9" x14ac:dyDescent="0.3">
      <c r="A36" s="2">
        <v>54.4</v>
      </c>
      <c r="H36">
        <v>4.7</v>
      </c>
      <c r="I36">
        <v>4.7</v>
      </c>
    </row>
    <row r="37" spans="1:9" x14ac:dyDescent="0.3">
      <c r="A37" s="2">
        <v>54.7</v>
      </c>
      <c r="D37">
        <v>5.7</v>
      </c>
      <c r="I37">
        <v>5.7</v>
      </c>
    </row>
    <row r="38" spans="1:9" x14ac:dyDescent="0.3">
      <c r="A38" s="2">
        <v>55.3</v>
      </c>
      <c r="D38">
        <v>4.8</v>
      </c>
      <c r="I38">
        <v>4.8</v>
      </c>
    </row>
    <row r="39" spans="1:9" x14ac:dyDescent="0.3">
      <c r="A39" s="2">
        <v>56.2</v>
      </c>
      <c r="H39">
        <v>5</v>
      </c>
      <c r="I39">
        <v>5</v>
      </c>
    </row>
    <row r="40" spans="1:9" x14ac:dyDescent="0.3">
      <c r="A40" s="2">
        <v>57</v>
      </c>
      <c r="F40">
        <v>4.2</v>
      </c>
      <c r="I40">
        <v>4.2</v>
      </c>
    </row>
    <row r="41" spans="1:9" x14ac:dyDescent="0.3">
      <c r="A41" s="2">
        <v>60.2</v>
      </c>
      <c r="D41">
        <v>4.7</v>
      </c>
      <c r="I41">
        <v>4.7</v>
      </c>
    </row>
    <row r="42" spans="1:9" x14ac:dyDescent="0.3">
      <c r="A42" s="2">
        <v>60.5</v>
      </c>
      <c r="C42">
        <v>4.2</v>
      </c>
      <c r="I42">
        <v>4.2</v>
      </c>
    </row>
    <row r="43" spans="1:9" x14ac:dyDescent="0.3">
      <c r="A43" s="2">
        <v>60.9</v>
      </c>
      <c r="D43">
        <v>5.2</v>
      </c>
      <c r="I43">
        <v>5.2</v>
      </c>
    </row>
    <row r="44" spans="1:9" x14ac:dyDescent="0.3">
      <c r="A44" s="2">
        <v>61.9</v>
      </c>
      <c r="D44">
        <v>4.8</v>
      </c>
      <c r="I44">
        <v>4.8</v>
      </c>
    </row>
    <row r="45" spans="1:9" x14ac:dyDescent="0.3">
      <c r="A45" s="2">
        <v>62.5</v>
      </c>
      <c r="G45">
        <v>5.4</v>
      </c>
      <c r="I45">
        <v>5.4</v>
      </c>
    </row>
    <row r="46" spans="1:9" x14ac:dyDescent="0.3">
      <c r="A46" s="2">
        <v>64.7</v>
      </c>
      <c r="D46">
        <v>4.7</v>
      </c>
      <c r="I46">
        <v>4.7</v>
      </c>
    </row>
    <row r="47" spans="1:9" x14ac:dyDescent="0.3">
      <c r="A47" s="2">
        <v>64.900000000000006</v>
      </c>
      <c r="D47">
        <v>4.9000000000000004</v>
      </c>
      <c r="I47">
        <v>4.9000000000000004</v>
      </c>
    </row>
    <row r="48" spans="1:9" x14ac:dyDescent="0.3">
      <c r="A48" s="2">
        <v>65</v>
      </c>
      <c r="D48">
        <v>5.2</v>
      </c>
      <c r="I48">
        <v>5.2</v>
      </c>
    </row>
    <row r="49" spans="1:42" x14ac:dyDescent="0.3">
      <c r="A49" s="2">
        <v>65.400000000000006</v>
      </c>
      <c r="C49">
        <v>4.0999999999999996</v>
      </c>
      <c r="I49">
        <v>4.0999999999999996</v>
      </c>
    </row>
    <row r="50" spans="1:42" x14ac:dyDescent="0.3">
      <c r="A50" s="2">
        <v>67.2</v>
      </c>
      <c r="D50">
        <v>4.5</v>
      </c>
      <c r="I50">
        <v>4.5</v>
      </c>
    </row>
    <row r="51" spans="1:42" x14ac:dyDescent="0.3">
      <c r="A51" s="2">
        <v>68.2</v>
      </c>
      <c r="C51">
        <v>4.4000000000000004</v>
      </c>
      <c r="I51">
        <v>4.4000000000000004</v>
      </c>
    </row>
    <row r="52" spans="1:42" x14ac:dyDescent="0.3">
      <c r="A52" s="2">
        <v>69.8</v>
      </c>
      <c r="F52">
        <v>4.7</v>
      </c>
      <c r="I52">
        <v>4.7</v>
      </c>
    </row>
    <row r="53" spans="1:42" x14ac:dyDescent="0.3">
      <c r="A53" s="2">
        <v>70.900000000000006</v>
      </c>
      <c r="D53">
        <v>5.6</v>
      </c>
      <c r="I53">
        <v>5.6</v>
      </c>
    </row>
    <row r="54" spans="1:42" x14ac:dyDescent="0.3">
      <c r="A54" s="2">
        <v>71.5</v>
      </c>
      <c r="G54">
        <v>5.9</v>
      </c>
      <c r="I54">
        <v>5.9</v>
      </c>
    </row>
    <row r="55" spans="1:42" x14ac:dyDescent="0.3">
      <c r="A55" s="2">
        <v>75.900000000000006</v>
      </c>
      <c r="F55">
        <v>5</v>
      </c>
      <c r="I55">
        <v>5</v>
      </c>
    </row>
    <row r="56" spans="1:42" x14ac:dyDescent="0.3">
      <c r="A56" s="2" t="s">
        <v>29</v>
      </c>
      <c r="B56">
        <v>4.1749999999999998</v>
      </c>
      <c r="C56">
        <v>4.1899999999999995</v>
      </c>
      <c r="D56">
        <v>5.0545454545454547</v>
      </c>
      <c r="E56">
        <v>4.42</v>
      </c>
      <c r="F56">
        <v>4.8499999999999996</v>
      </c>
      <c r="G56">
        <v>5.65</v>
      </c>
      <c r="H56">
        <v>5.05</v>
      </c>
      <c r="I56">
        <v>4.68</v>
      </c>
    </row>
    <row r="58" spans="1:42" x14ac:dyDescent="0.3">
      <c r="A58" s="1" t="s">
        <v>31</v>
      </c>
      <c r="B58" s="1" t="s">
        <v>28</v>
      </c>
    </row>
    <row r="59" spans="1:42" x14ac:dyDescent="0.3">
      <c r="A59" s="1" t="s">
        <v>30</v>
      </c>
      <c r="B59">
        <v>55.75</v>
      </c>
      <c r="C59">
        <v>64.88</v>
      </c>
      <c r="D59">
        <v>67.790000000000006</v>
      </c>
      <c r="E59">
        <v>67.81</v>
      </c>
      <c r="F59">
        <v>70.42</v>
      </c>
      <c r="G59">
        <v>71.08</v>
      </c>
      <c r="H59">
        <v>72.319999999999993</v>
      </c>
      <c r="I59">
        <v>72.540000000000006</v>
      </c>
      <c r="J59">
        <v>72.989999999999995</v>
      </c>
      <c r="K59">
        <v>73.569999999999993</v>
      </c>
      <c r="L59">
        <v>75.41</v>
      </c>
      <c r="M59">
        <v>75.69</v>
      </c>
      <c r="N59">
        <v>75.7</v>
      </c>
      <c r="O59">
        <v>76.569999999999993</v>
      </c>
      <c r="P59">
        <v>77.17</v>
      </c>
      <c r="Q59">
        <v>77.3</v>
      </c>
      <c r="R59">
        <v>77.400000000000006</v>
      </c>
      <c r="S59">
        <v>77.430000000000007</v>
      </c>
      <c r="T59">
        <v>77.47</v>
      </c>
      <c r="U59">
        <v>77.87</v>
      </c>
      <c r="V59">
        <v>78.45</v>
      </c>
      <c r="W59">
        <v>79.11</v>
      </c>
      <c r="X59">
        <v>79.180000000000007</v>
      </c>
      <c r="Y59">
        <v>80.739999999999995</v>
      </c>
      <c r="Z59">
        <v>81.77</v>
      </c>
      <c r="AA59">
        <v>81.88</v>
      </c>
      <c r="AB59">
        <v>82.48</v>
      </c>
      <c r="AC59">
        <v>82.65</v>
      </c>
      <c r="AD59">
        <v>82.78</v>
      </c>
      <c r="AE59">
        <v>82.8</v>
      </c>
      <c r="AF59">
        <v>82.81</v>
      </c>
      <c r="AG59">
        <v>82.94</v>
      </c>
      <c r="AH59">
        <v>82.96</v>
      </c>
      <c r="AI59">
        <v>83.18</v>
      </c>
      <c r="AJ59">
        <v>83.33</v>
      </c>
      <c r="AK59">
        <v>83.5</v>
      </c>
      <c r="AL59">
        <v>83.94</v>
      </c>
      <c r="AM59">
        <v>83.99</v>
      </c>
      <c r="AN59">
        <v>84.01</v>
      </c>
      <c r="AO59">
        <v>85.03</v>
      </c>
      <c r="AP59" t="s">
        <v>29</v>
      </c>
    </row>
    <row r="60" spans="1:42" x14ac:dyDescent="0.3">
      <c r="A60" s="2" t="s">
        <v>15</v>
      </c>
      <c r="W60">
        <v>5</v>
      </c>
      <c r="Z60">
        <v>4.5</v>
      </c>
      <c r="AA60">
        <v>5.2</v>
      </c>
      <c r="AB60">
        <v>5.6</v>
      </c>
      <c r="AC60">
        <v>5.7</v>
      </c>
      <c r="AD60">
        <v>4.7</v>
      </c>
      <c r="AE60">
        <v>5.4</v>
      </c>
      <c r="AF60">
        <v>4.8</v>
      </c>
      <c r="AG60">
        <v>4.7</v>
      </c>
      <c r="AH60">
        <v>4.7</v>
      </c>
      <c r="AI60">
        <v>4.8</v>
      </c>
      <c r="AJ60">
        <v>4.9000000000000004</v>
      </c>
      <c r="AK60">
        <v>4.0999999999999996</v>
      </c>
      <c r="AL60">
        <v>5.9</v>
      </c>
      <c r="AM60">
        <v>5.2</v>
      </c>
      <c r="AN60">
        <v>4.5999999999999996</v>
      </c>
      <c r="AO60">
        <v>4.2</v>
      </c>
      <c r="AP60">
        <v>4.9411764705882355</v>
      </c>
    </row>
    <row r="61" spans="1:42" x14ac:dyDescent="0.3">
      <c r="A61" s="2" t="s">
        <v>20</v>
      </c>
      <c r="B61">
        <v>3.9</v>
      </c>
      <c r="C61">
        <v>4.5999999999999996</v>
      </c>
      <c r="D61">
        <v>4.2</v>
      </c>
      <c r="E61">
        <v>4.7</v>
      </c>
      <c r="F61">
        <v>4.5</v>
      </c>
      <c r="G61">
        <v>3.7</v>
      </c>
      <c r="H61">
        <v>3.7</v>
      </c>
      <c r="I61">
        <v>3.5</v>
      </c>
      <c r="J61">
        <v>5.5</v>
      </c>
      <c r="K61">
        <v>4.0999999999999996</v>
      </c>
      <c r="L61">
        <v>4.2</v>
      </c>
      <c r="M61">
        <v>4.5</v>
      </c>
      <c r="N61">
        <v>4</v>
      </c>
      <c r="O61">
        <v>5.8</v>
      </c>
      <c r="P61">
        <v>4.7</v>
      </c>
      <c r="Q61">
        <v>4.9000000000000004</v>
      </c>
      <c r="R61">
        <v>4.4000000000000004</v>
      </c>
      <c r="S61">
        <v>4.5</v>
      </c>
      <c r="T61">
        <v>4.2</v>
      </c>
      <c r="U61">
        <v>4.7</v>
      </c>
      <c r="V61">
        <v>4.4000000000000004</v>
      </c>
      <c r="X61">
        <v>5.5</v>
      </c>
      <c r="Y61">
        <v>5</v>
      </c>
      <c r="AP61">
        <v>4.4869565217391312</v>
      </c>
    </row>
    <row r="62" spans="1:42" x14ac:dyDescent="0.3">
      <c r="A62" s="2" t="s">
        <v>29</v>
      </c>
      <c r="B62">
        <v>3.9</v>
      </c>
      <c r="C62">
        <v>4.5999999999999996</v>
      </c>
      <c r="D62">
        <v>4.2</v>
      </c>
      <c r="E62">
        <v>4.7</v>
      </c>
      <c r="F62">
        <v>4.5</v>
      </c>
      <c r="G62">
        <v>3.7</v>
      </c>
      <c r="H62">
        <v>3.7</v>
      </c>
      <c r="I62">
        <v>3.5</v>
      </c>
      <c r="J62">
        <v>5.5</v>
      </c>
      <c r="K62">
        <v>4.0999999999999996</v>
      </c>
      <c r="L62">
        <v>4.2</v>
      </c>
      <c r="M62">
        <v>4.5</v>
      </c>
      <c r="N62">
        <v>4</v>
      </c>
      <c r="O62">
        <v>5.8</v>
      </c>
      <c r="P62">
        <v>4.7</v>
      </c>
      <c r="Q62">
        <v>4.9000000000000004</v>
      </c>
      <c r="R62">
        <v>4.4000000000000004</v>
      </c>
      <c r="S62">
        <v>4.5</v>
      </c>
      <c r="T62">
        <v>4.2</v>
      </c>
      <c r="U62">
        <v>4.7</v>
      </c>
      <c r="V62">
        <v>4.4000000000000004</v>
      </c>
      <c r="W62">
        <v>5</v>
      </c>
      <c r="X62">
        <v>5.5</v>
      </c>
      <c r="Y62">
        <v>5</v>
      </c>
      <c r="Z62">
        <v>4.5</v>
      </c>
      <c r="AA62">
        <v>5.2</v>
      </c>
      <c r="AB62">
        <v>5.6</v>
      </c>
      <c r="AC62">
        <v>5.7</v>
      </c>
      <c r="AD62">
        <v>4.7</v>
      </c>
      <c r="AE62">
        <v>5.4</v>
      </c>
      <c r="AF62">
        <v>4.8</v>
      </c>
      <c r="AG62">
        <v>4.7</v>
      </c>
      <c r="AH62">
        <v>4.7</v>
      </c>
      <c r="AI62">
        <v>4.8</v>
      </c>
      <c r="AJ62">
        <v>4.9000000000000004</v>
      </c>
      <c r="AK62">
        <v>4.0999999999999996</v>
      </c>
      <c r="AL62">
        <v>5.9</v>
      </c>
      <c r="AM62">
        <v>5.2</v>
      </c>
      <c r="AN62">
        <v>4.5999999999999996</v>
      </c>
      <c r="AO62">
        <v>4.2</v>
      </c>
      <c r="AP62">
        <v>4.6800000000000006</v>
      </c>
    </row>
    <row r="72" spans="1:2" x14ac:dyDescent="0.3">
      <c r="A72" s="1" t="s">
        <v>30</v>
      </c>
      <c r="B72" t="s">
        <v>32</v>
      </c>
    </row>
    <row r="73" spans="1:2" x14ac:dyDescent="0.3">
      <c r="A73" s="2" t="s">
        <v>15</v>
      </c>
      <c r="B73">
        <v>82.891764705882338</v>
      </c>
    </row>
    <row r="74" spans="1:2" x14ac:dyDescent="0.3">
      <c r="A74" s="2" t="s">
        <v>20</v>
      </c>
      <c r="B74">
        <v>73.718695652173906</v>
      </c>
    </row>
    <row r="75" spans="1:2" x14ac:dyDescent="0.3">
      <c r="A75" s="2" t="s">
        <v>29</v>
      </c>
      <c r="B75">
        <v>77.617249999999999</v>
      </c>
    </row>
    <row r="88" spans="1:3" x14ac:dyDescent="0.3">
      <c r="A88" s="1" t="s">
        <v>30</v>
      </c>
      <c r="B88" t="s">
        <v>33</v>
      </c>
      <c r="C88" t="s">
        <v>32</v>
      </c>
    </row>
    <row r="89" spans="1:3" x14ac:dyDescent="0.3">
      <c r="A89" s="2" t="s">
        <v>26</v>
      </c>
      <c r="B89">
        <v>37.4</v>
      </c>
      <c r="C89">
        <v>65.245000000000005</v>
      </c>
    </row>
    <row r="90" spans="1:3" x14ac:dyDescent="0.3">
      <c r="A90" s="2" t="s">
        <v>21</v>
      </c>
      <c r="B90">
        <v>47.719999999999992</v>
      </c>
      <c r="C90">
        <v>76.062999999999988</v>
      </c>
    </row>
    <row r="91" spans="1:3" x14ac:dyDescent="0.3">
      <c r="A91" s="2" t="s">
        <v>18</v>
      </c>
      <c r="B91">
        <v>61.345454545454551</v>
      </c>
      <c r="C91">
        <v>81.890909090909091</v>
      </c>
    </row>
    <row r="92" spans="1:3" x14ac:dyDescent="0.3">
      <c r="A92" s="2" t="s">
        <v>27</v>
      </c>
      <c r="B92">
        <v>40.520000000000003</v>
      </c>
      <c r="C92">
        <v>77.305999999999997</v>
      </c>
    </row>
    <row r="93" spans="1:3" x14ac:dyDescent="0.3">
      <c r="A93" s="2" t="s">
        <v>14</v>
      </c>
      <c r="B93">
        <v>58.3</v>
      </c>
      <c r="C93">
        <v>79.164999999999992</v>
      </c>
    </row>
    <row r="94" spans="1:3" x14ac:dyDescent="0.3">
      <c r="A94" s="2" t="s">
        <v>23</v>
      </c>
      <c r="B94">
        <v>67</v>
      </c>
      <c r="C94">
        <v>83.37</v>
      </c>
    </row>
    <row r="95" spans="1:3" x14ac:dyDescent="0.3">
      <c r="A95" s="2" t="s">
        <v>24</v>
      </c>
      <c r="B95">
        <v>53.75</v>
      </c>
      <c r="C95">
        <v>78.087500000000006</v>
      </c>
    </row>
    <row r="96" spans="1:3" x14ac:dyDescent="0.3">
      <c r="A96" s="2" t="s">
        <v>29</v>
      </c>
      <c r="B96">
        <v>52.160000000000011</v>
      </c>
      <c r="C96">
        <v>77.617249999999999</v>
      </c>
    </row>
    <row r="104" spans="1:9" x14ac:dyDescent="0.3">
      <c r="A104" s="1" t="s">
        <v>31</v>
      </c>
      <c r="B104" s="1" t="s">
        <v>28</v>
      </c>
    </row>
    <row r="105" spans="1:9" x14ac:dyDescent="0.3">
      <c r="A105" s="1" t="s">
        <v>30</v>
      </c>
      <c r="B105" t="s">
        <v>26</v>
      </c>
      <c r="C105" t="s">
        <v>21</v>
      </c>
      <c r="D105" t="s">
        <v>18</v>
      </c>
      <c r="E105" t="s">
        <v>27</v>
      </c>
      <c r="F105" t="s">
        <v>14</v>
      </c>
      <c r="G105" t="s">
        <v>23</v>
      </c>
      <c r="H105" t="s">
        <v>24</v>
      </c>
      <c r="I105" t="s">
        <v>29</v>
      </c>
    </row>
    <row r="106" spans="1:9" x14ac:dyDescent="0.3">
      <c r="A106" s="2">
        <v>677.96610169491532</v>
      </c>
      <c r="B106">
        <v>4.7</v>
      </c>
      <c r="I106">
        <v>4.7</v>
      </c>
    </row>
    <row r="107" spans="1:9" x14ac:dyDescent="0.3">
      <c r="A107" s="2">
        <v>1355.5555555555557</v>
      </c>
      <c r="C107">
        <v>4.2</v>
      </c>
      <c r="I107">
        <v>4.2</v>
      </c>
    </row>
    <row r="108" spans="1:9" x14ac:dyDescent="0.3">
      <c r="A108" s="2">
        <v>1506.0240963855422</v>
      </c>
      <c r="C108">
        <v>4.0999999999999996</v>
      </c>
      <c r="I108">
        <v>4.0999999999999996</v>
      </c>
    </row>
    <row r="109" spans="1:9" x14ac:dyDescent="0.3">
      <c r="A109" s="2">
        <v>1825.2427184466019</v>
      </c>
      <c r="B109">
        <v>3.9</v>
      </c>
      <c r="I109">
        <v>3.9</v>
      </c>
    </row>
    <row r="110" spans="1:9" x14ac:dyDescent="0.3">
      <c r="A110" s="2">
        <v>1892.8571428571427</v>
      </c>
      <c r="C110">
        <v>4.5</v>
      </c>
      <c r="I110">
        <v>4.5</v>
      </c>
    </row>
    <row r="111" spans="1:9" x14ac:dyDescent="0.3">
      <c r="A111" s="2">
        <v>2259.6153846153843</v>
      </c>
      <c r="B111">
        <v>3.5</v>
      </c>
      <c r="I111">
        <v>3.5</v>
      </c>
    </row>
    <row r="112" spans="1:9" x14ac:dyDescent="0.3">
      <c r="A112" s="2">
        <v>2285.7142857142858</v>
      </c>
      <c r="C112">
        <v>4</v>
      </c>
      <c r="I112">
        <v>4</v>
      </c>
    </row>
    <row r="113" spans="1:9" x14ac:dyDescent="0.3">
      <c r="A113" s="2">
        <v>2972.9729729729729</v>
      </c>
      <c r="C113">
        <v>4.5</v>
      </c>
      <c r="I113">
        <v>4.5</v>
      </c>
    </row>
    <row r="114" spans="1:9" x14ac:dyDescent="0.3">
      <c r="A114" s="2">
        <v>3677.5362318840575</v>
      </c>
      <c r="C114">
        <v>3.7</v>
      </c>
      <c r="I114">
        <v>3.7</v>
      </c>
    </row>
    <row r="115" spans="1:9" x14ac:dyDescent="0.3">
      <c r="A115" s="2">
        <v>4682.9268292682927</v>
      </c>
      <c r="E115">
        <v>3.7</v>
      </c>
      <c r="I115">
        <v>3.7</v>
      </c>
    </row>
    <row r="116" spans="1:9" x14ac:dyDescent="0.3">
      <c r="A116" s="2">
        <v>5341.1764705882351</v>
      </c>
      <c r="E116">
        <v>4.9000000000000004</v>
      </c>
      <c r="I116">
        <v>4.9000000000000004</v>
      </c>
    </row>
    <row r="117" spans="1:9" x14ac:dyDescent="0.3">
      <c r="A117" s="2">
        <v>5816.666666666667</v>
      </c>
      <c r="B117">
        <v>4.5999999999999996</v>
      </c>
      <c r="I117">
        <v>4.5999999999999996</v>
      </c>
    </row>
    <row r="118" spans="1:9" x14ac:dyDescent="0.3">
      <c r="A118" s="2">
        <v>6078.4313725490201</v>
      </c>
      <c r="H118">
        <v>4.7</v>
      </c>
      <c r="I118">
        <v>4.7</v>
      </c>
    </row>
    <row r="119" spans="1:9" x14ac:dyDescent="0.3">
      <c r="A119" s="2">
        <v>6500</v>
      </c>
      <c r="C119">
        <v>4.4000000000000004</v>
      </c>
      <c r="I119">
        <v>4.4000000000000004</v>
      </c>
    </row>
    <row r="120" spans="1:9" x14ac:dyDescent="0.3">
      <c r="A120" s="2">
        <v>8727.2727272727279</v>
      </c>
      <c r="F120">
        <v>5.5</v>
      </c>
      <c r="I120">
        <v>5.5</v>
      </c>
    </row>
    <row r="121" spans="1:9" x14ac:dyDescent="0.3">
      <c r="A121" s="2">
        <v>8742.8571428571431</v>
      </c>
      <c r="C121">
        <v>4.2</v>
      </c>
      <c r="I121">
        <v>4.2</v>
      </c>
    </row>
    <row r="122" spans="1:9" x14ac:dyDescent="0.3">
      <c r="A122" s="2">
        <v>8846.1538461538457</v>
      </c>
      <c r="F122">
        <v>4.2</v>
      </c>
      <c r="I122">
        <v>4.2</v>
      </c>
    </row>
    <row r="123" spans="1:9" x14ac:dyDescent="0.3">
      <c r="A123" s="2">
        <v>9624.4131455399056</v>
      </c>
      <c r="H123">
        <v>5.8</v>
      </c>
      <c r="I123">
        <v>5.8</v>
      </c>
    </row>
    <row r="124" spans="1:9" x14ac:dyDescent="0.3">
      <c r="A124" s="2">
        <v>10142.857142857143</v>
      </c>
      <c r="E124">
        <v>4.4000000000000004</v>
      </c>
      <c r="I124">
        <v>4.4000000000000004</v>
      </c>
    </row>
    <row r="125" spans="1:9" x14ac:dyDescent="0.3">
      <c r="A125" s="2">
        <v>10896.551724137931</v>
      </c>
      <c r="D125">
        <v>5.5</v>
      </c>
      <c r="I125">
        <v>5.5</v>
      </c>
    </row>
    <row r="126" spans="1:9" x14ac:dyDescent="0.3">
      <c r="A126" s="2">
        <v>14222.222222222223</v>
      </c>
      <c r="H126">
        <v>4.7</v>
      </c>
      <c r="I126">
        <v>4.7</v>
      </c>
    </row>
    <row r="127" spans="1:9" x14ac:dyDescent="0.3">
      <c r="A127" s="2">
        <v>14578.947368421053</v>
      </c>
      <c r="H127">
        <v>5</v>
      </c>
      <c r="I127">
        <v>5</v>
      </c>
    </row>
    <row r="128" spans="1:9" x14ac:dyDescent="0.3">
      <c r="A128" s="2">
        <v>19628.571428571431</v>
      </c>
      <c r="E128">
        <v>4.5</v>
      </c>
      <c r="I128">
        <v>4.5</v>
      </c>
    </row>
    <row r="129" spans="1:9" x14ac:dyDescent="0.3">
      <c r="A129" s="2">
        <v>21900</v>
      </c>
      <c r="D129">
        <v>5.7</v>
      </c>
      <c r="I129">
        <v>5.7</v>
      </c>
    </row>
    <row r="130" spans="1:9" x14ac:dyDescent="0.3">
      <c r="A130" s="2">
        <v>27872.340425531915</v>
      </c>
      <c r="D130">
        <v>5.2</v>
      </c>
      <c r="I130">
        <v>5.2</v>
      </c>
    </row>
    <row r="131" spans="1:9" x14ac:dyDescent="0.3">
      <c r="A131" s="2">
        <v>29442.307692307691</v>
      </c>
      <c r="C131">
        <v>4.0999999999999996</v>
      </c>
      <c r="I131">
        <v>4.0999999999999996</v>
      </c>
    </row>
    <row r="132" spans="1:9" x14ac:dyDescent="0.3">
      <c r="A132" s="2">
        <v>37956.989247311823</v>
      </c>
      <c r="E132">
        <v>4.5999999999999996</v>
      </c>
      <c r="I132">
        <v>4.5999999999999996</v>
      </c>
    </row>
    <row r="133" spans="1:9" x14ac:dyDescent="0.3">
      <c r="A133" s="2">
        <v>38507.462686567167</v>
      </c>
      <c r="D133">
        <v>4.8</v>
      </c>
      <c r="I133">
        <v>4.8</v>
      </c>
    </row>
    <row r="134" spans="1:9" x14ac:dyDescent="0.3">
      <c r="A134" s="2">
        <v>38650.793650793654</v>
      </c>
      <c r="C134">
        <v>4.2</v>
      </c>
      <c r="I134">
        <v>4.2</v>
      </c>
    </row>
    <row r="135" spans="1:9" x14ac:dyDescent="0.3">
      <c r="A135" s="2">
        <v>38823.529411764706</v>
      </c>
      <c r="D135">
        <v>4.5</v>
      </c>
      <c r="I135">
        <v>4.5</v>
      </c>
    </row>
    <row r="136" spans="1:9" x14ac:dyDescent="0.3">
      <c r="A136" s="2">
        <v>40799.999999999993</v>
      </c>
      <c r="G136">
        <v>5.4</v>
      </c>
      <c r="I136">
        <v>5.4</v>
      </c>
    </row>
    <row r="137" spans="1:9" x14ac:dyDescent="0.3">
      <c r="A137" s="2">
        <v>43157.8947368421</v>
      </c>
      <c r="F137">
        <v>4.7</v>
      </c>
      <c r="I137">
        <v>4.7</v>
      </c>
    </row>
    <row r="138" spans="1:9" x14ac:dyDescent="0.3">
      <c r="A138" s="2">
        <v>44457.831325301209</v>
      </c>
      <c r="D138">
        <v>5.2</v>
      </c>
      <c r="I138">
        <v>5.2</v>
      </c>
    </row>
    <row r="139" spans="1:9" x14ac:dyDescent="0.3">
      <c r="A139" s="2">
        <v>45818.181818181816</v>
      </c>
      <c r="D139">
        <v>5.6</v>
      </c>
      <c r="I139">
        <v>5.6</v>
      </c>
    </row>
    <row r="140" spans="1:9" x14ac:dyDescent="0.3">
      <c r="A140" s="2">
        <v>48882.352941176468</v>
      </c>
      <c r="D140">
        <v>4.7</v>
      </c>
      <c r="I140">
        <v>4.7</v>
      </c>
    </row>
    <row r="141" spans="1:9" x14ac:dyDescent="0.3">
      <c r="A141" s="2">
        <v>50769.230769230773</v>
      </c>
      <c r="G141">
        <v>5.9</v>
      </c>
      <c r="I141">
        <v>5.9</v>
      </c>
    </row>
    <row r="142" spans="1:9" x14ac:dyDescent="0.3">
      <c r="A142" s="2">
        <v>53600</v>
      </c>
      <c r="D142">
        <v>4.9000000000000004</v>
      </c>
      <c r="I142">
        <v>4.9000000000000004</v>
      </c>
    </row>
    <row r="143" spans="1:9" x14ac:dyDescent="0.3">
      <c r="A143" s="2">
        <v>58882.175226586092</v>
      </c>
      <c r="F143">
        <v>5</v>
      </c>
      <c r="I143">
        <v>5</v>
      </c>
    </row>
    <row r="144" spans="1:9" x14ac:dyDescent="0.3">
      <c r="A144" s="2">
        <v>66200</v>
      </c>
      <c r="D144">
        <v>4.8</v>
      </c>
      <c r="I144">
        <v>4.8</v>
      </c>
    </row>
    <row r="145" spans="1:9" x14ac:dyDescent="0.3">
      <c r="A145" s="2">
        <v>74074.074074074073</v>
      </c>
      <c r="D145">
        <v>4.7</v>
      </c>
      <c r="I145">
        <v>4.7</v>
      </c>
    </row>
    <row r="146" spans="1:9" x14ac:dyDescent="0.3">
      <c r="A146" s="2" t="s">
        <v>29</v>
      </c>
      <c r="B146">
        <v>4.1749999999999998</v>
      </c>
      <c r="C146">
        <v>4.1900000000000004</v>
      </c>
      <c r="D146">
        <v>5.0545454545454547</v>
      </c>
      <c r="E146">
        <v>4.42</v>
      </c>
      <c r="F146">
        <v>4.8499999999999996</v>
      </c>
      <c r="G146">
        <v>5.65</v>
      </c>
      <c r="H146">
        <v>5.05</v>
      </c>
      <c r="I146">
        <v>4.68</v>
      </c>
    </row>
    <row r="148" spans="1:9" x14ac:dyDescent="0.3">
      <c r="A148" s="1" t="s">
        <v>31</v>
      </c>
      <c r="B148" s="1" t="s">
        <v>28</v>
      </c>
    </row>
    <row r="149" spans="1:9" x14ac:dyDescent="0.3">
      <c r="A149" s="1" t="s">
        <v>30</v>
      </c>
      <c r="B149" t="s">
        <v>41</v>
      </c>
      <c r="C149" t="s">
        <v>43</v>
      </c>
      <c r="D149" t="s">
        <v>42</v>
      </c>
      <c r="E149" t="s">
        <v>40</v>
      </c>
      <c r="F149" t="s">
        <v>29</v>
      </c>
    </row>
    <row r="150" spans="1:9" x14ac:dyDescent="0.3">
      <c r="A150" s="2" t="s">
        <v>37</v>
      </c>
      <c r="B150">
        <v>5.0666666666666664</v>
      </c>
      <c r="C150">
        <v>4.7499999999999991</v>
      </c>
      <c r="D150">
        <v>4.9400000000000004</v>
      </c>
      <c r="E150">
        <v>4.5999999999999996</v>
      </c>
      <c r="F150">
        <v>4.8500000000000005</v>
      </c>
    </row>
    <row r="151" spans="1:9" x14ac:dyDescent="0.3">
      <c r="A151" s="2" t="s">
        <v>38</v>
      </c>
      <c r="B151">
        <v>5.0999999999999996</v>
      </c>
      <c r="C151">
        <v>5.2</v>
      </c>
      <c r="D151">
        <v>4.8125</v>
      </c>
      <c r="F151">
        <v>4.9000000000000004</v>
      </c>
    </row>
    <row r="152" spans="1:9" x14ac:dyDescent="0.3">
      <c r="A152" s="2" t="s">
        <v>39</v>
      </c>
      <c r="C152">
        <v>4.21</v>
      </c>
      <c r="D152">
        <v>4.45</v>
      </c>
      <c r="E152">
        <v>4.7</v>
      </c>
      <c r="F152">
        <v>4.2846153846153854</v>
      </c>
    </row>
    <row r="153" spans="1:9" x14ac:dyDescent="0.3">
      <c r="A153" s="2" t="s">
        <v>29</v>
      </c>
      <c r="B153">
        <v>5.08</v>
      </c>
      <c r="C153">
        <v>4.458823529411764</v>
      </c>
      <c r="D153">
        <v>4.8066666666666675</v>
      </c>
      <c r="E153">
        <v>4.6333333333333329</v>
      </c>
      <c r="F153">
        <v>4.6800000000000006</v>
      </c>
    </row>
    <row r="173" spans="1:3" x14ac:dyDescent="0.3">
      <c r="A173" s="1" t="s">
        <v>30</v>
      </c>
      <c r="B173" t="s">
        <v>31</v>
      </c>
      <c r="C173" t="s">
        <v>32</v>
      </c>
    </row>
    <row r="174" spans="1:3" x14ac:dyDescent="0.3">
      <c r="A174" s="2" t="s">
        <v>41</v>
      </c>
      <c r="B174">
        <v>5.08</v>
      </c>
      <c r="C174">
        <v>79.762</v>
      </c>
    </row>
    <row r="175" spans="1:3" x14ac:dyDescent="0.3">
      <c r="A175" s="2" t="s">
        <v>43</v>
      </c>
      <c r="B175">
        <v>4.4588235294117649</v>
      </c>
      <c r="C175">
        <v>74.17352941176469</v>
      </c>
    </row>
    <row r="176" spans="1:3" x14ac:dyDescent="0.3">
      <c r="A176" s="2" t="s">
        <v>42</v>
      </c>
      <c r="B176">
        <v>4.8066666666666675</v>
      </c>
      <c r="C176">
        <v>80.745333333333321</v>
      </c>
    </row>
    <row r="177" spans="1:4" x14ac:dyDescent="0.3">
      <c r="A177" s="2" t="s">
        <v>40</v>
      </c>
      <c r="B177">
        <v>4.6333333333333329</v>
      </c>
      <c r="C177">
        <v>77.916666666666671</v>
      </c>
    </row>
    <row r="178" spans="1:4" x14ac:dyDescent="0.3">
      <c r="A178" s="2" t="s">
        <v>29</v>
      </c>
      <c r="B178">
        <v>4.6799999999999988</v>
      </c>
      <c r="C178">
        <v>77.617249999999999</v>
      </c>
    </row>
    <row r="192" spans="1:4" x14ac:dyDescent="0.3">
      <c r="A192" s="1" t="s">
        <v>30</v>
      </c>
      <c r="B192" t="s">
        <v>44</v>
      </c>
      <c r="C192" t="s">
        <v>45</v>
      </c>
      <c r="D192" t="s">
        <v>31</v>
      </c>
    </row>
    <row r="193" spans="1:4" x14ac:dyDescent="0.3">
      <c r="A193" s="2" t="s">
        <v>26</v>
      </c>
      <c r="B193">
        <v>0.26</v>
      </c>
      <c r="C193">
        <v>5.77</v>
      </c>
      <c r="D193">
        <v>4.1749999999999998</v>
      </c>
    </row>
    <row r="194" spans="1:4" x14ac:dyDescent="0.3">
      <c r="A194" s="2" t="s">
        <v>21</v>
      </c>
      <c r="B194">
        <v>2.3649999999999998</v>
      </c>
      <c r="C194">
        <v>4.8830000000000009</v>
      </c>
      <c r="D194">
        <v>4.1900000000000004</v>
      </c>
    </row>
    <row r="195" spans="1:4" x14ac:dyDescent="0.3">
      <c r="A195" s="2" t="s">
        <v>18</v>
      </c>
      <c r="B195">
        <v>1.3062727272727273</v>
      </c>
      <c r="C195">
        <v>11.111818181818181</v>
      </c>
      <c r="D195">
        <v>5.0545454545454547</v>
      </c>
    </row>
    <row r="196" spans="1:4" x14ac:dyDescent="0.3">
      <c r="A196" s="2" t="s">
        <v>27</v>
      </c>
      <c r="B196">
        <v>0.50760000000000005</v>
      </c>
      <c r="C196">
        <v>1.5739999999999998</v>
      </c>
      <c r="D196">
        <v>4.42</v>
      </c>
    </row>
    <row r="197" spans="1:4" x14ac:dyDescent="0.3">
      <c r="A197" s="2" t="s">
        <v>14</v>
      </c>
      <c r="B197">
        <v>5.5939999999999994</v>
      </c>
      <c r="C197">
        <v>7.41</v>
      </c>
      <c r="D197">
        <v>4.8499999999999996</v>
      </c>
    </row>
    <row r="198" spans="1:4" x14ac:dyDescent="0.3">
      <c r="A198" s="2" t="s">
        <v>23</v>
      </c>
      <c r="B198">
        <v>0.76200000000000001</v>
      </c>
      <c r="C198">
        <v>10.57</v>
      </c>
      <c r="D198">
        <v>5.65</v>
      </c>
    </row>
    <row r="199" spans="1:4" x14ac:dyDescent="0.3">
      <c r="A199" s="2" t="s">
        <v>24</v>
      </c>
      <c r="B199">
        <v>0.81925000000000003</v>
      </c>
      <c r="C199">
        <v>7.9700000000000006</v>
      </c>
      <c r="D199">
        <v>5.05</v>
      </c>
    </row>
    <row r="200" spans="1:4" x14ac:dyDescent="0.3">
      <c r="A200" s="2" t="s">
        <v>29</v>
      </c>
      <c r="B200">
        <v>1.7193499999999997</v>
      </c>
      <c r="C200">
        <v>7.1167499999999988</v>
      </c>
      <c r="D200">
        <v>4.68</v>
      </c>
    </row>
    <row r="209" spans="1:9" x14ac:dyDescent="0.3">
      <c r="A209" s="1" t="s">
        <v>31</v>
      </c>
      <c r="B209" s="1" t="s">
        <v>28</v>
      </c>
    </row>
    <row r="210" spans="1:9" x14ac:dyDescent="0.3">
      <c r="A210" s="1" t="s">
        <v>30</v>
      </c>
      <c r="B210" t="s">
        <v>26</v>
      </c>
      <c r="C210" t="s">
        <v>21</v>
      </c>
      <c r="D210" t="s">
        <v>18</v>
      </c>
      <c r="E210" t="s">
        <v>27</v>
      </c>
      <c r="F210" t="s">
        <v>14</v>
      </c>
      <c r="G210" t="s">
        <v>23</v>
      </c>
      <c r="H210" t="s">
        <v>24</v>
      </c>
      <c r="I210" t="s">
        <v>29</v>
      </c>
    </row>
    <row r="211" spans="1:9" x14ac:dyDescent="0.3">
      <c r="A211" s="2" t="s">
        <v>38</v>
      </c>
      <c r="B211">
        <v>4.5999999999999996</v>
      </c>
      <c r="C211">
        <v>4.2333333333333334</v>
      </c>
      <c r="D211">
        <v>5.5</v>
      </c>
      <c r="E211">
        <v>4.55</v>
      </c>
      <c r="I211">
        <v>4.5571428571428569</v>
      </c>
    </row>
    <row r="212" spans="1:9" x14ac:dyDescent="0.3">
      <c r="A212" s="2" t="s">
        <v>47</v>
      </c>
      <c r="C212">
        <v>3.7</v>
      </c>
      <c r="D212">
        <v>5.25</v>
      </c>
      <c r="E212">
        <v>4.4000000000000004</v>
      </c>
      <c r="F212">
        <v>4.2</v>
      </c>
      <c r="H212">
        <v>5.05</v>
      </c>
      <c r="I212">
        <v>4.7777777777777786</v>
      </c>
    </row>
    <row r="213" spans="1:9" x14ac:dyDescent="0.3">
      <c r="A213" s="2" t="s">
        <v>46</v>
      </c>
      <c r="C213">
        <v>4.2333333333333334</v>
      </c>
      <c r="D213">
        <v>4.95</v>
      </c>
      <c r="F213">
        <v>4.8499999999999996</v>
      </c>
      <c r="G213">
        <v>5.65</v>
      </c>
      <c r="I213">
        <v>4.8866666666666685</v>
      </c>
    </row>
    <row r="214" spans="1:9" x14ac:dyDescent="0.3">
      <c r="A214" s="2" t="s">
        <v>48</v>
      </c>
      <c r="B214">
        <v>4.0333333333333332</v>
      </c>
      <c r="C214">
        <v>4.2666666666666666</v>
      </c>
      <c r="E214">
        <v>4.3000000000000007</v>
      </c>
      <c r="F214">
        <v>5.5</v>
      </c>
      <c r="I214">
        <v>4.333333333333333</v>
      </c>
    </row>
    <row r="215" spans="1:9" x14ac:dyDescent="0.3">
      <c r="A215" s="2" t="s">
        <v>29</v>
      </c>
      <c r="B215">
        <v>4.1749999999999998</v>
      </c>
      <c r="C215">
        <v>4.1899999999999995</v>
      </c>
      <c r="D215">
        <v>5.0545454545454556</v>
      </c>
      <c r="E215">
        <v>4.42</v>
      </c>
      <c r="F215">
        <v>4.8499999999999996</v>
      </c>
      <c r="G215">
        <v>5.65</v>
      </c>
      <c r="H215">
        <v>5.05</v>
      </c>
      <c r="I215">
        <v>4.6800000000000015</v>
      </c>
    </row>
    <row r="218" spans="1:9" x14ac:dyDescent="0.3">
      <c r="A218" s="1" t="s">
        <v>30</v>
      </c>
      <c r="B218" t="s">
        <v>31</v>
      </c>
      <c r="C218" t="s">
        <v>44</v>
      </c>
      <c r="D218" t="s">
        <v>45</v>
      </c>
    </row>
    <row r="219" spans="1:9" x14ac:dyDescent="0.3">
      <c r="A219" s="2" t="s">
        <v>15</v>
      </c>
      <c r="B219">
        <v>4.9411764705882355</v>
      </c>
      <c r="C219">
        <v>2.4821764705882359</v>
      </c>
      <c r="D219">
        <v>10.168235294117647</v>
      </c>
    </row>
    <row r="220" spans="1:9" x14ac:dyDescent="0.3">
      <c r="A220" s="2" t="s">
        <v>20</v>
      </c>
      <c r="B220">
        <v>4.4869565217391321</v>
      </c>
      <c r="C220">
        <v>1.1555217391304347</v>
      </c>
      <c r="D220">
        <v>4.8613043478260867</v>
      </c>
    </row>
    <row r="221" spans="1:9" x14ac:dyDescent="0.3">
      <c r="A221" s="2" t="s">
        <v>29</v>
      </c>
      <c r="B221">
        <v>4.68</v>
      </c>
      <c r="C221">
        <v>1.7193499999999999</v>
      </c>
      <c r="D221">
        <v>7.1167499999999988</v>
      </c>
    </row>
  </sheetData>
  <pageMargins left="0.7" right="0.7" top="0.75" bottom="0.75" header="0.3" footer="0.3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7E10-7771-4156-9746-8F79E9C5D3BA}">
  <dimension ref="A1:U2"/>
  <sheetViews>
    <sheetView workbookViewId="0">
      <selection sqref="A1:U2"/>
    </sheetView>
  </sheetViews>
  <sheetFormatPr defaultRowHeight="14.4" x14ac:dyDescent="0.3"/>
  <sheetData>
    <row r="1" spans="1:21" x14ac:dyDescent="0.3">
      <c r="A1" t="s">
        <v>65</v>
      </c>
      <c r="B1" t="s">
        <v>14</v>
      </c>
      <c r="C1" t="s">
        <v>15</v>
      </c>
      <c r="D1" t="s">
        <v>16</v>
      </c>
      <c r="E1" s="8">
        <v>5</v>
      </c>
      <c r="F1">
        <v>90.9</v>
      </c>
      <c r="G1">
        <v>9.8699999999999992</v>
      </c>
      <c r="H1">
        <v>19.489999999999998</v>
      </c>
      <c r="I1">
        <v>3096</v>
      </c>
      <c r="J1" s="8">
        <v>5.5</v>
      </c>
      <c r="K1">
        <v>79.11</v>
      </c>
      <c r="L1">
        <v>37.700000000000003</v>
      </c>
      <c r="M1">
        <v>75.900000000000006</v>
      </c>
      <c r="N1">
        <v>88</v>
      </c>
      <c r="O1">
        <v>10</v>
      </c>
      <c r="P1" s="3">
        <v>331000000</v>
      </c>
      <c r="Q1" s="4">
        <f t="shared" ref="Q1:Q2" si="0">(H1/P1)*1000000000000</f>
        <v>58882.175226586092</v>
      </c>
      <c r="R1" t="s">
        <v>37</v>
      </c>
      <c r="S1" t="s">
        <v>40</v>
      </c>
      <c r="T1" t="s">
        <v>46</v>
      </c>
      <c r="U1">
        <f t="shared" ref="U1:U2" si="1">1/E1</f>
        <v>0.2</v>
      </c>
    </row>
    <row r="2" spans="1:21" x14ac:dyDescent="0.3">
      <c r="A2" t="s">
        <v>74</v>
      </c>
      <c r="B2" t="s">
        <v>21</v>
      </c>
      <c r="C2" t="s">
        <v>20</v>
      </c>
      <c r="D2" t="s">
        <v>22</v>
      </c>
      <c r="E2" s="8">
        <v>4.2</v>
      </c>
      <c r="F2">
        <v>70.400000000000006</v>
      </c>
      <c r="G2">
        <v>7.05</v>
      </c>
      <c r="H2">
        <v>12.24</v>
      </c>
      <c r="I2">
        <v>2174</v>
      </c>
      <c r="J2" s="8">
        <v>4.8</v>
      </c>
      <c r="K2">
        <v>77.47</v>
      </c>
      <c r="L2">
        <v>37.9</v>
      </c>
      <c r="M2">
        <v>47.5</v>
      </c>
      <c r="N2">
        <v>64</v>
      </c>
      <c r="O2">
        <v>8.19</v>
      </c>
      <c r="P2" s="3">
        <v>1400000000</v>
      </c>
      <c r="Q2" s="4">
        <f t="shared" si="0"/>
        <v>8742.8571428571431</v>
      </c>
      <c r="R2" t="s">
        <v>37</v>
      </c>
      <c r="S2" t="s">
        <v>40</v>
      </c>
      <c r="T2" t="s">
        <v>38</v>
      </c>
      <c r="U2">
        <f t="shared" si="1"/>
        <v>0.23809523809523808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E8F5-6A54-4308-874D-16F2BA98E509}">
  <dimension ref="A1:Y39"/>
  <sheetViews>
    <sheetView workbookViewId="0">
      <selection activeCell="Z39" sqref="Z39"/>
    </sheetView>
  </sheetViews>
  <sheetFormatPr defaultRowHeight="14.4" x14ac:dyDescent="0.3"/>
  <cols>
    <col min="11" max="11" width="11.77734375" customWidth="1"/>
    <col min="16" max="16" width="11.109375" bestFit="1" customWidth="1"/>
    <col min="18" max="18" width="10.77734375" customWidth="1"/>
    <col min="19" max="19" width="12.77734375" customWidth="1"/>
  </cols>
  <sheetData>
    <row r="1" spans="1:25" ht="57.6" x14ac:dyDescent="0.3">
      <c r="A1" s="6" t="s">
        <v>53</v>
      </c>
      <c r="B1" s="6" t="s">
        <v>11</v>
      </c>
      <c r="C1" s="6" t="s">
        <v>50</v>
      </c>
      <c r="D1" s="6" t="s">
        <v>13</v>
      </c>
      <c r="E1" s="6" t="s">
        <v>0</v>
      </c>
      <c r="F1" s="6" t="s">
        <v>1</v>
      </c>
      <c r="G1" s="6" t="s">
        <v>62</v>
      </c>
      <c r="H1" s="6" t="s">
        <v>57</v>
      </c>
      <c r="I1" s="6" t="s">
        <v>54</v>
      </c>
      <c r="J1" s="6" t="s">
        <v>55</v>
      </c>
      <c r="K1" s="6" t="s">
        <v>56</v>
      </c>
      <c r="L1" s="6" t="s">
        <v>49</v>
      </c>
      <c r="M1" s="6" t="s">
        <v>61</v>
      </c>
      <c r="N1" s="6" t="s">
        <v>60</v>
      </c>
      <c r="O1" s="6" t="s">
        <v>59</v>
      </c>
      <c r="P1" s="6" t="s">
        <v>34</v>
      </c>
      <c r="Q1" s="7" t="s">
        <v>35</v>
      </c>
      <c r="R1" s="6" t="s">
        <v>51</v>
      </c>
      <c r="S1" s="6" t="s">
        <v>58</v>
      </c>
      <c r="T1" s="6" t="s">
        <v>64</v>
      </c>
      <c r="U1" s="6" t="s">
        <v>115</v>
      </c>
      <c r="V1" s="6" t="s">
        <v>116</v>
      </c>
      <c r="W1" s="6" t="s">
        <v>118</v>
      </c>
      <c r="X1" s="6" t="s">
        <v>119</v>
      </c>
      <c r="Y1" s="6" t="s">
        <v>122</v>
      </c>
    </row>
    <row r="2" spans="1:25" x14ac:dyDescent="0.3">
      <c r="A2" t="s">
        <v>71</v>
      </c>
      <c r="B2" t="s">
        <v>18</v>
      </c>
      <c r="C2" t="s">
        <v>15</v>
      </c>
      <c r="D2" t="s">
        <v>17</v>
      </c>
      <c r="E2" s="8">
        <v>4.7</v>
      </c>
      <c r="F2">
        <v>97</v>
      </c>
      <c r="G2">
        <v>7.41</v>
      </c>
      <c r="H2">
        <v>0.4</v>
      </c>
      <c r="I2">
        <v>1417</v>
      </c>
      <c r="J2" s="8">
        <v>5</v>
      </c>
      <c r="K2">
        <v>82.94</v>
      </c>
      <c r="L2">
        <v>39.299999999999997</v>
      </c>
      <c r="M2">
        <v>60.2</v>
      </c>
      <c r="N2">
        <v>84</v>
      </c>
      <c r="O2">
        <v>2.06</v>
      </c>
      <c r="P2" s="3">
        <v>5400000</v>
      </c>
      <c r="Q2" s="4">
        <f>(H2/P2)*1000000000000</f>
        <v>74074.074074074073</v>
      </c>
      <c r="R2" t="s">
        <v>37</v>
      </c>
      <c r="S2" t="s">
        <v>41</v>
      </c>
      <c r="T2" t="s">
        <v>46</v>
      </c>
      <c r="U2">
        <f>100*(1/E2)</f>
        <v>21.276595744680851</v>
      </c>
      <c r="V2">
        <f>10*(1/E2)</f>
        <v>2.1276595744680851</v>
      </c>
      <c r="W2">
        <f>100000*(1/E2)</f>
        <v>21276.59574468085</v>
      </c>
      <c r="X2">
        <f>100000*(1/E2)</f>
        <v>21276.59574468085</v>
      </c>
      <c r="Y2" s="8">
        <f>E2*10</f>
        <v>47</v>
      </c>
    </row>
    <row r="3" spans="1:25" x14ac:dyDescent="0.3">
      <c r="A3" t="s">
        <v>86</v>
      </c>
      <c r="B3" t="s">
        <v>18</v>
      </c>
      <c r="C3" t="s">
        <v>15</v>
      </c>
      <c r="D3" t="s">
        <v>17</v>
      </c>
      <c r="E3" s="8">
        <v>4.8</v>
      </c>
      <c r="F3">
        <v>92</v>
      </c>
      <c r="G3">
        <v>12.88</v>
      </c>
      <c r="H3">
        <v>0.33100000000000002</v>
      </c>
      <c r="I3">
        <v>1863</v>
      </c>
      <c r="J3" s="8">
        <v>6.6</v>
      </c>
      <c r="K3">
        <v>82.81</v>
      </c>
      <c r="L3">
        <v>37.6</v>
      </c>
      <c r="M3">
        <v>55.3</v>
      </c>
      <c r="N3">
        <v>75</v>
      </c>
      <c r="O3">
        <v>9.9499999999999993</v>
      </c>
      <c r="P3" s="3">
        <v>5000000</v>
      </c>
      <c r="Q3" s="4">
        <f>(H3/P3)*1000000000000</f>
        <v>66200</v>
      </c>
      <c r="R3" t="s">
        <v>37</v>
      </c>
      <c r="S3" t="s">
        <v>42</v>
      </c>
      <c r="T3" t="s">
        <v>47</v>
      </c>
      <c r="U3">
        <f>100*(1/E3)</f>
        <v>20.833333333333336</v>
      </c>
      <c r="V3">
        <f>10*(1/E3)</f>
        <v>2.0833333333333335</v>
      </c>
      <c r="W3">
        <f>100000*(1/E3)</f>
        <v>20833.333333333336</v>
      </c>
      <c r="X3">
        <f>100000*(1/E3)</f>
        <v>20833.333333333336</v>
      </c>
      <c r="Y3" s="8">
        <f t="shared" ref="Y3:Y39" si="0">E3*10</f>
        <v>48</v>
      </c>
    </row>
    <row r="4" spans="1:25" x14ac:dyDescent="0.3">
      <c r="A4" t="s">
        <v>83</v>
      </c>
      <c r="B4" t="s">
        <v>18</v>
      </c>
      <c r="C4" t="s">
        <v>15</v>
      </c>
      <c r="D4" t="s">
        <v>25</v>
      </c>
      <c r="E4" s="8">
        <v>4.9000000000000004</v>
      </c>
      <c r="F4">
        <v>94.54</v>
      </c>
      <c r="G4">
        <v>8.93</v>
      </c>
      <c r="H4">
        <v>0.53600000000000003</v>
      </c>
      <c r="I4">
        <v>1609</v>
      </c>
      <c r="J4" s="8">
        <v>8.6999999999999993</v>
      </c>
      <c r="K4">
        <v>83.33</v>
      </c>
      <c r="L4">
        <v>39.5</v>
      </c>
      <c r="M4">
        <v>64.900000000000006</v>
      </c>
      <c r="N4">
        <v>85</v>
      </c>
      <c r="O4">
        <v>3.02</v>
      </c>
      <c r="P4" s="3">
        <v>10000000</v>
      </c>
      <c r="Q4" s="4">
        <f>(H4/P4)*1000000000000</f>
        <v>53600</v>
      </c>
      <c r="R4" t="s">
        <v>38</v>
      </c>
      <c r="S4" t="s">
        <v>42</v>
      </c>
      <c r="T4" t="s">
        <v>46</v>
      </c>
      <c r="U4">
        <f>100*(1/E4)</f>
        <v>20.408163265306118</v>
      </c>
      <c r="V4">
        <f>10*(1/E4)</f>
        <v>2.0408163265306118</v>
      </c>
      <c r="W4">
        <f>100000*(1/E4)</f>
        <v>20408.163265306121</v>
      </c>
      <c r="X4">
        <f>100000*(1/E4)</f>
        <v>20408.163265306121</v>
      </c>
      <c r="Y4" s="8">
        <f t="shared" si="0"/>
        <v>49</v>
      </c>
    </row>
    <row r="5" spans="1:25" x14ac:dyDescent="0.3">
      <c r="A5" t="s">
        <v>76</v>
      </c>
      <c r="B5" t="s">
        <v>23</v>
      </c>
      <c r="C5" t="s">
        <v>15</v>
      </c>
      <c r="D5" t="s">
        <v>17</v>
      </c>
      <c r="E5" s="8">
        <v>5.9</v>
      </c>
      <c r="F5">
        <v>89.6</v>
      </c>
      <c r="G5">
        <v>10.51</v>
      </c>
      <c r="H5">
        <v>1.32</v>
      </c>
      <c r="I5">
        <v>1731</v>
      </c>
      <c r="J5" s="8">
        <v>5.0999999999999996</v>
      </c>
      <c r="K5">
        <v>83.94</v>
      </c>
      <c r="L5">
        <v>37</v>
      </c>
      <c r="M5">
        <v>71.5</v>
      </c>
      <c r="N5">
        <v>114</v>
      </c>
      <c r="O5">
        <v>22.06</v>
      </c>
      <c r="P5" s="3">
        <v>26000000</v>
      </c>
      <c r="Q5" s="4">
        <f>(H5/P5)*1000000000000</f>
        <v>50769.230769230773</v>
      </c>
      <c r="R5" t="s">
        <v>37</v>
      </c>
      <c r="S5" t="s">
        <v>43</v>
      </c>
      <c r="T5" t="s">
        <v>46</v>
      </c>
      <c r="U5">
        <f>100*(1/E5)</f>
        <v>16.949152542372879</v>
      </c>
      <c r="V5">
        <f>10*(1/E5)</f>
        <v>1.6949152542372881</v>
      </c>
      <c r="W5">
        <f>10000*(1/E5)</f>
        <v>1694.9152542372881</v>
      </c>
      <c r="X5">
        <f>100000*(1/E5)</f>
        <v>16949.152542372882</v>
      </c>
      <c r="Y5" s="8">
        <f t="shared" si="0"/>
        <v>59</v>
      </c>
    </row>
    <row r="6" spans="1:25" x14ac:dyDescent="0.3">
      <c r="A6" t="s">
        <v>87</v>
      </c>
      <c r="B6" t="s">
        <v>18</v>
      </c>
      <c r="C6" t="s">
        <v>15</v>
      </c>
      <c r="D6" t="s">
        <v>25</v>
      </c>
      <c r="E6" s="8">
        <v>4.7</v>
      </c>
      <c r="F6">
        <v>91.33</v>
      </c>
      <c r="G6">
        <v>9.61</v>
      </c>
      <c r="H6">
        <v>0.83099999999999996</v>
      </c>
      <c r="I6">
        <v>1430</v>
      </c>
      <c r="J6" s="8">
        <v>4</v>
      </c>
      <c r="K6">
        <v>82.78</v>
      </c>
      <c r="L6">
        <v>41.7</v>
      </c>
      <c r="M6">
        <v>64.7</v>
      </c>
      <c r="N6">
        <v>92</v>
      </c>
      <c r="O6">
        <v>10.39</v>
      </c>
      <c r="P6" s="3">
        <v>17000000</v>
      </c>
      <c r="Q6" s="4">
        <f>(H6/P6)*1000000000000</f>
        <v>48882.352941176468</v>
      </c>
      <c r="R6" t="s">
        <v>38</v>
      </c>
      <c r="S6" t="s">
        <v>42</v>
      </c>
      <c r="T6" t="s">
        <v>46</v>
      </c>
      <c r="U6">
        <f>100*(1/E6)</f>
        <v>21.276595744680851</v>
      </c>
      <c r="V6">
        <f>10*(1/E6)</f>
        <v>2.1276595744680851</v>
      </c>
      <c r="W6">
        <f>100000*(1/E6)</f>
        <v>21276.59574468085</v>
      </c>
      <c r="X6">
        <f>100000*(1/E6)</f>
        <v>21276.59574468085</v>
      </c>
      <c r="Y6" s="8">
        <f t="shared" si="0"/>
        <v>47</v>
      </c>
    </row>
    <row r="7" spans="1:25" x14ac:dyDescent="0.3">
      <c r="A7" t="s">
        <v>84</v>
      </c>
      <c r="B7" t="s">
        <v>18</v>
      </c>
      <c r="C7" t="s">
        <v>15</v>
      </c>
      <c r="D7" t="s">
        <v>19</v>
      </c>
      <c r="E7" s="8">
        <v>5.6</v>
      </c>
      <c r="F7">
        <v>92.17</v>
      </c>
      <c r="G7">
        <v>10.78</v>
      </c>
      <c r="H7">
        <v>0.252</v>
      </c>
      <c r="I7">
        <v>1659</v>
      </c>
      <c r="J7" s="8">
        <v>7.5</v>
      </c>
      <c r="K7">
        <v>82.48</v>
      </c>
      <c r="L7">
        <v>42.4</v>
      </c>
      <c r="M7">
        <v>70.900000000000006</v>
      </c>
      <c r="N7">
        <v>95</v>
      </c>
      <c r="O7">
        <v>2.2999999999999998</v>
      </c>
      <c r="P7" s="3">
        <v>5500000</v>
      </c>
      <c r="Q7" s="4">
        <f>(H7/P7)*1000000000000</f>
        <v>45818.181818181816</v>
      </c>
      <c r="R7" t="s">
        <v>38</v>
      </c>
      <c r="S7" t="s">
        <v>42</v>
      </c>
      <c r="T7" t="s">
        <v>46</v>
      </c>
      <c r="U7">
        <f>100*(1/E7)</f>
        <v>17.857142857142858</v>
      </c>
      <c r="V7">
        <f>10*(1/E7)</f>
        <v>1.7857142857142858</v>
      </c>
      <c r="W7">
        <f>100000*(1/E7)</f>
        <v>17857.142857142859</v>
      </c>
      <c r="X7">
        <f>100000*(1/E7)</f>
        <v>17857.142857142859</v>
      </c>
      <c r="Y7" s="8">
        <f t="shared" si="0"/>
        <v>56</v>
      </c>
    </row>
    <row r="8" spans="1:25" x14ac:dyDescent="0.3">
      <c r="A8" t="s">
        <v>67</v>
      </c>
      <c r="B8" t="s">
        <v>18</v>
      </c>
      <c r="C8" t="s">
        <v>15</v>
      </c>
      <c r="D8" t="s">
        <v>16</v>
      </c>
      <c r="E8" s="8">
        <v>5.2</v>
      </c>
      <c r="F8">
        <v>89.81</v>
      </c>
      <c r="G8">
        <v>12.91</v>
      </c>
      <c r="H8">
        <v>3.69</v>
      </c>
      <c r="I8">
        <v>1354</v>
      </c>
      <c r="J8" s="8">
        <v>3.5</v>
      </c>
      <c r="K8">
        <v>81.88</v>
      </c>
      <c r="L8">
        <v>33.4</v>
      </c>
      <c r="M8">
        <v>65</v>
      </c>
      <c r="N8">
        <v>73</v>
      </c>
      <c r="O8">
        <v>9.49</v>
      </c>
      <c r="P8" s="3">
        <v>83000000</v>
      </c>
      <c r="Q8" s="4">
        <f>(H8/P8)*1000000000000</f>
        <v>44457.831325301209</v>
      </c>
      <c r="R8" t="s">
        <v>37</v>
      </c>
      <c r="S8" t="s">
        <v>42</v>
      </c>
      <c r="T8" t="s">
        <v>46</v>
      </c>
      <c r="U8">
        <f>100*(1/E8)</f>
        <v>19.23076923076923</v>
      </c>
      <c r="V8">
        <f>10*(1/E8)</f>
        <v>1.9230769230769229</v>
      </c>
      <c r="W8">
        <f>100000*(1/E8)</f>
        <v>19230.76923076923</v>
      </c>
      <c r="X8">
        <f>100000*(1/E8)</f>
        <v>19230.76923076923</v>
      </c>
      <c r="Y8" s="8">
        <f t="shared" si="0"/>
        <v>52</v>
      </c>
    </row>
    <row r="9" spans="1:25" x14ac:dyDescent="0.3">
      <c r="A9" t="s">
        <v>66</v>
      </c>
      <c r="B9" t="s">
        <v>14</v>
      </c>
      <c r="C9" t="s">
        <v>15</v>
      </c>
      <c r="D9" t="s">
        <v>17</v>
      </c>
      <c r="E9" s="8">
        <v>4.7</v>
      </c>
      <c r="F9">
        <v>96.97</v>
      </c>
      <c r="G9">
        <v>8.94</v>
      </c>
      <c r="H9">
        <v>1.64</v>
      </c>
      <c r="I9">
        <v>1696</v>
      </c>
      <c r="J9" s="8">
        <v>7.5</v>
      </c>
      <c r="K9">
        <v>82.96</v>
      </c>
      <c r="L9">
        <v>40.200000000000003</v>
      </c>
      <c r="M9">
        <v>69.8</v>
      </c>
      <c r="N9">
        <v>80</v>
      </c>
      <c r="O9">
        <v>-3.71</v>
      </c>
      <c r="P9" s="3">
        <v>38000000</v>
      </c>
      <c r="Q9" s="4">
        <f>(H9/P9)*1000000000000</f>
        <v>43157.8947368421</v>
      </c>
      <c r="R9" t="s">
        <v>38</v>
      </c>
      <c r="S9" t="s">
        <v>41</v>
      </c>
      <c r="T9" t="s">
        <v>46</v>
      </c>
      <c r="U9">
        <f>100*(1/E9)</f>
        <v>21.276595744680851</v>
      </c>
      <c r="V9">
        <f>10*(1/E9)</f>
        <v>2.1276595744680851</v>
      </c>
      <c r="W9">
        <f>100000*(1/E9)</f>
        <v>21276.59574468085</v>
      </c>
      <c r="X9">
        <f>100000*(1/E9)</f>
        <v>21276.59574468085</v>
      </c>
      <c r="Y9" s="8">
        <f t="shared" si="0"/>
        <v>47</v>
      </c>
    </row>
    <row r="10" spans="1:25" x14ac:dyDescent="0.3">
      <c r="A10" t="s">
        <v>88</v>
      </c>
      <c r="B10" t="s">
        <v>23</v>
      </c>
      <c r="C10" t="s">
        <v>15</v>
      </c>
      <c r="D10" t="s">
        <v>25</v>
      </c>
      <c r="E10" s="8">
        <v>5.4</v>
      </c>
      <c r="F10">
        <v>91.5</v>
      </c>
      <c r="G10">
        <v>10.63</v>
      </c>
      <c r="H10">
        <v>0.20399999999999999</v>
      </c>
      <c r="I10">
        <v>1752</v>
      </c>
      <c r="J10" s="8">
        <v>4.0999999999999996</v>
      </c>
      <c r="K10">
        <v>82.8</v>
      </c>
      <c r="L10">
        <v>36.5</v>
      </c>
      <c r="M10">
        <v>62.5</v>
      </c>
      <c r="N10">
        <v>80</v>
      </c>
      <c r="O10">
        <v>11.23</v>
      </c>
      <c r="P10" s="3">
        <v>5000000</v>
      </c>
      <c r="Q10" s="4">
        <f>(H10/P10)*1000000000000</f>
        <v>40799.999999999993</v>
      </c>
      <c r="R10" t="s">
        <v>37</v>
      </c>
      <c r="S10" t="s">
        <v>42</v>
      </c>
      <c r="T10" t="s">
        <v>46</v>
      </c>
      <c r="U10">
        <f>100*(1/E10)</f>
        <v>18.518518518518519</v>
      </c>
      <c r="V10">
        <f>10*(1/E10)</f>
        <v>1.8518518518518516</v>
      </c>
      <c r="W10">
        <f>100000*(1/E10)</f>
        <v>18518.518518518518</v>
      </c>
      <c r="X10">
        <f>100000*(1/E10)</f>
        <v>18518.518518518518</v>
      </c>
      <c r="Y10" s="8">
        <f t="shared" si="0"/>
        <v>54</v>
      </c>
    </row>
    <row r="11" spans="1:25" x14ac:dyDescent="0.3">
      <c r="A11" t="s">
        <v>106</v>
      </c>
      <c r="B11" t="s">
        <v>18</v>
      </c>
      <c r="C11" t="s">
        <v>15</v>
      </c>
      <c r="D11" t="s">
        <v>17</v>
      </c>
      <c r="E11" s="8">
        <v>4.5</v>
      </c>
      <c r="F11">
        <v>94.82</v>
      </c>
      <c r="G11">
        <v>11.45</v>
      </c>
      <c r="H11">
        <v>2.64</v>
      </c>
      <c r="I11">
        <v>2755</v>
      </c>
      <c r="J11" s="8">
        <v>4.5</v>
      </c>
      <c r="K11">
        <v>81.77</v>
      </c>
      <c r="L11">
        <v>39.6</v>
      </c>
      <c r="M11">
        <v>67.2</v>
      </c>
      <c r="N11">
        <v>69</v>
      </c>
      <c r="O11">
        <v>9.3800000000000008</v>
      </c>
      <c r="P11" s="3">
        <v>68000000</v>
      </c>
      <c r="Q11" s="4">
        <f>(H11/P11)*1000000000000</f>
        <v>38823.529411764706</v>
      </c>
      <c r="R11" t="s">
        <v>38</v>
      </c>
      <c r="S11" t="s">
        <v>42</v>
      </c>
      <c r="T11" t="s">
        <v>46</v>
      </c>
      <c r="U11">
        <f>100*(1/E11)</f>
        <v>22.222222222222221</v>
      </c>
      <c r="V11">
        <f>10*(1/E11)</f>
        <v>2.2222222222222223</v>
      </c>
      <c r="W11">
        <f>100000*(1/E11)</f>
        <v>22222.222222222223</v>
      </c>
      <c r="X11">
        <f>100000*(1/E11)</f>
        <v>22222.222222222223</v>
      </c>
      <c r="Y11" s="8">
        <f t="shared" si="0"/>
        <v>45</v>
      </c>
    </row>
    <row r="12" spans="1:25" x14ac:dyDescent="0.3">
      <c r="A12" t="s">
        <v>75</v>
      </c>
      <c r="B12" t="s">
        <v>21</v>
      </c>
      <c r="C12" t="s">
        <v>15</v>
      </c>
      <c r="D12" t="s">
        <v>17</v>
      </c>
      <c r="E12" s="8">
        <v>4.2</v>
      </c>
      <c r="F12">
        <v>90.22</v>
      </c>
      <c r="G12">
        <v>7.96</v>
      </c>
      <c r="H12">
        <v>4.87</v>
      </c>
      <c r="I12">
        <v>1738</v>
      </c>
      <c r="J12" s="8">
        <v>2.8</v>
      </c>
      <c r="K12">
        <v>85.03</v>
      </c>
      <c r="L12">
        <v>48.4</v>
      </c>
      <c r="M12">
        <v>60.5</v>
      </c>
      <c r="N12">
        <v>65</v>
      </c>
      <c r="O12">
        <v>12.36</v>
      </c>
      <c r="P12" s="3">
        <v>126000000</v>
      </c>
      <c r="Q12" s="4">
        <f>(H12/P12)*1000000000000</f>
        <v>38650.793650793654</v>
      </c>
      <c r="R12" t="s">
        <v>38</v>
      </c>
      <c r="S12" t="s">
        <v>42</v>
      </c>
      <c r="T12" t="s">
        <v>46</v>
      </c>
      <c r="U12">
        <f>100*(1/E12)</f>
        <v>23.809523809523807</v>
      </c>
      <c r="V12">
        <f>10*(1/E12)</f>
        <v>2.3809523809523809</v>
      </c>
      <c r="W12">
        <f>100000*(1/E12)</f>
        <v>23809.523809523809</v>
      </c>
      <c r="X12">
        <f>100000*(1/E12)</f>
        <v>23809.523809523809</v>
      </c>
      <c r="Y12" s="8">
        <f t="shared" si="0"/>
        <v>42</v>
      </c>
    </row>
    <row r="13" spans="1:25" x14ac:dyDescent="0.3">
      <c r="A13" t="s">
        <v>68</v>
      </c>
      <c r="B13" t="s">
        <v>18</v>
      </c>
      <c r="C13" t="s">
        <v>15</v>
      </c>
      <c r="D13" t="s">
        <v>19</v>
      </c>
      <c r="E13" s="8">
        <v>4.8</v>
      </c>
      <c r="F13">
        <v>84.8</v>
      </c>
      <c r="G13">
        <v>12.33</v>
      </c>
      <c r="H13">
        <v>2.58</v>
      </c>
      <c r="I13">
        <v>1514</v>
      </c>
      <c r="J13" s="8">
        <v>8.1</v>
      </c>
      <c r="K13">
        <v>83.18</v>
      </c>
      <c r="L13">
        <v>41.6</v>
      </c>
      <c r="M13">
        <v>61.9</v>
      </c>
      <c r="N13">
        <v>69</v>
      </c>
      <c r="O13">
        <v>11.57</v>
      </c>
      <c r="P13" s="3">
        <v>67000000</v>
      </c>
      <c r="Q13" s="4">
        <f>(H13/P13)*1000000000000</f>
        <v>38507.462686567167</v>
      </c>
      <c r="R13" t="s">
        <v>38</v>
      </c>
      <c r="S13" t="s">
        <v>42</v>
      </c>
      <c r="T13" t="s">
        <v>46</v>
      </c>
      <c r="U13">
        <f>100*(1/E13)</f>
        <v>20.833333333333336</v>
      </c>
      <c r="V13">
        <f>10*(1/E13)</f>
        <v>2.0833333333333335</v>
      </c>
      <c r="W13">
        <f>100000*(1/E13)</f>
        <v>20833.333333333336</v>
      </c>
      <c r="X13">
        <f>100000*(1/E13)</f>
        <v>20833.333333333336</v>
      </c>
      <c r="Y13" s="8">
        <f t="shared" si="0"/>
        <v>48</v>
      </c>
    </row>
    <row r="14" spans="1:25" x14ac:dyDescent="0.3">
      <c r="A14" t="s">
        <v>102</v>
      </c>
      <c r="B14" t="s">
        <v>27</v>
      </c>
      <c r="C14" t="s">
        <v>15</v>
      </c>
      <c r="D14" t="s">
        <v>25</v>
      </c>
      <c r="E14" s="8">
        <v>4.5999999999999996</v>
      </c>
      <c r="F14">
        <v>90.13</v>
      </c>
      <c r="G14">
        <v>4.21</v>
      </c>
      <c r="H14">
        <v>0.35299999999999998</v>
      </c>
      <c r="I14">
        <v>1921</v>
      </c>
      <c r="J14" s="8">
        <v>5</v>
      </c>
      <c r="K14">
        <v>84.01</v>
      </c>
      <c r="L14">
        <v>29</v>
      </c>
      <c r="M14">
        <v>47.2</v>
      </c>
      <c r="N14">
        <v>61</v>
      </c>
      <c r="O14">
        <v>20.87</v>
      </c>
      <c r="P14" s="3">
        <v>9300000</v>
      </c>
      <c r="Q14" s="4">
        <f>(H14/P14)*1000000000000</f>
        <v>37956.989247311823</v>
      </c>
      <c r="R14" t="s">
        <v>52</v>
      </c>
      <c r="S14" t="s">
        <v>43</v>
      </c>
      <c r="T14" t="s">
        <v>38</v>
      </c>
      <c r="U14">
        <f>100*(1/E14)</f>
        <v>21.739130434782609</v>
      </c>
      <c r="V14">
        <f>10*(1/E14)</f>
        <v>2.1739130434782612</v>
      </c>
      <c r="W14">
        <f>100000*(1/E14)</f>
        <v>21739.130434782612</v>
      </c>
      <c r="X14">
        <f>100000*(1/E14)</f>
        <v>21739.130434782612</v>
      </c>
      <c r="Y14" s="8">
        <f t="shared" si="0"/>
        <v>46</v>
      </c>
    </row>
    <row r="15" spans="1:25" x14ac:dyDescent="0.3">
      <c r="A15" t="s">
        <v>89</v>
      </c>
      <c r="B15" t="s">
        <v>21</v>
      </c>
      <c r="C15" t="s">
        <v>15</v>
      </c>
      <c r="D15" t="s">
        <v>16</v>
      </c>
      <c r="E15" s="8">
        <v>4.0999999999999996</v>
      </c>
      <c r="F15">
        <v>96.51</v>
      </c>
      <c r="G15">
        <v>9.6999999999999993</v>
      </c>
      <c r="H15">
        <v>1.5309999999999999</v>
      </c>
      <c r="I15">
        <v>2063</v>
      </c>
      <c r="J15" s="8">
        <v>3.5</v>
      </c>
      <c r="K15">
        <v>83.5</v>
      </c>
      <c r="L15">
        <v>43.4</v>
      </c>
      <c r="M15">
        <v>65.400000000000006</v>
      </c>
      <c r="N15">
        <v>102</v>
      </c>
      <c r="O15">
        <v>13.04</v>
      </c>
      <c r="P15" s="3">
        <v>52000000</v>
      </c>
      <c r="Q15" s="4">
        <f>(H15/P15)*1000000000000</f>
        <v>29442.307692307691</v>
      </c>
      <c r="R15" t="s">
        <v>38</v>
      </c>
      <c r="S15" t="s">
        <v>42</v>
      </c>
      <c r="T15" t="s">
        <v>46</v>
      </c>
      <c r="U15">
        <f>100*(1/E15)</f>
        <v>24.390243902439028</v>
      </c>
      <c r="V15">
        <f>10*(1/E15)</f>
        <v>2.4390243902439028</v>
      </c>
      <c r="W15">
        <f>100000*(1/E15)</f>
        <v>24390.243902439026</v>
      </c>
      <c r="X15">
        <f>100000*(1/E15)</f>
        <v>24390.243902439026</v>
      </c>
      <c r="Y15" s="8">
        <f t="shared" si="0"/>
        <v>41</v>
      </c>
    </row>
    <row r="16" spans="1:25" x14ac:dyDescent="0.3">
      <c r="A16" t="s">
        <v>70</v>
      </c>
      <c r="B16" t="s">
        <v>18</v>
      </c>
      <c r="C16" t="s">
        <v>15</v>
      </c>
      <c r="D16" t="s">
        <v>17</v>
      </c>
      <c r="E16" s="8">
        <v>5.2</v>
      </c>
      <c r="F16">
        <v>93.21</v>
      </c>
      <c r="G16">
        <v>12.71</v>
      </c>
      <c r="H16">
        <v>1.31</v>
      </c>
      <c r="I16">
        <v>1686</v>
      </c>
      <c r="J16" s="8">
        <v>14.7</v>
      </c>
      <c r="K16">
        <v>83.99</v>
      </c>
      <c r="L16">
        <v>43.9</v>
      </c>
      <c r="M16">
        <v>60.9</v>
      </c>
      <c r="N16">
        <v>96</v>
      </c>
      <c r="O16">
        <v>14.25</v>
      </c>
      <c r="P16" s="3">
        <v>47000000</v>
      </c>
      <c r="Q16" s="4">
        <f>(H16/P16)*1000000000000</f>
        <v>27872.340425531915</v>
      </c>
      <c r="R16" t="s">
        <v>38</v>
      </c>
      <c r="S16" t="s">
        <v>43</v>
      </c>
      <c r="T16" t="s">
        <v>46</v>
      </c>
      <c r="U16">
        <f>100*(1/E16)</f>
        <v>19.23076923076923</v>
      </c>
      <c r="V16">
        <f>10*(1/E16)</f>
        <v>1.9230769230769229</v>
      </c>
      <c r="W16">
        <f>100000*(1/E16)</f>
        <v>19230.76923076923</v>
      </c>
      <c r="X16">
        <f>100000*(1/E16)</f>
        <v>19230.76923076923</v>
      </c>
      <c r="Y16" s="8">
        <f t="shared" si="0"/>
        <v>52</v>
      </c>
    </row>
    <row r="17" spans="1:25" x14ac:dyDescent="0.3">
      <c r="A17" t="s">
        <v>85</v>
      </c>
      <c r="B17" t="s">
        <v>18</v>
      </c>
      <c r="C17" t="s">
        <v>15</v>
      </c>
      <c r="D17" t="s">
        <v>25</v>
      </c>
      <c r="E17" s="8">
        <v>5.7</v>
      </c>
      <c r="F17">
        <v>78.260000000000005</v>
      </c>
      <c r="G17">
        <v>12.03</v>
      </c>
      <c r="H17">
        <v>0.219</v>
      </c>
      <c r="I17">
        <v>2399</v>
      </c>
      <c r="J17" s="8">
        <v>6.6</v>
      </c>
      <c r="K17">
        <v>82.65</v>
      </c>
      <c r="L17">
        <v>45</v>
      </c>
      <c r="M17">
        <v>54.7</v>
      </c>
      <c r="N17">
        <v>70</v>
      </c>
      <c r="O17">
        <v>16.09</v>
      </c>
      <c r="P17" s="3">
        <v>10000000</v>
      </c>
      <c r="Q17" s="4">
        <f>(H17/P17)*1000000000000</f>
        <v>21900</v>
      </c>
      <c r="R17" t="s">
        <v>38</v>
      </c>
      <c r="S17" t="s">
        <v>42</v>
      </c>
      <c r="T17" t="s">
        <v>47</v>
      </c>
      <c r="U17">
        <f>100*(1/E17)</f>
        <v>17.543859649122805</v>
      </c>
      <c r="V17">
        <f>10*(1/E17)</f>
        <v>1.7543859649122806</v>
      </c>
      <c r="W17">
        <f>100000*(1/E17)</f>
        <v>17543.859649122805</v>
      </c>
      <c r="X17">
        <f>100000*(1/E17)</f>
        <v>17543.859649122805</v>
      </c>
      <c r="Y17" s="8">
        <f t="shared" si="0"/>
        <v>57</v>
      </c>
    </row>
    <row r="18" spans="1:25" x14ac:dyDescent="0.3">
      <c r="A18" t="s">
        <v>93</v>
      </c>
      <c r="B18" t="s">
        <v>27</v>
      </c>
      <c r="C18" t="s">
        <v>20</v>
      </c>
      <c r="D18" t="s">
        <v>25</v>
      </c>
      <c r="E18" s="8">
        <v>4.5</v>
      </c>
      <c r="F18">
        <v>97.86</v>
      </c>
      <c r="G18">
        <v>0.19</v>
      </c>
      <c r="H18">
        <v>0.68700000000000006</v>
      </c>
      <c r="I18">
        <v>1513</v>
      </c>
      <c r="J18" s="8">
        <v>7.4</v>
      </c>
      <c r="K18">
        <v>75.69</v>
      </c>
      <c r="L18">
        <v>29.8</v>
      </c>
      <c r="M18">
        <v>44.9</v>
      </c>
      <c r="N18">
        <v>71</v>
      </c>
      <c r="O18">
        <v>26.8</v>
      </c>
      <c r="P18" s="3">
        <v>35000000</v>
      </c>
      <c r="Q18" s="4">
        <f>(H18/P18)*1000000000000</f>
        <v>19628.571428571431</v>
      </c>
      <c r="R18" t="s">
        <v>52</v>
      </c>
      <c r="S18" t="s">
        <v>43</v>
      </c>
      <c r="T18" t="s">
        <v>38</v>
      </c>
      <c r="U18">
        <f>100*(1/E18)</f>
        <v>22.222222222222221</v>
      </c>
      <c r="V18">
        <f>10*(1/E18)</f>
        <v>2.2222222222222223</v>
      </c>
      <c r="W18">
        <f>100000*(1/E18)</f>
        <v>22222.222222222223</v>
      </c>
      <c r="X18">
        <f>100000*(1/E18)</f>
        <v>22222.222222222223</v>
      </c>
      <c r="Y18" s="8">
        <f t="shared" si="0"/>
        <v>45</v>
      </c>
    </row>
    <row r="19" spans="1:25" x14ac:dyDescent="0.3">
      <c r="A19" t="s">
        <v>81</v>
      </c>
      <c r="B19" t="s">
        <v>24</v>
      </c>
      <c r="C19" t="s">
        <v>20</v>
      </c>
      <c r="D19" t="s">
        <v>25</v>
      </c>
      <c r="E19" s="8">
        <v>5</v>
      </c>
      <c r="F19">
        <v>88.3</v>
      </c>
      <c r="G19">
        <v>9.07</v>
      </c>
      <c r="H19">
        <v>0.27700000000000002</v>
      </c>
      <c r="I19">
        <v>1974</v>
      </c>
      <c r="J19" s="8">
        <v>9.1</v>
      </c>
      <c r="K19">
        <v>80.739999999999995</v>
      </c>
      <c r="L19">
        <v>34.9</v>
      </c>
      <c r="M19">
        <v>56.2</v>
      </c>
      <c r="N19">
        <v>92</v>
      </c>
      <c r="O19">
        <v>9.8800000000000008</v>
      </c>
      <c r="P19" s="3">
        <v>19000000</v>
      </c>
      <c r="Q19" s="4">
        <f>(H19/P19)*1000000000000</f>
        <v>14578.947368421053</v>
      </c>
      <c r="R19" t="s">
        <v>37</v>
      </c>
      <c r="S19" t="s">
        <v>41</v>
      </c>
      <c r="T19" t="s">
        <v>47</v>
      </c>
      <c r="U19">
        <f>100*(1/E19)</f>
        <v>20</v>
      </c>
      <c r="V19">
        <f>10*(1/E19)</f>
        <v>2</v>
      </c>
      <c r="W19">
        <f>100000*(1/E19)</f>
        <v>20000</v>
      </c>
      <c r="X19">
        <f>100000*(1/E19)</f>
        <v>20000</v>
      </c>
      <c r="Y19" s="8">
        <f t="shared" si="0"/>
        <v>50</v>
      </c>
    </row>
    <row r="20" spans="1:25" x14ac:dyDescent="0.3">
      <c r="A20" t="s">
        <v>79</v>
      </c>
      <c r="B20" t="s">
        <v>24</v>
      </c>
      <c r="C20" t="s">
        <v>20</v>
      </c>
      <c r="D20" t="s">
        <v>16</v>
      </c>
      <c r="E20" s="8">
        <v>4.7</v>
      </c>
      <c r="F20">
        <v>85.5</v>
      </c>
      <c r="G20">
        <v>9.65</v>
      </c>
      <c r="H20">
        <v>0.64</v>
      </c>
      <c r="I20">
        <v>1692</v>
      </c>
      <c r="J20" s="8">
        <v>10.9</v>
      </c>
      <c r="K20">
        <v>77.17</v>
      </c>
      <c r="L20">
        <v>24.4</v>
      </c>
      <c r="M20">
        <v>54.4</v>
      </c>
      <c r="N20">
        <v>99</v>
      </c>
      <c r="O20">
        <v>15.4</v>
      </c>
      <c r="P20" s="3">
        <v>45000000</v>
      </c>
      <c r="Q20" s="4">
        <f>(H20/P20)*1000000000000</f>
        <v>14222.222222222223</v>
      </c>
      <c r="R20" t="s">
        <v>52</v>
      </c>
      <c r="S20" t="s">
        <v>40</v>
      </c>
      <c r="T20" t="s">
        <v>47</v>
      </c>
      <c r="U20">
        <f>100*(1/E20)</f>
        <v>21.276595744680851</v>
      </c>
      <c r="V20">
        <f>10*(1/E20)</f>
        <v>2.1276595744680851</v>
      </c>
      <c r="W20">
        <f>100000*(1/E20)</f>
        <v>21276.59574468085</v>
      </c>
      <c r="X20">
        <f>100000*(1/E20)</f>
        <v>21276.59574468085</v>
      </c>
      <c r="Y20" s="8">
        <f t="shared" si="0"/>
        <v>47</v>
      </c>
    </row>
    <row r="21" spans="1:25" x14ac:dyDescent="0.3">
      <c r="A21" t="s">
        <v>72</v>
      </c>
      <c r="B21" t="s">
        <v>18</v>
      </c>
      <c r="C21" t="s">
        <v>20</v>
      </c>
      <c r="D21" t="s">
        <v>19</v>
      </c>
      <c r="E21" s="8">
        <v>5.5</v>
      </c>
      <c r="F21">
        <v>84.99</v>
      </c>
      <c r="G21">
        <v>11.19</v>
      </c>
      <c r="H21">
        <v>1.58</v>
      </c>
      <c r="I21">
        <v>1974</v>
      </c>
      <c r="J21" s="8">
        <v>5</v>
      </c>
      <c r="K21">
        <v>72.989999999999995</v>
      </c>
      <c r="L21">
        <v>38.799999999999997</v>
      </c>
      <c r="M21">
        <v>49.1</v>
      </c>
      <c r="N21">
        <v>86</v>
      </c>
      <c r="O21">
        <v>-3.64</v>
      </c>
      <c r="P21" s="3">
        <v>145000000</v>
      </c>
      <c r="Q21" s="4">
        <f>(H21/P21)*1000000000000</f>
        <v>10896.551724137931</v>
      </c>
      <c r="R21" t="s">
        <v>37</v>
      </c>
      <c r="S21" t="s">
        <v>41</v>
      </c>
      <c r="T21" t="s">
        <v>38</v>
      </c>
      <c r="U21">
        <f>100*(1/E21)</f>
        <v>18.181818181818183</v>
      </c>
      <c r="V21">
        <f>10*(1/E21)</f>
        <v>1.8181818181818183</v>
      </c>
      <c r="W21">
        <f>100000*(1/E21)</f>
        <v>18181.818181818184</v>
      </c>
      <c r="X21">
        <f>100000*(1/E21)</f>
        <v>18181.818181818184</v>
      </c>
      <c r="Y21" s="8">
        <f t="shared" si="0"/>
        <v>55</v>
      </c>
    </row>
    <row r="22" spans="1:25" x14ac:dyDescent="0.3">
      <c r="A22" t="s">
        <v>103</v>
      </c>
      <c r="B22" t="s">
        <v>27</v>
      </c>
      <c r="C22" t="s">
        <v>20</v>
      </c>
      <c r="D22" t="s">
        <v>25</v>
      </c>
      <c r="E22" s="8">
        <v>4.4000000000000004</v>
      </c>
      <c r="F22">
        <v>77.67</v>
      </c>
      <c r="G22">
        <v>2.0499999999999998</v>
      </c>
      <c r="H22">
        <v>0.85199999999999998</v>
      </c>
      <c r="I22">
        <v>1832</v>
      </c>
      <c r="J22" s="8">
        <v>13.4</v>
      </c>
      <c r="K22">
        <v>78.45</v>
      </c>
      <c r="L22">
        <v>30.9</v>
      </c>
      <c r="M22">
        <v>50</v>
      </c>
      <c r="N22">
        <v>117</v>
      </c>
      <c r="O22">
        <v>12.63</v>
      </c>
      <c r="P22" s="3">
        <v>84000000</v>
      </c>
      <c r="Q22" s="4">
        <f>(H22/P22)*1000000000000</f>
        <v>10142.857142857143</v>
      </c>
      <c r="R22" t="s">
        <v>37</v>
      </c>
      <c r="S22" t="s">
        <v>42</v>
      </c>
      <c r="T22" t="s">
        <v>47</v>
      </c>
      <c r="U22">
        <f>100*(1/E22)</f>
        <v>22.727272727272727</v>
      </c>
      <c r="V22">
        <f>10*(1/E22)</f>
        <v>2.2727272727272725</v>
      </c>
      <c r="W22">
        <f>100000*(1/E22)</f>
        <v>22727.272727272728</v>
      </c>
      <c r="X22">
        <f>100000*(1/E22)</f>
        <v>22727.272727272728</v>
      </c>
      <c r="Y22" s="8">
        <f t="shared" si="0"/>
        <v>44</v>
      </c>
    </row>
    <row r="23" spans="1:25" x14ac:dyDescent="0.3">
      <c r="A23" t="s">
        <v>78</v>
      </c>
      <c r="B23" t="s">
        <v>24</v>
      </c>
      <c r="C23" t="s">
        <v>20</v>
      </c>
      <c r="D23" t="s">
        <v>16</v>
      </c>
      <c r="E23" s="8">
        <v>5.8</v>
      </c>
      <c r="F23">
        <v>81.34</v>
      </c>
      <c r="G23">
        <v>7.42</v>
      </c>
      <c r="H23">
        <v>2.0499999999999998</v>
      </c>
      <c r="I23">
        <v>1709</v>
      </c>
      <c r="J23" s="8">
        <v>14.4</v>
      </c>
      <c r="K23">
        <v>76.569999999999993</v>
      </c>
      <c r="L23">
        <v>32.799999999999997</v>
      </c>
      <c r="M23">
        <v>51.2</v>
      </c>
      <c r="N23">
        <v>55</v>
      </c>
      <c r="O23">
        <v>25.58</v>
      </c>
      <c r="P23" s="3">
        <v>213000000</v>
      </c>
      <c r="Q23" s="4">
        <f>(H23/P23)*1000000000000</f>
        <v>9624.4131455399056</v>
      </c>
      <c r="R23" t="s">
        <v>37</v>
      </c>
      <c r="S23" t="s">
        <v>43</v>
      </c>
      <c r="T23" t="s">
        <v>47</v>
      </c>
      <c r="U23">
        <f>100*(1/E23)</f>
        <v>17.241379310344829</v>
      </c>
      <c r="V23">
        <f>10*(1/E23)</f>
        <v>1.7241379310344829</v>
      </c>
      <c r="W23">
        <f>100000*(1/E23)</f>
        <v>17241.37931034483</v>
      </c>
      <c r="X23">
        <f>100000*(1/E23)</f>
        <v>17241.37931034483</v>
      </c>
      <c r="Y23" s="8">
        <f t="shared" si="0"/>
        <v>58</v>
      </c>
    </row>
    <row r="24" spans="1:25" x14ac:dyDescent="0.3">
      <c r="A24" t="s">
        <v>77</v>
      </c>
      <c r="B24" t="s">
        <v>14</v>
      </c>
      <c r="C24" t="s">
        <v>20</v>
      </c>
      <c r="D24" t="s">
        <v>16</v>
      </c>
      <c r="E24" s="8">
        <v>4.2</v>
      </c>
      <c r="F24">
        <v>71.97</v>
      </c>
      <c r="G24">
        <v>5</v>
      </c>
      <c r="H24">
        <v>1.1499999999999999</v>
      </c>
      <c r="I24">
        <v>2255</v>
      </c>
      <c r="J24" s="8">
        <v>4.4000000000000004</v>
      </c>
      <c r="K24">
        <v>75.41</v>
      </c>
      <c r="L24">
        <v>29</v>
      </c>
      <c r="M24">
        <v>57</v>
      </c>
      <c r="N24">
        <v>45</v>
      </c>
      <c r="O24">
        <v>21.86</v>
      </c>
      <c r="P24" s="3">
        <v>130000000</v>
      </c>
      <c r="Q24" s="4">
        <f>(H24/P24)*1000000000000</f>
        <v>8846.1538461538457</v>
      </c>
      <c r="R24" t="s">
        <v>52</v>
      </c>
      <c r="S24" t="s">
        <v>42</v>
      </c>
      <c r="T24" t="s">
        <v>47</v>
      </c>
      <c r="U24">
        <f>100*(1/E24)</f>
        <v>23.809523809523807</v>
      </c>
      <c r="V24">
        <f>10*(1/E24)</f>
        <v>2.3809523809523809</v>
      </c>
      <c r="W24">
        <f>100000*(1/E24)</f>
        <v>23809.523809523809</v>
      </c>
      <c r="X24">
        <f>100000*(1/E24)</f>
        <v>23809.523809523809</v>
      </c>
      <c r="Y24" s="8">
        <f t="shared" si="0"/>
        <v>42</v>
      </c>
    </row>
    <row r="25" spans="1:25" x14ac:dyDescent="0.3">
      <c r="A25" t="s">
        <v>82</v>
      </c>
      <c r="B25" t="s">
        <v>14</v>
      </c>
      <c r="C25" t="s">
        <v>20</v>
      </c>
      <c r="D25" t="s">
        <v>22</v>
      </c>
      <c r="E25" s="8">
        <v>5.5</v>
      </c>
      <c r="F25">
        <v>74</v>
      </c>
      <c r="G25">
        <v>5.83</v>
      </c>
      <c r="H25">
        <v>9.6000000000000002E-2</v>
      </c>
      <c r="I25">
        <v>2288</v>
      </c>
      <c r="J25" s="8">
        <v>2.8</v>
      </c>
      <c r="K25">
        <v>79.180000000000007</v>
      </c>
      <c r="L25">
        <v>41.2</v>
      </c>
      <c r="M25">
        <v>30.5</v>
      </c>
      <c r="N25">
        <v>54</v>
      </c>
      <c r="O25">
        <v>26.05</v>
      </c>
      <c r="P25" s="3">
        <v>11000000</v>
      </c>
      <c r="Q25" s="4">
        <f>(H25/P25)*1000000000000</f>
        <v>8727.2727272727279</v>
      </c>
      <c r="R25" t="s">
        <v>38</v>
      </c>
      <c r="S25" t="s">
        <v>41</v>
      </c>
      <c r="T25" t="s">
        <v>63</v>
      </c>
      <c r="U25">
        <f>100*(1/E25)</f>
        <v>18.181818181818183</v>
      </c>
      <c r="V25">
        <f>10*(1/E25)</f>
        <v>1.8181818181818183</v>
      </c>
      <c r="W25">
        <f>100000*(1/E25)</f>
        <v>18181.818181818184</v>
      </c>
      <c r="X25">
        <f>100000*(1/E25)</f>
        <v>18181.818181818184</v>
      </c>
      <c r="Y25" s="8">
        <f t="shared" si="0"/>
        <v>55</v>
      </c>
    </row>
    <row r="26" spans="1:25" x14ac:dyDescent="0.3">
      <c r="A26" t="s">
        <v>97</v>
      </c>
      <c r="B26" t="s">
        <v>21</v>
      </c>
      <c r="C26" t="s">
        <v>20</v>
      </c>
      <c r="D26" t="s">
        <v>25</v>
      </c>
      <c r="E26" s="8">
        <v>4.4000000000000004</v>
      </c>
      <c r="F26">
        <v>77.84</v>
      </c>
      <c r="G26">
        <v>8.3000000000000007</v>
      </c>
      <c r="H26">
        <v>0.45500000000000002</v>
      </c>
      <c r="I26">
        <v>2185</v>
      </c>
      <c r="J26" s="8">
        <v>1.4</v>
      </c>
      <c r="K26">
        <v>77.400000000000006</v>
      </c>
      <c r="L26">
        <v>39.299999999999997</v>
      </c>
      <c r="M26">
        <v>68.2</v>
      </c>
      <c r="N26">
        <v>44</v>
      </c>
      <c r="O26">
        <v>26.91</v>
      </c>
      <c r="P26" s="3">
        <v>70000000</v>
      </c>
      <c r="Q26" s="4">
        <f>(H26/P26)*1000000000000</f>
        <v>6500</v>
      </c>
      <c r="R26" t="s">
        <v>37</v>
      </c>
      <c r="S26" t="s">
        <v>43</v>
      </c>
      <c r="T26" t="s">
        <v>46</v>
      </c>
      <c r="U26">
        <f>100*(1/E26)</f>
        <v>22.727272727272727</v>
      </c>
      <c r="V26">
        <f>10*(1/E26)</f>
        <v>2.2727272727272725</v>
      </c>
      <c r="W26">
        <f>100000*(1/E26)</f>
        <v>22727.272727272728</v>
      </c>
      <c r="X26">
        <f>100000*(1/E26)</f>
        <v>22727.272727272728</v>
      </c>
      <c r="Y26" s="8">
        <f t="shared" si="0"/>
        <v>44</v>
      </c>
    </row>
    <row r="27" spans="1:25" x14ac:dyDescent="0.3">
      <c r="A27" t="s">
        <v>80</v>
      </c>
      <c r="B27" t="s">
        <v>24</v>
      </c>
      <c r="C27" t="s">
        <v>20</v>
      </c>
      <c r="D27" t="s">
        <v>25</v>
      </c>
      <c r="E27" s="8">
        <v>4.7</v>
      </c>
      <c r="F27">
        <v>69.790000000000006</v>
      </c>
      <c r="G27">
        <v>5.74</v>
      </c>
      <c r="H27">
        <v>0.31</v>
      </c>
      <c r="I27">
        <v>1998</v>
      </c>
      <c r="J27" s="8">
        <v>14.3</v>
      </c>
      <c r="K27">
        <v>77.87</v>
      </c>
      <c r="L27">
        <v>30.8</v>
      </c>
      <c r="M27">
        <v>53.2</v>
      </c>
      <c r="N27">
        <v>54</v>
      </c>
      <c r="O27">
        <v>24.97</v>
      </c>
      <c r="P27" s="3">
        <v>51000000</v>
      </c>
      <c r="Q27" s="4">
        <f>(H27/P27)*1000000000000</f>
        <v>6078.4313725490201</v>
      </c>
      <c r="R27" t="s">
        <v>37</v>
      </c>
      <c r="S27" t="s">
        <v>43</v>
      </c>
      <c r="T27" t="s">
        <v>47</v>
      </c>
      <c r="U27">
        <f>100*(1/E27)</f>
        <v>21.276595744680851</v>
      </c>
      <c r="V27">
        <f>10*(1/E27)</f>
        <v>2.1276595744680851</v>
      </c>
      <c r="W27">
        <f>100000*(1/E27)</f>
        <v>21276.59574468085</v>
      </c>
      <c r="X27">
        <f>100000*(1/E27)</f>
        <v>21276.59574468085</v>
      </c>
      <c r="Y27" s="8">
        <f t="shared" si="0"/>
        <v>47</v>
      </c>
    </row>
    <row r="28" spans="1:25" x14ac:dyDescent="0.3">
      <c r="A28" t="s">
        <v>90</v>
      </c>
      <c r="B28" t="s">
        <v>26</v>
      </c>
      <c r="C28" t="s">
        <v>20</v>
      </c>
      <c r="D28" t="s">
        <v>17</v>
      </c>
      <c r="E28" s="8">
        <v>4.5999999999999996</v>
      </c>
      <c r="F28">
        <v>70</v>
      </c>
      <c r="G28">
        <v>9.52</v>
      </c>
      <c r="H28">
        <v>0.34899999999999998</v>
      </c>
      <c r="I28">
        <v>2209</v>
      </c>
      <c r="J28" s="8">
        <v>33.6</v>
      </c>
      <c r="K28">
        <v>64.88</v>
      </c>
      <c r="L28">
        <v>27.1</v>
      </c>
      <c r="M28">
        <v>45.8</v>
      </c>
      <c r="N28">
        <v>24</v>
      </c>
      <c r="O28">
        <v>18.059999999999999</v>
      </c>
      <c r="P28" s="3">
        <v>60000000</v>
      </c>
      <c r="Q28" s="4">
        <f>(H28/P28)*1000000000000</f>
        <v>5816.666666666667</v>
      </c>
      <c r="R28" t="s">
        <v>52</v>
      </c>
      <c r="S28" t="s">
        <v>43</v>
      </c>
      <c r="T28" t="s">
        <v>38</v>
      </c>
      <c r="U28">
        <f>100*(1/E28)</f>
        <v>21.739130434782609</v>
      </c>
      <c r="V28">
        <f>10*(1/E28)</f>
        <v>2.1739130434782612</v>
      </c>
      <c r="W28">
        <f>100000*(1/E28)</f>
        <v>21739.130434782612</v>
      </c>
      <c r="X28">
        <f>100000*(1/E28)</f>
        <v>21739.130434782612</v>
      </c>
      <c r="Y28" s="8">
        <f t="shared" si="0"/>
        <v>46</v>
      </c>
    </row>
    <row r="29" spans="1:25" x14ac:dyDescent="0.3">
      <c r="A29" t="s">
        <v>101</v>
      </c>
      <c r="B29" t="s">
        <v>27</v>
      </c>
      <c r="C29" t="s">
        <v>20</v>
      </c>
      <c r="D29" t="s">
        <v>25</v>
      </c>
      <c r="E29" s="8">
        <v>4.9000000000000004</v>
      </c>
      <c r="F29">
        <v>84.11</v>
      </c>
      <c r="G29">
        <v>1.03</v>
      </c>
      <c r="H29">
        <v>0.45400000000000001</v>
      </c>
      <c r="I29">
        <v>1746</v>
      </c>
      <c r="J29" s="8">
        <v>11.5</v>
      </c>
      <c r="K29">
        <v>77.3</v>
      </c>
      <c r="L29">
        <v>31.9</v>
      </c>
      <c r="M29">
        <v>36.5</v>
      </c>
      <c r="N29">
        <v>58</v>
      </c>
      <c r="O29">
        <v>19.54</v>
      </c>
      <c r="P29" s="3">
        <v>85000000</v>
      </c>
      <c r="Q29" s="4">
        <f>(H29/P29)*1000000000000</f>
        <v>5341.1764705882351</v>
      </c>
      <c r="R29" t="s">
        <v>37</v>
      </c>
      <c r="S29" t="s">
        <v>42</v>
      </c>
      <c r="T29" t="s">
        <v>63</v>
      </c>
      <c r="U29">
        <f>100*(1/E29)</f>
        <v>20.408163265306118</v>
      </c>
      <c r="V29">
        <f>10*(1/E29)</f>
        <v>2.0408163265306118</v>
      </c>
      <c r="W29">
        <f>100000*(1/E29)</f>
        <v>20408.163265306121</v>
      </c>
      <c r="X29">
        <f>100000*(1/E29)</f>
        <v>20408.163265306121</v>
      </c>
      <c r="Y29" s="8">
        <f t="shared" si="0"/>
        <v>49</v>
      </c>
    </row>
    <row r="30" spans="1:25" x14ac:dyDescent="0.3">
      <c r="A30" t="s">
        <v>104</v>
      </c>
      <c r="B30" t="s">
        <v>27</v>
      </c>
      <c r="C30" t="s">
        <v>20</v>
      </c>
      <c r="D30" t="s">
        <v>16</v>
      </c>
      <c r="E30" s="8">
        <v>3.7</v>
      </c>
      <c r="F30">
        <v>60</v>
      </c>
      <c r="G30">
        <v>0.39</v>
      </c>
      <c r="H30">
        <v>0.192</v>
      </c>
      <c r="I30">
        <v>536</v>
      </c>
      <c r="J30" s="8">
        <v>14.2</v>
      </c>
      <c r="K30">
        <v>71.08</v>
      </c>
      <c r="L30">
        <v>31.9</v>
      </c>
      <c r="M30">
        <v>24</v>
      </c>
      <c r="N30">
        <v>16</v>
      </c>
      <c r="O30">
        <v>24.22</v>
      </c>
      <c r="P30" s="3">
        <v>41000000</v>
      </c>
      <c r="Q30" s="4">
        <f>(H30/P30)*1000000000000</f>
        <v>4682.9268292682927</v>
      </c>
      <c r="R30" t="s">
        <v>37</v>
      </c>
      <c r="S30" t="s">
        <v>43</v>
      </c>
      <c r="T30" t="s">
        <v>63</v>
      </c>
      <c r="U30">
        <f>100*(1/E30)</f>
        <v>27.027027027027025</v>
      </c>
      <c r="V30">
        <f>10*(1/E30)</f>
        <v>2.7027027027027022</v>
      </c>
      <c r="W30">
        <f>100000*(1/E30)</f>
        <v>27027.027027027023</v>
      </c>
      <c r="X30">
        <f>100000*(1/E30)</f>
        <v>27027.027027027023</v>
      </c>
      <c r="Y30" s="8">
        <f t="shared" si="0"/>
        <v>37</v>
      </c>
    </row>
    <row r="31" spans="1:25" x14ac:dyDescent="0.3">
      <c r="A31" t="s">
        <v>96</v>
      </c>
      <c r="B31" t="s">
        <v>21</v>
      </c>
      <c r="C31" t="s">
        <v>20</v>
      </c>
      <c r="D31" t="s">
        <v>25</v>
      </c>
      <c r="E31" s="8">
        <v>3.7</v>
      </c>
      <c r="F31">
        <v>53.73</v>
      </c>
      <c r="G31">
        <v>0.56999999999999995</v>
      </c>
      <c r="H31">
        <v>1.0149999999999999</v>
      </c>
      <c r="I31">
        <v>2024</v>
      </c>
      <c r="J31" s="8">
        <v>4.4000000000000004</v>
      </c>
      <c r="K31">
        <v>72.319999999999993</v>
      </c>
      <c r="L31">
        <v>29.4</v>
      </c>
      <c r="M31">
        <v>50.4</v>
      </c>
      <c r="N31">
        <v>36</v>
      </c>
      <c r="O31">
        <v>25.99</v>
      </c>
      <c r="P31" s="3">
        <v>276000000</v>
      </c>
      <c r="Q31" s="4">
        <f>(H31/P31)*1000000000000</f>
        <v>3677.5362318840575</v>
      </c>
      <c r="R31" t="s">
        <v>52</v>
      </c>
      <c r="S31" t="s">
        <v>43</v>
      </c>
      <c r="T31" t="s">
        <v>47</v>
      </c>
      <c r="U31">
        <f>100*(1/E31)</f>
        <v>27.027027027027025</v>
      </c>
      <c r="V31">
        <f>10*(1/E31)</f>
        <v>2.7027027027027022</v>
      </c>
      <c r="W31">
        <f>100000*(1/E31)</f>
        <v>27027.027027027023</v>
      </c>
      <c r="X31">
        <f>100000*(1/E31)</f>
        <v>27027.027027027023</v>
      </c>
      <c r="Y31" s="8">
        <f t="shared" si="0"/>
        <v>37</v>
      </c>
    </row>
    <row r="32" spans="1:25" x14ac:dyDescent="0.3">
      <c r="A32" t="s">
        <v>95</v>
      </c>
      <c r="B32" t="s">
        <v>21</v>
      </c>
      <c r="C32" t="s">
        <v>20</v>
      </c>
      <c r="D32" t="s">
        <v>25</v>
      </c>
      <c r="E32" s="8">
        <v>4.5</v>
      </c>
      <c r="F32">
        <v>84.12</v>
      </c>
      <c r="G32">
        <v>0.69</v>
      </c>
      <c r="H32">
        <v>0.11</v>
      </c>
      <c r="I32">
        <v>2288</v>
      </c>
      <c r="J32" s="8">
        <v>11.5</v>
      </c>
      <c r="K32">
        <v>77.430000000000007</v>
      </c>
      <c r="L32">
        <v>28.7</v>
      </c>
      <c r="M32">
        <v>33.6</v>
      </c>
      <c r="N32">
        <v>43</v>
      </c>
      <c r="O32">
        <v>18.48</v>
      </c>
      <c r="P32" s="3">
        <v>37000000</v>
      </c>
      <c r="Q32" s="4">
        <f>(H32/P32)*1000000000000</f>
        <v>2972.9729729729729</v>
      </c>
      <c r="R32" t="s">
        <v>52</v>
      </c>
      <c r="S32" t="s">
        <v>43</v>
      </c>
      <c r="T32" t="s">
        <v>63</v>
      </c>
      <c r="U32">
        <f>100*(1/E32)</f>
        <v>22.222222222222221</v>
      </c>
      <c r="V32">
        <f>10*(1/E32)</f>
        <v>2.2222222222222223</v>
      </c>
      <c r="W32">
        <f>100000*(1/E32)</f>
        <v>22222.222222222223</v>
      </c>
      <c r="X32">
        <f>100000*(1/E32)</f>
        <v>22222.222222222223</v>
      </c>
      <c r="Y32" s="8">
        <f t="shared" si="0"/>
        <v>45</v>
      </c>
    </row>
    <row r="33" spans="1:25" x14ac:dyDescent="0.3">
      <c r="A33" t="s">
        <v>98</v>
      </c>
      <c r="B33" t="s">
        <v>21</v>
      </c>
      <c r="C33" t="s">
        <v>20</v>
      </c>
      <c r="D33" t="s">
        <v>25</v>
      </c>
      <c r="E33" s="8">
        <v>4</v>
      </c>
      <c r="F33">
        <v>70.3</v>
      </c>
      <c r="G33">
        <v>8.66</v>
      </c>
      <c r="H33">
        <v>0.224</v>
      </c>
      <c r="I33">
        <v>2170</v>
      </c>
      <c r="J33" s="8">
        <v>2.2000000000000002</v>
      </c>
      <c r="K33">
        <v>75.7</v>
      </c>
      <c r="L33">
        <v>32</v>
      </c>
      <c r="M33">
        <v>42.9</v>
      </c>
      <c r="N33">
        <v>35</v>
      </c>
      <c r="O33">
        <v>25.03</v>
      </c>
      <c r="P33" s="3">
        <v>98000000</v>
      </c>
      <c r="Q33" s="4">
        <f>(H33/P33)*1000000000000</f>
        <v>2285.7142857142858</v>
      </c>
      <c r="R33" t="s">
        <v>37</v>
      </c>
      <c r="S33" t="s">
        <v>43</v>
      </c>
      <c r="T33" t="s">
        <v>38</v>
      </c>
      <c r="U33">
        <f>100*(1/E33)</f>
        <v>25</v>
      </c>
      <c r="V33">
        <f>10*(1/E33)</f>
        <v>2.5</v>
      </c>
      <c r="W33">
        <f>100000*(1/E33)</f>
        <v>25000</v>
      </c>
      <c r="X33">
        <f>100000*(1/E33)</f>
        <v>25000</v>
      </c>
      <c r="Y33" s="8">
        <f t="shared" si="0"/>
        <v>40</v>
      </c>
    </row>
    <row r="34" spans="1:25" x14ac:dyDescent="0.3">
      <c r="A34" t="s">
        <v>94</v>
      </c>
      <c r="B34" t="s">
        <v>26</v>
      </c>
      <c r="C34" t="s">
        <v>20</v>
      </c>
      <c r="D34" t="s">
        <v>16</v>
      </c>
      <c r="E34" s="8">
        <v>3.5</v>
      </c>
      <c r="F34">
        <v>71.91</v>
      </c>
      <c r="G34">
        <v>0.36</v>
      </c>
      <c r="H34">
        <v>0.23499999999999999</v>
      </c>
      <c r="I34">
        <v>1352</v>
      </c>
      <c r="J34" s="8">
        <v>9.3000000000000007</v>
      </c>
      <c r="K34">
        <v>72.540000000000006</v>
      </c>
      <c r="L34">
        <v>23.9</v>
      </c>
      <c r="M34">
        <v>28</v>
      </c>
      <c r="N34">
        <v>39</v>
      </c>
      <c r="O34">
        <v>23.88</v>
      </c>
      <c r="P34" s="3">
        <v>104000000</v>
      </c>
      <c r="Q34" s="4">
        <f>(H34/P34)*1000000000000</f>
        <v>2259.6153846153843</v>
      </c>
      <c r="R34" t="s">
        <v>52</v>
      </c>
      <c r="S34" t="s">
        <v>43</v>
      </c>
      <c r="T34" t="s">
        <v>63</v>
      </c>
      <c r="U34">
        <f>100*(1/E34)</f>
        <v>28.571428571428569</v>
      </c>
      <c r="V34">
        <f>10*(1/E34)</f>
        <v>2.8571428571428568</v>
      </c>
      <c r="W34">
        <f>100000*(1/E34)</f>
        <v>28571.428571428569</v>
      </c>
      <c r="X34">
        <f>100000*(1/E34)</f>
        <v>28571.428571428569</v>
      </c>
      <c r="Y34" s="8">
        <f t="shared" si="0"/>
        <v>35</v>
      </c>
    </row>
    <row r="35" spans="1:25" x14ac:dyDescent="0.3">
      <c r="A35" t="s">
        <v>73</v>
      </c>
      <c r="B35" t="s">
        <v>21</v>
      </c>
      <c r="C35" t="s">
        <v>20</v>
      </c>
      <c r="D35" t="s">
        <v>16</v>
      </c>
      <c r="E35" s="8">
        <v>4.5</v>
      </c>
      <c r="F35">
        <v>43</v>
      </c>
      <c r="G35">
        <v>5.54</v>
      </c>
      <c r="H35">
        <v>2.65</v>
      </c>
      <c r="I35">
        <v>2117</v>
      </c>
      <c r="J35" s="8">
        <v>6</v>
      </c>
      <c r="K35">
        <v>70.42</v>
      </c>
      <c r="L35">
        <v>27.6</v>
      </c>
      <c r="M35">
        <v>42.8</v>
      </c>
      <c r="N35">
        <v>31</v>
      </c>
      <c r="O35">
        <v>24.99</v>
      </c>
      <c r="P35" s="3">
        <v>1400000000</v>
      </c>
      <c r="Q35" s="4">
        <f>(H35/P35)*1000000000000</f>
        <v>1892.8571428571427</v>
      </c>
      <c r="R35" t="s">
        <v>52</v>
      </c>
      <c r="S35" t="s">
        <v>43</v>
      </c>
      <c r="T35" t="s">
        <v>38</v>
      </c>
      <c r="U35">
        <f>100*(1/E35)</f>
        <v>22.222222222222221</v>
      </c>
      <c r="V35">
        <f>10*(1/E35)</f>
        <v>2.2222222222222223</v>
      </c>
      <c r="W35">
        <f>100000*(1/E35)</f>
        <v>22222.222222222223</v>
      </c>
      <c r="X35">
        <f>100000*(1/E35)</f>
        <v>22222.222222222223</v>
      </c>
      <c r="Y35" s="8">
        <f t="shared" si="0"/>
        <v>45</v>
      </c>
    </row>
    <row r="36" spans="1:25" x14ac:dyDescent="0.3">
      <c r="A36" t="s">
        <v>91</v>
      </c>
      <c r="B36" t="s">
        <v>26</v>
      </c>
      <c r="C36" t="s">
        <v>20</v>
      </c>
      <c r="D36" t="s">
        <v>19</v>
      </c>
      <c r="E36" s="8">
        <v>3.9</v>
      </c>
      <c r="F36">
        <v>35.5</v>
      </c>
      <c r="G36">
        <v>10.84</v>
      </c>
      <c r="H36">
        <v>0.376</v>
      </c>
      <c r="I36">
        <v>1827</v>
      </c>
      <c r="J36" s="8">
        <v>9.8000000000000007</v>
      </c>
      <c r="K36">
        <v>55.75</v>
      </c>
      <c r="L36">
        <v>17</v>
      </c>
      <c r="M36">
        <v>38</v>
      </c>
      <c r="N36">
        <v>12</v>
      </c>
      <c r="O36">
        <v>27.67</v>
      </c>
      <c r="P36" s="3">
        <v>206000000</v>
      </c>
      <c r="Q36" s="4">
        <f>(H36/P36)*1000000000000</f>
        <v>1825.2427184466019</v>
      </c>
      <c r="R36" t="s">
        <v>52</v>
      </c>
      <c r="S36" t="s">
        <v>43</v>
      </c>
      <c r="T36" t="s">
        <v>63</v>
      </c>
      <c r="U36">
        <f>100*(1/E36)</f>
        <v>25.641025641025646</v>
      </c>
      <c r="V36">
        <f>10*(1/E36)</f>
        <v>2.5641025641025643</v>
      </c>
      <c r="W36">
        <f>100000*(1/E36)</f>
        <v>25641.025641025644</v>
      </c>
      <c r="X36">
        <f>100000*(1/E36)</f>
        <v>25641.025641025644</v>
      </c>
      <c r="Y36" s="8">
        <f t="shared" si="0"/>
        <v>39</v>
      </c>
    </row>
    <row r="37" spans="1:25" x14ac:dyDescent="0.3">
      <c r="A37" t="s">
        <v>100</v>
      </c>
      <c r="B37" t="s">
        <v>21</v>
      </c>
      <c r="C37" t="s">
        <v>20</v>
      </c>
      <c r="D37" t="s">
        <v>25</v>
      </c>
      <c r="E37" s="8">
        <v>4.0999999999999996</v>
      </c>
      <c r="F37">
        <v>24.8</v>
      </c>
      <c r="G37">
        <v>0.02</v>
      </c>
      <c r="H37">
        <v>0.25</v>
      </c>
      <c r="I37">
        <v>2232</v>
      </c>
      <c r="J37" s="8">
        <v>5.2</v>
      </c>
      <c r="K37">
        <v>73.569999999999993</v>
      </c>
      <c r="L37">
        <v>26.3</v>
      </c>
      <c r="M37">
        <v>35.5</v>
      </c>
      <c r="N37">
        <v>25</v>
      </c>
      <c r="O37">
        <v>25.68</v>
      </c>
      <c r="P37" s="3">
        <v>166000000</v>
      </c>
      <c r="Q37" s="4">
        <f>(H37/P37)*1000000000000</f>
        <v>1506.0240963855422</v>
      </c>
      <c r="R37" t="s">
        <v>52</v>
      </c>
      <c r="S37" t="s">
        <v>43</v>
      </c>
      <c r="T37" t="s">
        <v>63</v>
      </c>
      <c r="U37">
        <f>100*(1/E37)</f>
        <v>24.390243902439028</v>
      </c>
      <c r="V37">
        <f>10*(1/E37)</f>
        <v>2.4390243902439028</v>
      </c>
      <c r="W37">
        <f>100000*(1/E37)</f>
        <v>24390.243902439026</v>
      </c>
      <c r="X37">
        <f>100000*(1/E37)</f>
        <v>24390.243902439026</v>
      </c>
      <c r="Y37" s="8">
        <f t="shared" si="0"/>
        <v>41</v>
      </c>
    </row>
    <row r="38" spans="1:25" x14ac:dyDescent="0.3">
      <c r="A38" t="s">
        <v>99</v>
      </c>
      <c r="B38" t="s">
        <v>21</v>
      </c>
      <c r="C38" t="s">
        <v>20</v>
      </c>
      <c r="D38" t="s">
        <v>16</v>
      </c>
      <c r="E38" s="8">
        <v>4.2</v>
      </c>
      <c r="F38">
        <v>25</v>
      </c>
      <c r="G38">
        <v>0.34</v>
      </c>
      <c r="H38">
        <v>0.30499999999999999</v>
      </c>
      <c r="I38">
        <v>2096</v>
      </c>
      <c r="J38" s="8">
        <v>4.4000000000000004</v>
      </c>
      <c r="K38">
        <v>67.790000000000006</v>
      </c>
      <c r="L38">
        <v>20.2</v>
      </c>
      <c r="M38">
        <v>30.4</v>
      </c>
      <c r="N38">
        <v>12</v>
      </c>
      <c r="O38">
        <v>21.68</v>
      </c>
      <c r="P38" s="3">
        <v>225000000</v>
      </c>
      <c r="Q38" s="4">
        <f>(H38/P38)*1000000000000</f>
        <v>1355.5555555555557</v>
      </c>
      <c r="R38" t="s">
        <v>52</v>
      </c>
      <c r="S38" t="s">
        <v>43</v>
      </c>
      <c r="T38" t="s">
        <v>63</v>
      </c>
      <c r="U38">
        <f>100*(1/E38)</f>
        <v>23.809523809523807</v>
      </c>
      <c r="V38">
        <f>10*(1/E38)</f>
        <v>2.3809523809523809</v>
      </c>
      <c r="W38">
        <f>100000*(1/E38)</f>
        <v>23809.523809523809</v>
      </c>
      <c r="X38">
        <f>100000*(1/E38)</f>
        <v>23809.523809523809</v>
      </c>
      <c r="Y38" s="8">
        <f t="shared" si="0"/>
        <v>42</v>
      </c>
    </row>
    <row r="39" spans="1:25" x14ac:dyDescent="0.3">
      <c r="A39" t="s">
        <v>92</v>
      </c>
      <c r="B39" t="s">
        <v>26</v>
      </c>
      <c r="C39" t="s">
        <v>20</v>
      </c>
      <c r="D39" t="s">
        <v>17</v>
      </c>
      <c r="E39" s="8">
        <v>4.7</v>
      </c>
      <c r="F39">
        <v>24</v>
      </c>
      <c r="G39">
        <v>2.36</v>
      </c>
      <c r="H39">
        <v>0.08</v>
      </c>
      <c r="I39">
        <v>2496</v>
      </c>
      <c r="J39" s="8">
        <v>3.7</v>
      </c>
      <c r="K39">
        <v>67.81</v>
      </c>
      <c r="L39">
        <v>18.5</v>
      </c>
      <c r="M39">
        <v>37.799999999999997</v>
      </c>
      <c r="N39">
        <v>10</v>
      </c>
      <c r="O39">
        <v>23.35</v>
      </c>
      <c r="P39" s="3">
        <v>118000000</v>
      </c>
      <c r="Q39" s="4">
        <f>(H39/P39)*1000000000000</f>
        <v>677.96610169491532</v>
      </c>
      <c r="R39" t="s">
        <v>52</v>
      </c>
      <c r="S39" t="s">
        <v>42</v>
      </c>
      <c r="T39" t="s">
        <v>63</v>
      </c>
      <c r="U39">
        <f>100*(1/E39)</f>
        <v>21.276595744680851</v>
      </c>
      <c r="V39">
        <f>10*(1/E39)</f>
        <v>2.1276595744680851</v>
      </c>
      <c r="W39">
        <f>100000*(1/E39)</f>
        <v>21276.59574468085</v>
      </c>
      <c r="X39">
        <f>100000*(1/E39)</f>
        <v>21276.59574468085</v>
      </c>
      <c r="Y39" s="8">
        <f t="shared" si="0"/>
        <v>47</v>
      </c>
    </row>
  </sheetData>
  <autoFilter ref="A1:X1" xr:uid="{52D0E8F5-6A54-4308-874D-16F2BA98E509}">
    <sortState xmlns:xlrd2="http://schemas.microsoft.com/office/spreadsheetml/2017/richdata2" ref="A2:X39">
      <sortCondition descending="1" ref="Q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59AD-07D9-48D4-9F5E-91E9AA0109A8}">
  <dimension ref="A1:Y560"/>
  <sheetViews>
    <sheetView topLeftCell="E439" workbookViewId="0">
      <selection activeCell="J451" sqref="J451"/>
    </sheetView>
  </sheetViews>
  <sheetFormatPr defaultRowHeight="14.4" x14ac:dyDescent="0.3"/>
  <cols>
    <col min="1" max="1" width="12.44140625" bestFit="1" customWidth="1"/>
    <col min="2" max="2" width="26.21875" bestFit="1" customWidth="1"/>
    <col min="3" max="4" width="12.44140625" bestFit="1" customWidth="1"/>
    <col min="5" max="5" width="31.33203125" bestFit="1" customWidth="1"/>
    <col min="6" max="6" width="37.88671875" bestFit="1" customWidth="1"/>
    <col min="7" max="7" width="8.109375" bestFit="1" customWidth="1"/>
    <col min="8" max="8" width="12.6640625" bestFit="1" customWidth="1"/>
    <col min="9" max="9" width="28.33203125" bestFit="1" customWidth="1"/>
    <col min="10" max="10" width="31.33203125" bestFit="1" customWidth="1"/>
    <col min="11" max="21" width="8.109375" bestFit="1" customWidth="1"/>
    <col min="22" max="42" width="9.109375" bestFit="1" customWidth="1"/>
    <col min="43" max="43" width="37.88671875" bestFit="1" customWidth="1"/>
    <col min="44" max="44" width="12" bestFit="1" customWidth="1"/>
    <col min="45" max="45" width="11" bestFit="1" customWidth="1"/>
    <col min="46" max="48" width="12" bestFit="1" customWidth="1"/>
    <col min="49" max="49" width="8.109375" bestFit="1" customWidth="1"/>
    <col min="50" max="62" width="12" bestFit="1" customWidth="1"/>
    <col min="63" max="63" width="9.109375" bestFit="1" customWidth="1"/>
    <col min="64" max="66" width="12" bestFit="1" customWidth="1"/>
    <col min="67" max="67" width="11" bestFit="1" customWidth="1"/>
    <col min="68" max="80" width="12" bestFit="1" customWidth="1"/>
    <col min="81" max="81" width="35.88671875" bestFit="1" customWidth="1"/>
    <col min="82" max="82" width="42.44140625" bestFit="1" customWidth="1"/>
    <col min="83" max="83" width="12" bestFit="1" customWidth="1"/>
    <col min="84" max="84" width="12.5546875" bestFit="1" customWidth="1"/>
    <col min="85" max="85" width="11" bestFit="1" customWidth="1"/>
    <col min="86" max="86" width="12.5546875" bestFit="1" customWidth="1"/>
    <col min="87" max="87" width="12" bestFit="1" customWidth="1"/>
    <col min="88" max="88" width="12.5546875" bestFit="1" customWidth="1"/>
    <col min="89" max="89" width="12" bestFit="1" customWidth="1"/>
    <col min="90" max="90" width="12.5546875" bestFit="1" customWidth="1"/>
    <col min="91" max="91" width="12" bestFit="1" customWidth="1"/>
    <col min="92" max="92" width="12.5546875" bestFit="1" customWidth="1"/>
    <col min="93" max="93" width="8.109375" bestFit="1" customWidth="1"/>
    <col min="94" max="94" width="12.5546875" bestFit="1" customWidth="1"/>
    <col min="95" max="95" width="12" bestFit="1" customWidth="1"/>
    <col min="96" max="96" width="12.5546875" bestFit="1" customWidth="1"/>
    <col min="97" max="97" width="12" bestFit="1" customWidth="1"/>
    <col min="98" max="98" width="12.5546875" bestFit="1" customWidth="1"/>
    <col min="99" max="99" width="12" bestFit="1" customWidth="1"/>
    <col min="100" max="100" width="12.5546875" bestFit="1" customWidth="1"/>
    <col min="101" max="101" width="12" bestFit="1" customWidth="1"/>
    <col min="102" max="102" width="12.5546875" bestFit="1" customWidth="1"/>
    <col min="103" max="103" width="12" bestFit="1" customWidth="1"/>
    <col min="104" max="104" width="12.5546875" bestFit="1" customWidth="1"/>
    <col min="105" max="105" width="12" bestFit="1" customWidth="1"/>
    <col min="106" max="106" width="12.5546875" bestFit="1" customWidth="1"/>
    <col min="107" max="107" width="12" bestFit="1" customWidth="1"/>
    <col min="108" max="108" width="12.5546875" bestFit="1" customWidth="1"/>
    <col min="109" max="109" width="12" bestFit="1" customWidth="1"/>
    <col min="110" max="110" width="12.5546875" bestFit="1" customWidth="1"/>
    <col min="111" max="111" width="12" bestFit="1" customWidth="1"/>
    <col min="112" max="112" width="12.5546875" bestFit="1" customWidth="1"/>
    <col min="113" max="113" width="12" bestFit="1" customWidth="1"/>
    <col min="114" max="114" width="12.5546875" bestFit="1" customWidth="1"/>
    <col min="115" max="115" width="12" bestFit="1" customWidth="1"/>
    <col min="116" max="116" width="13.6640625" bestFit="1" customWidth="1"/>
    <col min="117" max="117" width="12" bestFit="1" customWidth="1"/>
    <col min="118" max="118" width="13.6640625" bestFit="1" customWidth="1"/>
    <col min="119" max="119" width="12" bestFit="1" customWidth="1"/>
    <col min="120" max="120" width="13.6640625" bestFit="1" customWidth="1"/>
    <col min="121" max="121" width="9.109375" bestFit="1" customWidth="1"/>
    <col min="122" max="122" width="13.6640625" bestFit="1" customWidth="1"/>
    <col min="123" max="123" width="12" bestFit="1" customWidth="1"/>
    <col min="124" max="124" width="13.6640625" bestFit="1" customWidth="1"/>
    <col min="125" max="125" width="12" bestFit="1" customWidth="1"/>
    <col min="126" max="126" width="13.6640625" bestFit="1" customWidth="1"/>
    <col min="127" max="127" width="12" bestFit="1" customWidth="1"/>
    <col min="128" max="128" width="13.6640625" bestFit="1" customWidth="1"/>
    <col min="129" max="129" width="11" bestFit="1" customWidth="1"/>
    <col min="130" max="130" width="13.6640625" bestFit="1" customWidth="1"/>
    <col min="131" max="131" width="12" bestFit="1" customWidth="1"/>
    <col min="132" max="132" width="13.6640625" bestFit="1" customWidth="1"/>
    <col min="133" max="133" width="12" bestFit="1" customWidth="1"/>
    <col min="134" max="134" width="13.6640625" bestFit="1" customWidth="1"/>
    <col min="135" max="135" width="12" bestFit="1" customWidth="1"/>
    <col min="136" max="136" width="13.6640625" bestFit="1" customWidth="1"/>
    <col min="137" max="137" width="12" bestFit="1" customWidth="1"/>
    <col min="138" max="138" width="13.6640625" bestFit="1" customWidth="1"/>
    <col min="139" max="139" width="12" bestFit="1" customWidth="1"/>
    <col min="140" max="140" width="13.6640625" bestFit="1" customWidth="1"/>
    <col min="141" max="141" width="12" bestFit="1" customWidth="1"/>
    <col min="142" max="142" width="13.6640625" bestFit="1" customWidth="1"/>
    <col min="143" max="143" width="12" bestFit="1" customWidth="1"/>
    <col min="144" max="144" width="13.6640625" bestFit="1" customWidth="1"/>
    <col min="145" max="145" width="12" bestFit="1" customWidth="1"/>
    <col min="146" max="146" width="13.6640625" bestFit="1" customWidth="1"/>
    <col min="147" max="147" width="12" bestFit="1" customWidth="1"/>
    <col min="148" max="148" width="13.6640625" bestFit="1" customWidth="1"/>
    <col min="149" max="149" width="12" bestFit="1" customWidth="1"/>
    <col min="150" max="150" width="13.6640625" bestFit="1" customWidth="1"/>
    <col min="151" max="151" width="12" bestFit="1" customWidth="1"/>
    <col min="152" max="152" width="13.6640625" bestFit="1" customWidth="1"/>
    <col min="153" max="153" width="12" bestFit="1" customWidth="1"/>
    <col min="154" max="154" width="13.6640625" bestFit="1" customWidth="1"/>
    <col min="155" max="155" width="12" bestFit="1" customWidth="1"/>
    <col min="156" max="156" width="13.6640625" bestFit="1" customWidth="1"/>
    <col min="157" max="157" width="35.88671875" bestFit="1" customWidth="1"/>
    <col min="158" max="158" width="42.44140625" bestFit="1" customWidth="1"/>
  </cols>
  <sheetData>
    <row r="1" spans="1:25" x14ac:dyDescent="0.3">
      <c r="A1" s="1" t="s">
        <v>30</v>
      </c>
      <c r="B1" t="s">
        <v>105</v>
      </c>
    </row>
    <row r="2" spans="1:25" x14ac:dyDescent="0.3">
      <c r="A2" s="2">
        <v>3.5</v>
      </c>
      <c r="B2">
        <v>0.23499999999999999</v>
      </c>
      <c r="D2" s="1" t="s">
        <v>31</v>
      </c>
      <c r="E2" s="1" t="s">
        <v>28</v>
      </c>
    </row>
    <row r="3" spans="1:25" x14ac:dyDescent="0.3">
      <c r="A3" s="2">
        <v>3.7</v>
      </c>
      <c r="B3">
        <v>0.60349999999999993</v>
      </c>
      <c r="D3" s="1" t="s">
        <v>30</v>
      </c>
      <c r="E3">
        <v>3.5</v>
      </c>
      <c r="F3">
        <v>3.7</v>
      </c>
      <c r="G3">
        <v>3.9</v>
      </c>
      <c r="H3">
        <v>4</v>
      </c>
      <c r="I3">
        <v>4.0999999999999996</v>
      </c>
      <c r="J3">
        <v>4.2</v>
      </c>
      <c r="K3">
        <v>4.4000000000000004</v>
      </c>
      <c r="L3">
        <v>4.5</v>
      </c>
      <c r="M3">
        <v>4.5999999999999996</v>
      </c>
      <c r="N3">
        <v>4.7</v>
      </c>
      <c r="O3">
        <v>4.8</v>
      </c>
      <c r="P3">
        <v>4.9000000000000004</v>
      </c>
      <c r="Q3">
        <v>5</v>
      </c>
      <c r="R3">
        <v>5.2</v>
      </c>
      <c r="S3">
        <v>5.4</v>
      </c>
      <c r="T3">
        <v>5.5</v>
      </c>
      <c r="U3">
        <v>5.6</v>
      </c>
      <c r="V3">
        <v>5.7</v>
      </c>
      <c r="W3">
        <v>5.8</v>
      </c>
      <c r="X3">
        <v>5.9</v>
      </c>
      <c r="Y3" t="s">
        <v>29</v>
      </c>
    </row>
    <row r="4" spans="1:25" x14ac:dyDescent="0.3">
      <c r="A4" s="2">
        <v>3.9</v>
      </c>
      <c r="B4">
        <v>0.376</v>
      </c>
      <c r="D4" s="9">
        <v>677.96610169491532</v>
      </c>
      <c r="N4">
        <v>4.7</v>
      </c>
      <c r="Y4">
        <v>4.7</v>
      </c>
    </row>
    <row r="5" spans="1:25" x14ac:dyDescent="0.3">
      <c r="A5" s="2">
        <v>4</v>
      </c>
      <c r="B5">
        <v>0.224</v>
      </c>
      <c r="D5" s="9">
        <v>1355.5555555555557</v>
      </c>
      <c r="J5">
        <v>4.2</v>
      </c>
      <c r="Y5">
        <v>4.2</v>
      </c>
    </row>
    <row r="6" spans="1:25" x14ac:dyDescent="0.3">
      <c r="A6" s="2">
        <v>4.0999999999999996</v>
      </c>
      <c r="B6">
        <v>0.89049999999999996</v>
      </c>
      <c r="D6" s="9">
        <v>1506.0240963855422</v>
      </c>
      <c r="I6">
        <v>4.0999999999999996</v>
      </c>
      <c r="Y6">
        <v>4.0999999999999996</v>
      </c>
    </row>
    <row r="7" spans="1:25" x14ac:dyDescent="0.3">
      <c r="A7" s="2">
        <v>4.2</v>
      </c>
      <c r="B7">
        <v>4.6412499999999994</v>
      </c>
      <c r="D7" s="9">
        <v>1825.2427184466019</v>
      </c>
      <c r="G7">
        <v>3.9</v>
      </c>
      <c r="Y7">
        <v>3.9</v>
      </c>
    </row>
    <row r="8" spans="1:25" x14ac:dyDescent="0.3">
      <c r="A8" s="2">
        <v>4.4000000000000004</v>
      </c>
      <c r="B8">
        <v>0.65349999999999997</v>
      </c>
      <c r="D8" s="9">
        <v>1892.8571428571427</v>
      </c>
      <c r="L8">
        <v>4.5</v>
      </c>
      <c r="Y8">
        <v>4.5</v>
      </c>
    </row>
    <row r="9" spans="1:25" x14ac:dyDescent="0.3">
      <c r="A9" s="2">
        <v>4.5</v>
      </c>
      <c r="B9">
        <v>1.5217500000000002</v>
      </c>
      <c r="D9" s="9">
        <v>2259.6153846153843</v>
      </c>
      <c r="E9">
        <v>3.5</v>
      </c>
      <c r="Y9">
        <v>3.5</v>
      </c>
    </row>
    <row r="10" spans="1:25" x14ac:dyDescent="0.3">
      <c r="A10" s="2">
        <v>4.5999999999999996</v>
      </c>
      <c r="B10">
        <v>0.35099999999999998</v>
      </c>
      <c r="D10" s="9">
        <v>2285.7142857142858</v>
      </c>
      <c r="H10">
        <v>4</v>
      </c>
      <c r="Y10">
        <v>4</v>
      </c>
    </row>
    <row r="11" spans="1:25" x14ac:dyDescent="0.3">
      <c r="A11" s="2">
        <v>4.7</v>
      </c>
      <c r="B11">
        <v>0.65016666666666667</v>
      </c>
      <c r="D11" s="9">
        <v>2972.9729729729729</v>
      </c>
      <c r="L11">
        <v>4.5</v>
      </c>
      <c r="Y11">
        <v>4.5</v>
      </c>
    </row>
    <row r="12" spans="1:25" x14ac:dyDescent="0.3">
      <c r="A12" s="2">
        <v>4.8</v>
      </c>
      <c r="B12">
        <v>1.4555</v>
      </c>
      <c r="D12" s="9">
        <v>3677.5362318840575</v>
      </c>
      <c r="F12">
        <v>3.7</v>
      </c>
      <c r="Y12">
        <v>3.7</v>
      </c>
    </row>
    <row r="13" spans="1:25" x14ac:dyDescent="0.3">
      <c r="A13" s="2">
        <v>4.9000000000000004</v>
      </c>
      <c r="B13">
        <v>0.495</v>
      </c>
      <c r="D13" s="9">
        <v>4682.9268292682927</v>
      </c>
      <c r="F13">
        <v>3.7</v>
      </c>
      <c r="Y13">
        <v>3.7</v>
      </c>
    </row>
    <row r="14" spans="1:25" x14ac:dyDescent="0.3">
      <c r="A14" s="2">
        <v>5</v>
      </c>
      <c r="B14">
        <v>9.8834999999999997</v>
      </c>
      <c r="D14" s="9">
        <v>5341.1764705882351</v>
      </c>
      <c r="P14">
        <v>4.9000000000000004</v>
      </c>
      <c r="Y14">
        <v>4.9000000000000004</v>
      </c>
    </row>
    <row r="15" spans="1:25" x14ac:dyDescent="0.3">
      <c r="A15" s="2">
        <v>5.2</v>
      </c>
      <c r="B15">
        <v>2.5</v>
      </c>
      <c r="D15" s="9">
        <v>5816.666666666667</v>
      </c>
      <c r="M15">
        <v>4.5999999999999996</v>
      </c>
      <c r="Y15">
        <v>4.5999999999999996</v>
      </c>
    </row>
    <row r="16" spans="1:25" x14ac:dyDescent="0.3">
      <c r="A16" s="2">
        <v>5.4</v>
      </c>
      <c r="B16">
        <v>0.20399999999999999</v>
      </c>
      <c r="D16" s="9">
        <v>6078.4313725490201</v>
      </c>
      <c r="N16">
        <v>4.7</v>
      </c>
      <c r="Y16">
        <v>4.7</v>
      </c>
    </row>
    <row r="17" spans="1:25" x14ac:dyDescent="0.3">
      <c r="A17" s="2">
        <v>5.5</v>
      </c>
      <c r="B17">
        <v>0.83800000000000008</v>
      </c>
      <c r="D17" s="9">
        <v>6500</v>
      </c>
      <c r="K17">
        <v>4.4000000000000004</v>
      </c>
      <c r="Y17">
        <v>4.4000000000000004</v>
      </c>
    </row>
    <row r="18" spans="1:25" x14ac:dyDescent="0.3">
      <c r="A18" s="2">
        <v>5.6</v>
      </c>
      <c r="B18">
        <v>0.252</v>
      </c>
      <c r="D18" s="9">
        <v>8727.2727272727279</v>
      </c>
      <c r="T18">
        <v>5.5</v>
      </c>
      <c r="Y18">
        <v>5.5</v>
      </c>
    </row>
    <row r="19" spans="1:25" x14ac:dyDescent="0.3">
      <c r="A19" s="2">
        <v>5.7</v>
      </c>
      <c r="B19">
        <v>0.219</v>
      </c>
      <c r="D19" s="9">
        <v>8742.8571428571431</v>
      </c>
      <c r="J19">
        <v>4.2</v>
      </c>
      <c r="Y19">
        <v>4.2</v>
      </c>
    </row>
    <row r="20" spans="1:25" x14ac:dyDescent="0.3">
      <c r="A20" s="2">
        <v>5.8</v>
      </c>
      <c r="B20">
        <v>2.0499999999999998</v>
      </c>
      <c r="D20" s="9">
        <v>8846.1538461538457</v>
      </c>
      <c r="J20">
        <v>4.2</v>
      </c>
      <c r="Y20">
        <v>4.2</v>
      </c>
    </row>
    <row r="21" spans="1:25" x14ac:dyDescent="0.3">
      <c r="A21" s="2">
        <v>5.9</v>
      </c>
      <c r="B21">
        <v>1.32</v>
      </c>
      <c r="D21" s="9">
        <v>9624.4131455399056</v>
      </c>
      <c r="W21">
        <v>5.8</v>
      </c>
      <c r="Y21">
        <v>5.8</v>
      </c>
    </row>
    <row r="22" spans="1:25" x14ac:dyDescent="0.3">
      <c r="A22" s="2" t="s">
        <v>29</v>
      </c>
      <c r="B22">
        <v>1.7193499999999999</v>
      </c>
      <c r="D22" s="9">
        <v>10142.857142857143</v>
      </c>
      <c r="K22">
        <v>4.4000000000000004</v>
      </c>
      <c r="Y22">
        <v>4.4000000000000004</v>
      </c>
    </row>
    <row r="23" spans="1:25" x14ac:dyDescent="0.3">
      <c r="D23" s="9">
        <v>10896.551724137931</v>
      </c>
      <c r="T23">
        <v>5.5</v>
      </c>
      <c r="Y23">
        <v>5.5</v>
      </c>
    </row>
    <row r="24" spans="1:25" x14ac:dyDescent="0.3">
      <c r="D24" s="9">
        <v>14222.222222222223</v>
      </c>
      <c r="N24">
        <v>4.7</v>
      </c>
      <c r="Y24">
        <v>4.7</v>
      </c>
    </row>
    <row r="25" spans="1:25" x14ac:dyDescent="0.3">
      <c r="D25" s="9">
        <v>14578.947368421053</v>
      </c>
      <c r="Q25">
        <v>5</v>
      </c>
      <c r="Y25">
        <v>5</v>
      </c>
    </row>
    <row r="26" spans="1:25" x14ac:dyDescent="0.3">
      <c r="D26" s="9">
        <v>19628.571428571431</v>
      </c>
      <c r="L26">
        <v>4.5</v>
      </c>
      <c r="Y26">
        <v>4.5</v>
      </c>
    </row>
    <row r="27" spans="1:25" x14ac:dyDescent="0.3">
      <c r="D27" s="9">
        <v>21900</v>
      </c>
      <c r="V27">
        <v>5.7</v>
      </c>
      <c r="Y27">
        <v>5.7</v>
      </c>
    </row>
    <row r="28" spans="1:25" x14ac:dyDescent="0.3">
      <c r="D28" s="9">
        <v>27872.340425531915</v>
      </c>
      <c r="R28">
        <v>5.2</v>
      </c>
      <c r="Y28">
        <v>5.2</v>
      </c>
    </row>
    <row r="29" spans="1:25" x14ac:dyDescent="0.3">
      <c r="D29" s="9">
        <v>29442.307692307691</v>
      </c>
      <c r="I29">
        <v>4.0999999999999996</v>
      </c>
      <c r="Y29">
        <v>4.0999999999999996</v>
      </c>
    </row>
    <row r="30" spans="1:25" x14ac:dyDescent="0.3">
      <c r="D30" s="9">
        <v>37956.989247311823</v>
      </c>
      <c r="M30">
        <v>4.5999999999999996</v>
      </c>
      <c r="Y30">
        <v>4.5999999999999996</v>
      </c>
    </row>
    <row r="31" spans="1:25" x14ac:dyDescent="0.3">
      <c r="D31" s="9">
        <v>38507.462686567167</v>
      </c>
      <c r="O31">
        <v>4.8</v>
      </c>
      <c r="Y31">
        <v>4.8</v>
      </c>
    </row>
    <row r="32" spans="1:25" x14ac:dyDescent="0.3">
      <c r="D32" s="9">
        <v>38650.793650793654</v>
      </c>
      <c r="J32">
        <v>4.2</v>
      </c>
      <c r="Y32">
        <v>4.2</v>
      </c>
    </row>
    <row r="33" spans="1:25" x14ac:dyDescent="0.3">
      <c r="D33" s="9">
        <v>38823.529411764706</v>
      </c>
      <c r="L33">
        <v>4.5</v>
      </c>
      <c r="Y33">
        <v>4.5</v>
      </c>
    </row>
    <row r="34" spans="1:25" x14ac:dyDescent="0.3">
      <c r="D34" s="9">
        <v>40799.999999999993</v>
      </c>
      <c r="S34">
        <v>5.4</v>
      </c>
      <c r="Y34">
        <v>5.4</v>
      </c>
    </row>
    <row r="35" spans="1:25" x14ac:dyDescent="0.3">
      <c r="D35" s="9">
        <v>43157.8947368421</v>
      </c>
      <c r="N35">
        <v>4.7</v>
      </c>
      <c r="Y35">
        <v>4.7</v>
      </c>
    </row>
    <row r="36" spans="1:25" x14ac:dyDescent="0.3">
      <c r="D36" s="9">
        <v>44457.831325301209</v>
      </c>
      <c r="R36">
        <v>5.2</v>
      </c>
      <c r="Y36">
        <v>5.2</v>
      </c>
    </row>
    <row r="37" spans="1:25" x14ac:dyDescent="0.3">
      <c r="D37" s="9">
        <v>45818.181818181816</v>
      </c>
      <c r="U37">
        <v>5.6</v>
      </c>
      <c r="Y37">
        <v>5.6</v>
      </c>
    </row>
    <row r="38" spans="1:25" x14ac:dyDescent="0.3">
      <c r="D38" s="9">
        <v>48882.352941176468</v>
      </c>
      <c r="N38">
        <v>4.7</v>
      </c>
      <c r="Y38">
        <v>4.7</v>
      </c>
    </row>
    <row r="39" spans="1:25" x14ac:dyDescent="0.3">
      <c r="D39" s="9">
        <v>50769.230769230773</v>
      </c>
      <c r="X39">
        <v>5.9</v>
      </c>
      <c r="Y39">
        <v>5.9</v>
      </c>
    </row>
    <row r="40" spans="1:25" x14ac:dyDescent="0.3">
      <c r="D40" s="9">
        <v>53600</v>
      </c>
      <c r="P40">
        <v>4.9000000000000004</v>
      </c>
      <c r="Y40">
        <v>4.9000000000000004</v>
      </c>
    </row>
    <row r="41" spans="1:25" x14ac:dyDescent="0.3">
      <c r="D41" s="9">
        <v>58882.175226586092</v>
      </c>
      <c r="Q41">
        <v>5</v>
      </c>
      <c r="Y41">
        <v>5</v>
      </c>
    </row>
    <row r="42" spans="1:25" x14ac:dyDescent="0.3">
      <c r="D42" s="9">
        <v>66200</v>
      </c>
      <c r="O42">
        <v>4.8</v>
      </c>
      <c r="Y42">
        <v>4.8</v>
      </c>
    </row>
    <row r="43" spans="1:25" x14ac:dyDescent="0.3">
      <c r="D43" s="9">
        <v>74074.074074074073</v>
      </c>
      <c r="N43">
        <v>4.7</v>
      </c>
      <c r="Y43">
        <v>4.7</v>
      </c>
    </row>
    <row r="44" spans="1:25" x14ac:dyDescent="0.3">
      <c r="A44" s="1" t="s">
        <v>30</v>
      </c>
      <c r="B44" t="s">
        <v>31</v>
      </c>
      <c r="C44" t="s">
        <v>107</v>
      </c>
      <c r="D44" s="9" t="s">
        <v>29</v>
      </c>
      <c r="E44">
        <v>3.5</v>
      </c>
      <c r="F44">
        <v>3.7</v>
      </c>
      <c r="G44">
        <v>3.9</v>
      </c>
      <c r="H44">
        <v>4</v>
      </c>
      <c r="I44">
        <v>4.0999999999999996</v>
      </c>
      <c r="J44">
        <v>4.2</v>
      </c>
      <c r="K44">
        <v>4.4000000000000004</v>
      </c>
      <c r="L44">
        <v>4.5</v>
      </c>
      <c r="M44">
        <v>4.5999999999999996</v>
      </c>
      <c r="N44">
        <v>4.7</v>
      </c>
      <c r="O44">
        <v>4.8</v>
      </c>
      <c r="P44">
        <v>4.9000000000000004</v>
      </c>
      <c r="Q44">
        <v>5</v>
      </c>
      <c r="R44">
        <v>5.2</v>
      </c>
      <c r="S44">
        <v>5.4</v>
      </c>
      <c r="T44">
        <v>5.5</v>
      </c>
      <c r="U44">
        <v>5.6</v>
      </c>
      <c r="V44">
        <v>5.7</v>
      </c>
      <c r="W44">
        <v>5.8</v>
      </c>
      <c r="X44">
        <v>5.9</v>
      </c>
      <c r="Y44">
        <v>4.68</v>
      </c>
    </row>
    <row r="45" spans="1:25" x14ac:dyDescent="0.3">
      <c r="A45" s="2" t="s">
        <v>79</v>
      </c>
      <c r="B45">
        <v>4.7</v>
      </c>
      <c r="C45">
        <v>9.65</v>
      </c>
    </row>
    <row r="46" spans="1:25" x14ac:dyDescent="0.3">
      <c r="A46" s="2" t="s">
        <v>76</v>
      </c>
      <c r="B46">
        <v>5.9</v>
      </c>
      <c r="C46">
        <v>10.51</v>
      </c>
    </row>
    <row r="47" spans="1:25" x14ac:dyDescent="0.3">
      <c r="A47" s="2" t="s">
        <v>100</v>
      </c>
      <c r="B47">
        <v>4.0999999999999996</v>
      </c>
      <c r="C47">
        <v>0.02</v>
      </c>
    </row>
    <row r="48" spans="1:25" x14ac:dyDescent="0.3">
      <c r="A48" s="2" t="s">
        <v>78</v>
      </c>
      <c r="B48">
        <v>5.8</v>
      </c>
      <c r="C48">
        <v>7.42</v>
      </c>
    </row>
    <row r="49" spans="1:3" x14ac:dyDescent="0.3">
      <c r="A49" s="2" t="s">
        <v>66</v>
      </c>
      <c r="B49">
        <v>4.7</v>
      </c>
      <c r="C49">
        <v>8.94</v>
      </c>
    </row>
    <row r="50" spans="1:3" x14ac:dyDescent="0.3">
      <c r="A50" s="2" t="s">
        <v>81</v>
      </c>
      <c r="B50">
        <v>5</v>
      </c>
      <c r="C50">
        <v>9.07</v>
      </c>
    </row>
    <row r="51" spans="1:3" x14ac:dyDescent="0.3">
      <c r="A51" s="2" t="s">
        <v>74</v>
      </c>
      <c r="B51">
        <v>4.2</v>
      </c>
      <c r="C51">
        <v>7.05</v>
      </c>
    </row>
    <row r="52" spans="1:3" x14ac:dyDescent="0.3">
      <c r="A52" s="2" t="s">
        <v>80</v>
      </c>
      <c r="B52">
        <v>4.7</v>
      </c>
      <c r="C52">
        <v>5.74</v>
      </c>
    </row>
    <row r="53" spans="1:3" x14ac:dyDescent="0.3">
      <c r="A53" s="2" t="s">
        <v>82</v>
      </c>
      <c r="B53">
        <v>5.5</v>
      </c>
      <c r="C53">
        <v>5.83</v>
      </c>
    </row>
    <row r="54" spans="1:3" x14ac:dyDescent="0.3">
      <c r="A54" s="2" t="s">
        <v>94</v>
      </c>
      <c r="B54">
        <v>3.5</v>
      </c>
      <c r="C54">
        <v>0.36</v>
      </c>
    </row>
    <row r="55" spans="1:3" x14ac:dyDescent="0.3">
      <c r="A55" s="2" t="s">
        <v>92</v>
      </c>
      <c r="B55">
        <v>4.7</v>
      </c>
      <c r="C55">
        <v>2.36</v>
      </c>
    </row>
    <row r="56" spans="1:3" x14ac:dyDescent="0.3">
      <c r="A56" s="2" t="s">
        <v>84</v>
      </c>
      <c r="B56">
        <v>5.6</v>
      </c>
      <c r="C56">
        <v>10.78</v>
      </c>
    </row>
    <row r="57" spans="1:3" x14ac:dyDescent="0.3">
      <c r="A57" s="2" t="s">
        <v>68</v>
      </c>
      <c r="B57">
        <v>4.8</v>
      </c>
      <c r="C57">
        <v>12.33</v>
      </c>
    </row>
    <row r="58" spans="1:3" x14ac:dyDescent="0.3">
      <c r="A58" s="2" t="s">
        <v>67</v>
      </c>
      <c r="B58">
        <v>5.2</v>
      </c>
      <c r="C58">
        <v>12.91</v>
      </c>
    </row>
    <row r="59" spans="1:3" x14ac:dyDescent="0.3">
      <c r="A59" s="2" t="s">
        <v>73</v>
      </c>
      <c r="B59">
        <v>4.5</v>
      </c>
      <c r="C59">
        <v>5.54</v>
      </c>
    </row>
    <row r="60" spans="1:3" x14ac:dyDescent="0.3">
      <c r="A60" s="2" t="s">
        <v>96</v>
      </c>
      <c r="B60">
        <v>3.7</v>
      </c>
      <c r="C60">
        <v>0.56999999999999995</v>
      </c>
    </row>
    <row r="61" spans="1:3" x14ac:dyDescent="0.3">
      <c r="A61" s="2" t="s">
        <v>101</v>
      </c>
      <c r="B61">
        <v>4.9000000000000004</v>
      </c>
      <c r="C61">
        <v>1.03</v>
      </c>
    </row>
    <row r="62" spans="1:3" x14ac:dyDescent="0.3">
      <c r="A62" s="2" t="s">
        <v>104</v>
      </c>
      <c r="B62">
        <v>3.7</v>
      </c>
      <c r="C62">
        <v>0.39</v>
      </c>
    </row>
    <row r="63" spans="1:3" x14ac:dyDescent="0.3">
      <c r="A63" s="2" t="s">
        <v>86</v>
      </c>
      <c r="B63">
        <v>4.8</v>
      </c>
      <c r="C63">
        <v>12.88</v>
      </c>
    </row>
    <row r="64" spans="1:3" x14ac:dyDescent="0.3">
      <c r="A64" s="2" t="s">
        <v>102</v>
      </c>
      <c r="B64">
        <v>4.5999999999999996</v>
      </c>
      <c r="C64">
        <v>4.21</v>
      </c>
    </row>
    <row r="65" spans="1:3" x14ac:dyDescent="0.3">
      <c r="A65" s="2" t="s">
        <v>75</v>
      </c>
      <c r="B65">
        <v>4.2</v>
      </c>
      <c r="C65">
        <v>7.96</v>
      </c>
    </row>
    <row r="66" spans="1:3" x14ac:dyDescent="0.3">
      <c r="A66" s="2" t="s">
        <v>77</v>
      </c>
      <c r="B66">
        <v>4.2</v>
      </c>
      <c r="C66">
        <v>5</v>
      </c>
    </row>
    <row r="67" spans="1:3" x14ac:dyDescent="0.3">
      <c r="A67" s="2" t="s">
        <v>95</v>
      </c>
      <c r="B67">
        <v>4.5</v>
      </c>
      <c r="C67">
        <v>0.69</v>
      </c>
    </row>
    <row r="68" spans="1:3" x14ac:dyDescent="0.3">
      <c r="A68" s="2" t="s">
        <v>87</v>
      </c>
      <c r="B68">
        <v>4.7</v>
      </c>
      <c r="C68">
        <v>9.61</v>
      </c>
    </row>
    <row r="69" spans="1:3" x14ac:dyDescent="0.3">
      <c r="A69" s="2" t="s">
        <v>88</v>
      </c>
      <c r="B69">
        <v>5.4</v>
      </c>
      <c r="C69">
        <v>10.63</v>
      </c>
    </row>
    <row r="70" spans="1:3" x14ac:dyDescent="0.3">
      <c r="A70" s="2" t="s">
        <v>91</v>
      </c>
      <c r="B70">
        <v>3.9</v>
      </c>
      <c r="C70">
        <v>10.84</v>
      </c>
    </row>
    <row r="71" spans="1:3" x14ac:dyDescent="0.3">
      <c r="A71" s="2" t="s">
        <v>71</v>
      </c>
      <c r="B71">
        <v>4.7</v>
      </c>
      <c r="C71">
        <v>7.41</v>
      </c>
    </row>
    <row r="72" spans="1:3" x14ac:dyDescent="0.3">
      <c r="A72" s="2" t="s">
        <v>99</v>
      </c>
      <c r="B72">
        <v>4.2</v>
      </c>
      <c r="C72">
        <v>0.34</v>
      </c>
    </row>
    <row r="73" spans="1:3" x14ac:dyDescent="0.3">
      <c r="A73" s="2" t="s">
        <v>85</v>
      </c>
      <c r="B73">
        <v>5.7</v>
      </c>
      <c r="C73">
        <v>12.03</v>
      </c>
    </row>
    <row r="74" spans="1:3" x14ac:dyDescent="0.3">
      <c r="A74" s="2" t="s">
        <v>72</v>
      </c>
      <c r="B74">
        <v>5.5</v>
      </c>
      <c r="C74">
        <v>11.19</v>
      </c>
    </row>
    <row r="75" spans="1:3" x14ac:dyDescent="0.3">
      <c r="A75" s="2" t="s">
        <v>93</v>
      </c>
      <c r="B75">
        <v>4.5</v>
      </c>
      <c r="C75">
        <v>0.19</v>
      </c>
    </row>
    <row r="76" spans="1:3" x14ac:dyDescent="0.3">
      <c r="A76" s="2" t="s">
        <v>90</v>
      </c>
      <c r="B76">
        <v>4.5999999999999996</v>
      </c>
      <c r="C76">
        <v>9.52</v>
      </c>
    </row>
    <row r="77" spans="1:3" x14ac:dyDescent="0.3">
      <c r="A77" s="2" t="s">
        <v>89</v>
      </c>
      <c r="B77">
        <v>4.0999999999999996</v>
      </c>
      <c r="C77">
        <v>9.6999999999999993</v>
      </c>
    </row>
    <row r="78" spans="1:3" x14ac:dyDescent="0.3">
      <c r="A78" s="2" t="s">
        <v>70</v>
      </c>
      <c r="B78">
        <v>5.2</v>
      </c>
      <c r="C78">
        <v>12.71</v>
      </c>
    </row>
    <row r="79" spans="1:3" x14ac:dyDescent="0.3">
      <c r="A79" s="2" t="s">
        <v>83</v>
      </c>
      <c r="B79">
        <v>4.9000000000000004</v>
      </c>
      <c r="C79">
        <v>8.93</v>
      </c>
    </row>
    <row r="80" spans="1:3" x14ac:dyDescent="0.3">
      <c r="A80" s="2" t="s">
        <v>97</v>
      </c>
      <c r="B80">
        <v>4.4000000000000004</v>
      </c>
      <c r="C80">
        <v>8.3000000000000007</v>
      </c>
    </row>
    <row r="81" spans="1:3" x14ac:dyDescent="0.3">
      <c r="A81" s="2" t="s">
        <v>103</v>
      </c>
      <c r="B81">
        <v>4.4000000000000004</v>
      </c>
      <c r="C81">
        <v>2.0499999999999998</v>
      </c>
    </row>
    <row r="82" spans="1:3" x14ac:dyDescent="0.3">
      <c r="A82" s="2" t="s">
        <v>69</v>
      </c>
      <c r="B82">
        <v>4.5</v>
      </c>
      <c r="C82">
        <v>11.45</v>
      </c>
    </row>
    <row r="83" spans="1:3" x14ac:dyDescent="0.3">
      <c r="A83" s="2" t="s">
        <v>65</v>
      </c>
      <c r="B83">
        <v>5</v>
      </c>
      <c r="C83">
        <v>9.8699999999999992</v>
      </c>
    </row>
    <row r="84" spans="1:3" x14ac:dyDescent="0.3">
      <c r="A84" s="2" t="s">
        <v>98</v>
      </c>
      <c r="B84">
        <v>4</v>
      </c>
      <c r="C84">
        <v>8.66</v>
      </c>
    </row>
    <row r="85" spans="1:3" x14ac:dyDescent="0.3">
      <c r="A85" s="2" t="s">
        <v>29</v>
      </c>
      <c r="B85">
        <v>4.6800000000000006</v>
      </c>
      <c r="C85">
        <v>7.1167500000000006</v>
      </c>
    </row>
    <row r="87" spans="1:3" x14ac:dyDescent="0.3">
      <c r="A87" s="1" t="s">
        <v>30</v>
      </c>
      <c r="B87" t="s">
        <v>109</v>
      </c>
      <c r="C87" t="s">
        <v>105</v>
      </c>
    </row>
    <row r="88" spans="1:3" x14ac:dyDescent="0.3">
      <c r="A88" s="2" t="s">
        <v>79</v>
      </c>
      <c r="B88">
        <v>0.21276595744680851</v>
      </c>
      <c r="C88">
        <v>0.64</v>
      </c>
    </row>
    <row r="89" spans="1:3" x14ac:dyDescent="0.3">
      <c r="A89" s="2" t="s">
        <v>76</v>
      </c>
      <c r="B89">
        <v>0.16949152542372881</v>
      </c>
      <c r="C89">
        <v>1.32</v>
      </c>
    </row>
    <row r="90" spans="1:3" x14ac:dyDescent="0.3">
      <c r="A90" s="2" t="s">
        <v>100</v>
      </c>
      <c r="B90">
        <v>0.24390243902439027</v>
      </c>
      <c r="C90">
        <v>0.25</v>
      </c>
    </row>
    <row r="91" spans="1:3" x14ac:dyDescent="0.3">
      <c r="A91" s="2" t="s">
        <v>78</v>
      </c>
      <c r="B91">
        <v>0.17241379310344829</v>
      </c>
      <c r="C91">
        <v>2.0499999999999998</v>
      </c>
    </row>
    <row r="92" spans="1:3" x14ac:dyDescent="0.3">
      <c r="A92" s="2" t="s">
        <v>66</v>
      </c>
      <c r="B92">
        <v>0.21276595744680851</v>
      </c>
      <c r="C92">
        <v>1.64</v>
      </c>
    </row>
    <row r="93" spans="1:3" x14ac:dyDescent="0.3">
      <c r="A93" s="2" t="s">
        <v>81</v>
      </c>
      <c r="B93">
        <v>0.2</v>
      </c>
      <c r="C93">
        <v>0.27700000000000002</v>
      </c>
    </row>
    <row r="94" spans="1:3" x14ac:dyDescent="0.3">
      <c r="A94" s="2" t="s">
        <v>74</v>
      </c>
      <c r="B94">
        <v>0.23809523809523808</v>
      </c>
      <c r="C94">
        <v>12.24</v>
      </c>
    </row>
    <row r="95" spans="1:3" x14ac:dyDescent="0.3">
      <c r="A95" s="2" t="s">
        <v>80</v>
      </c>
      <c r="B95">
        <v>0.21276595744680851</v>
      </c>
      <c r="C95">
        <v>0.31</v>
      </c>
    </row>
    <row r="96" spans="1:3" x14ac:dyDescent="0.3">
      <c r="A96" s="2" t="s">
        <v>82</v>
      </c>
      <c r="B96">
        <v>0.18181818181818182</v>
      </c>
      <c r="C96">
        <v>9.6000000000000002E-2</v>
      </c>
    </row>
    <row r="97" spans="1:3" x14ac:dyDescent="0.3">
      <c r="A97" s="2" t="s">
        <v>94</v>
      </c>
      <c r="B97">
        <v>0.2857142857142857</v>
      </c>
      <c r="C97">
        <v>0.23499999999999999</v>
      </c>
    </row>
    <row r="98" spans="1:3" x14ac:dyDescent="0.3">
      <c r="A98" s="2" t="s">
        <v>92</v>
      </c>
      <c r="B98">
        <v>0.21276595744680851</v>
      </c>
      <c r="C98">
        <v>0.08</v>
      </c>
    </row>
    <row r="99" spans="1:3" x14ac:dyDescent="0.3">
      <c r="A99" s="2" t="s">
        <v>84</v>
      </c>
      <c r="B99">
        <v>0.17857142857142858</v>
      </c>
      <c r="C99">
        <v>0.252</v>
      </c>
    </row>
    <row r="100" spans="1:3" x14ac:dyDescent="0.3">
      <c r="A100" s="2" t="s">
        <v>68</v>
      </c>
      <c r="B100">
        <v>0.20833333333333334</v>
      </c>
      <c r="C100">
        <v>2.58</v>
      </c>
    </row>
    <row r="101" spans="1:3" x14ac:dyDescent="0.3">
      <c r="A101" s="2" t="s">
        <v>67</v>
      </c>
      <c r="B101">
        <v>0.19230769230769229</v>
      </c>
      <c r="C101">
        <v>3.69</v>
      </c>
    </row>
    <row r="102" spans="1:3" x14ac:dyDescent="0.3">
      <c r="A102" s="2" t="s">
        <v>73</v>
      </c>
      <c r="B102">
        <v>0.22222222222222221</v>
      </c>
      <c r="C102">
        <v>2.65</v>
      </c>
    </row>
    <row r="103" spans="1:3" x14ac:dyDescent="0.3">
      <c r="A103" s="2" t="s">
        <v>96</v>
      </c>
      <c r="B103">
        <v>0.27027027027027023</v>
      </c>
      <c r="C103">
        <v>1.0149999999999999</v>
      </c>
    </row>
    <row r="104" spans="1:3" x14ac:dyDescent="0.3">
      <c r="A104" s="2" t="s">
        <v>101</v>
      </c>
      <c r="B104">
        <v>0.2040816326530612</v>
      </c>
      <c r="C104">
        <v>0.45400000000000001</v>
      </c>
    </row>
    <row r="105" spans="1:3" x14ac:dyDescent="0.3">
      <c r="A105" s="2" t="s">
        <v>104</v>
      </c>
      <c r="B105">
        <v>0.27027027027027023</v>
      </c>
      <c r="C105">
        <v>0.192</v>
      </c>
    </row>
    <row r="106" spans="1:3" x14ac:dyDescent="0.3">
      <c r="A106" s="2" t="s">
        <v>86</v>
      </c>
      <c r="B106">
        <v>0.20833333333333334</v>
      </c>
      <c r="C106">
        <v>0.33100000000000002</v>
      </c>
    </row>
    <row r="107" spans="1:3" x14ac:dyDescent="0.3">
      <c r="A107" s="2" t="s">
        <v>102</v>
      </c>
      <c r="B107">
        <v>0.21739130434782611</v>
      </c>
      <c r="C107">
        <v>0.35299999999999998</v>
      </c>
    </row>
    <row r="108" spans="1:3" x14ac:dyDescent="0.3">
      <c r="A108" s="2" t="s">
        <v>75</v>
      </c>
      <c r="B108">
        <v>0.23809523809523808</v>
      </c>
      <c r="C108">
        <v>4.87</v>
      </c>
    </row>
    <row r="109" spans="1:3" x14ac:dyDescent="0.3">
      <c r="A109" s="2" t="s">
        <v>77</v>
      </c>
      <c r="B109">
        <v>0.23809523809523808</v>
      </c>
      <c r="C109">
        <v>1.1499999999999999</v>
      </c>
    </row>
    <row r="110" spans="1:3" x14ac:dyDescent="0.3">
      <c r="A110" s="2" t="s">
        <v>95</v>
      </c>
      <c r="B110">
        <v>0.22222222222222221</v>
      </c>
      <c r="C110">
        <v>0.11</v>
      </c>
    </row>
    <row r="111" spans="1:3" x14ac:dyDescent="0.3">
      <c r="A111" s="2" t="s">
        <v>87</v>
      </c>
      <c r="B111">
        <v>0.21276595744680851</v>
      </c>
      <c r="C111">
        <v>0.83099999999999996</v>
      </c>
    </row>
    <row r="112" spans="1:3" x14ac:dyDescent="0.3">
      <c r="A112" s="2" t="s">
        <v>88</v>
      </c>
      <c r="B112">
        <v>0.18518518518518517</v>
      </c>
      <c r="C112">
        <v>0.20399999999999999</v>
      </c>
    </row>
    <row r="113" spans="1:3" x14ac:dyDescent="0.3">
      <c r="A113" s="2" t="s">
        <v>91</v>
      </c>
      <c r="B113">
        <v>0.25641025641025644</v>
      </c>
      <c r="C113">
        <v>0.376</v>
      </c>
    </row>
    <row r="114" spans="1:3" x14ac:dyDescent="0.3">
      <c r="A114" s="2" t="s">
        <v>71</v>
      </c>
      <c r="B114">
        <v>0.21276595744680851</v>
      </c>
      <c r="C114">
        <v>0.4</v>
      </c>
    </row>
    <row r="115" spans="1:3" x14ac:dyDescent="0.3">
      <c r="A115" s="2" t="s">
        <v>99</v>
      </c>
      <c r="B115">
        <v>0.23809523809523808</v>
      </c>
      <c r="C115">
        <v>0.30499999999999999</v>
      </c>
    </row>
    <row r="116" spans="1:3" x14ac:dyDescent="0.3">
      <c r="A116" s="2" t="s">
        <v>85</v>
      </c>
      <c r="B116">
        <v>0.17543859649122806</v>
      </c>
      <c r="C116">
        <v>0.219</v>
      </c>
    </row>
    <row r="117" spans="1:3" x14ac:dyDescent="0.3">
      <c r="A117" s="2" t="s">
        <v>72</v>
      </c>
      <c r="B117">
        <v>0.18181818181818182</v>
      </c>
      <c r="C117">
        <v>1.58</v>
      </c>
    </row>
    <row r="118" spans="1:3" x14ac:dyDescent="0.3">
      <c r="A118" s="2" t="s">
        <v>93</v>
      </c>
      <c r="B118">
        <v>0.22222222222222221</v>
      </c>
      <c r="C118">
        <v>0.68700000000000006</v>
      </c>
    </row>
    <row r="119" spans="1:3" x14ac:dyDescent="0.3">
      <c r="A119" s="2" t="s">
        <v>90</v>
      </c>
      <c r="B119">
        <v>0.21739130434782611</v>
      </c>
      <c r="C119">
        <v>0.34899999999999998</v>
      </c>
    </row>
    <row r="120" spans="1:3" x14ac:dyDescent="0.3">
      <c r="A120" s="2" t="s">
        <v>89</v>
      </c>
      <c r="B120">
        <v>0.24390243902439027</v>
      </c>
      <c r="C120">
        <v>1.5309999999999999</v>
      </c>
    </row>
    <row r="121" spans="1:3" x14ac:dyDescent="0.3">
      <c r="A121" s="2" t="s">
        <v>70</v>
      </c>
      <c r="B121">
        <v>0.19230769230769229</v>
      </c>
      <c r="C121">
        <v>1.31</v>
      </c>
    </row>
    <row r="122" spans="1:3" x14ac:dyDescent="0.3">
      <c r="A122" s="2" t="s">
        <v>83</v>
      </c>
      <c r="B122">
        <v>0.2040816326530612</v>
      </c>
      <c r="C122">
        <v>0.53600000000000003</v>
      </c>
    </row>
    <row r="123" spans="1:3" x14ac:dyDescent="0.3">
      <c r="A123" s="2" t="s">
        <v>97</v>
      </c>
      <c r="B123">
        <v>0.22727272727272727</v>
      </c>
      <c r="C123">
        <v>0.45500000000000002</v>
      </c>
    </row>
    <row r="124" spans="1:3" x14ac:dyDescent="0.3">
      <c r="A124" s="2" t="s">
        <v>103</v>
      </c>
      <c r="B124">
        <v>0.22727272727272727</v>
      </c>
      <c r="C124">
        <v>0.85199999999999998</v>
      </c>
    </row>
    <row r="125" spans="1:3" x14ac:dyDescent="0.3">
      <c r="A125" s="2" t="s">
        <v>106</v>
      </c>
      <c r="B125">
        <v>0.22222222222222221</v>
      </c>
      <c r="C125">
        <v>2.64</v>
      </c>
    </row>
    <row r="126" spans="1:3" x14ac:dyDescent="0.3">
      <c r="A126" s="2" t="s">
        <v>65</v>
      </c>
      <c r="B126">
        <v>0.2</v>
      </c>
      <c r="C126">
        <v>19.489999999999998</v>
      </c>
    </row>
    <row r="127" spans="1:3" x14ac:dyDescent="0.3">
      <c r="A127" s="2" t="s">
        <v>98</v>
      </c>
      <c r="B127">
        <v>0.25</v>
      </c>
      <c r="C127">
        <v>0.224</v>
      </c>
    </row>
    <row r="128" spans="1:3" x14ac:dyDescent="0.3">
      <c r="A128" s="2" t="s">
        <v>29</v>
      </c>
      <c r="B128">
        <v>0.2170461454726304</v>
      </c>
      <c r="C128">
        <v>1.7193499999999997</v>
      </c>
    </row>
    <row r="130" spans="1:3" x14ac:dyDescent="0.3">
      <c r="A130" s="1" t="s">
        <v>30</v>
      </c>
      <c r="B130" t="s">
        <v>109</v>
      </c>
      <c r="C130" t="s">
        <v>110</v>
      </c>
    </row>
    <row r="131" spans="1:3" x14ac:dyDescent="0.3">
      <c r="A131" s="2" t="s">
        <v>79</v>
      </c>
      <c r="B131">
        <v>0.21276595744680851</v>
      </c>
      <c r="C131">
        <v>14222.222222222223</v>
      </c>
    </row>
    <row r="132" spans="1:3" x14ac:dyDescent="0.3">
      <c r="A132" s="2" t="s">
        <v>76</v>
      </c>
      <c r="B132">
        <v>0.16949152542372881</v>
      </c>
      <c r="C132">
        <v>50769.230769230773</v>
      </c>
    </row>
    <row r="133" spans="1:3" x14ac:dyDescent="0.3">
      <c r="A133" s="2" t="s">
        <v>100</v>
      </c>
      <c r="B133">
        <v>0.24390243902439027</v>
      </c>
      <c r="C133">
        <v>1506.0240963855422</v>
      </c>
    </row>
    <row r="134" spans="1:3" x14ac:dyDescent="0.3">
      <c r="A134" s="2" t="s">
        <v>78</v>
      </c>
      <c r="B134">
        <v>0.17241379310344829</v>
      </c>
      <c r="C134">
        <v>9624.4131455399056</v>
      </c>
    </row>
    <row r="135" spans="1:3" x14ac:dyDescent="0.3">
      <c r="A135" s="2" t="s">
        <v>66</v>
      </c>
      <c r="B135">
        <v>0.21276595744680851</v>
      </c>
      <c r="C135">
        <v>43157.8947368421</v>
      </c>
    </row>
    <row r="136" spans="1:3" x14ac:dyDescent="0.3">
      <c r="A136" s="2" t="s">
        <v>81</v>
      </c>
      <c r="B136">
        <v>0.2</v>
      </c>
      <c r="C136">
        <v>14578.947368421053</v>
      </c>
    </row>
    <row r="137" spans="1:3" x14ac:dyDescent="0.3">
      <c r="A137" s="2" t="s">
        <v>74</v>
      </c>
      <c r="B137">
        <v>0.23809523809523808</v>
      </c>
      <c r="C137">
        <v>8742.8571428571431</v>
      </c>
    </row>
    <row r="138" spans="1:3" x14ac:dyDescent="0.3">
      <c r="A138" s="2" t="s">
        <v>80</v>
      </c>
      <c r="B138">
        <v>0.21276595744680851</v>
      </c>
      <c r="C138">
        <v>6078.4313725490201</v>
      </c>
    </row>
    <row r="139" spans="1:3" x14ac:dyDescent="0.3">
      <c r="A139" s="2" t="s">
        <v>82</v>
      </c>
      <c r="B139">
        <v>0.18181818181818182</v>
      </c>
      <c r="C139">
        <v>8727.2727272727279</v>
      </c>
    </row>
    <row r="140" spans="1:3" x14ac:dyDescent="0.3">
      <c r="A140" s="2" t="s">
        <v>94</v>
      </c>
      <c r="B140">
        <v>0.2857142857142857</v>
      </c>
      <c r="C140">
        <v>2259.6153846153843</v>
      </c>
    </row>
    <row r="141" spans="1:3" x14ac:dyDescent="0.3">
      <c r="A141" s="2" t="s">
        <v>92</v>
      </c>
      <c r="B141">
        <v>0.21276595744680851</v>
      </c>
      <c r="C141">
        <v>677.96610169491532</v>
      </c>
    </row>
    <row r="142" spans="1:3" x14ac:dyDescent="0.3">
      <c r="A142" s="2" t="s">
        <v>84</v>
      </c>
      <c r="B142">
        <v>0.17857142857142858</v>
      </c>
      <c r="C142">
        <v>45818.181818181816</v>
      </c>
    </row>
    <row r="143" spans="1:3" x14ac:dyDescent="0.3">
      <c r="A143" s="2" t="s">
        <v>68</v>
      </c>
      <c r="B143">
        <v>0.20833333333333334</v>
      </c>
      <c r="C143">
        <v>38507.462686567167</v>
      </c>
    </row>
    <row r="144" spans="1:3" x14ac:dyDescent="0.3">
      <c r="A144" s="2" t="s">
        <v>67</v>
      </c>
      <c r="B144">
        <v>0.19230769230769229</v>
      </c>
      <c r="C144">
        <v>44457.831325301209</v>
      </c>
    </row>
    <row r="145" spans="1:3" x14ac:dyDescent="0.3">
      <c r="A145" s="2" t="s">
        <v>73</v>
      </c>
      <c r="B145">
        <v>0.22222222222222221</v>
      </c>
      <c r="C145">
        <v>1892.8571428571427</v>
      </c>
    </row>
    <row r="146" spans="1:3" x14ac:dyDescent="0.3">
      <c r="A146" s="2" t="s">
        <v>96</v>
      </c>
      <c r="B146">
        <v>0.27027027027027023</v>
      </c>
      <c r="C146">
        <v>3677.5362318840575</v>
      </c>
    </row>
    <row r="147" spans="1:3" x14ac:dyDescent="0.3">
      <c r="A147" s="2" t="s">
        <v>101</v>
      </c>
      <c r="B147">
        <v>0.2040816326530612</v>
      </c>
      <c r="C147">
        <v>5341.1764705882351</v>
      </c>
    </row>
    <row r="148" spans="1:3" x14ac:dyDescent="0.3">
      <c r="A148" s="2" t="s">
        <v>104</v>
      </c>
      <c r="B148">
        <v>0.27027027027027023</v>
      </c>
      <c r="C148">
        <v>4682.9268292682927</v>
      </c>
    </row>
    <row r="149" spans="1:3" x14ac:dyDescent="0.3">
      <c r="A149" s="2" t="s">
        <v>86</v>
      </c>
      <c r="B149">
        <v>0.20833333333333334</v>
      </c>
      <c r="C149">
        <v>66200</v>
      </c>
    </row>
    <row r="150" spans="1:3" x14ac:dyDescent="0.3">
      <c r="A150" s="2" t="s">
        <v>102</v>
      </c>
      <c r="B150">
        <v>0.21739130434782611</v>
      </c>
      <c r="C150">
        <v>37956.989247311823</v>
      </c>
    </row>
    <row r="151" spans="1:3" x14ac:dyDescent="0.3">
      <c r="A151" s="2" t="s">
        <v>75</v>
      </c>
      <c r="B151">
        <v>0.23809523809523808</v>
      </c>
      <c r="C151">
        <v>38650.793650793654</v>
      </c>
    </row>
    <row r="152" spans="1:3" x14ac:dyDescent="0.3">
      <c r="A152" s="2" t="s">
        <v>77</v>
      </c>
      <c r="B152">
        <v>0.23809523809523808</v>
      </c>
      <c r="C152">
        <v>8846.1538461538457</v>
      </c>
    </row>
    <row r="153" spans="1:3" x14ac:dyDescent="0.3">
      <c r="A153" s="2" t="s">
        <v>95</v>
      </c>
      <c r="B153">
        <v>0.22222222222222221</v>
      </c>
      <c r="C153">
        <v>2972.9729729729729</v>
      </c>
    </row>
    <row r="154" spans="1:3" x14ac:dyDescent="0.3">
      <c r="A154" s="2" t="s">
        <v>87</v>
      </c>
      <c r="B154">
        <v>0.21276595744680851</v>
      </c>
      <c r="C154">
        <v>48882.352941176468</v>
      </c>
    </row>
    <row r="155" spans="1:3" x14ac:dyDescent="0.3">
      <c r="A155" s="2" t="s">
        <v>88</v>
      </c>
      <c r="B155">
        <v>0.18518518518518517</v>
      </c>
      <c r="C155">
        <v>40799.999999999993</v>
      </c>
    </row>
    <row r="156" spans="1:3" x14ac:dyDescent="0.3">
      <c r="A156" s="2" t="s">
        <v>91</v>
      </c>
      <c r="B156">
        <v>0.25641025641025644</v>
      </c>
      <c r="C156">
        <v>1825.2427184466019</v>
      </c>
    </row>
    <row r="157" spans="1:3" x14ac:dyDescent="0.3">
      <c r="A157" s="2" t="s">
        <v>71</v>
      </c>
      <c r="B157">
        <v>0.21276595744680851</v>
      </c>
      <c r="C157">
        <v>74074.074074074073</v>
      </c>
    </row>
    <row r="158" spans="1:3" x14ac:dyDescent="0.3">
      <c r="A158" s="2" t="s">
        <v>99</v>
      </c>
      <c r="B158">
        <v>0.23809523809523808</v>
      </c>
      <c r="C158">
        <v>1355.5555555555557</v>
      </c>
    </row>
    <row r="159" spans="1:3" x14ac:dyDescent="0.3">
      <c r="A159" s="2" t="s">
        <v>85</v>
      </c>
      <c r="B159">
        <v>0.17543859649122806</v>
      </c>
      <c r="C159">
        <v>21900</v>
      </c>
    </row>
    <row r="160" spans="1:3" x14ac:dyDescent="0.3">
      <c r="A160" s="2" t="s">
        <v>72</v>
      </c>
      <c r="B160">
        <v>0.18181818181818182</v>
      </c>
      <c r="C160">
        <v>10896.551724137931</v>
      </c>
    </row>
    <row r="161" spans="1:3" x14ac:dyDescent="0.3">
      <c r="A161" s="2" t="s">
        <v>93</v>
      </c>
      <c r="B161">
        <v>0.22222222222222221</v>
      </c>
      <c r="C161">
        <v>19628.571428571431</v>
      </c>
    </row>
    <row r="162" spans="1:3" x14ac:dyDescent="0.3">
      <c r="A162" s="2" t="s">
        <v>90</v>
      </c>
      <c r="B162">
        <v>0.21739130434782611</v>
      </c>
      <c r="C162">
        <v>5816.666666666667</v>
      </c>
    </row>
    <row r="163" spans="1:3" x14ac:dyDescent="0.3">
      <c r="A163" s="2" t="s">
        <v>89</v>
      </c>
      <c r="B163">
        <v>0.24390243902439027</v>
      </c>
      <c r="C163">
        <v>29442.307692307691</v>
      </c>
    </row>
    <row r="164" spans="1:3" x14ac:dyDescent="0.3">
      <c r="A164" s="2" t="s">
        <v>70</v>
      </c>
      <c r="B164">
        <v>0.19230769230769229</v>
      </c>
      <c r="C164">
        <v>27872.340425531915</v>
      </c>
    </row>
    <row r="165" spans="1:3" x14ac:dyDescent="0.3">
      <c r="A165" s="2" t="s">
        <v>83</v>
      </c>
      <c r="B165">
        <v>0.2040816326530612</v>
      </c>
      <c r="C165">
        <v>53600</v>
      </c>
    </row>
    <row r="166" spans="1:3" x14ac:dyDescent="0.3">
      <c r="A166" s="2" t="s">
        <v>97</v>
      </c>
      <c r="B166">
        <v>0.22727272727272727</v>
      </c>
      <c r="C166">
        <v>6500</v>
      </c>
    </row>
    <row r="167" spans="1:3" x14ac:dyDescent="0.3">
      <c r="A167" s="2" t="s">
        <v>103</v>
      </c>
      <c r="B167">
        <v>0.22727272727272727</v>
      </c>
      <c r="C167">
        <v>10142.857142857143</v>
      </c>
    </row>
    <row r="168" spans="1:3" x14ac:dyDescent="0.3">
      <c r="A168" s="2" t="s">
        <v>106</v>
      </c>
      <c r="B168">
        <v>0.22222222222222221</v>
      </c>
      <c r="C168">
        <v>38823.529411764706</v>
      </c>
    </row>
    <row r="169" spans="1:3" x14ac:dyDescent="0.3">
      <c r="A169" s="2" t="s">
        <v>65</v>
      </c>
      <c r="B169">
        <v>0.2</v>
      </c>
      <c r="C169">
        <v>58882.175226586092</v>
      </c>
    </row>
    <row r="170" spans="1:3" x14ac:dyDescent="0.3">
      <c r="A170" s="2" t="s">
        <v>98</v>
      </c>
      <c r="B170">
        <v>0.25</v>
      </c>
      <c r="C170">
        <v>2285.7142857142858</v>
      </c>
    </row>
    <row r="171" spans="1:3" x14ac:dyDescent="0.3">
      <c r="A171" s="2" t="s">
        <v>29</v>
      </c>
      <c r="B171">
        <v>0.2170461454726304</v>
      </c>
      <c r="C171">
        <v>22801.942414572542</v>
      </c>
    </row>
    <row r="173" spans="1:3" x14ac:dyDescent="0.3">
      <c r="A173" s="1" t="s">
        <v>30</v>
      </c>
      <c r="B173" t="s">
        <v>109</v>
      </c>
      <c r="C173" t="s">
        <v>107</v>
      </c>
    </row>
    <row r="174" spans="1:3" x14ac:dyDescent="0.3">
      <c r="A174" s="2" t="s">
        <v>79</v>
      </c>
      <c r="B174">
        <v>0.21276595744680851</v>
      </c>
      <c r="C174">
        <v>9.65</v>
      </c>
    </row>
    <row r="175" spans="1:3" x14ac:dyDescent="0.3">
      <c r="A175" s="2" t="s">
        <v>76</v>
      </c>
      <c r="B175">
        <v>0.16949152542372881</v>
      </c>
      <c r="C175">
        <v>10.51</v>
      </c>
    </row>
    <row r="176" spans="1:3" x14ac:dyDescent="0.3">
      <c r="A176" s="2" t="s">
        <v>100</v>
      </c>
      <c r="B176">
        <v>0.24390243902439027</v>
      </c>
      <c r="C176">
        <v>0.02</v>
      </c>
    </row>
    <row r="177" spans="1:3" x14ac:dyDescent="0.3">
      <c r="A177" s="2" t="s">
        <v>78</v>
      </c>
      <c r="B177">
        <v>0.17241379310344829</v>
      </c>
      <c r="C177">
        <v>7.42</v>
      </c>
    </row>
    <row r="178" spans="1:3" x14ac:dyDescent="0.3">
      <c r="A178" s="2" t="s">
        <v>66</v>
      </c>
      <c r="B178">
        <v>0.21276595744680851</v>
      </c>
      <c r="C178">
        <v>8.94</v>
      </c>
    </row>
    <row r="179" spans="1:3" x14ac:dyDescent="0.3">
      <c r="A179" s="2" t="s">
        <v>81</v>
      </c>
      <c r="B179">
        <v>0.2</v>
      </c>
      <c r="C179">
        <v>9.07</v>
      </c>
    </row>
    <row r="180" spans="1:3" x14ac:dyDescent="0.3">
      <c r="A180" s="2" t="s">
        <v>74</v>
      </c>
      <c r="B180">
        <v>0.23809523809523808</v>
      </c>
      <c r="C180">
        <v>7.05</v>
      </c>
    </row>
    <row r="181" spans="1:3" x14ac:dyDescent="0.3">
      <c r="A181" s="2" t="s">
        <v>80</v>
      </c>
      <c r="B181">
        <v>0.21276595744680851</v>
      </c>
      <c r="C181">
        <v>5.74</v>
      </c>
    </row>
    <row r="182" spans="1:3" x14ac:dyDescent="0.3">
      <c r="A182" s="2" t="s">
        <v>82</v>
      </c>
      <c r="B182">
        <v>0.18181818181818182</v>
      </c>
      <c r="C182">
        <v>5.83</v>
      </c>
    </row>
    <row r="183" spans="1:3" x14ac:dyDescent="0.3">
      <c r="A183" s="2" t="s">
        <v>94</v>
      </c>
      <c r="B183">
        <v>0.2857142857142857</v>
      </c>
      <c r="C183">
        <v>0.36</v>
      </c>
    </row>
    <row r="184" spans="1:3" x14ac:dyDescent="0.3">
      <c r="A184" s="2" t="s">
        <v>92</v>
      </c>
      <c r="B184">
        <v>0.21276595744680851</v>
      </c>
      <c r="C184">
        <v>2.36</v>
      </c>
    </row>
    <row r="185" spans="1:3" x14ac:dyDescent="0.3">
      <c r="A185" s="2" t="s">
        <v>84</v>
      </c>
      <c r="B185">
        <v>0.17857142857142858</v>
      </c>
      <c r="C185">
        <v>10.78</v>
      </c>
    </row>
    <row r="186" spans="1:3" x14ac:dyDescent="0.3">
      <c r="A186" s="2" t="s">
        <v>68</v>
      </c>
      <c r="B186">
        <v>0.20833333333333334</v>
      </c>
      <c r="C186">
        <v>12.33</v>
      </c>
    </row>
    <row r="187" spans="1:3" x14ac:dyDescent="0.3">
      <c r="A187" s="2" t="s">
        <v>67</v>
      </c>
      <c r="B187">
        <v>0.19230769230769229</v>
      </c>
      <c r="C187">
        <v>12.91</v>
      </c>
    </row>
    <row r="188" spans="1:3" x14ac:dyDescent="0.3">
      <c r="A188" s="2" t="s">
        <v>73</v>
      </c>
      <c r="B188">
        <v>0.22222222222222221</v>
      </c>
      <c r="C188">
        <v>5.54</v>
      </c>
    </row>
    <row r="189" spans="1:3" x14ac:dyDescent="0.3">
      <c r="A189" s="2" t="s">
        <v>96</v>
      </c>
      <c r="B189">
        <v>0.27027027027027023</v>
      </c>
      <c r="C189">
        <v>0.56999999999999995</v>
      </c>
    </row>
    <row r="190" spans="1:3" x14ac:dyDescent="0.3">
      <c r="A190" s="2" t="s">
        <v>101</v>
      </c>
      <c r="B190">
        <v>0.2040816326530612</v>
      </c>
      <c r="C190">
        <v>1.03</v>
      </c>
    </row>
    <row r="191" spans="1:3" x14ac:dyDescent="0.3">
      <c r="A191" s="2" t="s">
        <v>104</v>
      </c>
      <c r="B191">
        <v>0.27027027027027023</v>
      </c>
      <c r="C191">
        <v>0.39</v>
      </c>
    </row>
    <row r="192" spans="1:3" x14ac:dyDescent="0.3">
      <c r="A192" s="2" t="s">
        <v>86</v>
      </c>
      <c r="B192">
        <v>0.20833333333333334</v>
      </c>
      <c r="C192">
        <v>12.88</v>
      </c>
    </row>
    <row r="193" spans="1:3" x14ac:dyDescent="0.3">
      <c r="A193" s="2" t="s">
        <v>102</v>
      </c>
      <c r="B193">
        <v>0.21739130434782611</v>
      </c>
      <c r="C193">
        <v>4.21</v>
      </c>
    </row>
    <row r="194" spans="1:3" x14ac:dyDescent="0.3">
      <c r="A194" s="2" t="s">
        <v>75</v>
      </c>
      <c r="B194">
        <v>0.23809523809523808</v>
      </c>
      <c r="C194">
        <v>7.96</v>
      </c>
    </row>
    <row r="195" spans="1:3" x14ac:dyDescent="0.3">
      <c r="A195" s="2" t="s">
        <v>77</v>
      </c>
      <c r="B195">
        <v>0.23809523809523808</v>
      </c>
      <c r="C195">
        <v>5</v>
      </c>
    </row>
    <row r="196" spans="1:3" x14ac:dyDescent="0.3">
      <c r="A196" s="2" t="s">
        <v>95</v>
      </c>
      <c r="B196">
        <v>0.22222222222222221</v>
      </c>
      <c r="C196">
        <v>0.69</v>
      </c>
    </row>
    <row r="197" spans="1:3" x14ac:dyDescent="0.3">
      <c r="A197" s="2" t="s">
        <v>87</v>
      </c>
      <c r="B197">
        <v>0.21276595744680851</v>
      </c>
      <c r="C197">
        <v>9.61</v>
      </c>
    </row>
    <row r="198" spans="1:3" x14ac:dyDescent="0.3">
      <c r="A198" s="2" t="s">
        <v>88</v>
      </c>
      <c r="B198">
        <v>0.18518518518518517</v>
      </c>
      <c r="C198">
        <v>10.63</v>
      </c>
    </row>
    <row r="199" spans="1:3" x14ac:dyDescent="0.3">
      <c r="A199" s="2" t="s">
        <v>91</v>
      </c>
      <c r="B199">
        <v>0.25641025641025644</v>
      </c>
      <c r="C199">
        <v>10.84</v>
      </c>
    </row>
    <row r="200" spans="1:3" x14ac:dyDescent="0.3">
      <c r="A200" s="2" t="s">
        <v>71</v>
      </c>
      <c r="B200">
        <v>0.21276595744680851</v>
      </c>
      <c r="C200">
        <v>7.41</v>
      </c>
    </row>
    <row r="201" spans="1:3" x14ac:dyDescent="0.3">
      <c r="A201" s="2" t="s">
        <v>99</v>
      </c>
      <c r="B201">
        <v>0.23809523809523808</v>
      </c>
      <c r="C201">
        <v>0.34</v>
      </c>
    </row>
    <row r="202" spans="1:3" x14ac:dyDescent="0.3">
      <c r="A202" s="2" t="s">
        <v>85</v>
      </c>
      <c r="B202">
        <v>0.17543859649122806</v>
      </c>
      <c r="C202">
        <v>12.03</v>
      </c>
    </row>
    <row r="203" spans="1:3" x14ac:dyDescent="0.3">
      <c r="A203" s="2" t="s">
        <v>72</v>
      </c>
      <c r="B203">
        <v>0.18181818181818182</v>
      </c>
      <c r="C203">
        <v>11.19</v>
      </c>
    </row>
    <row r="204" spans="1:3" x14ac:dyDescent="0.3">
      <c r="A204" s="2" t="s">
        <v>93</v>
      </c>
      <c r="B204">
        <v>0.22222222222222221</v>
      </c>
      <c r="C204">
        <v>0.19</v>
      </c>
    </row>
    <row r="205" spans="1:3" x14ac:dyDescent="0.3">
      <c r="A205" s="2" t="s">
        <v>90</v>
      </c>
      <c r="B205">
        <v>0.21739130434782611</v>
      </c>
      <c r="C205">
        <v>9.52</v>
      </c>
    </row>
    <row r="206" spans="1:3" x14ac:dyDescent="0.3">
      <c r="A206" s="2" t="s">
        <v>89</v>
      </c>
      <c r="B206">
        <v>0.24390243902439027</v>
      </c>
      <c r="C206">
        <v>9.6999999999999993</v>
      </c>
    </row>
    <row r="207" spans="1:3" x14ac:dyDescent="0.3">
      <c r="A207" s="2" t="s">
        <v>70</v>
      </c>
      <c r="B207">
        <v>0.19230769230769229</v>
      </c>
      <c r="C207">
        <v>12.71</v>
      </c>
    </row>
    <row r="208" spans="1:3" x14ac:dyDescent="0.3">
      <c r="A208" s="2" t="s">
        <v>83</v>
      </c>
      <c r="B208">
        <v>0.2040816326530612</v>
      </c>
      <c r="C208">
        <v>8.93</v>
      </c>
    </row>
    <row r="209" spans="1:3" x14ac:dyDescent="0.3">
      <c r="A209" s="2" t="s">
        <v>97</v>
      </c>
      <c r="B209">
        <v>0.22727272727272727</v>
      </c>
      <c r="C209">
        <v>8.3000000000000007</v>
      </c>
    </row>
    <row r="210" spans="1:3" x14ac:dyDescent="0.3">
      <c r="A210" s="2" t="s">
        <v>103</v>
      </c>
      <c r="B210">
        <v>0.22727272727272727</v>
      </c>
      <c r="C210">
        <v>2.0499999999999998</v>
      </c>
    </row>
    <row r="211" spans="1:3" x14ac:dyDescent="0.3">
      <c r="A211" s="2" t="s">
        <v>106</v>
      </c>
      <c r="B211">
        <v>0.22222222222222221</v>
      </c>
      <c r="C211">
        <v>11.45</v>
      </c>
    </row>
    <row r="212" spans="1:3" x14ac:dyDescent="0.3">
      <c r="A212" s="2" t="s">
        <v>65</v>
      </c>
      <c r="B212">
        <v>0.2</v>
      </c>
      <c r="C212">
        <v>9.8699999999999992</v>
      </c>
    </row>
    <row r="213" spans="1:3" x14ac:dyDescent="0.3">
      <c r="A213" s="2" t="s">
        <v>98</v>
      </c>
      <c r="B213">
        <v>0.25</v>
      </c>
      <c r="C213">
        <v>8.66</v>
      </c>
    </row>
    <row r="214" spans="1:3" x14ac:dyDescent="0.3">
      <c r="A214" s="2" t="s">
        <v>29</v>
      </c>
      <c r="B214">
        <v>0.2170461454726304</v>
      </c>
      <c r="C214">
        <v>7.1167500000000006</v>
      </c>
    </row>
    <row r="216" spans="1:3" x14ac:dyDescent="0.3">
      <c r="A216" s="1" t="s">
        <v>30</v>
      </c>
      <c r="B216" t="s">
        <v>113</v>
      </c>
      <c r="C216" t="s">
        <v>111</v>
      </c>
    </row>
    <row r="217" spans="1:3" x14ac:dyDescent="0.3">
      <c r="A217" s="2" t="s">
        <v>79</v>
      </c>
      <c r="B217" s="21">
        <v>0.64</v>
      </c>
      <c r="C217" s="21">
        <v>0.21276595744680851</v>
      </c>
    </row>
    <row r="218" spans="1:3" x14ac:dyDescent="0.3">
      <c r="A218" s="2" t="s">
        <v>76</v>
      </c>
      <c r="B218" s="21">
        <v>1.32</v>
      </c>
      <c r="C218" s="21">
        <v>0.16949152542372881</v>
      </c>
    </row>
    <row r="219" spans="1:3" x14ac:dyDescent="0.3">
      <c r="A219" s="2" t="s">
        <v>100</v>
      </c>
      <c r="B219" s="21">
        <v>0.25</v>
      </c>
      <c r="C219" s="21">
        <v>0.24390243902439027</v>
      </c>
    </row>
    <row r="220" spans="1:3" x14ac:dyDescent="0.3">
      <c r="A220" s="2" t="s">
        <v>78</v>
      </c>
      <c r="B220" s="21">
        <v>2.0499999999999998</v>
      </c>
      <c r="C220" s="21">
        <v>0.17241379310344829</v>
      </c>
    </row>
    <row r="221" spans="1:3" x14ac:dyDescent="0.3">
      <c r="A221" s="2" t="s">
        <v>66</v>
      </c>
      <c r="B221" s="21">
        <v>1.64</v>
      </c>
      <c r="C221" s="21">
        <v>0.21276595744680851</v>
      </c>
    </row>
    <row r="222" spans="1:3" x14ac:dyDescent="0.3">
      <c r="A222" s="2" t="s">
        <v>81</v>
      </c>
      <c r="B222" s="21">
        <v>0.27700000000000002</v>
      </c>
      <c r="C222" s="21">
        <v>0.2</v>
      </c>
    </row>
    <row r="223" spans="1:3" x14ac:dyDescent="0.3">
      <c r="A223" s="2" t="s">
        <v>74</v>
      </c>
      <c r="B223" s="21">
        <v>12.24</v>
      </c>
      <c r="C223" s="21">
        <v>0.23809523809523808</v>
      </c>
    </row>
    <row r="224" spans="1:3" x14ac:dyDescent="0.3">
      <c r="A224" s="2" t="s">
        <v>80</v>
      </c>
      <c r="B224" s="21">
        <v>0.31</v>
      </c>
      <c r="C224" s="21">
        <v>0.21276595744680851</v>
      </c>
    </row>
    <row r="225" spans="1:3" x14ac:dyDescent="0.3">
      <c r="A225" s="2" t="s">
        <v>82</v>
      </c>
      <c r="B225" s="21">
        <v>9.6000000000000002E-2</v>
      </c>
      <c r="C225" s="21">
        <v>0.18181818181818182</v>
      </c>
    </row>
    <row r="226" spans="1:3" x14ac:dyDescent="0.3">
      <c r="A226" s="2" t="s">
        <v>94</v>
      </c>
      <c r="B226" s="21">
        <v>0.23499999999999999</v>
      </c>
      <c r="C226" s="21">
        <v>0.2857142857142857</v>
      </c>
    </row>
    <row r="227" spans="1:3" x14ac:dyDescent="0.3">
      <c r="A227" s="2" t="s">
        <v>92</v>
      </c>
      <c r="B227" s="21">
        <v>0.08</v>
      </c>
      <c r="C227" s="21">
        <v>0.21276595744680851</v>
      </c>
    </row>
    <row r="228" spans="1:3" x14ac:dyDescent="0.3">
      <c r="A228" s="2" t="s">
        <v>84</v>
      </c>
      <c r="B228" s="21">
        <v>0.252</v>
      </c>
      <c r="C228" s="21">
        <v>0.17857142857142858</v>
      </c>
    </row>
    <row r="229" spans="1:3" x14ac:dyDescent="0.3">
      <c r="A229" s="2" t="s">
        <v>68</v>
      </c>
      <c r="B229" s="21">
        <v>2.58</v>
      </c>
      <c r="C229" s="21">
        <v>0.20833333333333334</v>
      </c>
    </row>
    <row r="230" spans="1:3" x14ac:dyDescent="0.3">
      <c r="A230" s="2" t="s">
        <v>67</v>
      </c>
      <c r="B230" s="21">
        <v>3.69</v>
      </c>
      <c r="C230" s="21">
        <v>0.19230769230769229</v>
      </c>
    </row>
    <row r="231" spans="1:3" x14ac:dyDescent="0.3">
      <c r="A231" s="2" t="s">
        <v>73</v>
      </c>
      <c r="B231" s="21">
        <v>2.65</v>
      </c>
      <c r="C231" s="21">
        <v>0.22222222222222221</v>
      </c>
    </row>
    <row r="232" spans="1:3" x14ac:dyDescent="0.3">
      <c r="A232" s="2" t="s">
        <v>96</v>
      </c>
      <c r="B232" s="21">
        <v>1.0149999999999999</v>
      </c>
      <c r="C232" s="21">
        <v>0.27027027027027023</v>
      </c>
    </row>
    <row r="233" spans="1:3" x14ac:dyDescent="0.3">
      <c r="A233" s="2" t="s">
        <v>101</v>
      </c>
      <c r="B233" s="21">
        <v>0.45400000000000001</v>
      </c>
      <c r="C233" s="21">
        <v>0.2040816326530612</v>
      </c>
    </row>
    <row r="234" spans="1:3" x14ac:dyDescent="0.3">
      <c r="A234" s="2" t="s">
        <v>104</v>
      </c>
      <c r="B234" s="21">
        <v>0.192</v>
      </c>
      <c r="C234" s="21">
        <v>0.27027027027027023</v>
      </c>
    </row>
    <row r="235" spans="1:3" x14ac:dyDescent="0.3">
      <c r="A235" s="2" t="s">
        <v>86</v>
      </c>
      <c r="B235" s="21">
        <v>0.33100000000000002</v>
      </c>
      <c r="C235" s="21">
        <v>0.20833333333333334</v>
      </c>
    </row>
    <row r="236" spans="1:3" x14ac:dyDescent="0.3">
      <c r="A236" s="2" t="s">
        <v>102</v>
      </c>
      <c r="B236" s="21">
        <v>0.35299999999999998</v>
      </c>
      <c r="C236" s="21">
        <v>0.21739130434782611</v>
      </c>
    </row>
    <row r="237" spans="1:3" x14ac:dyDescent="0.3">
      <c r="A237" s="2" t="s">
        <v>75</v>
      </c>
      <c r="B237" s="21">
        <v>4.87</v>
      </c>
      <c r="C237" s="21">
        <v>0.23809523809523808</v>
      </c>
    </row>
    <row r="238" spans="1:3" x14ac:dyDescent="0.3">
      <c r="A238" s="2" t="s">
        <v>77</v>
      </c>
      <c r="B238" s="21">
        <v>1.1499999999999999</v>
      </c>
      <c r="C238" s="21">
        <v>0.23809523809523808</v>
      </c>
    </row>
    <row r="239" spans="1:3" x14ac:dyDescent="0.3">
      <c r="A239" s="2" t="s">
        <v>95</v>
      </c>
      <c r="B239" s="21">
        <v>0.11</v>
      </c>
      <c r="C239" s="21">
        <v>0.22222222222222221</v>
      </c>
    </row>
    <row r="240" spans="1:3" x14ac:dyDescent="0.3">
      <c r="A240" s="2" t="s">
        <v>87</v>
      </c>
      <c r="B240" s="21">
        <v>0.83099999999999996</v>
      </c>
      <c r="C240" s="21">
        <v>0.21276595744680851</v>
      </c>
    </row>
    <row r="241" spans="1:3" x14ac:dyDescent="0.3">
      <c r="A241" s="2" t="s">
        <v>88</v>
      </c>
      <c r="B241" s="21">
        <v>0.20399999999999999</v>
      </c>
      <c r="C241" s="21">
        <v>0.18518518518518517</v>
      </c>
    </row>
    <row r="242" spans="1:3" x14ac:dyDescent="0.3">
      <c r="A242" s="2" t="s">
        <v>91</v>
      </c>
      <c r="B242" s="21">
        <v>0.376</v>
      </c>
      <c r="C242" s="21">
        <v>0.25641025641025644</v>
      </c>
    </row>
    <row r="243" spans="1:3" x14ac:dyDescent="0.3">
      <c r="A243" s="2" t="s">
        <v>71</v>
      </c>
      <c r="B243" s="21">
        <v>0.4</v>
      </c>
      <c r="C243" s="21">
        <v>0.21276595744680851</v>
      </c>
    </row>
    <row r="244" spans="1:3" x14ac:dyDescent="0.3">
      <c r="A244" s="2" t="s">
        <v>99</v>
      </c>
      <c r="B244" s="21">
        <v>0.30499999999999999</v>
      </c>
      <c r="C244" s="21">
        <v>0.23809523809523808</v>
      </c>
    </row>
    <row r="245" spans="1:3" x14ac:dyDescent="0.3">
      <c r="A245" s="2" t="s">
        <v>85</v>
      </c>
      <c r="B245" s="21">
        <v>0.219</v>
      </c>
      <c r="C245" s="21">
        <v>0.17543859649122806</v>
      </c>
    </row>
    <row r="246" spans="1:3" x14ac:dyDescent="0.3">
      <c r="A246" s="2" t="s">
        <v>72</v>
      </c>
      <c r="B246" s="21">
        <v>1.58</v>
      </c>
      <c r="C246" s="21">
        <v>0.18181818181818182</v>
      </c>
    </row>
    <row r="247" spans="1:3" x14ac:dyDescent="0.3">
      <c r="A247" s="2" t="s">
        <v>93</v>
      </c>
      <c r="B247" s="21">
        <v>0.68700000000000006</v>
      </c>
      <c r="C247" s="21">
        <v>0.22222222222222221</v>
      </c>
    </row>
    <row r="248" spans="1:3" x14ac:dyDescent="0.3">
      <c r="A248" s="2" t="s">
        <v>90</v>
      </c>
      <c r="B248" s="21">
        <v>0.34899999999999998</v>
      </c>
      <c r="C248" s="21">
        <v>0.21739130434782611</v>
      </c>
    </row>
    <row r="249" spans="1:3" x14ac:dyDescent="0.3">
      <c r="A249" s="2" t="s">
        <v>89</v>
      </c>
      <c r="B249" s="21">
        <v>1.5309999999999999</v>
      </c>
      <c r="C249" s="21">
        <v>0.24390243902439027</v>
      </c>
    </row>
    <row r="250" spans="1:3" x14ac:dyDescent="0.3">
      <c r="A250" s="2" t="s">
        <v>70</v>
      </c>
      <c r="B250" s="21">
        <v>1.31</v>
      </c>
      <c r="C250" s="21">
        <v>0.19230769230769229</v>
      </c>
    </row>
    <row r="251" spans="1:3" x14ac:dyDescent="0.3">
      <c r="A251" s="2" t="s">
        <v>83</v>
      </c>
      <c r="B251" s="21">
        <v>0.53600000000000003</v>
      </c>
      <c r="C251" s="21">
        <v>0.2040816326530612</v>
      </c>
    </row>
    <row r="252" spans="1:3" x14ac:dyDescent="0.3">
      <c r="A252" s="2" t="s">
        <v>97</v>
      </c>
      <c r="B252" s="21">
        <v>0.45500000000000002</v>
      </c>
      <c r="C252" s="21">
        <v>0.22727272727272727</v>
      </c>
    </row>
    <row r="253" spans="1:3" x14ac:dyDescent="0.3">
      <c r="A253" s="2" t="s">
        <v>103</v>
      </c>
      <c r="B253" s="21">
        <v>0.85199999999999998</v>
      </c>
      <c r="C253" s="21">
        <v>0.22727272727272727</v>
      </c>
    </row>
    <row r="254" spans="1:3" x14ac:dyDescent="0.3">
      <c r="A254" s="2" t="s">
        <v>106</v>
      </c>
      <c r="B254" s="21">
        <v>2.64</v>
      </c>
      <c r="C254" s="21">
        <v>0.22222222222222221</v>
      </c>
    </row>
    <row r="255" spans="1:3" x14ac:dyDescent="0.3">
      <c r="A255" s="2" t="s">
        <v>65</v>
      </c>
      <c r="B255" s="21">
        <v>19.489999999999998</v>
      </c>
      <c r="C255" s="21">
        <v>0.2</v>
      </c>
    </row>
    <row r="256" spans="1:3" x14ac:dyDescent="0.3">
      <c r="A256" s="2" t="s">
        <v>98</v>
      </c>
      <c r="B256" s="21">
        <v>0.224</v>
      </c>
      <c r="C256" s="21">
        <v>0.25</v>
      </c>
    </row>
    <row r="257" spans="1:3" x14ac:dyDescent="0.3">
      <c r="A257" s="2" t="s">
        <v>29</v>
      </c>
      <c r="B257" s="21">
        <v>68.773999999999987</v>
      </c>
      <c r="C257" s="21">
        <v>8.6818458189052166</v>
      </c>
    </row>
    <row r="259" spans="1:3" x14ac:dyDescent="0.3">
      <c r="A259" s="12"/>
      <c r="B259" s="13"/>
      <c r="C259" s="14"/>
    </row>
    <row r="260" spans="1:3" x14ac:dyDescent="0.3">
      <c r="A260" s="15"/>
      <c r="B260" s="16"/>
      <c r="C260" s="17"/>
    </row>
    <row r="261" spans="1:3" x14ac:dyDescent="0.3">
      <c r="A261" s="15"/>
      <c r="B261" s="16"/>
      <c r="C261" s="17"/>
    </row>
    <row r="262" spans="1:3" x14ac:dyDescent="0.3">
      <c r="A262" s="15"/>
      <c r="B262" s="16"/>
      <c r="C262" s="17"/>
    </row>
    <row r="263" spans="1:3" x14ac:dyDescent="0.3">
      <c r="A263" s="15"/>
      <c r="B263" s="16"/>
      <c r="C263" s="17"/>
    </row>
    <row r="264" spans="1:3" x14ac:dyDescent="0.3">
      <c r="A264" s="15"/>
      <c r="B264" s="16"/>
      <c r="C264" s="17"/>
    </row>
    <row r="265" spans="1:3" x14ac:dyDescent="0.3">
      <c r="A265" s="15"/>
      <c r="B265" s="16"/>
      <c r="C265" s="17"/>
    </row>
    <row r="266" spans="1:3" x14ac:dyDescent="0.3">
      <c r="A266" s="15"/>
      <c r="B266" s="16"/>
      <c r="C266" s="17"/>
    </row>
    <row r="267" spans="1:3" x14ac:dyDescent="0.3">
      <c r="A267" s="15"/>
      <c r="B267" s="16"/>
      <c r="C267" s="17"/>
    </row>
    <row r="268" spans="1:3" x14ac:dyDescent="0.3">
      <c r="A268" s="15"/>
      <c r="B268" s="16"/>
      <c r="C268" s="17"/>
    </row>
    <row r="269" spans="1:3" x14ac:dyDescent="0.3">
      <c r="A269" s="15"/>
      <c r="B269" s="16"/>
      <c r="C269" s="17"/>
    </row>
    <row r="270" spans="1:3" x14ac:dyDescent="0.3">
      <c r="A270" s="15"/>
      <c r="B270" s="16"/>
      <c r="C270" s="17"/>
    </row>
    <row r="271" spans="1:3" x14ac:dyDescent="0.3">
      <c r="A271" s="15"/>
      <c r="B271" s="16"/>
      <c r="C271" s="17"/>
    </row>
    <row r="272" spans="1:3" x14ac:dyDescent="0.3">
      <c r="A272" s="15"/>
      <c r="B272" s="16"/>
      <c r="C272" s="17"/>
    </row>
    <row r="273" spans="1:3" x14ac:dyDescent="0.3">
      <c r="A273" s="15"/>
      <c r="B273" s="16"/>
      <c r="C273" s="17"/>
    </row>
    <row r="274" spans="1:3" x14ac:dyDescent="0.3">
      <c r="A274" s="15"/>
      <c r="B274" s="16"/>
      <c r="C274" s="17"/>
    </row>
    <row r="275" spans="1:3" x14ac:dyDescent="0.3">
      <c r="A275" s="15"/>
      <c r="B275" s="16"/>
      <c r="C275" s="17"/>
    </row>
    <row r="276" spans="1:3" x14ac:dyDescent="0.3">
      <c r="A276" s="18"/>
      <c r="B276" s="19"/>
      <c r="C276" s="20"/>
    </row>
    <row r="278" spans="1:3" x14ac:dyDescent="0.3">
      <c r="A278" s="12"/>
      <c r="B278" s="13"/>
      <c r="C278" s="14"/>
    </row>
    <row r="279" spans="1:3" x14ac:dyDescent="0.3">
      <c r="A279" s="15"/>
      <c r="B279" s="16"/>
      <c r="C279" s="17"/>
    </row>
    <row r="280" spans="1:3" x14ac:dyDescent="0.3">
      <c r="A280" s="15"/>
      <c r="B280" s="16"/>
      <c r="C280" s="17"/>
    </row>
    <row r="281" spans="1:3" x14ac:dyDescent="0.3">
      <c r="A281" s="15"/>
      <c r="B281" s="16"/>
      <c r="C281" s="17"/>
    </row>
    <row r="282" spans="1:3" x14ac:dyDescent="0.3">
      <c r="A282" s="15"/>
      <c r="B282" s="16"/>
      <c r="C282" s="17"/>
    </row>
    <row r="283" spans="1:3" x14ac:dyDescent="0.3">
      <c r="A283" s="15"/>
      <c r="B283" s="16"/>
      <c r="C283" s="17"/>
    </row>
    <row r="284" spans="1:3" x14ac:dyDescent="0.3">
      <c r="A284" s="15"/>
      <c r="B284" s="16"/>
      <c r="C284" s="17"/>
    </row>
    <row r="285" spans="1:3" x14ac:dyDescent="0.3">
      <c r="A285" s="15"/>
      <c r="B285" s="16"/>
      <c r="C285" s="17"/>
    </row>
    <row r="286" spans="1:3" x14ac:dyDescent="0.3">
      <c r="A286" s="15"/>
      <c r="B286" s="16"/>
      <c r="C286" s="17"/>
    </row>
    <row r="287" spans="1:3" x14ac:dyDescent="0.3">
      <c r="A287" s="15"/>
      <c r="B287" s="16"/>
      <c r="C287" s="17"/>
    </row>
    <row r="288" spans="1:3" x14ac:dyDescent="0.3">
      <c r="A288" s="15"/>
      <c r="B288" s="16"/>
      <c r="C288" s="17"/>
    </row>
    <row r="289" spans="1:3" x14ac:dyDescent="0.3">
      <c r="A289" s="15"/>
      <c r="B289" s="16"/>
      <c r="C289" s="17"/>
    </row>
    <row r="290" spans="1:3" x14ac:dyDescent="0.3">
      <c r="A290" s="15"/>
      <c r="B290" s="16"/>
      <c r="C290" s="17"/>
    </row>
    <row r="291" spans="1:3" x14ac:dyDescent="0.3">
      <c r="A291" s="15"/>
      <c r="B291" s="16"/>
      <c r="C291" s="17"/>
    </row>
    <row r="292" spans="1:3" x14ac:dyDescent="0.3">
      <c r="A292" s="15"/>
      <c r="B292" s="16"/>
      <c r="C292" s="17"/>
    </row>
    <row r="293" spans="1:3" x14ac:dyDescent="0.3">
      <c r="A293" s="15"/>
      <c r="B293" s="16"/>
      <c r="C293" s="17"/>
    </row>
    <row r="294" spans="1:3" x14ac:dyDescent="0.3">
      <c r="A294" s="15"/>
      <c r="B294" s="16"/>
      <c r="C294" s="17"/>
    </row>
    <row r="295" spans="1:3" x14ac:dyDescent="0.3">
      <c r="A295" s="18"/>
      <c r="B295" s="19"/>
      <c r="C295" s="20"/>
    </row>
    <row r="297" spans="1:3" x14ac:dyDescent="0.3">
      <c r="A297" s="1" t="s">
        <v>30</v>
      </c>
      <c r="B297" t="s">
        <v>111</v>
      </c>
      <c r="C297" t="s">
        <v>113</v>
      </c>
    </row>
    <row r="298" spans="1:3" x14ac:dyDescent="0.3">
      <c r="A298" s="2" t="s">
        <v>79</v>
      </c>
      <c r="B298" s="21">
        <v>0.21276595744680851</v>
      </c>
      <c r="C298" s="21">
        <v>0.64</v>
      </c>
    </row>
    <row r="299" spans="1:3" x14ac:dyDescent="0.3">
      <c r="A299" s="2" t="s">
        <v>76</v>
      </c>
      <c r="B299" s="21">
        <v>0.16949152542372881</v>
      </c>
      <c r="C299" s="21">
        <v>1.32</v>
      </c>
    </row>
    <row r="300" spans="1:3" x14ac:dyDescent="0.3">
      <c r="A300" s="2" t="s">
        <v>100</v>
      </c>
      <c r="B300" s="21">
        <v>0.24390243902439027</v>
      </c>
      <c r="C300" s="21">
        <v>0.25</v>
      </c>
    </row>
    <row r="301" spans="1:3" x14ac:dyDescent="0.3">
      <c r="A301" s="2" t="s">
        <v>78</v>
      </c>
      <c r="B301" s="21">
        <v>0.17241379310344829</v>
      </c>
      <c r="C301" s="21">
        <v>2.0499999999999998</v>
      </c>
    </row>
    <row r="302" spans="1:3" x14ac:dyDescent="0.3">
      <c r="A302" s="2" t="s">
        <v>66</v>
      </c>
      <c r="B302" s="21">
        <v>0.21276595744680851</v>
      </c>
      <c r="C302" s="21">
        <v>1.64</v>
      </c>
    </row>
    <row r="303" spans="1:3" x14ac:dyDescent="0.3">
      <c r="A303" s="2" t="s">
        <v>81</v>
      </c>
      <c r="B303" s="21">
        <v>0.2</v>
      </c>
      <c r="C303" s="21">
        <v>0.27700000000000002</v>
      </c>
    </row>
    <row r="304" spans="1:3" x14ac:dyDescent="0.3">
      <c r="A304" s="2" t="s">
        <v>80</v>
      </c>
      <c r="B304" s="21">
        <v>0.21276595744680851</v>
      </c>
      <c r="C304" s="21">
        <v>0.31</v>
      </c>
    </row>
    <row r="305" spans="1:3" x14ac:dyDescent="0.3">
      <c r="A305" s="2" t="s">
        <v>82</v>
      </c>
      <c r="B305" s="21">
        <v>0.18181818181818182</v>
      </c>
      <c r="C305" s="21">
        <v>9.6000000000000002E-2</v>
      </c>
    </row>
    <row r="306" spans="1:3" x14ac:dyDescent="0.3">
      <c r="A306" s="2" t="s">
        <v>94</v>
      </c>
      <c r="B306" s="21">
        <v>0.2857142857142857</v>
      </c>
      <c r="C306" s="21">
        <v>0.23499999999999999</v>
      </c>
    </row>
    <row r="307" spans="1:3" x14ac:dyDescent="0.3">
      <c r="A307" s="2" t="s">
        <v>92</v>
      </c>
      <c r="B307" s="21">
        <v>0.21276595744680851</v>
      </c>
      <c r="C307" s="21">
        <v>0.08</v>
      </c>
    </row>
    <row r="308" spans="1:3" x14ac:dyDescent="0.3">
      <c r="A308" s="2" t="s">
        <v>84</v>
      </c>
      <c r="B308" s="21">
        <v>0.17857142857142858</v>
      </c>
      <c r="C308" s="21">
        <v>0.252</v>
      </c>
    </row>
    <row r="309" spans="1:3" x14ac:dyDescent="0.3">
      <c r="A309" s="2" t="s">
        <v>68</v>
      </c>
      <c r="B309" s="21">
        <v>0.20833333333333334</v>
      </c>
      <c r="C309" s="21">
        <v>2.58</v>
      </c>
    </row>
    <row r="310" spans="1:3" x14ac:dyDescent="0.3">
      <c r="A310" s="2" t="s">
        <v>67</v>
      </c>
      <c r="B310" s="21">
        <v>0.19230769230769229</v>
      </c>
      <c r="C310" s="21">
        <v>3.69</v>
      </c>
    </row>
    <row r="311" spans="1:3" x14ac:dyDescent="0.3">
      <c r="A311" s="2" t="s">
        <v>73</v>
      </c>
      <c r="B311" s="21">
        <v>0.22222222222222221</v>
      </c>
      <c r="C311" s="21">
        <v>2.65</v>
      </c>
    </row>
    <row r="312" spans="1:3" x14ac:dyDescent="0.3">
      <c r="A312" s="2" t="s">
        <v>96</v>
      </c>
      <c r="B312" s="21">
        <v>0.27027027027027023</v>
      </c>
      <c r="C312" s="21">
        <v>1.0149999999999999</v>
      </c>
    </row>
    <row r="313" spans="1:3" x14ac:dyDescent="0.3">
      <c r="A313" s="2" t="s">
        <v>101</v>
      </c>
      <c r="B313" s="21">
        <v>0.2040816326530612</v>
      </c>
      <c r="C313" s="21">
        <v>0.45400000000000001</v>
      </c>
    </row>
    <row r="314" spans="1:3" x14ac:dyDescent="0.3">
      <c r="A314" s="2" t="s">
        <v>104</v>
      </c>
      <c r="B314" s="21">
        <v>0.27027027027027023</v>
      </c>
      <c r="C314" s="21">
        <v>0.192</v>
      </c>
    </row>
    <row r="315" spans="1:3" x14ac:dyDescent="0.3">
      <c r="A315" s="2" t="s">
        <v>86</v>
      </c>
      <c r="B315" s="21">
        <v>0.20833333333333334</v>
      </c>
      <c r="C315" s="21">
        <v>0.33100000000000002</v>
      </c>
    </row>
    <row r="316" spans="1:3" x14ac:dyDescent="0.3">
      <c r="A316" s="2" t="s">
        <v>102</v>
      </c>
      <c r="B316" s="21">
        <v>0.21739130434782611</v>
      </c>
      <c r="C316" s="21">
        <v>0.35299999999999998</v>
      </c>
    </row>
    <row r="317" spans="1:3" x14ac:dyDescent="0.3">
      <c r="A317" s="2" t="s">
        <v>75</v>
      </c>
      <c r="B317" s="21">
        <v>0.23809523809523808</v>
      </c>
      <c r="C317" s="21">
        <v>4.87</v>
      </c>
    </row>
    <row r="318" spans="1:3" x14ac:dyDescent="0.3">
      <c r="A318" s="2" t="s">
        <v>77</v>
      </c>
      <c r="B318" s="21">
        <v>0.23809523809523808</v>
      </c>
      <c r="C318" s="21">
        <v>1.1499999999999999</v>
      </c>
    </row>
    <row r="319" spans="1:3" x14ac:dyDescent="0.3">
      <c r="A319" s="2" t="s">
        <v>95</v>
      </c>
      <c r="B319" s="21">
        <v>0.22222222222222221</v>
      </c>
      <c r="C319" s="21">
        <v>0.11</v>
      </c>
    </row>
    <row r="320" spans="1:3" x14ac:dyDescent="0.3">
      <c r="A320" s="2" t="s">
        <v>87</v>
      </c>
      <c r="B320" s="21">
        <v>0.21276595744680851</v>
      </c>
      <c r="C320" s="21">
        <v>0.83099999999999996</v>
      </c>
    </row>
    <row r="321" spans="1:3" x14ac:dyDescent="0.3">
      <c r="A321" s="2" t="s">
        <v>88</v>
      </c>
      <c r="B321" s="21">
        <v>0.18518518518518517</v>
      </c>
      <c r="C321" s="21">
        <v>0.20399999999999999</v>
      </c>
    </row>
    <row r="322" spans="1:3" x14ac:dyDescent="0.3">
      <c r="A322" s="2" t="s">
        <v>91</v>
      </c>
      <c r="B322" s="21">
        <v>0.25641025641025644</v>
      </c>
      <c r="C322" s="21">
        <v>0.376</v>
      </c>
    </row>
    <row r="323" spans="1:3" x14ac:dyDescent="0.3">
      <c r="A323" s="2" t="s">
        <v>71</v>
      </c>
      <c r="B323" s="21">
        <v>0.21276595744680851</v>
      </c>
      <c r="C323" s="21">
        <v>0.4</v>
      </c>
    </row>
    <row r="324" spans="1:3" x14ac:dyDescent="0.3">
      <c r="A324" s="2" t="s">
        <v>99</v>
      </c>
      <c r="B324" s="21">
        <v>0.23809523809523808</v>
      </c>
      <c r="C324" s="21">
        <v>0.30499999999999999</v>
      </c>
    </row>
    <row r="325" spans="1:3" x14ac:dyDescent="0.3">
      <c r="A325" s="2" t="s">
        <v>85</v>
      </c>
      <c r="B325" s="21">
        <v>0.17543859649122806</v>
      </c>
      <c r="C325" s="21">
        <v>0.219</v>
      </c>
    </row>
    <row r="326" spans="1:3" x14ac:dyDescent="0.3">
      <c r="A326" s="2" t="s">
        <v>72</v>
      </c>
      <c r="B326" s="21">
        <v>0.18181818181818182</v>
      </c>
      <c r="C326" s="21">
        <v>1.58</v>
      </c>
    </row>
    <row r="327" spans="1:3" x14ac:dyDescent="0.3">
      <c r="A327" s="2" t="s">
        <v>93</v>
      </c>
      <c r="B327" s="21">
        <v>0.22222222222222221</v>
      </c>
      <c r="C327" s="21">
        <v>0.68700000000000006</v>
      </c>
    </row>
    <row r="328" spans="1:3" x14ac:dyDescent="0.3">
      <c r="A328" s="2" t="s">
        <v>90</v>
      </c>
      <c r="B328" s="21">
        <v>0.21739130434782611</v>
      </c>
      <c r="C328" s="21">
        <v>0.34899999999999998</v>
      </c>
    </row>
    <row r="329" spans="1:3" x14ac:dyDescent="0.3">
      <c r="A329" s="2" t="s">
        <v>89</v>
      </c>
      <c r="B329" s="21">
        <v>0.24390243902439027</v>
      </c>
      <c r="C329" s="21">
        <v>1.5309999999999999</v>
      </c>
    </row>
    <row r="330" spans="1:3" x14ac:dyDescent="0.3">
      <c r="A330" s="2" t="s">
        <v>70</v>
      </c>
      <c r="B330" s="21">
        <v>0.19230769230769229</v>
      </c>
      <c r="C330" s="21">
        <v>1.31</v>
      </c>
    </row>
    <row r="331" spans="1:3" x14ac:dyDescent="0.3">
      <c r="A331" s="2" t="s">
        <v>83</v>
      </c>
      <c r="B331" s="21">
        <v>0.2040816326530612</v>
      </c>
      <c r="C331" s="21">
        <v>0.53600000000000003</v>
      </c>
    </row>
    <row r="332" spans="1:3" x14ac:dyDescent="0.3">
      <c r="A332" s="2" t="s">
        <v>97</v>
      </c>
      <c r="B332" s="21">
        <v>0.22727272727272727</v>
      </c>
      <c r="C332" s="21">
        <v>0.45500000000000002</v>
      </c>
    </row>
    <row r="333" spans="1:3" x14ac:dyDescent="0.3">
      <c r="A333" s="2" t="s">
        <v>103</v>
      </c>
      <c r="B333" s="21">
        <v>0.22727272727272727</v>
      </c>
      <c r="C333" s="21">
        <v>0.85199999999999998</v>
      </c>
    </row>
    <row r="334" spans="1:3" x14ac:dyDescent="0.3">
      <c r="A334" s="2" t="s">
        <v>106</v>
      </c>
      <c r="B334" s="21">
        <v>0.22222222222222221</v>
      </c>
      <c r="C334" s="21">
        <v>2.64</v>
      </c>
    </row>
    <row r="335" spans="1:3" x14ac:dyDescent="0.3">
      <c r="A335" s="2" t="s">
        <v>98</v>
      </c>
      <c r="B335" s="21">
        <v>0.25</v>
      </c>
      <c r="C335" s="21">
        <v>0.224</v>
      </c>
    </row>
    <row r="336" spans="1:3" x14ac:dyDescent="0.3">
      <c r="A336" s="2" t="s">
        <v>29</v>
      </c>
      <c r="B336" s="21">
        <v>8.24375058080998</v>
      </c>
      <c r="C336" s="21">
        <v>37.043999999999997</v>
      </c>
    </row>
    <row r="338" spans="1:3" x14ac:dyDescent="0.3">
      <c r="A338" s="1" t="s">
        <v>30</v>
      </c>
      <c r="B338" t="s">
        <v>111</v>
      </c>
      <c r="C338" t="s">
        <v>112</v>
      </c>
    </row>
    <row r="339" spans="1:3" x14ac:dyDescent="0.3">
      <c r="A339" s="2" t="s">
        <v>79</v>
      </c>
      <c r="B339" s="21">
        <v>0.21276595744680851</v>
      </c>
      <c r="C339" s="21">
        <v>9.65</v>
      </c>
    </row>
    <row r="340" spans="1:3" x14ac:dyDescent="0.3">
      <c r="A340" s="2" t="s">
        <v>76</v>
      </c>
      <c r="B340" s="21">
        <v>0.16949152542372881</v>
      </c>
      <c r="C340" s="21">
        <v>10.51</v>
      </c>
    </row>
    <row r="341" spans="1:3" x14ac:dyDescent="0.3">
      <c r="A341" s="2" t="s">
        <v>100</v>
      </c>
      <c r="B341" s="21">
        <v>0.24390243902439027</v>
      </c>
      <c r="C341" s="21">
        <v>0.02</v>
      </c>
    </row>
    <row r="342" spans="1:3" x14ac:dyDescent="0.3">
      <c r="A342" s="2" t="s">
        <v>78</v>
      </c>
      <c r="B342" s="21">
        <v>0.17241379310344829</v>
      </c>
      <c r="C342" s="21">
        <v>7.42</v>
      </c>
    </row>
    <row r="343" spans="1:3" x14ac:dyDescent="0.3">
      <c r="A343" s="2" t="s">
        <v>66</v>
      </c>
      <c r="B343" s="21">
        <v>0.21276595744680851</v>
      </c>
      <c r="C343" s="21">
        <v>8.94</v>
      </c>
    </row>
    <row r="344" spans="1:3" x14ac:dyDescent="0.3">
      <c r="A344" s="2" t="s">
        <v>81</v>
      </c>
      <c r="B344" s="21">
        <v>0.2</v>
      </c>
      <c r="C344" s="21">
        <v>9.07</v>
      </c>
    </row>
    <row r="345" spans="1:3" x14ac:dyDescent="0.3">
      <c r="A345" s="2" t="s">
        <v>80</v>
      </c>
      <c r="B345" s="21">
        <v>0.21276595744680851</v>
      </c>
      <c r="C345" s="21">
        <v>5.74</v>
      </c>
    </row>
    <row r="346" spans="1:3" x14ac:dyDescent="0.3">
      <c r="A346" s="2" t="s">
        <v>82</v>
      </c>
      <c r="B346" s="21">
        <v>0.18181818181818182</v>
      </c>
      <c r="C346" s="21">
        <v>5.83</v>
      </c>
    </row>
    <row r="347" spans="1:3" x14ac:dyDescent="0.3">
      <c r="A347" s="2" t="s">
        <v>94</v>
      </c>
      <c r="B347" s="21">
        <v>0.2857142857142857</v>
      </c>
      <c r="C347" s="21">
        <v>0.36</v>
      </c>
    </row>
    <row r="348" spans="1:3" x14ac:dyDescent="0.3">
      <c r="A348" s="2" t="s">
        <v>92</v>
      </c>
      <c r="B348" s="21">
        <v>0.21276595744680851</v>
      </c>
      <c r="C348" s="21">
        <v>2.36</v>
      </c>
    </row>
    <row r="349" spans="1:3" x14ac:dyDescent="0.3">
      <c r="A349" s="2" t="s">
        <v>84</v>
      </c>
      <c r="B349" s="21">
        <v>0.17857142857142858</v>
      </c>
      <c r="C349" s="21">
        <v>10.78</v>
      </c>
    </row>
    <row r="350" spans="1:3" x14ac:dyDescent="0.3">
      <c r="A350" s="2" t="s">
        <v>68</v>
      </c>
      <c r="B350" s="21">
        <v>0.20833333333333334</v>
      </c>
      <c r="C350" s="21">
        <v>12.33</v>
      </c>
    </row>
    <row r="351" spans="1:3" x14ac:dyDescent="0.3">
      <c r="A351" s="2" t="s">
        <v>67</v>
      </c>
      <c r="B351" s="21">
        <v>0.19230769230769229</v>
      </c>
      <c r="C351" s="21">
        <v>12.91</v>
      </c>
    </row>
    <row r="352" spans="1:3" x14ac:dyDescent="0.3">
      <c r="A352" s="2" t="s">
        <v>73</v>
      </c>
      <c r="B352" s="21">
        <v>0.22222222222222221</v>
      </c>
      <c r="C352" s="21">
        <v>5.54</v>
      </c>
    </row>
    <row r="353" spans="1:3" x14ac:dyDescent="0.3">
      <c r="A353" s="2" t="s">
        <v>96</v>
      </c>
      <c r="B353" s="21">
        <v>0.27027027027027023</v>
      </c>
      <c r="C353" s="21">
        <v>0.56999999999999995</v>
      </c>
    </row>
    <row r="354" spans="1:3" x14ac:dyDescent="0.3">
      <c r="A354" s="2" t="s">
        <v>101</v>
      </c>
      <c r="B354" s="21">
        <v>0.2040816326530612</v>
      </c>
      <c r="C354" s="21">
        <v>1.03</v>
      </c>
    </row>
    <row r="355" spans="1:3" x14ac:dyDescent="0.3">
      <c r="A355" s="2" t="s">
        <v>104</v>
      </c>
      <c r="B355" s="21">
        <v>0.27027027027027023</v>
      </c>
      <c r="C355" s="21">
        <v>0.39</v>
      </c>
    </row>
    <row r="356" spans="1:3" x14ac:dyDescent="0.3">
      <c r="A356" s="2" t="s">
        <v>86</v>
      </c>
      <c r="B356" s="21">
        <v>0.20833333333333334</v>
      </c>
      <c r="C356" s="21">
        <v>12.88</v>
      </c>
    </row>
    <row r="357" spans="1:3" x14ac:dyDescent="0.3">
      <c r="A357" s="2" t="s">
        <v>102</v>
      </c>
      <c r="B357" s="21">
        <v>0.21739130434782611</v>
      </c>
      <c r="C357" s="21">
        <v>4.21</v>
      </c>
    </row>
    <row r="358" spans="1:3" x14ac:dyDescent="0.3">
      <c r="A358" s="2" t="s">
        <v>75</v>
      </c>
      <c r="B358" s="21">
        <v>0.23809523809523808</v>
      </c>
      <c r="C358" s="21">
        <v>7.96</v>
      </c>
    </row>
    <row r="359" spans="1:3" x14ac:dyDescent="0.3">
      <c r="A359" s="2" t="s">
        <v>77</v>
      </c>
      <c r="B359" s="21">
        <v>0.23809523809523808</v>
      </c>
      <c r="C359" s="21">
        <v>5</v>
      </c>
    </row>
    <row r="360" spans="1:3" x14ac:dyDescent="0.3">
      <c r="A360" s="2" t="s">
        <v>95</v>
      </c>
      <c r="B360" s="21">
        <v>0.22222222222222221</v>
      </c>
      <c r="C360" s="21">
        <v>0.69</v>
      </c>
    </row>
    <row r="361" spans="1:3" x14ac:dyDescent="0.3">
      <c r="A361" s="2" t="s">
        <v>87</v>
      </c>
      <c r="B361" s="21">
        <v>0.21276595744680851</v>
      </c>
      <c r="C361" s="21">
        <v>9.61</v>
      </c>
    </row>
    <row r="362" spans="1:3" x14ac:dyDescent="0.3">
      <c r="A362" s="2" t="s">
        <v>88</v>
      </c>
      <c r="B362" s="21">
        <v>0.18518518518518517</v>
      </c>
      <c r="C362" s="21">
        <v>10.63</v>
      </c>
    </row>
    <row r="363" spans="1:3" x14ac:dyDescent="0.3">
      <c r="A363" s="2" t="s">
        <v>91</v>
      </c>
      <c r="B363" s="21">
        <v>0.25641025641025644</v>
      </c>
      <c r="C363" s="21">
        <v>10.84</v>
      </c>
    </row>
    <row r="364" spans="1:3" x14ac:dyDescent="0.3">
      <c r="A364" s="2" t="s">
        <v>71</v>
      </c>
      <c r="B364" s="21">
        <v>0.21276595744680851</v>
      </c>
      <c r="C364" s="21">
        <v>7.41</v>
      </c>
    </row>
    <row r="365" spans="1:3" x14ac:dyDescent="0.3">
      <c r="A365" s="2" t="s">
        <v>99</v>
      </c>
      <c r="B365" s="21">
        <v>0.23809523809523808</v>
      </c>
      <c r="C365" s="21">
        <v>0.34</v>
      </c>
    </row>
    <row r="366" spans="1:3" x14ac:dyDescent="0.3">
      <c r="A366" s="2" t="s">
        <v>85</v>
      </c>
      <c r="B366" s="21">
        <v>0.17543859649122806</v>
      </c>
      <c r="C366" s="21">
        <v>12.03</v>
      </c>
    </row>
    <row r="367" spans="1:3" x14ac:dyDescent="0.3">
      <c r="A367" s="2" t="s">
        <v>72</v>
      </c>
      <c r="B367" s="21">
        <v>0.18181818181818182</v>
      </c>
      <c r="C367" s="21">
        <v>11.19</v>
      </c>
    </row>
    <row r="368" spans="1:3" x14ac:dyDescent="0.3">
      <c r="A368" s="2" t="s">
        <v>93</v>
      </c>
      <c r="B368" s="21">
        <v>0.22222222222222221</v>
      </c>
      <c r="C368" s="21">
        <v>0.19</v>
      </c>
    </row>
    <row r="369" spans="1:3" x14ac:dyDescent="0.3">
      <c r="A369" s="2" t="s">
        <v>90</v>
      </c>
      <c r="B369" s="21">
        <v>0.21739130434782611</v>
      </c>
      <c r="C369" s="21">
        <v>9.52</v>
      </c>
    </row>
    <row r="370" spans="1:3" x14ac:dyDescent="0.3">
      <c r="A370" s="2" t="s">
        <v>89</v>
      </c>
      <c r="B370" s="21">
        <v>0.24390243902439027</v>
      </c>
      <c r="C370" s="21">
        <v>9.6999999999999993</v>
      </c>
    </row>
    <row r="371" spans="1:3" x14ac:dyDescent="0.3">
      <c r="A371" s="2" t="s">
        <v>70</v>
      </c>
      <c r="B371" s="21">
        <v>0.19230769230769229</v>
      </c>
      <c r="C371" s="21">
        <v>12.71</v>
      </c>
    </row>
    <row r="372" spans="1:3" x14ac:dyDescent="0.3">
      <c r="A372" s="2" t="s">
        <v>83</v>
      </c>
      <c r="B372" s="21">
        <v>0.2040816326530612</v>
      </c>
      <c r="C372" s="21">
        <v>8.93</v>
      </c>
    </row>
    <row r="373" spans="1:3" x14ac:dyDescent="0.3">
      <c r="A373" s="2" t="s">
        <v>97</v>
      </c>
      <c r="B373" s="21">
        <v>0.22727272727272727</v>
      </c>
      <c r="C373" s="21">
        <v>8.3000000000000007</v>
      </c>
    </row>
    <row r="374" spans="1:3" x14ac:dyDescent="0.3">
      <c r="A374" s="2" t="s">
        <v>103</v>
      </c>
      <c r="B374" s="21">
        <v>0.22727272727272727</v>
      </c>
      <c r="C374" s="21">
        <v>2.0499999999999998</v>
      </c>
    </row>
    <row r="375" spans="1:3" x14ac:dyDescent="0.3">
      <c r="A375" s="2" t="s">
        <v>106</v>
      </c>
      <c r="B375" s="21">
        <v>0.22222222222222221</v>
      </c>
      <c r="C375" s="21">
        <v>11.45</v>
      </c>
    </row>
    <row r="376" spans="1:3" x14ac:dyDescent="0.3">
      <c r="A376" s="2" t="s">
        <v>98</v>
      </c>
      <c r="B376" s="21">
        <v>0.25</v>
      </c>
      <c r="C376" s="21">
        <v>8.66</v>
      </c>
    </row>
    <row r="377" spans="1:3" x14ac:dyDescent="0.3">
      <c r="A377" s="2" t="s">
        <v>29</v>
      </c>
      <c r="B377" s="21">
        <v>8.24375058080998</v>
      </c>
      <c r="C377" s="21">
        <v>267.75</v>
      </c>
    </row>
    <row r="379" spans="1:3" x14ac:dyDescent="0.3">
      <c r="A379" s="1" t="s">
        <v>30</v>
      </c>
      <c r="B379" t="s">
        <v>111</v>
      </c>
    </row>
    <row r="380" spans="1:3" x14ac:dyDescent="0.3">
      <c r="A380" s="2" t="s">
        <v>79</v>
      </c>
      <c r="B380" s="21">
        <v>0.21276595744680851</v>
      </c>
    </row>
    <row r="381" spans="1:3" x14ac:dyDescent="0.3">
      <c r="A381" s="2" t="s">
        <v>76</v>
      </c>
      <c r="B381" s="21">
        <v>0.16949152542372881</v>
      </c>
    </row>
    <row r="382" spans="1:3" x14ac:dyDescent="0.3">
      <c r="A382" s="2" t="s">
        <v>100</v>
      </c>
      <c r="B382" s="21">
        <v>0.24390243902439027</v>
      </c>
    </row>
    <row r="383" spans="1:3" x14ac:dyDescent="0.3">
      <c r="A383" s="2" t="s">
        <v>78</v>
      </c>
      <c r="B383" s="21">
        <v>0.17241379310344829</v>
      </c>
    </row>
    <row r="384" spans="1:3" x14ac:dyDescent="0.3">
      <c r="A384" s="2" t="s">
        <v>66</v>
      </c>
      <c r="B384" s="21">
        <v>0.21276595744680851</v>
      </c>
    </row>
    <row r="385" spans="1:2" x14ac:dyDescent="0.3">
      <c r="A385" s="2" t="s">
        <v>81</v>
      </c>
      <c r="B385" s="21">
        <v>0.2</v>
      </c>
    </row>
    <row r="386" spans="1:2" x14ac:dyDescent="0.3">
      <c r="A386" s="2" t="s">
        <v>80</v>
      </c>
      <c r="B386" s="21">
        <v>0.21276595744680851</v>
      </c>
    </row>
    <row r="387" spans="1:2" x14ac:dyDescent="0.3">
      <c r="A387" s="2" t="s">
        <v>82</v>
      </c>
      <c r="B387" s="21">
        <v>0.18181818181818182</v>
      </c>
    </row>
    <row r="388" spans="1:2" x14ac:dyDescent="0.3">
      <c r="A388" s="2" t="s">
        <v>94</v>
      </c>
      <c r="B388" s="21">
        <v>0.2857142857142857</v>
      </c>
    </row>
    <row r="389" spans="1:2" x14ac:dyDescent="0.3">
      <c r="A389" s="2" t="s">
        <v>92</v>
      </c>
      <c r="B389" s="21">
        <v>0.21276595744680851</v>
      </c>
    </row>
    <row r="390" spans="1:2" x14ac:dyDescent="0.3">
      <c r="A390" s="2" t="s">
        <v>84</v>
      </c>
      <c r="B390" s="21">
        <v>0.17857142857142858</v>
      </c>
    </row>
    <row r="391" spans="1:2" x14ac:dyDescent="0.3">
      <c r="A391" s="2" t="s">
        <v>68</v>
      </c>
      <c r="B391" s="21">
        <v>0.20833333333333334</v>
      </c>
    </row>
    <row r="392" spans="1:2" x14ac:dyDescent="0.3">
      <c r="A392" s="2" t="s">
        <v>67</v>
      </c>
      <c r="B392" s="21">
        <v>0.19230769230769229</v>
      </c>
    </row>
    <row r="393" spans="1:2" x14ac:dyDescent="0.3">
      <c r="A393" s="2" t="s">
        <v>73</v>
      </c>
      <c r="B393" s="21">
        <v>0.22222222222222221</v>
      </c>
    </row>
    <row r="394" spans="1:2" x14ac:dyDescent="0.3">
      <c r="A394" s="2" t="s">
        <v>96</v>
      </c>
      <c r="B394" s="21">
        <v>0.27027027027027023</v>
      </c>
    </row>
    <row r="395" spans="1:2" x14ac:dyDescent="0.3">
      <c r="A395" s="2" t="s">
        <v>101</v>
      </c>
      <c r="B395" s="21">
        <v>0.2040816326530612</v>
      </c>
    </row>
    <row r="396" spans="1:2" x14ac:dyDescent="0.3">
      <c r="A396" s="2" t="s">
        <v>104</v>
      </c>
      <c r="B396" s="21">
        <v>0.27027027027027023</v>
      </c>
    </row>
    <row r="397" spans="1:2" x14ac:dyDescent="0.3">
      <c r="A397" s="2" t="s">
        <v>86</v>
      </c>
      <c r="B397" s="21">
        <v>0.20833333333333334</v>
      </c>
    </row>
    <row r="398" spans="1:2" x14ac:dyDescent="0.3">
      <c r="A398" s="2" t="s">
        <v>102</v>
      </c>
      <c r="B398" s="21">
        <v>0.21739130434782611</v>
      </c>
    </row>
    <row r="399" spans="1:2" x14ac:dyDescent="0.3">
      <c r="A399" s="2" t="s">
        <v>75</v>
      </c>
      <c r="B399" s="21">
        <v>0.23809523809523808</v>
      </c>
    </row>
    <row r="400" spans="1:2" x14ac:dyDescent="0.3">
      <c r="A400" s="2" t="s">
        <v>77</v>
      </c>
      <c r="B400" s="21">
        <v>0.23809523809523808</v>
      </c>
    </row>
    <row r="401" spans="1:2" x14ac:dyDescent="0.3">
      <c r="A401" s="2" t="s">
        <v>95</v>
      </c>
      <c r="B401" s="21">
        <v>0.22222222222222221</v>
      </c>
    </row>
    <row r="402" spans="1:2" x14ac:dyDescent="0.3">
      <c r="A402" s="2" t="s">
        <v>87</v>
      </c>
      <c r="B402" s="21">
        <v>0.21276595744680851</v>
      </c>
    </row>
    <row r="403" spans="1:2" x14ac:dyDescent="0.3">
      <c r="A403" s="2" t="s">
        <v>88</v>
      </c>
      <c r="B403" s="21">
        <v>0.18518518518518517</v>
      </c>
    </row>
    <row r="404" spans="1:2" x14ac:dyDescent="0.3">
      <c r="A404" s="2" t="s">
        <v>91</v>
      </c>
      <c r="B404" s="21">
        <v>0.25641025641025644</v>
      </c>
    </row>
    <row r="405" spans="1:2" x14ac:dyDescent="0.3">
      <c r="A405" s="2" t="s">
        <v>71</v>
      </c>
      <c r="B405" s="21">
        <v>0.21276595744680851</v>
      </c>
    </row>
    <row r="406" spans="1:2" x14ac:dyDescent="0.3">
      <c r="A406" s="2" t="s">
        <v>99</v>
      </c>
      <c r="B406" s="21">
        <v>0.23809523809523808</v>
      </c>
    </row>
    <row r="407" spans="1:2" x14ac:dyDescent="0.3">
      <c r="A407" s="2" t="s">
        <v>85</v>
      </c>
      <c r="B407" s="21">
        <v>0.17543859649122806</v>
      </c>
    </row>
    <row r="408" spans="1:2" x14ac:dyDescent="0.3">
      <c r="A408" s="2" t="s">
        <v>72</v>
      </c>
      <c r="B408" s="21">
        <v>0.18181818181818182</v>
      </c>
    </row>
    <row r="409" spans="1:2" x14ac:dyDescent="0.3">
      <c r="A409" s="2" t="s">
        <v>93</v>
      </c>
      <c r="B409" s="21">
        <v>0.22222222222222221</v>
      </c>
    </row>
    <row r="410" spans="1:2" x14ac:dyDescent="0.3">
      <c r="A410" s="2" t="s">
        <v>90</v>
      </c>
      <c r="B410" s="21">
        <v>0.21739130434782611</v>
      </c>
    </row>
    <row r="411" spans="1:2" x14ac:dyDescent="0.3">
      <c r="A411" s="2" t="s">
        <v>89</v>
      </c>
      <c r="B411" s="21">
        <v>0.24390243902439027</v>
      </c>
    </row>
    <row r="412" spans="1:2" x14ac:dyDescent="0.3">
      <c r="A412" s="2" t="s">
        <v>70</v>
      </c>
      <c r="B412" s="21">
        <v>0.19230769230769229</v>
      </c>
    </row>
    <row r="413" spans="1:2" x14ac:dyDescent="0.3">
      <c r="A413" s="2" t="s">
        <v>83</v>
      </c>
      <c r="B413" s="21">
        <v>0.2040816326530612</v>
      </c>
    </row>
    <row r="414" spans="1:2" x14ac:dyDescent="0.3">
      <c r="A414" s="2" t="s">
        <v>97</v>
      </c>
      <c r="B414" s="21">
        <v>0.22727272727272727</v>
      </c>
    </row>
    <row r="415" spans="1:2" x14ac:dyDescent="0.3">
      <c r="A415" s="2" t="s">
        <v>103</v>
      </c>
      <c r="B415" s="21">
        <v>0.22727272727272727</v>
      </c>
    </row>
    <row r="416" spans="1:2" x14ac:dyDescent="0.3">
      <c r="A416" s="2" t="s">
        <v>106</v>
      </c>
      <c r="B416" s="21">
        <v>0.22222222222222221</v>
      </c>
    </row>
    <row r="417" spans="1:3" x14ac:dyDescent="0.3">
      <c r="A417" s="2" t="s">
        <v>98</v>
      </c>
      <c r="B417" s="21">
        <v>0.25</v>
      </c>
    </row>
    <row r="418" spans="1:3" x14ac:dyDescent="0.3">
      <c r="A418" s="2" t="s">
        <v>29</v>
      </c>
      <c r="B418" s="21">
        <v>8.24375058080998</v>
      </c>
    </row>
    <row r="420" spans="1:3" x14ac:dyDescent="0.3">
      <c r="A420" s="1" t="s">
        <v>30</v>
      </c>
      <c r="B420" t="s">
        <v>111</v>
      </c>
      <c r="C420" t="s">
        <v>112</v>
      </c>
    </row>
    <row r="421" spans="1:3" x14ac:dyDescent="0.3">
      <c r="A421" s="2" t="s">
        <v>79</v>
      </c>
      <c r="B421" s="21">
        <v>21.276595744680851</v>
      </c>
      <c r="C421" s="21">
        <v>9.65</v>
      </c>
    </row>
    <row r="422" spans="1:3" x14ac:dyDescent="0.3">
      <c r="A422" s="2" t="s">
        <v>76</v>
      </c>
      <c r="B422" s="21">
        <v>16.949152542372879</v>
      </c>
      <c r="C422" s="21">
        <v>10.51</v>
      </c>
    </row>
    <row r="423" spans="1:3" x14ac:dyDescent="0.3">
      <c r="A423" s="2" t="s">
        <v>100</v>
      </c>
      <c r="B423" s="21">
        <v>24.390243902439028</v>
      </c>
      <c r="C423" s="21">
        <v>0.02</v>
      </c>
    </row>
    <row r="424" spans="1:3" x14ac:dyDescent="0.3">
      <c r="A424" s="2" t="s">
        <v>78</v>
      </c>
      <c r="B424" s="21">
        <v>17.241379310344829</v>
      </c>
      <c r="C424" s="21">
        <v>7.42</v>
      </c>
    </row>
    <row r="425" spans="1:3" x14ac:dyDescent="0.3">
      <c r="A425" s="2" t="s">
        <v>66</v>
      </c>
      <c r="B425" s="21">
        <v>21.276595744680851</v>
      </c>
      <c r="C425" s="21">
        <v>8.94</v>
      </c>
    </row>
    <row r="426" spans="1:3" x14ac:dyDescent="0.3">
      <c r="A426" s="2" t="s">
        <v>81</v>
      </c>
      <c r="B426" s="21">
        <v>20</v>
      </c>
      <c r="C426" s="21">
        <v>9.07</v>
      </c>
    </row>
    <row r="427" spans="1:3" x14ac:dyDescent="0.3">
      <c r="A427" s="2" t="s">
        <v>80</v>
      </c>
      <c r="B427" s="21">
        <v>21.276595744680851</v>
      </c>
      <c r="C427" s="21">
        <v>5.74</v>
      </c>
    </row>
    <row r="428" spans="1:3" x14ac:dyDescent="0.3">
      <c r="A428" s="2" t="s">
        <v>82</v>
      </c>
      <c r="B428" s="21">
        <v>18.181818181818183</v>
      </c>
      <c r="C428" s="21">
        <v>5.83</v>
      </c>
    </row>
    <row r="429" spans="1:3" x14ac:dyDescent="0.3">
      <c r="A429" s="2" t="s">
        <v>94</v>
      </c>
      <c r="B429" s="21">
        <v>28.571428571428569</v>
      </c>
      <c r="C429" s="21">
        <v>0.36</v>
      </c>
    </row>
    <row r="430" spans="1:3" x14ac:dyDescent="0.3">
      <c r="A430" s="2" t="s">
        <v>92</v>
      </c>
      <c r="B430" s="21">
        <v>21.276595744680851</v>
      </c>
      <c r="C430" s="21">
        <v>2.36</v>
      </c>
    </row>
    <row r="431" spans="1:3" x14ac:dyDescent="0.3">
      <c r="A431" s="2" t="s">
        <v>84</v>
      </c>
      <c r="B431" s="21">
        <v>17.857142857142858</v>
      </c>
      <c r="C431" s="21">
        <v>10.78</v>
      </c>
    </row>
    <row r="432" spans="1:3" x14ac:dyDescent="0.3">
      <c r="A432" s="2" t="s">
        <v>68</v>
      </c>
      <c r="B432" s="21">
        <v>20.833333333333336</v>
      </c>
      <c r="C432" s="21">
        <v>12.33</v>
      </c>
    </row>
    <row r="433" spans="1:10" x14ac:dyDescent="0.3">
      <c r="A433" s="2" t="s">
        <v>67</v>
      </c>
      <c r="B433" s="21">
        <v>19.23076923076923</v>
      </c>
      <c r="C433" s="21">
        <v>12.91</v>
      </c>
    </row>
    <row r="434" spans="1:10" x14ac:dyDescent="0.3">
      <c r="A434" s="2" t="s">
        <v>73</v>
      </c>
      <c r="B434" s="21">
        <v>22.222222222222221</v>
      </c>
      <c r="C434" s="21">
        <v>5.54</v>
      </c>
    </row>
    <row r="435" spans="1:10" x14ac:dyDescent="0.3">
      <c r="A435" s="2" t="s">
        <v>96</v>
      </c>
      <c r="B435" s="21">
        <v>27.027027027027025</v>
      </c>
      <c r="C435" s="21">
        <v>0.56999999999999995</v>
      </c>
    </row>
    <row r="436" spans="1:10" x14ac:dyDescent="0.3">
      <c r="A436" s="2" t="s">
        <v>101</v>
      </c>
      <c r="B436" s="21">
        <v>20.408163265306118</v>
      </c>
      <c r="C436" s="21">
        <v>1.03</v>
      </c>
    </row>
    <row r="437" spans="1:10" x14ac:dyDescent="0.3">
      <c r="A437" s="2" t="s">
        <v>104</v>
      </c>
      <c r="B437" s="21">
        <v>27.027027027027025</v>
      </c>
      <c r="C437" s="21">
        <v>0.39</v>
      </c>
      <c r="D437" s="1" t="s">
        <v>30</v>
      </c>
      <c r="E437" t="s">
        <v>107</v>
      </c>
      <c r="F437" t="s">
        <v>121</v>
      </c>
      <c r="H437" s="1" t="s">
        <v>30</v>
      </c>
      <c r="I437" t="s">
        <v>121</v>
      </c>
      <c r="J437" t="s">
        <v>107</v>
      </c>
    </row>
    <row r="438" spans="1:10" x14ac:dyDescent="0.3">
      <c r="A438" s="2" t="s">
        <v>86</v>
      </c>
      <c r="B438" s="21">
        <v>20.833333333333336</v>
      </c>
      <c r="C438" s="21">
        <v>12.88</v>
      </c>
      <c r="D438" s="2" t="s">
        <v>15</v>
      </c>
      <c r="E438" s="21">
        <v>10.186874999999999</v>
      </c>
      <c r="F438" s="21">
        <v>20.462246847729908</v>
      </c>
      <c r="H438" s="2" t="s">
        <v>26</v>
      </c>
      <c r="I438" s="21">
        <v>24.307045097979419</v>
      </c>
      <c r="J438" s="21">
        <v>5.77</v>
      </c>
    </row>
    <row r="439" spans="1:10" x14ac:dyDescent="0.3">
      <c r="A439" s="2" t="s">
        <v>102</v>
      </c>
      <c r="B439" s="21">
        <v>21.739130434782609</v>
      </c>
      <c r="C439" s="21">
        <v>4.21</v>
      </c>
      <c r="D439" s="2" t="s">
        <v>20</v>
      </c>
      <c r="E439" s="21">
        <v>4.7618181818181817</v>
      </c>
      <c r="F439" s="21">
        <v>22.589959478059978</v>
      </c>
      <c r="H439" s="2" t="s">
        <v>21</v>
      </c>
      <c r="I439" s="21">
        <v>23.955364402518878</v>
      </c>
      <c r="J439" s="21">
        <v>4.6422222222222231</v>
      </c>
    </row>
    <row r="440" spans="1:10" x14ac:dyDescent="0.3">
      <c r="A440" s="2" t="s">
        <v>75</v>
      </c>
      <c r="B440" s="21">
        <v>23.809523809523807</v>
      </c>
      <c r="C440" s="21">
        <v>7.96</v>
      </c>
      <c r="D440" s="2" t="s">
        <v>29</v>
      </c>
      <c r="E440" s="21">
        <v>7.0460526315789478</v>
      </c>
      <c r="F440" s="21">
        <v>21.694080475815735</v>
      </c>
      <c r="H440" s="2" t="s">
        <v>18</v>
      </c>
      <c r="I440" s="21">
        <v>19.89950934483446</v>
      </c>
      <c r="J440" s="21">
        <v>11.111818181818181</v>
      </c>
    </row>
    <row r="441" spans="1:10" x14ac:dyDescent="0.3">
      <c r="A441" s="2" t="s">
        <v>77</v>
      </c>
      <c r="B441" s="21">
        <v>23.809523809523807</v>
      </c>
      <c r="C441" s="21">
        <v>5</v>
      </c>
      <c r="H441" s="2" t="s">
        <v>27</v>
      </c>
      <c r="I441" s="21">
        <v>22.824763135322137</v>
      </c>
      <c r="J441" s="21">
        <v>1.5740000000000001</v>
      </c>
    </row>
    <row r="442" spans="1:10" x14ac:dyDescent="0.3">
      <c r="A442" s="2" t="s">
        <v>95</v>
      </c>
      <c r="B442" s="21">
        <v>22.222222222222221</v>
      </c>
      <c r="C442" s="21">
        <v>0.69</v>
      </c>
      <c r="H442" s="2" t="s">
        <v>14</v>
      </c>
      <c r="I442" s="21">
        <v>21.089312578674281</v>
      </c>
      <c r="J442" s="21">
        <v>6.59</v>
      </c>
    </row>
    <row r="443" spans="1:10" x14ac:dyDescent="0.3">
      <c r="A443" s="2" t="s">
        <v>87</v>
      </c>
      <c r="B443" s="21">
        <v>21.276595744680851</v>
      </c>
      <c r="C443" s="21">
        <v>9.61</v>
      </c>
      <c r="H443" s="2" t="s">
        <v>23</v>
      </c>
      <c r="I443" s="21">
        <v>17.733835530445699</v>
      </c>
      <c r="J443" s="21">
        <v>10.57</v>
      </c>
    </row>
    <row r="444" spans="1:10" x14ac:dyDescent="0.3">
      <c r="A444" s="2" t="s">
        <v>88</v>
      </c>
      <c r="B444" s="21">
        <v>18.518518518518519</v>
      </c>
      <c r="C444" s="21">
        <v>10.63</v>
      </c>
      <c r="H444" s="2" t="s">
        <v>24</v>
      </c>
      <c r="I444" s="21">
        <v>19.94864269992663</v>
      </c>
      <c r="J444" s="21">
        <v>7.9700000000000006</v>
      </c>
    </row>
    <row r="445" spans="1:10" x14ac:dyDescent="0.3">
      <c r="A445" s="2" t="s">
        <v>91</v>
      </c>
      <c r="B445" s="21">
        <v>25.641025641025646</v>
      </c>
      <c r="C445" s="21">
        <v>10.84</v>
      </c>
      <c r="H445" s="2" t="s">
        <v>29</v>
      </c>
      <c r="I445" s="21">
        <v>21.694080475815735</v>
      </c>
      <c r="J445" s="21">
        <v>7.046052631578946</v>
      </c>
    </row>
    <row r="446" spans="1:10" x14ac:dyDescent="0.3">
      <c r="A446" s="2" t="s">
        <v>71</v>
      </c>
      <c r="B446" s="21">
        <v>21.276595744680851</v>
      </c>
      <c r="C446" s="21">
        <v>7.41</v>
      </c>
    </row>
    <row r="447" spans="1:10" x14ac:dyDescent="0.3">
      <c r="A447" s="2" t="s">
        <v>99</v>
      </c>
      <c r="B447" s="21">
        <v>23.809523809523807</v>
      </c>
      <c r="C447" s="21">
        <v>0.34</v>
      </c>
      <c r="H447" s="1" t="s">
        <v>30</v>
      </c>
      <c r="I447" t="s">
        <v>123</v>
      </c>
      <c r="J447" t="s">
        <v>107</v>
      </c>
    </row>
    <row r="448" spans="1:10" x14ac:dyDescent="0.3">
      <c r="A448" s="2" t="s">
        <v>85</v>
      </c>
      <c r="B448" s="21">
        <v>17.543859649122805</v>
      </c>
      <c r="C448" s="21">
        <v>12.03</v>
      </c>
      <c r="H448" s="2" t="s">
        <v>26</v>
      </c>
      <c r="I448" s="21">
        <v>41.75</v>
      </c>
      <c r="J448" s="21">
        <v>5.77</v>
      </c>
    </row>
    <row r="449" spans="1:10" x14ac:dyDescent="0.3">
      <c r="A449" s="2" t="s">
        <v>72</v>
      </c>
      <c r="B449" s="21">
        <v>18.181818181818183</v>
      </c>
      <c r="C449" s="21">
        <v>11.19</v>
      </c>
      <c r="H449" s="2" t="s">
        <v>21</v>
      </c>
      <c r="I449" s="21">
        <v>41.888888888888886</v>
      </c>
      <c r="J449" s="21">
        <v>4.6422222222222231</v>
      </c>
    </row>
    <row r="450" spans="1:10" x14ac:dyDescent="0.3">
      <c r="A450" s="2" t="s">
        <v>93</v>
      </c>
      <c r="B450" s="21">
        <v>22.222222222222221</v>
      </c>
      <c r="C450" s="21">
        <v>0.19</v>
      </c>
      <c r="H450" s="2" t="s">
        <v>18</v>
      </c>
      <c r="I450" s="21">
        <v>50.545454545454547</v>
      </c>
      <c r="J450" s="21">
        <v>11.111818181818181</v>
      </c>
    </row>
    <row r="451" spans="1:10" x14ac:dyDescent="0.3">
      <c r="A451" s="2" t="s">
        <v>90</v>
      </c>
      <c r="B451" s="21">
        <v>21.739130434782609</v>
      </c>
      <c r="C451" s="21">
        <v>9.52</v>
      </c>
      <c r="H451" s="2" t="s">
        <v>27</v>
      </c>
      <c r="I451" s="21">
        <v>44.2</v>
      </c>
      <c r="J451" s="21">
        <v>1.5740000000000001</v>
      </c>
    </row>
    <row r="452" spans="1:10" x14ac:dyDescent="0.3">
      <c r="A452" s="2" t="s">
        <v>89</v>
      </c>
      <c r="B452" s="21">
        <v>24.390243902439028</v>
      </c>
      <c r="C452" s="21">
        <v>9.6999999999999993</v>
      </c>
      <c r="H452" s="2" t="s">
        <v>14</v>
      </c>
      <c r="I452" s="21">
        <v>48</v>
      </c>
      <c r="J452" s="21">
        <v>6.59</v>
      </c>
    </row>
    <row r="453" spans="1:10" x14ac:dyDescent="0.3">
      <c r="A453" s="2" t="s">
        <v>70</v>
      </c>
      <c r="B453" s="21">
        <v>19.23076923076923</v>
      </c>
      <c r="C453" s="21">
        <v>12.71</v>
      </c>
      <c r="H453" s="2" t="s">
        <v>23</v>
      </c>
      <c r="I453" s="21">
        <v>56.5</v>
      </c>
      <c r="J453" s="21">
        <v>10.57</v>
      </c>
    </row>
    <row r="454" spans="1:10" x14ac:dyDescent="0.3">
      <c r="A454" s="2" t="s">
        <v>83</v>
      </c>
      <c r="B454" s="21">
        <v>20.408163265306118</v>
      </c>
      <c r="C454" s="21">
        <v>8.93</v>
      </c>
      <c r="H454" s="2" t="s">
        <v>24</v>
      </c>
      <c r="I454" s="21">
        <v>50.5</v>
      </c>
      <c r="J454" s="21">
        <v>7.9700000000000006</v>
      </c>
    </row>
    <row r="455" spans="1:10" x14ac:dyDescent="0.3">
      <c r="A455" s="2" t="s">
        <v>97</v>
      </c>
      <c r="B455" s="21">
        <v>22.727272727272727</v>
      </c>
      <c r="C455" s="21">
        <v>8.3000000000000007</v>
      </c>
      <c r="H455" s="2" t="s">
        <v>29</v>
      </c>
      <c r="I455" s="21">
        <v>46.842105263157897</v>
      </c>
      <c r="J455" s="21">
        <v>7.0460526315789478</v>
      </c>
    </row>
    <row r="456" spans="1:10" x14ac:dyDescent="0.3">
      <c r="A456" s="2" t="s">
        <v>103</v>
      </c>
      <c r="B456" s="21">
        <v>22.727272727272727</v>
      </c>
      <c r="C456" s="21">
        <v>2.0499999999999998</v>
      </c>
    </row>
    <row r="457" spans="1:10" x14ac:dyDescent="0.3">
      <c r="A457" s="2" t="s">
        <v>106</v>
      </c>
      <c r="B457" s="21">
        <v>22.222222222222221</v>
      </c>
      <c r="C457" s="21">
        <v>11.45</v>
      </c>
    </row>
    <row r="458" spans="1:10" x14ac:dyDescent="0.3">
      <c r="A458" s="2" t="s">
        <v>98</v>
      </c>
      <c r="B458" s="21">
        <v>25</v>
      </c>
      <c r="C458" s="21">
        <v>8.66</v>
      </c>
    </row>
    <row r="459" spans="1:10" x14ac:dyDescent="0.3">
      <c r="A459" s="2" t="s">
        <v>29</v>
      </c>
      <c r="B459" s="21">
        <v>824.3750580809982</v>
      </c>
      <c r="C459" s="21">
        <v>267.75</v>
      </c>
    </row>
    <row r="461" spans="1:10" x14ac:dyDescent="0.3">
      <c r="A461" s="1" t="s">
        <v>30</v>
      </c>
      <c r="B461" t="s">
        <v>113</v>
      </c>
      <c r="C461" t="s">
        <v>117</v>
      </c>
    </row>
    <row r="462" spans="1:10" x14ac:dyDescent="0.3">
      <c r="A462" s="2" t="s">
        <v>79</v>
      </c>
      <c r="B462" s="21">
        <v>0.64</v>
      </c>
      <c r="C462" s="21">
        <v>2.1276595744680851</v>
      </c>
    </row>
    <row r="463" spans="1:10" x14ac:dyDescent="0.3">
      <c r="A463" s="2" t="s">
        <v>76</v>
      </c>
      <c r="B463" s="21">
        <v>1.32</v>
      </c>
      <c r="C463" s="21">
        <v>1.6949152542372881</v>
      </c>
    </row>
    <row r="464" spans="1:10" x14ac:dyDescent="0.3">
      <c r="A464" s="2" t="s">
        <v>100</v>
      </c>
      <c r="B464" s="21">
        <v>0.25</v>
      </c>
      <c r="C464" s="21">
        <v>2.4390243902439028</v>
      </c>
    </row>
    <row r="465" spans="1:3" x14ac:dyDescent="0.3">
      <c r="A465" s="2" t="s">
        <v>78</v>
      </c>
      <c r="B465" s="21">
        <v>2.0499999999999998</v>
      </c>
      <c r="C465" s="21">
        <v>1.7241379310344829</v>
      </c>
    </row>
    <row r="466" spans="1:3" x14ac:dyDescent="0.3">
      <c r="A466" s="2" t="s">
        <v>66</v>
      </c>
      <c r="B466" s="21">
        <v>1.64</v>
      </c>
      <c r="C466" s="21">
        <v>2.1276595744680851</v>
      </c>
    </row>
    <row r="467" spans="1:3" x14ac:dyDescent="0.3">
      <c r="A467" s="2" t="s">
        <v>81</v>
      </c>
      <c r="B467" s="21">
        <v>0.27700000000000002</v>
      </c>
      <c r="C467" s="21">
        <v>2</v>
      </c>
    </row>
    <row r="468" spans="1:3" x14ac:dyDescent="0.3">
      <c r="A468" s="2" t="s">
        <v>80</v>
      </c>
      <c r="B468" s="21">
        <v>0.31</v>
      </c>
      <c r="C468" s="21">
        <v>2.1276595744680851</v>
      </c>
    </row>
    <row r="469" spans="1:3" x14ac:dyDescent="0.3">
      <c r="A469" s="2" t="s">
        <v>82</v>
      </c>
      <c r="B469" s="21">
        <v>9.6000000000000002E-2</v>
      </c>
      <c r="C469" s="21">
        <v>1.8181818181818183</v>
      </c>
    </row>
    <row r="470" spans="1:3" x14ac:dyDescent="0.3">
      <c r="A470" s="2" t="s">
        <v>94</v>
      </c>
      <c r="B470" s="21">
        <v>0.23499999999999999</v>
      </c>
      <c r="C470" s="21">
        <v>2.8571428571428568</v>
      </c>
    </row>
    <row r="471" spans="1:3" x14ac:dyDescent="0.3">
      <c r="A471" s="2" t="s">
        <v>92</v>
      </c>
      <c r="B471" s="21">
        <v>0.08</v>
      </c>
      <c r="C471" s="21">
        <v>2.1276595744680851</v>
      </c>
    </row>
    <row r="472" spans="1:3" x14ac:dyDescent="0.3">
      <c r="A472" s="2" t="s">
        <v>84</v>
      </c>
      <c r="B472" s="21">
        <v>0.252</v>
      </c>
      <c r="C472" s="21">
        <v>1.7857142857142858</v>
      </c>
    </row>
    <row r="473" spans="1:3" x14ac:dyDescent="0.3">
      <c r="A473" s="2" t="s">
        <v>68</v>
      </c>
      <c r="B473" s="21">
        <v>2.58</v>
      </c>
      <c r="C473" s="21">
        <v>2.0833333333333335</v>
      </c>
    </row>
    <row r="474" spans="1:3" x14ac:dyDescent="0.3">
      <c r="A474" s="2" t="s">
        <v>67</v>
      </c>
      <c r="B474" s="21">
        <v>3.69</v>
      </c>
      <c r="C474" s="21">
        <v>1.9230769230769229</v>
      </c>
    </row>
    <row r="475" spans="1:3" x14ac:dyDescent="0.3">
      <c r="A475" s="2" t="s">
        <v>73</v>
      </c>
      <c r="B475" s="21">
        <v>2.65</v>
      </c>
      <c r="C475" s="21">
        <v>2.2222222222222223</v>
      </c>
    </row>
    <row r="476" spans="1:3" x14ac:dyDescent="0.3">
      <c r="A476" s="2" t="s">
        <v>96</v>
      </c>
      <c r="B476" s="21">
        <v>1.0149999999999999</v>
      </c>
      <c r="C476" s="21">
        <v>2.7027027027027022</v>
      </c>
    </row>
    <row r="477" spans="1:3" x14ac:dyDescent="0.3">
      <c r="A477" s="2" t="s">
        <v>101</v>
      </c>
      <c r="B477" s="21">
        <v>0.45400000000000001</v>
      </c>
      <c r="C477" s="21">
        <v>2.0408163265306118</v>
      </c>
    </row>
    <row r="478" spans="1:3" x14ac:dyDescent="0.3">
      <c r="A478" s="2" t="s">
        <v>104</v>
      </c>
      <c r="B478" s="21">
        <v>0.192</v>
      </c>
      <c r="C478" s="21">
        <v>2.7027027027027022</v>
      </c>
    </row>
    <row r="479" spans="1:3" x14ac:dyDescent="0.3">
      <c r="A479" s="2" t="s">
        <v>86</v>
      </c>
      <c r="B479" s="21">
        <v>0.33100000000000002</v>
      </c>
      <c r="C479" s="21">
        <v>2.0833333333333335</v>
      </c>
    </row>
    <row r="480" spans="1:3" x14ac:dyDescent="0.3">
      <c r="A480" s="2" t="s">
        <v>102</v>
      </c>
      <c r="B480" s="21">
        <v>0.35299999999999998</v>
      </c>
      <c r="C480" s="21">
        <v>2.1739130434782612</v>
      </c>
    </row>
    <row r="481" spans="1:3" x14ac:dyDescent="0.3">
      <c r="A481" s="2" t="s">
        <v>75</v>
      </c>
      <c r="B481" s="21">
        <v>4.87</v>
      </c>
      <c r="C481" s="21">
        <v>2.3809523809523809</v>
      </c>
    </row>
    <row r="482" spans="1:3" x14ac:dyDescent="0.3">
      <c r="A482" s="2" t="s">
        <v>77</v>
      </c>
      <c r="B482" s="21">
        <v>1.1499999999999999</v>
      </c>
      <c r="C482" s="21">
        <v>2.3809523809523809</v>
      </c>
    </row>
    <row r="483" spans="1:3" x14ac:dyDescent="0.3">
      <c r="A483" s="2" t="s">
        <v>95</v>
      </c>
      <c r="B483" s="21">
        <v>0.11</v>
      </c>
      <c r="C483" s="21">
        <v>2.2222222222222223</v>
      </c>
    </row>
    <row r="484" spans="1:3" x14ac:dyDescent="0.3">
      <c r="A484" s="2" t="s">
        <v>87</v>
      </c>
      <c r="B484" s="21">
        <v>0.83099999999999996</v>
      </c>
      <c r="C484" s="21">
        <v>2.1276595744680851</v>
      </c>
    </row>
    <row r="485" spans="1:3" x14ac:dyDescent="0.3">
      <c r="A485" s="2" t="s">
        <v>88</v>
      </c>
      <c r="B485" s="21">
        <v>0.20399999999999999</v>
      </c>
      <c r="C485" s="21">
        <v>1.8518518518518516</v>
      </c>
    </row>
    <row r="486" spans="1:3" x14ac:dyDescent="0.3">
      <c r="A486" s="2" t="s">
        <v>91</v>
      </c>
      <c r="B486" s="21">
        <v>0.376</v>
      </c>
      <c r="C486" s="21">
        <v>2.5641025641025643</v>
      </c>
    </row>
    <row r="487" spans="1:3" x14ac:dyDescent="0.3">
      <c r="A487" s="2" t="s">
        <v>71</v>
      </c>
      <c r="B487" s="21">
        <v>0.4</v>
      </c>
      <c r="C487" s="21">
        <v>2.1276595744680851</v>
      </c>
    </row>
    <row r="488" spans="1:3" x14ac:dyDescent="0.3">
      <c r="A488" s="2" t="s">
        <v>99</v>
      </c>
      <c r="B488" s="21">
        <v>0.30499999999999999</v>
      </c>
      <c r="C488" s="21">
        <v>2.3809523809523809</v>
      </c>
    </row>
    <row r="489" spans="1:3" x14ac:dyDescent="0.3">
      <c r="A489" s="2" t="s">
        <v>85</v>
      </c>
      <c r="B489" s="21">
        <v>0.219</v>
      </c>
      <c r="C489" s="21">
        <v>1.7543859649122806</v>
      </c>
    </row>
    <row r="490" spans="1:3" x14ac:dyDescent="0.3">
      <c r="A490" s="2" t="s">
        <v>72</v>
      </c>
      <c r="B490" s="21">
        <v>1.58</v>
      </c>
      <c r="C490" s="21">
        <v>1.8181818181818183</v>
      </c>
    </row>
    <row r="491" spans="1:3" x14ac:dyDescent="0.3">
      <c r="A491" s="2" t="s">
        <v>93</v>
      </c>
      <c r="B491" s="21">
        <v>0.68700000000000006</v>
      </c>
      <c r="C491" s="21">
        <v>2.2222222222222223</v>
      </c>
    </row>
    <row r="492" spans="1:3" x14ac:dyDescent="0.3">
      <c r="A492" s="2" t="s">
        <v>90</v>
      </c>
      <c r="B492" s="21">
        <v>0.34899999999999998</v>
      </c>
      <c r="C492" s="21">
        <v>2.1739130434782612</v>
      </c>
    </row>
    <row r="493" spans="1:3" x14ac:dyDescent="0.3">
      <c r="A493" s="2" t="s">
        <v>89</v>
      </c>
      <c r="B493" s="21">
        <v>1.5309999999999999</v>
      </c>
      <c r="C493" s="21">
        <v>2.4390243902439028</v>
      </c>
    </row>
    <row r="494" spans="1:3" x14ac:dyDescent="0.3">
      <c r="A494" s="2" t="s">
        <v>70</v>
      </c>
      <c r="B494" s="21">
        <v>1.31</v>
      </c>
      <c r="C494" s="21">
        <v>1.9230769230769229</v>
      </c>
    </row>
    <row r="495" spans="1:3" x14ac:dyDescent="0.3">
      <c r="A495" s="2" t="s">
        <v>83</v>
      </c>
      <c r="B495" s="21">
        <v>0.53600000000000003</v>
      </c>
      <c r="C495" s="21">
        <v>2.0408163265306118</v>
      </c>
    </row>
    <row r="496" spans="1:3" x14ac:dyDescent="0.3">
      <c r="A496" s="2" t="s">
        <v>97</v>
      </c>
      <c r="B496" s="21">
        <v>0.45500000000000002</v>
      </c>
      <c r="C496" s="21">
        <v>2.2727272727272725</v>
      </c>
    </row>
    <row r="497" spans="1:3" x14ac:dyDescent="0.3">
      <c r="A497" s="2" t="s">
        <v>103</v>
      </c>
      <c r="B497" s="21">
        <v>0.85199999999999998</v>
      </c>
      <c r="C497" s="21">
        <v>2.2727272727272725</v>
      </c>
    </row>
    <row r="498" spans="1:3" x14ac:dyDescent="0.3">
      <c r="A498" s="2" t="s">
        <v>106</v>
      </c>
      <c r="B498" s="21">
        <v>2.64</v>
      </c>
      <c r="C498" s="21">
        <v>2.2222222222222223</v>
      </c>
    </row>
    <row r="499" spans="1:3" x14ac:dyDescent="0.3">
      <c r="A499" s="2" t="s">
        <v>98</v>
      </c>
      <c r="B499" s="21">
        <v>0.224</v>
      </c>
      <c r="C499" s="21">
        <v>2.5</v>
      </c>
    </row>
    <row r="500" spans="1:3" x14ac:dyDescent="0.3">
      <c r="A500" s="2" t="s">
        <v>29</v>
      </c>
      <c r="B500" s="21">
        <v>37.043999999999997</v>
      </c>
      <c r="C500" s="21">
        <v>82.4375058080998</v>
      </c>
    </row>
    <row r="502" spans="1:3" x14ac:dyDescent="0.3">
      <c r="A502" s="12"/>
      <c r="B502" s="13"/>
      <c r="C502" s="14"/>
    </row>
    <row r="503" spans="1:3" x14ac:dyDescent="0.3">
      <c r="A503" s="15"/>
      <c r="B503" s="16"/>
      <c r="C503" s="17"/>
    </row>
    <row r="504" spans="1:3" x14ac:dyDescent="0.3">
      <c r="A504" s="15"/>
      <c r="B504" s="16"/>
      <c r="C504" s="17"/>
    </row>
    <row r="505" spans="1:3" x14ac:dyDescent="0.3">
      <c r="A505" s="15"/>
      <c r="B505" s="16"/>
      <c r="C505" s="17"/>
    </row>
    <row r="506" spans="1:3" x14ac:dyDescent="0.3">
      <c r="A506" s="15"/>
      <c r="B506" s="16"/>
      <c r="C506" s="17"/>
    </row>
    <row r="507" spans="1:3" x14ac:dyDescent="0.3">
      <c r="A507" s="15"/>
      <c r="B507" s="16"/>
      <c r="C507" s="17"/>
    </row>
    <row r="508" spans="1:3" x14ac:dyDescent="0.3">
      <c r="A508" s="15"/>
      <c r="B508" s="16"/>
      <c r="C508" s="17"/>
    </row>
    <row r="509" spans="1:3" x14ac:dyDescent="0.3">
      <c r="A509" s="15"/>
      <c r="B509" s="16"/>
      <c r="C509" s="17"/>
    </row>
    <row r="510" spans="1:3" x14ac:dyDescent="0.3">
      <c r="A510" s="15"/>
      <c r="B510" s="16"/>
      <c r="C510" s="17"/>
    </row>
    <row r="511" spans="1:3" x14ac:dyDescent="0.3">
      <c r="A511" s="15"/>
      <c r="B511" s="16"/>
      <c r="C511" s="17"/>
    </row>
    <row r="512" spans="1:3" x14ac:dyDescent="0.3">
      <c r="A512" s="15"/>
      <c r="B512" s="16"/>
      <c r="C512" s="17"/>
    </row>
    <row r="513" spans="1:5" x14ac:dyDescent="0.3">
      <c r="A513" s="15"/>
      <c r="B513" s="16"/>
      <c r="C513" s="17"/>
    </row>
    <row r="514" spans="1:5" x14ac:dyDescent="0.3">
      <c r="A514" s="15"/>
      <c r="B514" s="16"/>
      <c r="C514" s="17"/>
    </row>
    <row r="515" spans="1:5" x14ac:dyDescent="0.3">
      <c r="A515" s="15"/>
      <c r="B515" s="16"/>
      <c r="C515" s="17"/>
    </row>
    <row r="516" spans="1:5" x14ac:dyDescent="0.3">
      <c r="A516" s="15"/>
      <c r="B516" s="16"/>
      <c r="C516" s="17"/>
    </row>
    <row r="517" spans="1:5" x14ac:dyDescent="0.3">
      <c r="A517" s="15"/>
      <c r="B517" s="16"/>
      <c r="C517" s="17"/>
    </row>
    <row r="518" spans="1:5" x14ac:dyDescent="0.3">
      <c r="A518" s="15"/>
      <c r="B518" s="16"/>
      <c r="C518" s="17"/>
    </row>
    <row r="519" spans="1:5" x14ac:dyDescent="0.3">
      <c r="A519" s="18"/>
      <c r="B519" s="19"/>
      <c r="C519" s="20"/>
    </row>
    <row r="521" spans="1:5" x14ac:dyDescent="0.3">
      <c r="A521" s="1" t="s">
        <v>30</v>
      </c>
      <c r="C521" s="1" t="s">
        <v>30</v>
      </c>
      <c r="D521" t="s">
        <v>120</v>
      </c>
      <c r="E521" t="s">
        <v>114</v>
      </c>
    </row>
    <row r="522" spans="1:5" x14ac:dyDescent="0.3">
      <c r="A522" s="2" t="s">
        <v>79</v>
      </c>
      <c r="C522" s="2" t="s">
        <v>79</v>
      </c>
      <c r="D522" s="21">
        <v>21276.59574468085</v>
      </c>
      <c r="E522" s="21">
        <v>14222.222222222223</v>
      </c>
    </row>
    <row r="523" spans="1:5" x14ac:dyDescent="0.3">
      <c r="A523" s="2" t="s">
        <v>76</v>
      </c>
      <c r="C523" s="2" t="s">
        <v>76</v>
      </c>
      <c r="D523" s="21">
        <v>16949.152542372882</v>
      </c>
      <c r="E523" s="21">
        <v>50769.230769230773</v>
      </c>
    </row>
    <row r="524" spans="1:5" x14ac:dyDescent="0.3">
      <c r="A524" s="2" t="s">
        <v>100</v>
      </c>
      <c r="C524" s="2" t="s">
        <v>100</v>
      </c>
      <c r="D524" s="21">
        <v>24390.243902439026</v>
      </c>
      <c r="E524" s="21">
        <v>1506.0240963855422</v>
      </c>
    </row>
    <row r="525" spans="1:5" x14ac:dyDescent="0.3">
      <c r="A525" s="2" t="s">
        <v>78</v>
      </c>
      <c r="C525" s="2" t="s">
        <v>78</v>
      </c>
      <c r="D525" s="21">
        <v>17241.37931034483</v>
      </c>
      <c r="E525" s="21">
        <v>9624.4131455399056</v>
      </c>
    </row>
    <row r="526" spans="1:5" x14ac:dyDescent="0.3">
      <c r="A526" s="2" t="s">
        <v>66</v>
      </c>
      <c r="C526" s="2" t="s">
        <v>66</v>
      </c>
      <c r="D526" s="21">
        <v>21276.59574468085</v>
      </c>
      <c r="E526" s="21">
        <v>43157.8947368421</v>
      </c>
    </row>
    <row r="527" spans="1:5" x14ac:dyDescent="0.3">
      <c r="A527" s="2" t="s">
        <v>81</v>
      </c>
      <c r="C527" s="2" t="s">
        <v>81</v>
      </c>
      <c r="D527" s="21">
        <v>20000</v>
      </c>
      <c r="E527" s="21">
        <v>14578.947368421053</v>
      </c>
    </row>
    <row r="528" spans="1:5" x14ac:dyDescent="0.3">
      <c r="A528" s="2" t="s">
        <v>80</v>
      </c>
      <c r="C528" s="2" t="s">
        <v>80</v>
      </c>
      <c r="D528" s="21">
        <v>21276.59574468085</v>
      </c>
      <c r="E528" s="21">
        <v>6078.4313725490201</v>
      </c>
    </row>
    <row r="529" spans="1:5" x14ac:dyDescent="0.3">
      <c r="A529" s="2" t="s">
        <v>82</v>
      </c>
      <c r="C529" s="2" t="s">
        <v>82</v>
      </c>
      <c r="D529" s="21">
        <v>18181.818181818184</v>
      </c>
      <c r="E529" s="21">
        <v>8727.2727272727279</v>
      </c>
    </row>
    <row r="530" spans="1:5" x14ac:dyDescent="0.3">
      <c r="A530" s="2" t="s">
        <v>94</v>
      </c>
      <c r="C530" s="2" t="s">
        <v>94</v>
      </c>
      <c r="D530" s="21">
        <v>28571.428571428569</v>
      </c>
      <c r="E530" s="21">
        <v>2259.6153846153843</v>
      </c>
    </row>
    <row r="531" spans="1:5" x14ac:dyDescent="0.3">
      <c r="A531" s="2" t="s">
        <v>92</v>
      </c>
      <c r="C531" s="2" t="s">
        <v>92</v>
      </c>
      <c r="D531" s="21">
        <v>21276.59574468085</v>
      </c>
      <c r="E531" s="21">
        <v>677.96610169491532</v>
      </c>
    </row>
    <row r="532" spans="1:5" x14ac:dyDescent="0.3">
      <c r="A532" s="2" t="s">
        <v>84</v>
      </c>
      <c r="C532" s="2" t="s">
        <v>84</v>
      </c>
      <c r="D532" s="21">
        <v>17857.142857142859</v>
      </c>
      <c r="E532" s="21">
        <v>45818.181818181816</v>
      </c>
    </row>
    <row r="533" spans="1:5" x14ac:dyDescent="0.3">
      <c r="A533" s="2" t="s">
        <v>68</v>
      </c>
      <c r="C533" s="2" t="s">
        <v>68</v>
      </c>
      <c r="D533" s="21">
        <v>20833.333333333336</v>
      </c>
      <c r="E533" s="21">
        <v>38507.462686567167</v>
      </c>
    </row>
    <row r="534" spans="1:5" x14ac:dyDescent="0.3">
      <c r="A534" s="2" t="s">
        <v>67</v>
      </c>
      <c r="C534" s="2" t="s">
        <v>67</v>
      </c>
      <c r="D534" s="21">
        <v>19230.76923076923</v>
      </c>
      <c r="E534" s="21">
        <v>44457.831325301209</v>
      </c>
    </row>
    <row r="535" spans="1:5" x14ac:dyDescent="0.3">
      <c r="A535" s="2" t="s">
        <v>73</v>
      </c>
      <c r="C535" s="2" t="s">
        <v>73</v>
      </c>
      <c r="D535" s="21">
        <v>22222.222222222223</v>
      </c>
      <c r="E535" s="21">
        <v>1892.8571428571427</v>
      </c>
    </row>
    <row r="536" spans="1:5" x14ac:dyDescent="0.3">
      <c r="A536" s="2" t="s">
        <v>96</v>
      </c>
      <c r="C536" s="2" t="s">
        <v>96</v>
      </c>
      <c r="D536" s="21">
        <v>27027.027027027023</v>
      </c>
      <c r="E536" s="21">
        <v>3677.5362318840575</v>
      </c>
    </row>
    <row r="537" spans="1:5" x14ac:dyDescent="0.3">
      <c r="A537" s="2" t="s">
        <v>101</v>
      </c>
      <c r="C537" s="2" t="s">
        <v>101</v>
      </c>
      <c r="D537" s="21">
        <v>20408.163265306121</v>
      </c>
      <c r="E537" s="21">
        <v>5341.1764705882351</v>
      </c>
    </row>
    <row r="538" spans="1:5" x14ac:dyDescent="0.3">
      <c r="A538" s="2" t="s">
        <v>104</v>
      </c>
      <c r="C538" s="2" t="s">
        <v>104</v>
      </c>
      <c r="D538" s="21">
        <v>27027.027027027023</v>
      </c>
      <c r="E538" s="21">
        <v>4682.9268292682927</v>
      </c>
    </row>
    <row r="539" spans="1:5" x14ac:dyDescent="0.3">
      <c r="A539" s="2" t="s">
        <v>86</v>
      </c>
      <c r="C539" s="2" t="s">
        <v>86</v>
      </c>
      <c r="D539" s="21">
        <v>20833.333333333336</v>
      </c>
      <c r="E539" s="21">
        <v>66200</v>
      </c>
    </row>
    <row r="540" spans="1:5" x14ac:dyDescent="0.3">
      <c r="A540" s="2" t="s">
        <v>102</v>
      </c>
      <c r="C540" s="2" t="s">
        <v>102</v>
      </c>
      <c r="D540" s="21">
        <v>21739.130434782612</v>
      </c>
      <c r="E540" s="21">
        <v>37956.989247311823</v>
      </c>
    </row>
    <row r="541" spans="1:5" x14ac:dyDescent="0.3">
      <c r="A541" s="2" t="s">
        <v>75</v>
      </c>
      <c r="C541" s="2" t="s">
        <v>75</v>
      </c>
      <c r="D541" s="21">
        <v>23809.523809523809</v>
      </c>
      <c r="E541" s="21">
        <v>38650.793650793654</v>
      </c>
    </row>
    <row r="542" spans="1:5" x14ac:dyDescent="0.3">
      <c r="A542" s="2" t="s">
        <v>77</v>
      </c>
      <c r="C542" s="2" t="s">
        <v>77</v>
      </c>
      <c r="D542" s="21">
        <v>23809.523809523809</v>
      </c>
      <c r="E542" s="21">
        <v>8846.1538461538457</v>
      </c>
    </row>
    <row r="543" spans="1:5" x14ac:dyDescent="0.3">
      <c r="A543" s="2" t="s">
        <v>95</v>
      </c>
      <c r="C543" s="2" t="s">
        <v>95</v>
      </c>
      <c r="D543" s="21">
        <v>22222.222222222223</v>
      </c>
      <c r="E543" s="21">
        <v>2972.9729729729729</v>
      </c>
    </row>
    <row r="544" spans="1:5" x14ac:dyDescent="0.3">
      <c r="A544" s="2" t="s">
        <v>87</v>
      </c>
      <c r="C544" s="2" t="s">
        <v>87</v>
      </c>
      <c r="D544" s="21">
        <v>21276.59574468085</v>
      </c>
      <c r="E544" s="21">
        <v>48882.352941176468</v>
      </c>
    </row>
    <row r="545" spans="1:5" x14ac:dyDescent="0.3">
      <c r="A545" s="2" t="s">
        <v>88</v>
      </c>
      <c r="C545" s="2" t="s">
        <v>88</v>
      </c>
      <c r="D545" s="21">
        <v>18518.518518518518</v>
      </c>
      <c r="E545" s="21">
        <v>40799.999999999993</v>
      </c>
    </row>
    <row r="546" spans="1:5" x14ac:dyDescent="0.3">
      <c r="A546" s="2" t="s">
        <v>91</v>
      </c>
      <c r="C546" s="2" t="s">
        <v>91</v>
      </c>
      <c r="D546" s="21">
        <v>25641.025641025644</v>
      </c>
      <c r="E546" s="21">
        <v>1825.2427184466019</v>
      </c>
    </row>
    <row r="547" spans="1:5" x14ac:dyDescent="0.3">
      <c r="A547" s="2" t="s">
        <v>71</v>
      </c>
      <c r="C547" s="2" t="s">
        <v>71</v>
      </c>
      <c r="D547" s="21">
        <v>21276.59574468085</v>
      </c>
      <c r="E547" s="21">
        <v>74074.074074074073</v>
      </c>
    </row>
    <row r="548" spans="1:5" x14ac:dyDescent="0.3">
      <c r="A548" s="2" t="s">
        <v>99</v>
      </c>
      <c r="C548" s="2" t="s">
        <v>99</v>
      </c>
      <c r="D548" s="21">
        <v>23809.523809523809</v>
      </c>
      <c r="E548" s="21">
        <v>1355.5555555555557</v>
      </c>
    </row>
    <row r="549" spans="1:5" x14ac:dyDescent="0.3">
      <c r="A549" s="2" t="s">
        <v>85</v>
      </c>
      <c r="C549" s="2" t="s">
        <v>85</v>
      </c>
      <c r="D549" s="21">
        <v>17543.859649122805</v>
      </c>
      <c r="E549" s="21">
        <v>21900</v>
      </c>
    </row>
    <row r="550" spans="1:5" x14ac:dyDescent="0.3">
      <c r="A550" s="2" t="s">
        <v>72</v>
      </c>
      <c r="C550" s="2" t="s">
        <v>72</v>
      </c>
      <c r="D550" s="21">
        <v>18181.818181818184</v>
      </c>
      <c r="E550" s="21">
        <v>10896.551724137931</v>
      </c>
    </row>
    <row r="551" spans="1:5" x14ac:dyDescent="0.3">
      <c r="A551" s="2" t="s">
        <v>93</v>
      </c>
      <c r="C551" s="2" t="s">
        <v>93</v>
      </c>
      <c r="D551" s="21">
        <v>22222.222222222223</v>
      </c>
      <c r="E551" s="21">
        <v>19628.571428571431</v>
      </c>
    </row>
    <row r="552" spans="1:5" x14ac:dyDescent="0.3">
      <c r="A552" s="2" t="s">
        <v>90</v>
      </c>
      <c r="C552" s="2" t="s">
        <v>90</v>
      </c>
      <c r="D552" s="21">
        <v>21739.130434782612</v>
      </c>
      <c r="E552" s="21">
        <v>5816.666666666667</v>
      </c>
    </row>
    <row r="553" spans="1:5" x14ac:dyDescent="0.3">
      <c r="A553" s="2" t="s">
        <v>89</v>
      </c>
      <c r="C553" s="2" t="s">
        <v>89</v>
      </c>
      <c r="D553" s="21">
        <v>24390.243902439026</v>
      </c>
      <c r="E553" s="21">
        <v>29442.307692307691</v>
      </c>
    </row>
    <row r="554" spans="1:5" x14ac:dyDescent="0.3">
      <c r="A554" s="2" t="s">
        <v>70</v>
      </c>
      <c r="C554" s="2" t="s">
        <v>70</v>
      </c>
      <c r="D554" s="21">
        <v>19230.76923076923</v>
      </c>
      <c r="E554" s="21">
        <v>27872.340425531915</v>
      </c>
    </row>
    <row r="555" spans="1:5" x14ac:dyDescent="0.3">
      <c r="A555" s="2" t="s">
        <v>83</v>
      </c>
      <c r="C555" s="2" t="s">
        <v>83</v>
      </c>
      <c r="D555" s="21">
        <v>20408.163265306121</v>
      </c>
      <c r="E555" s="21">
        <v>53600</v>
      </c>
    </row>
    <row r="556" spans="1:5" x14ac:dyDescent="0.3">
      <c r="A556" s="2" t="s">
        <v>97</v>
      </c>
      <c r="C556" s="2" t="s">
        <v>97</v>
      </c>
      <c r="D556" s="21">
        <v>22727.272727272728</v>
      </c>
      <c r="E556" s="21">
        <v>6500</v>
      </c>
    </row>
    <row r="557" spans="1:5" x14ac:dyDescent="0.3">
      <c r="A557" s="2" t="s">
        <v>103</v>
      </c>
      <c r="C557" s="2" t="s">
        <v>103</v>
      </c>
      <c r="D557" s="21">
        <v>22727.272727272728</v>
      </c>
      <c r="E557" s="21">
        <v>10142.857142857143</v>
      </c>
    </row>
    <row r="558" spans="1:5" x14ac:dyDescent="0.3">
      <c r="A558" s="2" t="s">
        <v>106</v>
      </c>
      <c r="C558" s="2" t="s">
        <v>106</v>
      </c>
      <c r="D558" s="21">
        <v>22222.222222222223</v>
      </c>
      <c r="E558" s="21">
        <v>38823.529411764706</v>
      </c>
    </row>
    <row r="559" spans="1:5" x14ac:dyDescent="0.3">
      <c r="A559" s="2" t="s">
        <v>98</v>
      </c>
      <c r="C559" s="2" t="s">
        <v>98</v>
      </c>
      <c r="D559" s="21">
        <v>25000</v>
      </c>
      <c r="E559" s="21">
        <v>2285.7142857142858</v>
      </c>
    </row>
    <row r="560" spans="1:5" x14ac:dyDescent="0.3">
      <c r="A560" s="2" t="s">
        <v>29</v>
      </c>
      <c r="C560" s="2" t="s">
        <v>29</v>
      </c>
      <c r="D560" s="21">
        <v>824375.05808099813</v>
      </c>
      <c r="E560" s="21">
        <v>844452.66421345843</v>
      </c>
    </row>
  </sheetData>
  <pageMargins left="0.7" right="0.7" top="0.75" bottom="0.75" header="0.3" footer="0.3"/>
  <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7E60-E376-4F41-A1F7-61744428E4E3}">
  <dimension ref="A1:Z10"/>
  <sheetViews>
    <sheetView showGridLines="0" tabSelected="1" topLeftCell="A7" workbookViewId="0">
      <selection activeCell="Q33" sqref="Q33"/>
    </sheetView>
  </sheetViews>
  <sheetFormatPr defaultRowHeight="14.4" x14ac:dyDescent="0.3"/>
  <sheetData>
    <row r="1" spans="1:26" ht="14.4" customHeight="1" x14ac:dyDescent="0.3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</sheetData>
  <mergeCells count="1">
    <mergeCell ref="A1:Z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Old Dashboard</vt:lpstr>
      <vt:lpstr>Working Table</vt:lpstr>
      <vt:lpstr>No Outliers</vt:lpstr>
      <vt:lpstr>PivotTable</vt:lpstr>
      <vt:lpstr>Outliers</vt:lpstr>
      <vt:lpstr>Inversion multiplied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Ferreira</dc:creator>
  <cp:lastModifiedBy>Oscar Ferreira</cp:lastModifiedBy>
  <dcterms:created xsi:type="dcterms:W3CDTF">2024-04-29T19:48:58Z</dcterms:created>
  <dcterms:modified xsi:type="dcterms:W3CDTF">2024-05-23T00:43:04Z</dcterms:modified>
</cp:coreProperties>
</file>