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ki\Desktop\"/>
    </mc:Choice>
  </mc:AlternateContent>
  <xr:revisionPtr revIDLastSave="0" documentId="13_ncr:1_{50117A66-BADF-4D0F-96D2-C8BF128C77A9}" xr6:coauthVersionLast="47" xr6:coauthVersionMax="47" xr10:uidLastSave="{00000000-0000-0000-0000-000000000000}"/>
  <bookViews>
    <workbookView xWindow="-108" yWindow="-108" windowWidth="23256" windowHeight="12576" activeTab="2" xr2:uid="{CE21E16A-2372-4F27-9A91-21A7125F3648}"/>
  </bookViews>
  <sheets>
    <sheet name="Cuisines" sheetId="1" r:id="rId1"/>
    <sheet name="Customers Breakfast" sheetId="4" r:id="rId2"/>
    <sheet name="Users" sheetId="6" r:id="rId3"/>
    <sheet name="Orders Traffic" sheetId="5" r:id="rId4"/>
  </sheets>
  <externalReferences>
    <externalReference r:id="rId5"/>
  </externalReferenc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M5" i="4"/>
  <c r="M6" i="4"/>
  <c r="M7" i="4"/>
  <c r="M8" i="4"/>
  <c r="M9" i="4"/>
  <c r="M4" i="4"/>
  <c r="L5" i="4"/>
  <c r="L6" i="4"/>
  <c r="L7" i="4"/>
  <c r="L8" i="4"/>
  <c r="L9" i="4"/>
  <c r="L4" i="4"/>
  <c r="K5" i="4"/>
  <c r="K6" i="4"/>
  <c r="K7" i="4"/>
  <c r="K8" i="4"/>
  <c r="K9" i="4"/>
  <c r="K4" i="4"/>
  <c r="I5" i="4"/>
  <c r="I6" i="4"/>
  <c r="I7" i="4"/>
  <c r="I8" i="4"/>
  <c r="I9" i="4"/>
  <c r="I4" i="4"/>
  <c r="H5" i="4"/>
  <c r="H6" i="4"/>
  <c r="H7" i="4"/>
  <c r="H8" i="4"/>
  <c r="H9" i="4"/>
  <c r="H4" i="4"/>
  <c r="C14" i="4"/>
  <c r="C13" i="4"/>
  <c r="G5" i="4"/>
  <c r="G6" i="4"/>
  <c r="G7" i="4"/>
  <c r="G8" i="4"/>
  <c r="G9" i="4"/>
  <c r="G4" i="4"/>
  <c r="B13" i="4"/>
  <c r="B14" i="4"/>
  <c r="F28" i="1"/>
</calcChain>
</file>

<file path=xl/sharedStrings.xml><?xml version="1.0" encoding="utf-8"?>
<sst xmlns="http://schemas.openxmlformats.org/spreadsheetml/2006/main" count="94" uniqueCount="38">
  <si>
    <t>num_orders</t>
  </si>
  <si>
    <t>total_amount</t>
  </si>
  <si>
    <t>weekday</t>
  </si>
  <si>
    <t>cuisine</t>
  </si>
  <si>
    <t>Meat</t>
  </si>
  <si>
    <t>Italian</t>
  </si>
  <si>
    <t>Breakfast</t>
  </si>
  <si>
    <t>Street food</t>
  </si>
  <si>
    <t>Local Stores</t>
  </si>
  <si>
    <t>Sum of num_orders</t>
  </si>
  <si>
    <t>Column Labels</t>
  </si>
  <si>
    <t>Row Labels</t>
  </si>
  <si>
    <t>Cuisine</t>
  </si>
  <si>
    <t>Percent</t>
  </si>
  <si>
    <t>user_class_name</t>
  </si>
  <si>
    <t>avg_order_amount</t>
  </si>
  <si>
    <t>total_coupon_discount</t>
  </si>
  <si>
    <t>avg_delivery_cost</t>
  </si>
  <si>
    <t>All Star</t>
  </si>
  <si>
    <t>Loyal</t>
  </si>
  <si>
    <t>Common User</t>
  </si>
  <si>
    <t>Infrequent</t>
  </si>
  <si>
    <t>High Spenders</t>
  </si>
  <si>
    <t>One Timers</t>
  </si>
  <si>
    <t>min</t>
  </si>
  <si>
    <t>max</t>
  </si>
  <si>
    <t>Percent of Breakfast Orders</t>
  </si>
  <si>
    <t>breakfast_amount</t>
  </si>
  <si>
    <t>rest_cuisines_amount</t>
  </si>
  <si>
    <t>Percent of Rest Orders</t>
  </si>
  <si>
    <t>hour_of_day</t>
  </si>
  <si>
    <t>order_count</t>
  </si>
  <si>
    <t>order_percentage</t>
  </si>
  <si>
    <t>0.56795929345681029</t>
  </si>
  <si>
    <t>0.30996222240170435</t>
  </si>
  <si>
    <t>0.17174406324814198</t>
  </si>
  <si>
    <t>0.11185460729737019</t>
  </si>
  <si>
    <t>0.23666240481310069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</si>
</sst>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Breakdown of Orders by Cuisine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Cuisines!$F$1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3-4670-9C19-F534E2773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3-4670-9C19-F534E2773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B3-4670-9C19-F534E2773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B3-4670-9C19-F534E2773A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B3-4670-9C19-F534E2773A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Cuisines!$E$2:$E$6</c:f>
              <c:strCache>
                <c:ptCount val="5"/>
                <c:pt idx="0">
                  <c:v>Breakfast</c:v>
                </c:pt>
                <c:pt idx="1">
                  <c:v>Italian</c:v>
                </c:pt>
                <c:pt idx="2">
                  <c:v>Local Stores</c:v>
                </c:pt>
                <c:pt idx="3">
                  <c:v>Meat</c:v>
                </c:pt>
                <c:pt idx="4">
                  <c:v>Street food</c:v>
                </c:pt>
              </c:strCache>
            </c:strRef>
          </c:cat>
          <c:val>
            <c:numRef>
              <c:f>Cuisines!$F$2:$F$6</c:f>
              <c:numCache>
                <c:formatCode>0.00%</c:formatCode>
                <c:ptCount val="5"/>
                <c:pt idx="0">
                  <c:v>0.43808298880387192</c:v>
                </c:pt>
                <c:pt idx="1">
                  <c:v>0.13806119696621047</c:v>
                </c:pt>
                <c:pt idx="2">
                  <c:v>1.1673110243839997E-3</c:v>
                </c:pt>
                <c:pt idx="3">
                  <c:v>0.30154264875977016</c:v>
                </c:pt>
                <c:pt idx="4">
                  <c:v>0.12114585444576347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EE4-AD2F-5F2861B84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[e-food.xlsx]Cuisines!PivotTable1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Balance by Cuisine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Cuisines!$R$1:$R$2</c:f>
              <c:strCache>
                <c:ptCount val="1"/>
                <c:pt idx="0">
                  <c:v>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Cuisines!$Q$3:$Q$9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Cuisines!$R$3:$R$9</c:f>
              <c:numCache>
                <c:formatCode>0.00%</c:formatCode>
                <c:ptCount val="7"/>
                <c:pt idx="0">
                  <c:v>0.13702108712440081</c:v>
                </c:pt>
                <c:pt idx="1">
                  <c:v>0.1290760207879669</c:v>
                </c:pt>
                <c:pt idx="2">
                  <c:v>0.14296945115036491</c:v>
                </c:pt>
                <c:pt idx="3">
                  <c:v>0.14600972609696877</c:v>
                </c:pt>
                <c:pt idx="4">
                  <c:v>0.14742550630665729</c:v>
                </c:pt>
                <c:pt idx="5">
                  <c:v>0.14975267328523623</c:v>
                </c:pt>
                <c:pt idx="6">
                  <c:v>0.14774553524840509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8E9-BB57-92E2C7E2F752}"/>
            </c:ext>
          </c:extLst>
        </c:ser>
        <c:ser>
          <c:idx val="1"/>
          <c:order val="1"/>
          <c:tx>
            <c:strRef>
              <c:f>Cuisines!$S$1:$S$2</c:f>
              <c:strCache>
                <c:ptCount val="1"/>
                <c:pt idx="0">
                  <c:v>Italian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Cuisines!$Q$3:$Q$9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Cuisines!$S$3:$S$9</c:f>
              <c:numCache>
                <c:formatCode>0.00%</c:formatCode>
                <c:ptCount val="7"/>
                <c:pt idx="0">
                  <c:v>0.16334977979403292</c:v>
                </c:pt>
                <c:pt idx="1">
                  <c:v>0.12396657725973266</c:v>
                </c:pt>
                <c:pt idx="2">
                  <c:v>0.13058931311191319</c:v>
                </c:pt>
                <c:pt idx="3">
                  <c:v>0.14030265902844466</c:v>
                </c:pt>
                <c:pt idx="4">
                  <c:v>0.14135125887170658</c:v>
                </c:pt>
                <c:pt idx="5">
                  <c:v>0.14908882192567083</c:v>
                </c:pt>
                <c:pt idx="6">
                  <c:v>0.15135159000849918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8E9-BB57-92E2C7E2F752}"/>
            </c:ext>
          </c:extLst>
        </c:ser>
        <c:ser>
          <c:idx val="2"/>
          <c:order val="2"/>
          <c:tx>
            <c:strRef>
              <c:f>Cuisines!$T$1:$T$2</c:f>
              <c:strCache>
                <c:ptCount val="1"/>
                <c:pt idx="0">
                  <c:v>Local Stores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Cuisines!$Q$3:$Q$9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Cuisines!$T$3:$T$9</c:f>
              <c:numCache>
                <c:formatCode>0.00%</c:formatCode>
                <c:ptCount val="7"/>
                <c:pt idx="0">
                  <c:v>1.95822454308094E-2</c:v>
                </c:pt>
                <c:pt idx="1">
                  <c:v>0.11879895561357702</c:v>
                </c:pt>
                <c:pt idx="2">
                  <c:v>0.1566579634464752</c:v>
                </c:pt>
                <c:pt idx="3">
                  <c:v>0.13707571801566579</c:v>
                </c:pt>
                <c:pt idx="4">
                  <c:v>0.1919060052219321</c:v>
                </c:pt>
                <c:pt idx="5">
                  <c:v>0.14490861618798956</c:v>
                </c:pt>
                <c:pt idx="6">
                  <c:v>0.2310704960835509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8E9-BB57-92E2C7E2F752}"/>
            </c:ext>
          </c:extLst>
        </c:ser>
        <c:ser>
          <c:idx val="3"/>
          <c:order val="3"/>
          <c:tx>
            <c:strRef>
              <c:f>Cuisines!$U$1:$U$2</c:f>
              <c:strCache>
                <c:ptCount val="1"/>
                <c:pt idx="0">
                  <c:v>Meat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Cuisines!$Q$3:$Q$9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Cuisines!$U$3:$U$9</c:f>
              <c:numCache>
                <c:formatCode>0.00%</c:formatCode>
                <c:ptCount val="7"/>
                <c:pt idx="0">
                  <c:v>0.14140745420088441</c:v>
                </c:pt>
                <c:pt idx="1">
                  <c:v>0.12364876816171826</c:v>
                </c:pt>
                <c:pt idx="2">
                  <c:v>0.13480227416298168</c:v>
                </c:pt>
                <c:pt idx="3">
                  <c:v>0.1489930511686671</c:v>
                </c:pt>
                <c:pt idx="4">
                  <c:v>0.14562728995578017</c:v>
                </c:pt>
                <c:pt idx="5">
                  <c:v>0.15600252684775742</c:v>
                </c:pt>
                <c:pt idx="6">
                  <c:v>0.14951863550221098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8E9-BB57-92E2C7E2F752}"/>
            </c:ext>
          </c:extLst>
        </c:ser>
        <c:ser>
          <c:idx val="4"/>
          <c:order val="4"/>
          <c:tx>
            <c:strRef>
              <c:f>Cuisines!$V$1:$V$2</c:f>
              <c:strCache>
                <c:ptCount val="1"/>
                <c:pt idx="0">
                  <c:v>Street food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Cuisines!$Q$3:$Q$9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Cuisines!$V$3:$V$9</c:f>
              <c:numCache>
                <c:formatCode>0.00%</c:formatCode>
                <c:ptCount val="7"/>
                <c:pt idx="0">
                  <c:v>0.14120029686654842</c:v>
                </c:pt>
                <c:pt idx="1">
                  <c:v>0.12714945218058543</c:v>
                </c:pt>
                <c:pt idx="2">
                  <c:v>0.14131350868586237</c:v>
                </c:pt>
                <c:pt idx="3">
                  <c:v>0.14093613595481591</c:v>
                </c:pt>
                <c:pt idx="4">
                  <c:v>0.1453765550901292</c:v>
                </c:pt>
                <c:pt idx="5">
                  <c:v>0.1538674415386744</c:v>
                </c:pt>
                <c:pt idx="6">
                  <c:v>0.15015660968338429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8E9-BB57-92E2C7E2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11328"/>
        <c:axId val="441011744"/>
      </c:lineChart>
      <c:catAx>
        <c:axId val="441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1744"/>
        <c:crosses val="autoZero"/>
        <c:auto val="1"/>
        <c:lblAlgn val="ctr"/>
        <c:lblOffset val="100"/>
        <c:noMultiLvlLbl val="0"/>
      </c:catAx>
      <c:valAx>
        <c:axId val="441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Class Suitability for Breakfast Coupon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'Customers Breakfast'!$D$3</c:f>
              <c:strCache>
                <c:ptCount val="1"/>
                <c:pt idx="0">
                  <c:v>breakfast_amount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'Customers Breakfast'!$A$4:$A$9</c:f>
              <c:strCache>
                <c:ptCount val="6"/>
                <c:pt idx="0">
                  <c:v>All Star</c:v>
                </c:pt>
                <c:pt idx="1">
                  <c:v>Loyal</c:v>
                </c:pt>
                <c:pt idx="2">
                  <c:v>Common User</c:v>
                </c:pt>
                <c:pt idx="3">
                  <c:v>Infrequent</c:v>
                </c:pt>
                <c:pt idx="4">
                  <c:v>High Spenders</c:v>
                </c:pt>
                <c:pt idx="5">
                  <c:v>One Timers</c:v>
                </c:pt>
              </c:strCache>
            </c:strRef>
          </c:cat>
          <c:val>
            <c:numRef>
              <c:f>'Customers Breakfast'!$D$4:$D$9</c:f>
              <c:numCache>
                <c:formatCode>0.00</c:formatCode>
                <c:ptCount val="6"/>
                <c:pt idx="0">
                  <c:v>719887.81000002497</c:v>
                </c:pt>
                <c:pt idx="1">
                  <c:v>348249.829999996</c:v>
                </c:pt>
                <c:pt idx="2">
                  <c:v>269050.77999999898</c:v>
                </c:pt>
                <c:pt idx="3">
                  <c:v>126097.68</c:v>
                </c:pt>
                <c:pt idx="4">
                  <c:v>156457.28999999899</c:v>
                </c:pt>
                <c:pt idx="5">
                  <c:v>52376.729999999901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5D2-9C0F-68E539D42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4200720"/>
        <c:axId val="474198640"/>
      </c:barChart>
      <c:catAx>
        <c:axId val="47420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98640"/>
        <c:crosses val="autoZero"/>
        <c:auto val="1"/>
        <c:lblAlgn val="ctr"/>
        <c:lblOffset val="100"/>
        <c:noMultiLvlLbl val="0"/>
      </c:catAx>
      <c:valAx>
        <c:axId val="4741986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4742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'Customers Breakfast'!$K$3</c:f>
              <c:strCache>
                <c:ptCount val="1"/>
                <c:pt idx="0">
                  <c:v>Percent of Breakfast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Breakfast'!$A$4:$A$9</c:f>
              <c:strCache>
                <c:ptCount val="6"/>
                <c:pt idx="0">
                  <c:v>All Star</c:v>
                </c:pt>
                <c:pt idx="1">
                  <c:v>Loyal</c:v>
                </c:pt>
                <c:pt idx="2">
                  <c:v>Common User</c:v>
                </c:pt>
                <c:pt idx="3">
                  <c:v>Infrequent</c:v>
                </c:pt>
                <c:pt idx="4">
                  <c:v>High Spenders</c:v>
                </c:pt>
                <c:pt idx="5">
                  <c:v>One Timers</c:v>
                </c:pt>
              </c:strCache>
            </c:strRef>
          </c:cat>
          <c:val>
            <c:numRef>
              <c:f>'Customers Breakfast'!$K$4:$K$9</c:f>
              <c:numCache>
                <c:formatCode>0.00%</c:formatCode>
                <c:ptCount val="6"/>
                <c:pt idx="0">
                  <c:v>0.35184625148371462</c:v>
                </c:pt>
                <c:pt idx="1">
                  <c:v>0.46876302349157056</c:v>
                </c:pt>
                <c:pt idx="2">
                  <c:v>0.20204611556861546</c:v>
                </c:pt>
                <c:pt idx="3">
                  <c:v>0.1712103042420938</c:v>
                </c:pt>
                <c:pt idx="4">
                  <c:v>0.14005139884060766</c:v>
                </c:pt>
                <c:pt idx="5">
                  <c:v>0.11756245889939014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0-4257-8D4E-5F2CEAB0972D}"/>
            </c:ext>
          </c:extLst>
        </c:ser>
        <c:ser>
          <c:idx val="1"/>
          <c:order val="1"/>
          <c:tx>
            <c:strRef>
              <c:f>'Customers Breakfast'!$M$3</c:f>
              <c:strCache>
                <c:ptCount val="1"/>
                <c:pt idx="0">
                  <c:v>Percent of Rest Orders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Breakfast'!$A$4:$A$9</c:f>
              <c:strCache>
                <c:ptCount val="6"/>
                <c:pt idx="0">
                  <c:v>All Star</c:v>
                </c:pt>
                <c:pt idx="1">
                  <c:v>Loyal</c:v>
                </c:pt>
                <c:pt idx="2">
                  <c:v>Common User</c:v>
                </c:pt>
                <c:pt idx="3">
                  <c:v>Infrequent</c:v>
                </c:pt>
                <c:pt idx="4">
                  <c:v>High Spenders</c:v>
                </c:pt>
                <c:pt idx="5">
                  <c:v>One Timers</c:v>
                </c:pt>
              </c:strCache>
            </c:strRef>
          </c:cat>
          <c:val>
            <c:numRef>
              <c:f>'Customers Breakfast'!$M$4:$M$9</c:f>
              <c:numCache>
                <c:formatCode>0.00%</c:formatCode>
                <c:ptCount val="6"/>
                <c:pt idx="0">
                  <c:v>0.64815374851628538</c:v>
                </c:pt>
                <c:pt idx="1">
                  <c:v>0.53123697650842938</c:v>
                </c:pt>
                <c:pt idx="2">
                  <c:v>0.79795388443138449</c:v>
                </c:pt>
                <c:pt idx="3">
                  <c:v>0.82878969575790618</c:v>
                </c:pt>
                <c:pt idx="4">
                  <c:v>0.85994860115939231</c:v>
                </c:pt>
                <c:pt idx="5">
                  <c:v>0.88243754110060979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0-4257-8D4E-5F2CEAB097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2910096"/>
        <c:axId val="1532908848"/>
      </c:barChart>
      <c:catAx>
        <c:axId val="153291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32908848"/>
        <c:crosses val="autoZero"/>
        <c:auto val="1"/>
        <c:lblAlgn val="ctr"/>
        <c:lblOffset val="100"/>
        <c:noMultiLvlLbl val="0"/>
      </c:catAx>
      <c:valAx>
        <c:axId val="153290884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329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'Orders Traffic'!$G$1</c:f>
              <c:strCache>
                <c:ptCount val="1"/>
                <c:pt idx="0">
                  <c:v>order_percentage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5-4D34-98B1-2B7A59A364B6}"/>
              </c:ext>
            </c:extLst>
          </c:dPt>
          <c:dLbls>
            <c:dLbl>
              <c:idx val="2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A5-4D34-98B1-2B7A59A364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'Orders Traffic'!$E$2:$E$25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'Orders Traffic'!$G$2:$G$25</c:f>
              <c:numCache>
                <c:formatCode>0.00%</c:formatCode>
                <c:ptCount val="24"/>
                <c:pt idx="0">
                  <c:v>1.85824942967865E-2</c:v>
                </c:pt>
                <c:pt idx="1">
                  <c:v>1.0414364935561599E-2</c:v>
                </c:pt>
                <c:pt idx="2">
                  <c:v>5.6795929345680998E-3</c:v>
                </c:pt>
                <c:pt idx="3">
                  <c:v>3.09962222401704E-3</c:v>
                </c:pt>
                <c:pt idx="4">
                  <c:v>1.7174406324814101E-3</c:v>
                </c:pt>
                <c:pt idx="5">
                  <c:v>1.1185460729737E-3</c:v>
                </c:pt>
                <c:pt idx="6">
                  <c:v>2.366624048131E-3</c:v>
                </c:pt>
                <c:pt idx="7">
                  <c:v>1.4882453608530199E-2</c:v>
                </c:pt>
                <c:pt idx="8">
                  <c:v>3.7684640107039001E-2</c:v>
                </c:pt>
                <c:pt idx="9">
                  <c:v>5.5002293476621E-2</c:v>
                </c:pt>
                <c:pt idx="10">
                  <c:v>6.1649565915737198E-2</c:v>
                </c:pt>
                <c:pt idx="11">
                  <c:v>5.7914475418654694E-2</c:v>
                </c:pt>
                <c:pt idx="12">
                  <c:v>5.4982482715110505E-2</c:v>
                </c:pt>
                <c:pt idx="13">
                  <c:v>6.2240840951587002E-2</c:v>
                </c:pt>
                <c:pt idx="14">
                  <c:v>6.6679975434655703E-2</c:v>
                </c:pt>
                <c:pt idx="15">
                  <c:v>6.20229225749723E-2</c:v>
                </c:pt>
                <c:pt idx="16">
                  <c:v>5.2084015915661003E-2</c:v>
                </c:pt>
                <c:pt idx="17">
                  <c:v>5.0899941939229698E-2</c:v>
                </c:pt>
                <c:pt idx="18">
                  <c:v>4.9859115007566103E-2</c:v>
                </c:pt>
                <c:pt idx="19">
                  <c:v>5.2080968106197799E-2</c:v>
                </c:pt>
                <c:pt idx="20">
                  <c:v>7.5946840107343802E-2</c:v>
                </c:pt>
                <c:pt idx="21">
                  <c:v>9.6415928461816194E-2</c:v>
                </c:pt>
                <c:pt idx="22">
                  <c:v>6.9051171196981398E-2</c:v>
                </c:pt>
                <c:pt idx="23">
                  <c:v>3.7623683917776096E-2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5-4D34-98B1-2B7A59A3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14444256"/>
        <c:axId val="1414444672"/>
      </c:barChart>
      <c:catAx>
        <c:axId val="1414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4444672"/>
        <c:crosses val="autoZero"/>
        <c:auto val="1"/>
        <c:lblAlgn val="ctr"/>
        <c:lblOffset val="100"/>
        <c:noMultiLvlLbl val="0"/>
      </c:catAx>
      <c:valAx>
        <c:axId val="1414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44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8</xdr:row>
      <xdr:rowOff>38100</xdr:rowOff>
    </xdr:from>
    <xdr:to>
      <xdr:col>14</xdr:col>
      <xdr:colOff>541020</xdr:colOff>
      <xdr:row>27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3DED3-2555-46A2-A460-6B427B4A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27</xdr:col>
      <xdr:colOff>53340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E5D8B-EDD6-4736-B85D-B57CC05F8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10</xdr:row>
      <xdr:rowOff>102870</xdr:rowOff>
    </xdr:from>
    <xdr:to>
      <xdr:col>10</xdr:col>
      <xdr:colOff>281940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B7090-9D41-4264-A9EE-72FB8B03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838200</xdr:colOff>
      <xdr:row>10</xdr:row>
      <xdr:rowOff>95250</xdr:rowOff>
    </xdr:from>
    <xdr:to>
      <xdr:col>16</xdr:col>
      <xdr:colOff>99060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63BCB-45F3-4AEE-9B42-B6822DB5B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125730</xdr:rowOff>
    </xdr:from>
    <xdr:to>
      <xdr:col>16</xdr:col>
      <xdr:colOff>586740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4E0E-47C4-4BBE-8610-6C5639FA8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 Traffic"/>
    </sheetNames>
    <sheetDataSet>
      <sheetData sheetId="0">
        <row r="1">
          <cell r="G1" t="str">
            <v>order_percentage</v>
          </cell>
        </row>
        <row r="2">
          <cell r="E2">
            <v>0</v>
          </cell>
          <cell r="G2">
            <v>1.85824942967865E-2</v>
          </cell>
        </row>
        <row r="3">
          <cell r="E3">
            <v>1</v>
          </cell>
          <cell r="G3">
            <v>1.0414364935561599E-2</v>
          </cell>
        </row>
        <row r="4">
          <cell r="E4">
            <v>2</v>
          </cell>
          <cell r="G4">
            <v>5.6795929345680998E-3</v>
          </cell>
        </row>
        <row r="5">
          <cell r="E5">
            <v>3</v>
          </cell>
          <cell r="G5">
            <v>3.09962222401704E-3</v>
          </cell>
        </row>
        <row r="6">
          <cell r="E6">
            <v>4</v>
          </cell>
          <cell r="G6">
            <v>1.7174406324814101E-3</v>
          </cell>
        </row>
        <row r="7">
          <cell r="E7">
            <v>5</v>
          </cell>
          <cell r="G7">
            <v>1.1185460729737E-3</v>
          </cell>
        </row>
        <row r="8">
          <cell r="E8">
            <v>6</v>
          </cell>
          <cell r="G8">
            <v>2.366624048131E-3</v>
          </cell>
        </row>
        <row r="9">
          <cell r="E9">
            <v>7</v>
          </cell>
          <cell r="G9">
            <v>1.4882453608530199E-2</v>
          </cell>
        </row>
        <row r="10">
          <cell r="E10">
            <v>8</v>
          </cell>
          <cell r="G10">
            <v>3.7684640107039001E-2</v>
          </cell>
        </row>
        <row r="11">
          <cell r="E11">
            <v>9</v>
          </cell>
          <cell r="G11">
            <v>5.5002293476621E-2</v>
          </cell>
        </row>
        <row r="12">
          <cell r="E12">
            <v>10</v>
          </cell>
          <cell r="G12">
            <v>6.1649565915737198E-2</v>
          </cell>
        </row>
        <row r="13">
          <cell r="E13">
            <v>11</v>
          </cell>
          <cell r="G13">
            <v>5.7914475418654694E-2</v>
          </cell>
        </row>
        <row r="14">
          <cell r="E14">
            <v>12</v>
          </cell>
          <cell r="G14">
            <v>5.4982482715110505E-2</v>
          </cell>
        </row>
        <row r="15">
          <cell r="E15">
            <v>13</v>
          </cell>
          <cell r="G15">
            <v>6.2240840951587002E-2</v>
          </cell>
        </row>
        <row r="16">
          <cell r="E16">
            <v>14</v>
          </cell>
          <cell r="G16">
            <v>6.6679975434655703E-2</v>
          </cell>
        </row>
        <row r="17">
          <cell r="E17">
            <v>15</v>
          </cell>
          <cell r="G17">
            <v>6.20229225749723E-2</v>
          </cell>
        </row>
        <row r="18">
          <cell r="E18">
            <v>16</v>
          </cell>
          <cell r="G18">
            <v>5.2084015915661003E-2</v>
          </cell>
        </row>
        <row r="19">
          <cell r="E19">
            <v>17</v>
          </cell>
          <cell r="G19">
            <v>5.0899941939229698E-2</v>
          </cell>
        </row>
        <row r="20">
          <cell r="E20">
            <v>18</v>
          </cell>
          <cell r="G20">
            <v>4.9859115007566103E-2</v>
          </cell>
        </row>
        <row r="21">
          <cell r="E21">
            <v>19</v>
          </cell>
          <cell r="G21">
            <v>5.2080968106197799E-2</v>
          </cell>
        </row>
        <row r="22">
          <cell r="E22">
            <v>20</v>
          </cell>
          <cell r="G22">
            <v>7.5946840107343802E-2</v>
          </cell>
        </row>
        <row r="23">
          <cell r="E23">
            <v>21</v>
          </cell>
          <cell r="G23">
            <v>9.6415928461816194E-2</v>
          </cell>
        </row>
        <row r="24">
          <cell r="E24">
            <v>22</v>
          </cell>
          <cell r="G24">
            <v>6.9051171196981398E-2</v>
          </cell>
        </row>
        <row r="25">
          <cell r="E25">
            <v>23</v>
          </cell>
          <cell r="G25">
            <v>3.7623683917776096E-2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" refreshedDate="45234.607854050926" createdVersion="7" refreshedVersion="7" minRefreshableVersion="3" recordCount="35" xr:uid="{AA318C14-3820-49E9-97B7-4F85E9876E4C}">
  <cacheSource type="worksheet">
    <worksheetSource ref="A1:C36" sheet="Cuisines"/>
  </cacheSource>
  <cacheFields count="3">
    <cacheField name="weekday" numFmtId="0">
      <sharedItems containsSemiMixedTypes="0" containsString="0" containsNumber="1" containsInteger="1" minValue="1" maxValue="7" count="7">
        <n v="2"/>
        <n v="3"/>
        <n v="6"/>
        <n v="1"/>
        <n v="7"/>
        <n v="5"/>
        <n v="4"/>
      </sharedItems>
    </cacheField>
    <cacheField name="cuisine" numFmtId="0">
      <sharedItems count="5">
        <s v="Meat"/>
        <s v="Italian"/>
        <s v="Breakfast"/>
        <s v="Street food"/>
        <s v="Local Stores"/>
      </sharedItems>
    </cacheField>
    <cacheField name="num_orders" numFmtId="0">
      <sharedItems containsSemiMixedTypes="0" containsString="0" containsNumber="1" containsInteger="1" minValue="15" maxValue="43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24467"/>
  </r>
  <r>
    <x v="1"/>
    <x v="0"/>
    <n v="26674"/>
  </r>
  <r>
    <x v="2"/>
    <x v="0"/>
    <n v="30869"/>
  </r>
  <r>
    <x v="3"/>
    <x v="0"/>
    <n v="27981"/>
  </r>
  <r>
    <x v="4"/>
    <x v="0"/>
    <n v="29586"/>
  </r>
  <r>
    <x v="5"/>
    <x v="0"/>
    <n v="28816"/>
  </r>
  <r>
    <x v="6"/>
    <x v="0"/>
    <n v="29482"/>
  </r>
  <r>
    <x v="3"/>
    <x v="1"/>
    <n v="14799"/>
  </r>
  <r>
    <x v="4"/>
    <x v="1"/>
    <n v="13712"/>
  </r>
  <r>
    <x v="6"/>
    <x v="1"/>
    <n v="12711"/>
  </r>
  <r>
    <x v="0"/>
    <x v="1"/>
    <n v="11231"/>
  </r>
  <r>
    <x v="5"/>
    <x v="1"/>
    <n v="12806"/>
  </r>
  <r>
    <x v="2"/>
    <x v="1"/>
    <n v="13507"/>
  </r>
  <r>
    <x v="1"/>
    <x v="1"/>
    <n v="11831"/>
  </r>
  <r>
    <x v="0"/>
    <x v="2"/>
    <n v="37106"/>
  </r>
  <r>
    <x v="4"/>
    <x v="2"/>
    <n v="42473"/>
  </r>
  <r>
    <x v="6"/>
    <x v="2"/>
    <n v="41974"/>
  </r>
  <r>
    <x v="1"/>
    <x v="2"/>
    <n v="41100"/>
  </r>
  <r>
    <x v="5"/>
    <x v="2"/>
    <n v="42381"/>
  </r>
  <r>
    <x v="3"/>
    <x v="2"/>
    <n v="39390"/>
  </r>
  <r>
    <x v="2"/>
    <x v="2"/>
    <n v="43050"/>
  </r>
  <r>
    <x v="6"/>
    <x v="3"/>
    <n v="11204"/>
  </r>
  <r>
    <x v="1"/>
    <x v="3"/>
    <n v="11234"/>
  </r>
  <r>
    <x v="5"/>
    <x v="3"/>
    <n v="11557"/>
  </r>
  <r>
    <x v="4"/>
    <x v="3"/>
    <n v="11937"/>
  </r>
  <r>
    <x v="2"/>
    <x v="3"/>
    <n v="12232"/>
  </r>
  <r>
    <x v="0"/>
    <x v="3"/>
    <n v="10108"/>
  </r>
  <r>
    <x v="3"/>
    <x v="3"/>
    <n v="11225"/>
  </r>
  <r>
    <x v="5"/>
    <x v="4"/>
    <n v="147"/>
  </r>
  <r>
    <x v="1"/>
    <x v="4"/>
    <n v="120"/>
  </r>
  <r>
    <x v="4"/>
    <x v="4"/>
    <n v="177"/>
  </r>
  <r>
    <x v="6"/>
    <x v="4"/>
    <n v="105"/>
  </r>
  <r>
    <x v="0"/>
    <x v="4"/>
    <n v="91"/>
  </r>
  <r>
    <x v="2"/>
    <x v="4"/>
    <n v="111"/>
  </r>
  <r>
    <x v="3"/>
    <x v="4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3729-32AD-4941-AAAC-CBD33ECA693B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Q1:V9" firstHeaderRow="1" firstDataRow="2" firstDataCol="1"/>
  <pivotFields count="3">
    <pivotField axis="axisRow" showAll="0">
      <items count="8">
        <item x="3"/>
        <item x="0"/>
        <item x="1"/>
        <item x="6"/>
        <item x="5"/>
        <item x="2"/>
        <item x="4"/>
        <item t="default"/>
      </items>
    </pivotField>
    <pivotField axis="axisCol" showAll="0">
      <items count="6">
        <item x="2"/>
        <item x="1"/>
        <item x="4"/>
        <item x="0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num_orders" fld="2" showDataAs="percentOfCol" baseField="0" baseItem="0" numFmtId="10"/>
  </dataField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">
              <x v="4"/>
            </reference>
          </references>
        </pivotArea>
      </pivotAreas>
    </conditionalFormat>
  </conditionalFormats>
  <chartFormats count="5"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83B4B-D591-4D36-AC5C-443645C03F5E}" name="Table1" displayName="Table1" ref="A1:F7" totalsRowShown="0" dataDxfId="0">
  <autoFilter ref="A1:F7" xr:uid="{20583B4B-D591-4D36-AC5C-443645C03F5E}"/>
  <tableColumns count="6">
    <tableColumn id="1" xr3:uid="{BBEF5CC9-0C72-4CD2-916A-BCBB00B3A04C}" name="user_class_name" dataDxfId="6"/>
    <tableColumn id="2" xr3:uid="{4E6EB054-3B61-4E1A-87D6-2163AFEC1021}" name="num_orders" dataDxfId="5"/>
    <tableColumn id="3" xr3:uid="{A8B95DC3-19E9-46A8-B278-81220865CA9A}" name="avg_order_amount" dataDxfId="4"/>
    <tableColumn id="4" xr3:uid="{1C6A5EFA-9F98-4F0C-B496-C8E9A8660453}" name="total_amount" dataDxfId="3"/>
    <tableColumn id="5" xr3:uid="{B1B6501B-E7C1-4F21-8863-BB20FB18B1B4}" name="total_coupon_discount" dataDxfId="2"/>
    <tableColumn id="6" xr3:uid="{F2D24121-8E9C-49EC-A920-372364BF9134}" name="avg_delivery_cost" dataDxfId="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0498-C92E-4786-A626-12914EAE2CB6}">
  <dimension ref="A1:V36"/>
  <sheetViews>
    <sheetView workbookViewId="0">
      <selection activeCell="I6" sqref="I6"/>
    </sheetView>
  </sheetViews>
  <sheetFormatPr defaultRowHeight="14.4" x14ac:dyDescent="0.3"/>
  <cols>
    <col min="6" max="6" width="8.88671875" style="5"/>
  </cols>
  <sheetData>
    <row r="1" spans="1:22" x14ac:dyDescent="0.3">
      <c r="A1" t="s">
        <v>2</v>
      </c>
      <c r="B1" t="s">
        <v>3</v>
      </c>
      <c r="C1" t="s">
        <v>0</v>
      </c>
      <c r="E1" t="s">
        <v>12</v>
      </c>
      <c r="F1" s="5" t="s">
        <v>13</v>
      </c>
      <c r="Q1" s="2" t="s">
        <v>9</v>
      </c>
      <c r="R1" s="2" t="s">
        <v>10</v>
      </c>
    </row>
    <row r="2" spans="1:22" x14ac:dyDescent="0.3">
      <c r="A2">
        <v>2</v>
      </c>
      <c r="B2" t="s">
        <v>4</v>
      </c>
      <c r="C2">
        <v>24467</v>
      </c>
      <c r="E2" t="s">
        <v>6</v>
      </c>
      <c r="F2" s="5">
        <v>0.43808298880387192</v>
      </c>
      <c r="Q2" s="2" t="s">
        <v>11</v>
      </c>
      <c r="R2" t="s">
        <v>6</v>
      </c>
      <c r="S2" t="s">
        <v>5</v>
      </c>
      <c r="T2" t="s">
        <v>8</v>
      </c>
      <c r="U2" t="s">
        <v>4</v>
      </c>
      <c r="V2" t="s">
        <v>7</v>
      </c>
    </row>
    <row r="3" spans="1:22" x14ac:dyDescent="0.3">
      <c r="A3">
        <v>3</v>
      </c>
      <c r="B3" t="s">
        <v>4</v>
      </c>
      <c r="C3">
        <v>26674</v>
      </c>
      <c r="E3" t="s">
        <v>5</v>
      </c>
      <c r="F3" s="5">
        <v>0.13806119696621047</v>
      </c>
      <c r="Q3" s="3">
        <v>1</v>
      </c>
      <c r="R3" s="4">
        <v>0.13702108712440081</v>
      </c>
      <c r="S3" s="4">
        <v>0.16334977979403292</v>
      </c>
      <c r="T3" s="4">
        <v>1.95822454308094E-2</v>
      </c>
      <c r="U3" s="4">
        <v>0.14140745420088441</v>
      </c>
      <c r="V3" s="4">
        <v>0.14120029686654842</v>
      </c>
    </row>
    <row r="4" spans="1:22" x14ac:dyDescent="0.3">
      <c r="A4">
        <v>6</v>
      </c>
      <c r="B4" t="s">
        <v>4</v>
      </c>
      <c r="C4">
        <v>30869</v>
      </c>
      <c r="E4" t="s">
        <v>8</v>
      </c>
      <c r="F4" s="5">
        <v>1.1673110243839997E-3</v>
      </c>
      <c r="Q4" s="3">
        <v>2</v>
      </c>
      <c r="R4" s="4">
        <v>0.1290760207879669</v>
      </c>
      <c r="S4" s="4">
        <v>0.12396657725973266</v>
      </c>
      <c r="T4" s="4">
        <v>0.11879895561357702</v>
      </c>
      <c r="U4" s="4">
        <v>0.12364876816171826</v>
      </c>
      <c r="V4" s="4">
        <v>0.12714945218058543</v>
      </c>
    </row>
    <row r="5" spans="1:22" x14ac:dyDescent="0.3">
      <c r="A5">
        <v>1</v>
      </c>
      <c r="B5" t="s">
        <v>4</v>
      </c>
      <c r="C5">
        <v>27981</v>
      </c>
      <c r="E5" t="s">
        <v>4</v>
      </c>
      <c r="F5" s="5">
        <v>0.30154264875977016</v>
      </c>
      <c r="Q5" s="3">
        <v>3</v>
      </c>
      <c r="R5" s="4">
        <v>0.14296945115036491</v>
      </c>
      <c r="S5" s="4">
        <v>0.13058931311191319</v>
      </c>
      <c r="T5" s="4">
        <v>0.1566579634464752</v>
      </c>
      <c r="U5" s="4">
        <v>0.13480227416298168</v>
      </c>
      <c r="V5" s="4">
        <v>0.14131350868586237</v>
      </c>
    </row>
    <row r="6" spans="1:22" x14ac:dyDescent="0.3">
      <c r="A6">
        <v>7</v>
      </c>
      <c r="B6" t="s">
        <v>4</v>
      </c>
      <c r="C6">
        <v>29586</v>
      </c>
      <c r="E6" t="s">
        <v>7</v>
      </c>
      <c r="F6" s="5">
        <v>0.12114585444576347</v>
      </c>
      <c r="Q6" s="3">
        <v>4</v>
      </c>
      <c r="R6" s="4">
        <v>0.14600972609696877</v>
      </c>
      <c r="S6" s="4">
        <v>0.14030265902844466</v>
      </c>
      <c r="T6" s="4">
        <v>0.13707571801566579</v>
      </c>
      <c r="U6" s="4">
        <v>0.1489930511686671</v>
      </c>
      <c r="V6" s="4">
        <v>0.14093613595481591</v>
      </c>
    </row>
    <row r="7" spans="1:22" x14ac:dyDescent="0.3">
      <c r="A7">
        <v>5</v>
      </c>
      <c r="B7" t="s">
        <v>4</v>
      </c>
      <c r="C7">
        <v>28816</v>
      </c>
      <c r="Q7" s="3">
        <v>5</v>
      </c>
      <c r="R7" s="4">
        <v>0.14742550630665729</v>
      </c>
      <c r="S7" s="4">
        <v>0.14135125887170658</v>
      </c>
      <c r="T7" s="4">
        <v>0.1919060052219321</v>
      </c>
      <c r="U7" s="4">
        <v>0.14562728995578017</v>
      </c>
      <c r="V7" s="4">
        <v>0.1453765550901292</v>
      </c>
    </row>
    <row r="8" spans="1:22" x14ac:dyDescent="0.3">
      <c r="A8">
        <v>4</v>
      </c>
      <c r="B8" t="s">
        <v>4</v>
      </c>
      <c r="C8">
        <v>29482</v>
      </c>
      <c r="Q8" s="3">
        <v>6</v>
      </c>
      <c r="R8" s="4">
        <v>0.14975267328523623</v>
      </c>
      <c r="S8" s="4">
        <v>0.14908882192567083</v>
      </c>
      <c r="T8" s="4">
        <v>0.14490861618798956</v>
      </c>
      <c r="U8" s="4">
        <v>0.15600252684775742</v>
      </c>
      <c r="V8" s="4">
        <v>0.1538674415386744</v>
      </c>
    </row>
    <row r="9" spans="1:22" x14ac:dyDescent="0.3">
      <c r="A9">
        <v>1</v>
      </c>
      <c r="B9" t="s">
        <v>5</v>
      </c>
      <c r="C9">
        <v>14799</v>
      </c>
      <c r="Q9" s="3">
        <v>7</v>
      </c>
      <c r="R9" s="4">
        <v>0.14774553524840509</v>
      </c>
      <c r="S9" s="4">
        <v>0.15135159000849918</v>
      </c>
      <c r="T9" s="4">
        <v>0.2310704960835509</v>
      </c>
      <c r="U9" s="4">
        <v>0.14951863550221098</v>
      </c>
      <c r="V9" s="4">
        <v>0.15015660968338429</v>
      </c>
    </row>
    <row r="10" spans="1:22" x14ac:dyDescent="0.3">
      <c r="A10">
        <v>7</v>
      </c>
      <c r="B10" t="s">
        <v>5</v>
      </c>
      <c r="C10">
        <v>13712</v>
      </c>
    </row>
    <row r="11" spans="1:22" x14ac:dyDescent="0.3">
      <c r="A11">
        <v>4</v>
      </c>
      <c r="B11" t="s">
        <v>5</v>
      </c>
      <c r="C11">
        <v>12711</v>
      </c>
    </row>
    <row r="12" spans="1:22" x14ac:dyDescent="0.3">
      <c r="A12">
        <v>2</v>
      </c>
      <c r="B12" t="s">
        <v>5</v>
      </c>
      <c r="C12">
        <v>11231</v>
      </c>
    </row>
    <row r="13" spans="1:22" x14ac:dyDescent="0.3">
      <c r="A13">
        <v>5</v>
      </c>
      <c r="B13" t="s">
        <v>5</v>
      </c>
      <c r="C13">
        <v>12806</v>
      </c>
    </row>
    <row r="14" spans="1:22" x14ac:dyDescent="0.3">
      <c r="A14">
        <v>6</v>
      </c>
      <c r="B14" t="s">
        <v>5</v>
      </c>
      <c r="C14">
        <v>13507</v>
      </c>
    </row>
    <row r="15" spans="1:22" x14ac:dyDescent="0.3">
      <c r="A15">
        <v>3</v>
      </c>
      <c r="B15" t="s">
        <v>5</v>
      </c>
      <c r="C15">
        <v>11831</v>
      </c>
    </row>
    <row r="16" spans="1:22" x14ac:dyDescent="0.3">
      <c r="A16">
        <v>2</v>
      </c>
      <c r="B16" t="s">
        <v>6</v>
      </c>
      <c r="C16">
        <v>37106</v>
      </c>
    </row>
    <row r="17" spans="1:6" x14ac:dyDescent="0.3">
      <c r="A17">
        <v>7</v>
      </c>
      <c r="B17" t="s">
        <v>6</v>
      </c>
      <c r="C17">
        <v>42473</v>
      </c>
    </row>
    <row r="18" spans="1:6" x14ac:dyDescent="0.3">
      <c r="A18">
        <v>4</v>
      </c>
      <c r="B18" t="s">
        <v>6</v>
      </c>
      <c r="C18">
        <v>41974</v>
      </c>
    </row>
    <row r="19" spans="1:6" x14ac:dyDescent="0.3">
      <c r="A19">
        <v>3</v>
      </c>
      <c r="B19" t="s">
        <v>6</v>
      </c>
      <c r="C19">
        <v>41100</v>
      </c>
    </row>
    <row r="20" spans="1:6" x14ac:dyDescent="0.3">
      <c r="A20">
        <v>5</v>
      </c>
      <c r="B20" t="s">
        <v>6</v>
      </c>
      <c r="C20">
        <v>42381</v>
      </c>
    </row>
    <row r="21" spans="1:6" x14ac:dyDescent="0.3">
      <c r="A21">
        <v>1</v>
      </c>
      <c r="B21" t="s">
        <v>6</v>
      </c>
      <c r="C21">
        <v>39390</v>
      </c>
    </row>
    <row r="22" spans="1:6" x14ac:dyDescent="0.3">
      <c r="A22">
        <v>6</v>
      </c>
      <c r="B22" t="s">
        <v>6</v>
      </c>
      <c r="C22">
        <v>43050</v>
      </c>
    </row>
    <row r="23" spans="1:6" x14ac:dyDescent="0.3">
      <c r="A23">
        <v>4</v>
      </c>
      <c r="B23" t="s">
        <v>7</v>
      </c>
      <c r="C23">
        <v>11204</v>
      </c>
    </row>
    <row r="24" spans="1:6" x14ac:dyDescent="0.3">
      <c r="A24">
        <v>3</v>
      </c>
      <c r="B24" t="s">
        <v>7</v>
      </c>
      <c r="C24">
        <v>11234</v>
      </c>
    </row>
    <row r="25" spans="1:6" x14ac:dyDescent="0.3">
      <c r="A25">
        <v>5</v>
      </c>
      <c r="B25" t="s">
        <v>7</v>
      </c>
      <c r="C25">
        <v>11557</v>
      </c>
    </row>
    <row r="26" spans="1:6" x14ac:dyDescent="0.3">
      <c r="A26">
        <v>7</v>
      </c>
      <c r="B26" t="s">
        <v>7</v>
      </c>
      <c r="C26">
        <v>11937</v>
      </c>
    </row>
    <row r="27" spans="1:6" x14ac:dyDescent="0.3">
      <c r="A27">
        <v>6</v>
      </c>
      <c r="B27" t="s">
        <v>7</v>
      </c>
      <c r="C27">
        <v>12232</v>
      </c>
    </row>
    <row r="28" spans="1:6" x14ac:dyDescent="0.3">
      <c r="A28">
        <v>2</v>
      </c>
      <c r="B28" t="s">
        <v>7</v>
      </c>
      <c r="C28">
        <v>10108</v>
      </c>
      <c r="F28" s="5">
        <f>766/SUM(C2:C36)</f>
        <v>1.1673110243839997E-3</v>
      </c>
    </row>
    <row r="29" spans="1:6" x14ac:dyDescent="0.3">
      <c r="A29">
        <v>1</v>
      </c>
      <c r="B29" t="s">
        <v>7</v>
      </c>
      <c r="C29">
        <v>11225</v>
      </c>
    </row>
    <row r="30" spans="1:6" x14ac:dyDescent="0.3">
      <c r="A30">
        <v>5</v>
      </c>
      <c r="B30" t="s">
        <v>8</v>
      </c>
      <c r="C30">
        <v>147</v>
      </c>
    </row>
    <row r="31" spans="1:6" x14ac:dyDescent="0.3">
      <c r="A31">
        <v>3</v>
      </c>
      <c r="B31" t="s">
        <v>8</v>
      </c>
      <c r="C31">
        <v>120</v>
      </c>
    </row>
    <row r="32" spans="1:6" x14ac:dyDescent="0.3">
      <c r="A32">
        <v>7</v>
      </c>
      <c r="B32" t="s">
        <v>8</v>
      </c>
      <c r="C32">
        <v>177</v>
      </c>
    </row>
    <row r="33" spans="1:3" x14ac:dyDescent="0.3">
      <c r="A33">
        <v>4</v>
      </c>
      <c r="B33" t="s">
        <v>8</v>
      </c>
      <c r="C33">
        <v>105</v>
      </c>
    </row>
    <row r="34" spans="1:3" x14ac:dyDescent="0.3">
      <c r="A34">
        <v>2</v>
      </c>
      <c r="B34" t="s">
        <v>8</v>
      </c>
      <c r="C34">
        <v>91</v>
      </c>
    </row>
    <row r="35" spans="1:3" x14ac:dyDescent="0.3">
      <c r="A35">
        <v>6</v>
      </c>
      <c r="B35" t="s">
        <v>8</v>
      </c>
      <c r="C35">
        <v>111</v>
      </c>
    </row>
    <row r="36" spans="1:3" x14ac:dyDescent="0.3">
      <c r="A36">
        <v>1</v>
      </c>
      <c r="B36" t="s">
        <v>8</v>
      </c>
      <c r="C36">
        <v>15</v>
      </c>
    </row>
  </sheetData>
  <conditionalFormatting pivot="1" sqref="R3:R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3:S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3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3:U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3: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17F2-D9F4-420B-8D47-C56AFCF4B20E}">
  <dimension ref="A3:N14"/>
  <sheetViews>
    <sheetView topLeftCell="E5" workbookViewId="0">
      <selection activeCell="A3" activeCellId="2" sqref="K3:K9 M3:M9 A3:A9"/>
    </sheetView>
  </sheetViews>
  <sheetFormatPr defaultRowHeight="14.4" x14ac:dyDescent="0.3"/>
  <cols>
    <col min="1" max="1" width="15" bestFit="1" customWidth="1"/>
    <col min="2" max="2" width="10.77734375" style="6" bestFit="1" customWidth="1"/>
    <col min="3" max="3" width="21" style="6" bestFit="1" customWidth="1"/>
    <col min="4" max="4" width="21" style="6" customWidth="1"/>
    <col min="5" max="5" width="21" style="6" bestFit="1" customWidth="1"/>
    <col min="6" max="6" width="20.77734375" style="6" bestFit="1" customWidth="1"/>
    <col min="8" max="8" width="6.6640625" customWidth="1"/>
    <col min="10" max="13" width="21" bestFit="1" customWidth="1"/>
  </cols>
  <sheetData>
    <row r="3" spans="1:14" x14ac:dyDescent="0.3">
      <c r="A3" t="s">
        <v>14</v>
      </c>
      <c r="B3" s="6" t="s">
        <v>0</v>
      </c>
      <c r="C3" s="6" t="s">
        <v>15</v>
      </c>
      <c r="D3" s="6" t="s">
        <v>27</v>
      </c>
      <c r="E3" s="6" t="s">
        <v>16</v>
      </c>
      <c r="F3" s="6" t="s">
        <v>17</v>
      </c>
      <c r="J3" s="1" t="s">
        <v>1</v>
      </c>
      <c r="K3" t="s">
        <v>26</v>
      </c>
      <c r="L3" t="s">
        <v>28</v>
      </c>
      <c r="M3" t="s">
        <v>29</v>
      </c>
    </row>
    <row r="4" spans="1:14" x14ac:dyDescent="0.3">
      <c r="A4" t="s">
        <v>18</v>
      </c>
      <c r="B4" s="6">
        <v>122115</v>
      </c>
      <c r="C4" s="6">
        <v>5.8951628383081296</v>
      </c>
      <c r="D4" s="6">
        <v>719887.81000002497</v>
      </c>
      <c r="E4" s="6">
        <v>9029.77</v>
      </c>
      <c r="F4">
        <v>2.31847029439462E-2</v>
      </c>
      <c r="G4" s="7">
        <f>(D4-$B$13)/($B$14-$B$13)</f>
        <v>1</v>
      </c>
      <c r="H4" s="7">
        <f>(E4-$C$13)/($C$14-$C$13)</f>
        <v>1</v>
      </c>
      <c r="I4" s="6">
        <f>SUM(G4:H4)</f>
        <v>2</v>
      </c>
      <c r="J4" s="1">
        <v>2046029.49999979</v>
      </c>
      <c r="K4" s="5">
        <f>D4/J4</f>
        <v>0.35184625148371462</v>
      </c>
      <c r="L4" s="1">
        <f>J4-D4</f>
        <v>1326141.689999765</v>
      </c>
      <c r="M4" s="4">
        <f>L4/J4</f>
        <v>0.64815374851628538</v>
      </c>
    </row>
    <row r="5" spans="1:14" x14ac:dyDescent="0.3">
      <c r="A5" t="s">
        <v>19</v>
      </c>
      <c r="B5" s="6">
        <v>83605</v>
      </c>
      <c r="C5" s="6">
        <v>4.1654186950541296</v>
      </c>
      <c r="D5" s="6">
        <v>348249.829999996</v>
      </c>
      <c r="E5" s="6">
        <v>5103.9799999999896</v>
      </c>
      <c r="F5">
        <v>1.41977154476406E-2</v>
      </c>
      <c r="G5" s="7">
        <f t="shared" ref="G5:G9" si="0">(D5-$B$13)/($B$14-$B$13)</f>
        <v>0.44324822293584243</v>
      </c>
      <c r="H5" s="7">
        <f t="shared" ref="H5:H9" si="1">(E5-$C$13)/($C$14-$C$13)</f>
        <v>0.53453693076725961</v>
      </c>
      <c r="I5" s="6">
        <f t="shared" ref="I5:I9" si="2">SUM(G5:H5)</f>
        <v>0.97778515370310204</v>
      </c>
      <c r="J5" s="1">
        <v>742912.33000006096</v>
      </c>
      <c r="K5" s="5">
        <f t="shared" ref="K5:K9" si="3">D5/J5</f>
        <v>0.46876302349157056</v>
      </c>
      <c r="L5" s="1">
        <f t="shared" ref="L5:L9" si="4">J5-D5</f>
        <v>394662.50000006496</v>
      </c>
      <c r="M5" s="4">
        <f t="shared" ref="M5:M9" si="5">L5/J5</f>
        <v>0.53123697650842938</v>
      </c>
    </row>
    <row r="6" spans="1:14" x14ac:dyDescent="0.3">
      <c r="A6" t="s">
        <v>20</v>
      </c>
      <c r="B6" s="6">
        <v>39285</v>
      </c>
      <c r="C6" s="6">
        <v>6.8486898307241804</v>
      </c>
      <c r="D6" s="6">
        <v>269050.77999999898</v>
      </c>
      <c r="E6" s="6">
        <v>1188.02999999999</v>
      </c>
      <c r="F6">
        <v>3.8528700521827601E-2</v>
      </c>
      <c r="G6" s="7">
        <f t="shared" si="0"/>
        <v>0.32459993023635042</v>
      </c>
      <c r="H6" s="7">
        <f t="shared" si="1"/>
        <v>7.0240545590786754E-2</v>
      </c>
      <c r="I6" s="6">
        <f t="shared" si="2"/>
        <v>0.39484047582713716</v>
      </c>
      <c r="J6" s="1">
        <v>1331630.55</v>
      </c>
      <c r="K6" s="5">
        <f t="shared" si="3"/>
        <v>0.20204611556861546</v>
      </c>
      <c r="L6" s="1">
        <f t="shared" si="4"/>
        <v>1062579.7700000009</v>
      </c>
      <c r="M6" s="4">
        <f t="shared" si="5"/>
        <v>0.79795388443138449</v>
      </c>
      <c r="N6" s="1"/>
    </row>
    <row r="7" spans="1:14" x14ac:dyDescent="0.3">
      <c r="A7" t="s">
        <v>21</v>
      </c>
      <c r="B7" s="6">
        <v>18683</v>
      </c>
      <c r="C7" s="6">
        <v>6.7493271958464698</v>
      </c>
      <c r="D7" s="6">
        <v>126097.68</v>
      </c>
      <c r="E7" s="6">
        <v>903.81</v>
      </c>
      <c r="F7">
        <v>4.2129208371246403E-2</v>
      </c>
      <c r="G7" s="7">
        <f t="shared" si="0"/>
        <v>0.11044153753971743</v>
      </c>
      <c r="H7" s="7">
        <f t="shared" si="1"/>
        <v>3.6541872575336483E-2</v>
      </c>
      <c r="I7" s="6">
        <f t="shared" si="2"/>
        <v>0.14698341011505392</v>
      </c>
      <c r="J7" s="1">
        <v>736507.54000002297</v>
      </c>
      <c r="K7" s="5">
        <f t="shared" si="3"/>
        <v>0.1712103042420938</v>
      </c>
      <c r="L7" s="1">
        <f t="shared" si="4"/>
        <v>610409.86000002292</v>
      </c>
      <c r="M7" s="4">
        <f t="shared" si="5"/>
        <v>0.82878969575790618</v>
      </c>
      <c r="N7" s="1"/>
    </row>
    <row r="8" spans="1:14" x14ac:dyDescent="0.3">
      <c r="A8" t="s">
        <v>22</v>
      </c>
      <c r="B8" s="6">
        <v>16717</v>
      </c>
      <c r="C8" s="6">
        <v>9.3591726984507293</v>
      </c>
      <c r="D8" s="6">
        <v>156457.28999999899</v>
      </c>
      <c r="E8" s="6">
        <v>595.61</v>
      </c>
      <c r="F8">
        <v>4.5618232936531798E-2</v>
      </c>
      <c r="G8" s="7">
        <f t="shared" si="0"/>
        <v>0.15592334437354236</v>
      </c>
      <c r="H8" s="7">
        <f t="shared" si="1"/>
        <v>0</v>
      </c>
      <c r="I8" s="6">
        <f t="shared" si="2"/>
        <v>0.15592334437354236</v>
      </c>
      <c r="J8" s="1">
        <v>1117141.93000002</v>
      </c>
      <c r="K8" s="5">
        <f t="shared" si="3"/>
        <v>0.14005139884060766</v>
      </c>
      <c r="L8" s="1">
        <f t="shared" si="4"/>
        <v>960684.64000002097</v>
      </c>
      <c r="M8" s="4">
        <f t="shared" si="5"/>
        <v>0.85994860115939231</v>
      </c>
      <c r="N8" s="1"/>
    </row>
    <row r="9" spans="1:14" x14ac:dyDescent="0.3">
      <c r="A9" t="s">
        <v>23</v>
      </c>
      <c r="B9" s="6">
        <v>7069</v>
      </c>
      <c r="C9" s="6">
        <v>7.4093549299759296</v>
      </c>
      <c r="D9" s="6">
        <v>52376.729999999901</v>
      </c>
      <c r="E9" s="6">
        <v>1278.3999999999901</v>
      </c>
      <c r="F9">
        <v>4.8153911444334403E-2</v>
      </c>
      <c r="G9" s="7">
        <f t="shared" si="0"/>
        <v>0</v>
      </c>
      <c r="H9" s="7">
        <f t="shared" si="1"/>
        <v>8.0955305566883962E-2</v>
      </c>
      <c r="I9" s="6">
        <f t="shared" si="2"/>
        <v>8.0955305566883962E-2</v>
      </c>
      <c r="J9" s="1">
        <v>445522.57999999699</v>
      </c>
      <c r="K9" s="5">
        <f t="shared" si="3"/>
        <v>0.11756245889939014</v>
      </c>
      <c r="L9" s="1">
        <f t="shared" si="4"/>
        <v>393145.84999999707</v>
      </c>
      <c r="M9" s="4">
        <f t="shared" si="5"/>
        <v>0.88243754110060979</v>
      </c>
      <c r="N9" s="1"/>
    </row>
    <row r="10" spans="1:14" x14ac:dyDescent="0.3">
      <c r="L10" s="1"/>
      <c r="N10" s="1"/>
    </row>
    <row r="13" spans="1:14" x14ac:dyDescent="0.3">
      <c r="A13" t="s">
        <v>24</v>
      </c>
      <c r="B13" s="6">
        <f>MIN($D$4:$D$9)</f>
        <v>52376.729999999901</v>
      </c>
      <c r="C13" s="6">
        <f>MIN($E$4:$E$9)</f>
        <v>595.61</v>
      </c>
    </row>
    <row r="14" spans="1:14" x14ac:dyDescent="0.3">
      <c r="A14" t="s">
        <v>25</v>
      </c>
      <c r="B14" s="6">
        <f>MAX($D$4:$D$9)</f>
        <v>719887.81000002497</v>
      </c>
      <c r="C14" s="6">
        <f>MAX($E$4:$E$9)</f>
        <v>9029.77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731F-AE67-4CFC-9544-AC45FA5ABB33}">
  <dimension ref="A1:F7"/>
  <sheetViews>
    <sheetView tabSelected="1" workbookViewId="0">
      <selection activeCell="C23" sqref="C23"/>
    </sheetView>
  </sheetViews>
  <sheetFormatPr defaultRowHeight="14.4" x14ac:dyDescent="0.3"/>
  <cols>
    <col min="1" max="1" width="17.109375" customWidth="1"/>
    <col min="2" max="2" width="13.109375" customWidth="1"/>
    <col min="3" max="3" width="19.109375" customWidth="1"/>
    <col min="4" max="4" width="14.44140625" customWidth="1"/>
    <col min="5" max="5" width="22.44140625" customWidth="1"/>
    <col min="6" max="6" width="18" customWidth="1"/>
  </cols>
  <sheetData>
    <row r="1" spans="1:6" x14ac:dyDescent="0.3">
      <c r="A1" t="s">
        <v>14</v>
      </c>
      <c r="B1" t="s">
        <v>0</v>
      </c>
      <c r="C1" t="s">
        <v>15</v>
      </c>
      <c r="D1" t="s">
        <v>1</v>
      </c>
      <c r="E1" t="s">
        <v>16</v>
      </c>
      <c r="F1" t="s">
        <v>17</v>
      </c>
    </row>
    <row r="2" spans="1:6" x14ac:dyDescent="0.3">
      <c r="A2" s="9" t="s">
        <v>18</v>
      </c>
      <c r="B2" s="10">
        <v>231499</v>
      </c>
      <c r="C2" s="11">
        <v>8.8381785666461798</v>
      </c>
      <c r="D2" s="10">
        <v>2046029.49999979</v>
      </c>
      <c r="E2" s="10">
        <v>21065.9</v>
      </c>
      <c r="F2" s="11">
        <v>0.111365923826883</v>
      </c>
    </row>
    <row r="3" spans="1:6" x14ac:dyDescent="0.3">
      <c r="A3" s="9" t="s">
        <v>19</v>
      </c>
      <c r="B3" s="10">
        <v>130967</v>
      </c>
      <c r="C3" s="11">
        <v>5.6725154428215401</v>
      </c>
      <c r="D3" s="10">
        <v>742912.33000006096</v>
      </c>
      <c r="E3" s="10">
        <v>8657.86</v>
      </c>
      <c r="F3" s="11">
        <v>0.72719081906128702</v>
      </c>
    </row>
    <row r="4" spans="1:6" x14ac:dyDescent="0.3">
      <c r="A4" s="9" t="s">
        <v>20</v>
      </c>
      <c r="B4" s="10">
        <v>124879</v>
      </c>
      <c r="C4" s="11">
        <v>10.663366538809701</v>
      </c>
      <c r="D4" s="10">
        <v>1331630.55</v>
      </c>
      <c r="E4" s="10">
        <v>6024.43</v>
      </c>
      <c r="F4" s="11">
        <v>0.151364120468612</v>
      </c>
    </row>
    <row r="5" spans="1:6" x14ac:dyDescent="0.3">
      <c r="A5" s="9" t="s">
        <v>22</v>
      </c>
      <c r="B5" s="10">
        <v>69580</v>
      </c>
      <c r="C5" s="11">
        <v>16.055503449267199</v>
      </c>
      <c r="D5" s="10">
        <v>1117141.93000002</v>
      </c>
      <c r="E5" s="10">
        <v>4448.72</v>
      </c>
      <c r="F5" s="11">
        <v>0.18483328542684499</v>
      </c>
    </row>
    <row r="6" spans="1:6" x14ac:dyDescent="0.3">
      <c r="A6" s="9" t="s">
        <v>21</v>
      </c>
      <c r="B6" s="10">
        <v>66643</v>
      </c>
      <c r="C6" s="11">
        <v>11.051536395420399</v>
      </c>
      <c r="D6" s="10">
        <v>736507.54000002402</v>
      </c>
      <c r="E6" s="10">
        <v>4125.67</v>
      </c>
      <c r="F6" s="11">
        <v>0.154689914919797</v>
      </c>
    </row>
    <row r="7" spans="1:6" x14ac:dyDescent="0.3">
      <c r="A7" s="9" t="s">
        <v>23</v>
      </c>
      <c r="B7" s="10">
        <v>32641</v>
      </c>
      <c r="C7" s="11">
        <v>13.649170674918</v>
      </c>
      <c r="D7" s="10">
        <v>445522.57999999699</v>
      </c>
      <c r="E7" s="10">
        <v>7934.12</v>
      </c>
      <c r="F7" s="11">
        <v>0.16210287675009999</v>
      </c>
    </row>
  </sheetData>
  <conditionalFormatting sqref="B2:B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AA55-B43B-40CB-AAE4-AFD6A82F53F2}">
  <dimension ref="A1:H25"/>
  <sheetViews>
    <sheetView workbookViewId="0">
      <selection activeCell="K25" sqref="K25"/>
    </sheetView>
  </sheetViews>
  <sheetFormatPr defaultRowHeight="14.4" x14ac:dyDescent="0.3"/>
  <cols>
    <col min="3" max="3" width="21" bestFit="1" customWidth="1"/>
    <col min="7" max="8" width="21" bestFit="1" customWidth="1"/>
  </cols>
  <sheetData>
    <row r="1" spans="1:8" x14ac:dyDescent="0.3">
      <c r="A1" t="s">
        <v>30</v>
      </c>
      <c r="B1" t="s">
        <v>31</v>
      </c>
      <c r="C1" t="s">
        <v>32</v>
      </c>
      <c r="E1" t="s">
        <v>30</v>
      </c>
      <c r="F1" t="s">
        <v>31</v>
      </c>
      <c r="G1" t="s">
        <v>32</v>
      </c>
    </row>
    <row r="2" spans="1:8" x14ac:dyDescent="0.3">
      <c r="A2">
        <v>0</v>
      </c>
      <c r="B2">
        <v>12194</v>
      </c>
      <c r="C2" s="1">
        <v>1.85824942967865E+16</v>
      </c>
      <c r="E2">
        <v>0</v>
      </c>
      <c r="F2">
        <v>12194</v>
      </c>
      <c r="G2" s="5">
        <v>1.85824942967865E-2</v>
      </c>
      <c r="H2" s="8">
        <f>G2/100</f>
        <v>1.8582494296786499E-4</v>
      </c>
    </row>
    <row r="3" spans="1:8" x14ac:dyDescent="0.3">
      <c r="A3">
        <v>1</v>
      </c>
      <c r="B3">
        <v>6834</v>
      </c>
      <c r="C3" s="1">
        <v>1.04143649355616E+16</v>
      </c>
      <c r="E3">
        <v>1</v>
      </c>
      <c r="F3">
        <v>6834</v>
      </c>
      <c r="G3" s="5">
        <v>1.0414364935561599E-2</v>
      </c>
      <c r="H3" s="8">
        <f t="shared" ref="H3:H25" si="0">G3/100</f>
        <v>1.04143649355616E-4</v>
      </c>
    </row>
    <row r="4" spans="1:8" x14ac:dyDescent="0.3">
      <c r="A4">
        <v>2</v>
      </c>
      <c r="B4">
        <v>3727</v>
      </c>
      <c r="C4" t="s">
        <v>33</v>
      </c>
      <c r="E4">
        <v>2</v>
      </c>
      <c r="F4">
        <v>3727</v>
      </c>
      <c r="G4" s="5">
        <v>5.6795929345680998E-3</v>
      </c>
      <c r="H4" s="8">
        <f t="shared" si="0"/>
        <v>5.6795929345680999E-5</v>
      </c>
    </row>
    <row r="5" spans="1:8" x14ac:dyDescent="0.3">
      <c r="A5">
        <v>3</v>
      </c>
      <c r="B5">
        <v>2034</v>
      </c>
      <c r="C5" t="s">
        <v>34</v>
      </c>
      <c r="E5">
        <v>3</v>
      </c>
      <c r="F5">
        <v>2034</v>
      </c>
      <c r="G5" s="5">
        <v>3.09962222401704E-3</v>
      </c>
      <c r="H5" s="8">
        <f t="shared" si="0"/>
        <v>3.0996222240170398E-5</v>
      </c>
    </row>
    <row r="6" spans="1:8" x14ac:dyDescent="0.3">
      <c r="A6">
        <v>4</v>
      </c>
      <c r="B6">
        <v>1127</v>
      </c>
      <c r="C6" t="s">
        <v>35</v>
      </c>
      <c r="E6">
        <v>4</v>
      </c>
      <c r="F6">
        <v>1127</v>
      </c>
      <c r="G6" s="5">
        <v>1.7174406324814101E-3</v>
      </c>
      <c r="H6" s="8">
        <f t="shared" si="0"/>
        <v>1.7174406324814102E-5</v>
      </c>
    </row>
    <row r="7" spans="1:8" x14ac:dyDescent="0.3">
      <c r="A7">
        <v>5</v>
      </c>
      <c r="B7">
        <v>734</v>
      </c>
      <c r="C7" t="s">
        <v>36</v>
      </c>
      <c r="E7">
        <v>5</v>
      </c>
      <c r="F7">
        <v>734</v>
      </c>
      <c r="G7" s="5">
        <v>1.1185460729737E-3</v>
      </c>
      <c r="H7" s="8">
        <f t="shared" si="0"/>
        <v>1.1185460729736999E-5</v>
      </c>
    </row>
    <row r="8" spans="1:8" x14ac:dyDescent="0.3">
      <c r="A8">
        <v>6</v>
      </c>
      <c r="B8">
        <v>1553</v>
      </c>
      <c r="C8" t="s">
        <v>37</v>
      </c>
      <c r="E8">
        <v>6</v>
      </c>
      <c r="F8">
        <v>1553</v>
      </c>
      <c r="G8" s="5">
        <v>2.366624048131E-3</v>
      </c>
      <c r="H8" s="8">
        <f t="shared" si="0"/>
        <v>2.3666240481309999E-5</v>
      </c>
    </row>
    <row r="9" spans="1:8" x14ac:dyDescent="0.3">
      <c r="A9">
        <v>7</v>
      </c>
      <c r="B9">
        <v>9766</v>
      </c>
      <c r="C9" s="1">
        <v>1.48824536085302E+16</v>
      </c>
      <c r="E9">
        <v>7</v>
      </c>
      <c r="F9">
        <v>9766</v>
      </c>
      <c r="G9" s="5">
        <v>1.4882453608530199E-2</v>
      </c>
      <c r="H9" s="8">
        <f t="shared" si="0"/>
        <v>1.48824536085302E-4</v>
      </c>
    </row>
    <row r="10" spans="1:8" x14ac:dyDescent="0.3">
      <c r="A10">
        <v>8</v>
      </c>
      <c r="B10">
        <v>24729</v>
      </c>
      <c r="C10" s="1">
        <v>3.7684640107039E+16</v>
      </c>
      <c r="E10">
        <v>8</v>
      </c>
      <c r="F10">
        <v>24729</v>
      </c>
      <c r="G10" s="5">
        <v>3.7684640107039001E-2</v>
      </c>
      <c r="H10" s="8">
        <f t="shared" si="0"/>
        <v>3.7684640107039002E-4</v>
      </c>
    </row>
    <row r="11" spans="1:8" x14ac:dyDescent="0.3">
      <c r="A11">
        <v>9</v>
      </c>
      <c r="B11">
        <v>36093</v>
      </c>
      <c r="C11" s="1">
        <v>5.5002293476621E+16</v>
      </c>
      <c r="E11">
        <v>9</v>
      </c>
      <c r="F11">
        <v>36093</v>
      </c>
      <c r="G11" s="5">
        <v>5.5002293476621E-2</v>
      </c>
      <c r="H11" s="8">
        <f t="shared" si="0"/>
        <v>5.5002293476621002E-4</v>
      </c>
    </row>
    <row r="12" spans="1:8" x14ac:dyDescent="0.3">
      <c r="A12">
        <v>10</v>
      </c>
      <c r="B12">
        <v>40455</v>
      </c>
      <c r="C12" s="1">
        <v>6.16495659157372E+16</v>
      </c>
      <c r="E12">
        <v>10</v>
      </c>
      <c r="F12">
        <v>40455</v>
      </c>
      <c r="G12" s="5">
        <v>6.1649565915737198E-2</v>
      </c>
      <c r="H12" s="8">
        <f t="shared" si="0"/>
        <v>6.1649565915737202E-4</v>
      </c>
    </row>
    <row r="13" spans="1:8" x14ac:dyDescent="0.3">
      <c r="A13">
        <v>11</v>
      </c>
      <c r="B13">
        <v>38004</v>
      </c>
      <c r="C13" s="1">
        <v>5.7914475418654704E+16</v>
      </c>
      <c r="E13">
        <v>11</v>
      </c>
      <c r="F13">
        <v>38004</v>
      </c>
      <c r="G13" s="5">
        <v>5.7914475418654694E-2</v>
      </c>
      <c r="H13" s="8">
        <f t="shared" si="0"/>
        <v>5.7914475418654695E-4</v>
      </c>
    </row>
    <row r="14" spans="1:8" x14ac:dyDescent="0.3">
      <c r="A14">
        <v>12</v>
      </c>
      <c r="B14">
        <v>36080</v>
      </c>
      <c r="C14" s="1">
        <v>5.4982482715110496E+16</v>
      </c>
      <c r="E14">
        <v>12</v>
      </c>
      <c r="F14">
        <v>36080</v>
      </c>
      <c r="G14" s="5">
        <v>5.4982482715110505E-2</v>
      </c>
      <c r="H14" s="8">
        <f t="shared" si="0"/>
        <v>5.4982482715110507E-4</v>
      </c>
    </row>
    <row r="15" spans="1:8" x14ac:dyDescent="0.3">
      <c r="A15">
        <v>13</v>
      </c>
      <c r="B15">
        <v>40843</v>
      </c>
      <c r="C15" s="1">
        <v>6.2240840951587E+16</v>
      </c>
      <c r="E15">
        <v>13</v>
      </c>
      <c r="F15">
        <v>40843</v>
      </c>
      <c r="G15" s="5">
        <v>6.2240840951587002E-2</v>
      </c>
      <c r="H15" s="8">
        <f t="shared" si="0"/>
        <v>6.2240840951587008E-4</v>
      </c>
    </row>
    <row r="16" spans="1:8" x14ac:dyDescent="0.3">
      <c r="A16">
        <v>14</v>
      </c>
      <c r="B16">
        <v>43756</v>
      </c>
      <c r="C16" s="1">
        <v>6.6679975434655696E+16</v>
      </c>
      <c r="E16">
        <v>14</v>
      </c>
      <c r="F16">
        <v>43756</v>
      </c>
      <c r="G16" s="5">
        <v>6.6679975434655703E-2</v>
      </c>
      <c r="H16" s="8">
        <f t="shared" si="0"/>
        <v>6.6679975434655704E-4</v>
      </c>
    </row>
    <row r="17" spans="1:8" x14ac:dyDescent="0.3">
      <c r="A17">
        <v>15</v>
      </c>
      <c r="B17">
        <v>40700</v>
      </c>
      <c r="C17" s="1">
        <v>6.2022922574972304E+16</v>
      </c>
      <c r="E17">
        <v>15</v>
      </c>
      <c r="F17">
        <v>40700</v>
      </c>
      <c r="G17" s="5">
        <v>6.20229225749723E-2</v>
      </c>
      <c r="H17" s="8">
        <f t="shared" si="0"/>
        <v>6.2022922574972298E-4</v>
      </c>
    </row>
    <row r="18" spans="1:8" x14ac:dyDescent="0.3">
      <c r="A18">
        <v>16</v>
      </c>
      <c r="B18">
        <v>34178</v>
      </c>
      <c r="C18" s="1">
        <v>5.2084015915661E+16</v>
      </c>
      <c r="E18">
        <v>16</v>
      </c>
      <c r="F18">
        <v>34178</v>
      </c>
      <c r="G18" s="5">
        <v>5.2084015915661003E-2</v>
      </c>
      <c r="H18" s="8">
        <f t="shared" si="0"/>
        <v>5.2084015915661004E-4</v>
      </c>
    </row>
    <row r="19" spans="1:8" x14ac:dyDescent="0.3">
      <c r="A19">
        <v>17</v>
      </c>
      <c r="B19">
        <v>33401</v>
      </c>
      <c r="C19" s="1">
        <v>5.0899941939229696E+16</v>
      </c>
      <c r="E19">
        <v>17</v>
      </c>
      <c r="F19">
        <v>33401</v>
      </c>
      <c r="G19" s="5">
        <v>5.0899941939229698E-2</v>
      </c>
      <c r="H19" s="8">
        <f t="shared" si="0"/>
        <v>5.0899941939229693E-4</v>
      </c>
    </row>
    <row r="20" spans="1:8" x14ac:dyDescent="0.3">
      <c r="A20">
        <v>18</v>
      </c>
      <c r="B20">
        <v>32718</v>
      </c>
      <c r="C20" s="1">
        <v>4985911500756610</v>
      </c>
      <c r="E20">
        <v>18</v>
      </c>
      <c r="F20">
        <v>32718</v>
      </c>
      <c r="G20" s="5">
        <v>4.9859115007566103E-2</v>
      </c>
      <c r="H20" s="8">
        <f t="shared" si="0"/>
        <v>4.9859115007566104E-4</v>
      </c>
    </row>
    <row r="21" spans="1:8" x14ac:dyDescent="0.3">
      <c r="A21">
        <v>19</v>
      </c>
      <c r="B21">
        <v>34176</v>
      </c>
      <c r="C21" s="1">
        <v>5.20809681061978E+16</v>
      </c>
      <c r="E21">
        <v>19</v>
      </c>
      <c r="F21">
        <v>34176</v>
      </c>
      <c r="G21" s="5">
        <v>5.2080968106197799E-2</v>
      </c>
      <c r="H21" s="8">
        <f t="shared" si="0"/>
        <v>5.2080968106197798E-4</v>
      </c>
    </row>
    <row r="22" spans="1:8" x14ac:dyDescent="0.3">
      <c r="A22">
        <v>20</v>
      </c>
      <c r="B22">
        <v>49837</v>
      </c>
      <c r="C22" s="1">
        <v>7.5946840107343808E+16</v>
      </c>
      <c r="E22">
        <v>20</v>
      </c>
      <c r="F22">
        <v>49837</v>
      </c>
      <c r="G22" s="5">
        <v>7.5946840107343802E-2</v>
      </c>
      <c r="H22" s="8">
        <f t="shared" si="0"/>
        <v>7.5946840107343804E-4</v>
      </c>
    </row>
    <row r="23" spans="1:8" x14ac:dyDescent="0.3">
      <c r="A23">
        <v>21</v>
      </c>
      <c r="B23">
        <v>63269</v>
      </c>
      <c r="C23" s="1">
        <v>9.6415928461816192E+16</v>
      </c>
      <c r="E23">
        <v>21</v>
      </c>
      <c r="F23">
        <v>63269</v>
      </c>
      <c r="G23" s="5">
        <v>9.6415928461816194E-2</v>
      </c>
      <c r="H23" s="8">
        <f t="shared" si="0"/>
        <v>9.6415928461816196E-4</v>
      </c>
    </row>
    <row r="24" spans="1:8" x14ac:dyDescent="0.3">
      <c r="A24">
        <v>22</v>
      </c>
      <c r="B24">
        <v>45312</v>
      </c>
      <c r="C24" s="1">
        <v>6.90511711969814E+16</v>
      </c>
      <c r="E24">
        <v>22</v>
      </c>
      <c r="F24">
        <v>45312</v>
      </c>
      <c r="G24" s="5">
        <v>6.9051171196981398E-2</v>
      </c>
      <c r="H24" s="8">
        <f t="shared" si="0"/>
        <v>6.9051171196981393E-4</v>
      </c>
    </row>
    <row r="25" spans="1:8" x14ac:dyDescent="0.3">
      <c r="A25">
        <v>23</v>
      </c>
      <c r="B25">
        <v>24689</v>
      </c>
      <c r="C25" s="1">
        <v>3.7623683917776096E+16</v>
      </c>
      <c r="E25">
        <v>23</v>
      </c>
      <c r="F25">
        <v>24689</v>
      </c>
      <c r="G25" s="5">
        <v>3.7623683917776096E-2</v>
      </c>
      <c r="H25" s="8">
        <f t="shared" si="0"/>
        <v>3.7623683917776098E-4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Cuisines</vt:lpstr>
      <vt:lpstr>Customers Breakfast</vt:lpstr>
      <vt:lpstr>Users</vt:lpstr>
      <vt:lpstr>Orders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2023-11-04T12:07:37Z</dcterms:created>
  <dcterms:modified xsi:type="dcterms:W3CDTF">2023-11-05T19:52:46Z</dcterms:modified>
</cp:coreProperties>
</file>