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5dadaeb80502d5a6/Projects/Supermarket/"/>
    </mc:Choice>
  </mc:AlternateContent>
  <xr:revisionPtr revIDLastSave="0" documentId="13_ncr:40009_{A3E72E46-888A-40D0-93A5-C446436D837A}" xr6:coauthVersionLast="47" xr6:coauthVersionMax="47" xr10:uidLastSave="{00000000-0000-0000-0000-000000000000}"/>
  <bookViews>
    <workbookView xWindow="-120" yWindow="-120" windowWidth="20730" windowHeight="11310"/>
  </bookViews>
  <sheets>
    <sheet name="supermarket" sheetId="1" r:id="rId1"/>
  </sheets>
  <definedNames>
    <definedName name="Catgory">supermarket!$R$6:$R$10</definedName>
    <definedName name="Discount">supermarket!$R$13:$R$17</definedName>
    <definedName name="Net_Profit">supermarket!$Q$13:$Q$17</definedName>
  </definedNames>
  <calcPr calcId="0"/>
</workbook>
</file>

<file path=xl/calcChain.xml><?xml version="1.0" encoding="utf-8"?>
<calcChain xmlns="http://schemas.openxmlformats.org/spreadsheetml/2006/main">
  <c r="L3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I3" i="1" l="1"/>
  <c r="F3" i="1"/>
  <c r="C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</calcChain>
</file>

<file path=xl/sharedStrings.xml><?xml version="1.0" encoding="utf-8"?>
<sst xmlns="http://schemas.openxmlformats.org/spreadsheetml/2006/main" count="6608" uniqueCount="867">
  <si>
    <t>Invoice ID</t>
  </si>
  <si>
    <t>Date</t>
  </si>
  <si>
    <t>Month</t>
  </si>
  <si>
    <t>Branch</t>
  </si>
  <si>
    <t>City</t>
  </si>
  <si>
    <t>Customer type</t>
  </si>
  <si>
    <t>Gender</t>
  </si>
  <si>
    <t>Product Line</t>
  </si>
  <si>
    <t>Payment</t>
  </si>
  <si>
    <t>Net Profit</t>
  </si>
  <si>
    <t>Rating</t>
  </si>
  <si>
    <t>750-67-8428</t>
  </si>
  <si>
    <t>January</t>
  </si>
  <si>
    <t>A</t>
  </si>
  <si>
    <t>Yangon</t>
  </si>
  <si>
    <t>Member</t>
  </si>
  <si>
    <t>Female</t>
  </si>
  <si>
    <t>Health and beauty</t>
  </si>
  <si>
    <t>Ewallet</t>
  </si>
  <si>
    <t>226-31-3081</t>
  </si>
  <si>
    <t>March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</si>
  <si>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</si>
  <si>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</si>
  <si>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</si>
  <si>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</si>
  <si>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</si>
  <si>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</si>
  <si>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</si>
  <si>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</si>
  <si>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</si>
  <si>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</si>
  <si>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</si>
  <si>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February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</si>
  <si>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</si>
  <si>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</si>
  <si>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</si>
  <si>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</si>
  <si>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</si>
  <si>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</si>
  <si>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</si>
  <si>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</si>
  <si>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</si>
  <si>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</si>
  <si>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</si>
  <si>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</si>
  <si>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</si>
  <si>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</si>
  <si>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</si>
  <si>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</si>
  <si>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</si>
  <si>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</si>
  <si>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</si>
  <si>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</si>
  <si>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</si>
  <si>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</si>
  <si>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</si>
  <si>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</si>
  <si>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</si>
  <si>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</si>
  <si>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</si>
  <si>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</si>
  <si>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</si>
  <si>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</si>
  <si>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</si>
  <si>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</si>
  <si>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</si>
  <si>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</si>
  <si>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</si>
  <si>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</si>
  <si>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</si>
  <si>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</si>
  <si>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</si>
  <si>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</si>
  <si>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</si>
  <si>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</si>
  <si>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</si>
  <si>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</si>
  <si>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</si>
  <si>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</si>
  <si>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</si>
  <si>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</si>
  <si>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</si>
  <si>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</si>
  <si>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</si>
  <si>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</si>
  <si>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</si>
  <si>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</si>
  <si>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</si>
  <si>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</si>
  <si>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</si>
  <si>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</si>
  <si>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</si>
  <si>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</si>
  <si>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</si>
  <si>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</si>
  <si>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</si>
  <si>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</si>
  <si>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</si>
  <si>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</si>
  <si>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</si>
  <si>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</si>
  <si>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</si>
  <si>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</si>
  <si>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</si>
  <si>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</si>
  <si>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</si>
  <si>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</si>
  <si>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</si>
  <si>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</si>
  <si>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</si>
  <si>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</si>
  <si>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</si>
  <si>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</si>
  <si>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</si>
  <si>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</si>
  <si>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</si>
  <si>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</si>
  <si>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</si>
  <si>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</si>
  <si>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</si>
  <si>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</si>
  <si>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</si>
  <si>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</si>
  <si>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</si>
  <si>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</si>
  <si>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</si>
  <si>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</si>
  <si>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</si>
  <si>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</si>
  <si>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</si>
  <si>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</si>
  <si>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</si>
  <si>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</si>
  <si>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</si>
  <si>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</si>
  <si>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</si>
  <si>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</si>
  <si>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</si>
  <si>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</si>
  <si>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</si>
  <si>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</si>
  <si>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</si>
  <si>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</si>
  <si>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</si>
  <si>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</si>
  <si>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</si>
  <si>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</si>
  <si>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</si>
  <si>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</si>
  <si>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</si>
  <si>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</si>
  <si>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</si>
  <si>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</si>
  <si>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</si>
  <si>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</si>
  <si>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</si>
  <si>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</si>
  <si>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</si>
  <si>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</si>
  <si>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</si>
  <si>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</si>
  <si>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</si>
  <si>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</si>
  <si>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</si>
  <si>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</si>
  <si>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</si>
  <si>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</si>
  <si>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</si>
  <si>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</si>
  <si>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</si>
  <si>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</si>
  <si>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</si>
  <si>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</si>
  <si>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</si>
  <si>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</si>
  <si>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</si>
  <si>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</si>
  <si>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</si>
  <si>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</si>
  <si>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</si>
  <si>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</si>
  <si>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</si>
  <si>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</si>
  <si>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</si>
  <si>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</si>
  <si>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</si>
  <si>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</si>
  <si>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</si>
  <si>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</si>
  <si>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</si>
  <si>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</si>
  <si>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</si>
  <si>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</si>
  <si>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</si>
  <si>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</si>
  <si>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</si>
  <si>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</si>
  <si>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</si>
  <si>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</si>
  <si>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</si>
  <si>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</si>
  <si>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</si>
  <si>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</si>
  <si>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</si>
  <si>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</si>
  <si>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</si>
  <si>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</si>
  <si>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</si>
  <si>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</si>
  <si>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</si>
  <si>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</si>
  <si>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</si>
  <si>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</si>
  <si>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</si>
  <si>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</si>
  <si>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</si>
  <si>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</si>
  <si>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</si>
  <si>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</si>
  <si>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</si>
  <si>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</si>
  <si>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</si>
  <si>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</si>
  <si>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</si>
  <si>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</si>
  <si>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</si>
  <si>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</si>
  <si>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</si>
  <si>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</si>
  <si>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</si>
  <si>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</si>
  <si>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</si>
  <si>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</si>
  <si>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</si>
  <si>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</si>
  <si>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</si>
  <si>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</si>
  <si>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</si>
  <si>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</si>
  <si>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</si>
  <si>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</si>
  <si>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</si>
  <si>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</si>
  <si>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</si>
  <si>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</si>
  <si>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</si>
  <si>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</si>
  <si>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</si>
  <si>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</si>
  <si>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</si>
  <si>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</si>
  <si>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</si>
  <si>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</si>
  <si>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</si>
  <si>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</si>
  <si>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</si>
  <si>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</si>
  <si>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</si>
  <si>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</si>
  <si>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</si>
  <si>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</si>
  <si>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</si>
  <si>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</si>
  <si>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</si>
  <si>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</si>
  <si>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</si>
  <si>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</si>
  <si>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</si>
  <si>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</si>
  <si>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</si>
  <si>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</si>
  <si>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</si>
  <si>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</si>
  <si>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</si>
  <si>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</si>
  <si>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</si>
  <si>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</si>
  <si>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</si>
  <si>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</si>
  <si>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</si>
  <si>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</si>
  <si>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</si>
  <si>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</si>
  <si>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</si>
  <si>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</si>
  <si>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</si>
  <si>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</si>
  <si>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</si>
  <si>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</si>
  <si>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</si>
  <si>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</si>
  <si>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</si>
  <si>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</si>
  <si>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</si>
  <si>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</si>
  <si>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</si>
  <si>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</si>
  <si>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</si>
  <si>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</si>
  <si>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</si>
  <si>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</si>
  <si>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</si>
  <si>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</si>
  <si>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</si>
  <si>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</si>
  <si>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</si>
  <si>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</si>
  <si>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</si>
  <si>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</si>
  <si>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</si>
  <si>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</si>
  <si>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</si>
  <si>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</si>
  <si>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</si>
  <si>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</si>
  <si>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</si>
  <si>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</si>
  <si>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</si>
  <si>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</si>
  <si>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</si>
  <si>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</si>
  <si>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</si>
  <si>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</si>
  <si>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</si>
  <si>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</si>
  <si>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</si>
  <si>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</si>
  <si>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</si>
  <si>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</si>
  <si>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</si>
  <si>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</si>
  <si>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</si>
  <si>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</si>
  <si>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</si>
  <si>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</si>
  <si>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</si>
  <si>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</si>
  <si>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</si>
  <si>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</si>
  <si>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</si>
  <si>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</si>
  <si>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</si>
  <si>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</si>
  <si>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</si>
  <si>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</si>
  <si>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</si>
  <si>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</si>
  <si>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</si>
  <si>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</si>
  <si>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</si>
  <si>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</si>
  <si>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</si>
  <si>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</si>
  <si>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</si>
  <si>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</si>
  <si>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</si>
  <si>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</si>
  <si>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</si>
  <si>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</si>
  <si>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</si>
  <si>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</si>
  <si>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</si>
  <si>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</si>
  <si>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</si>
  <si>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</si>
  <si>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</si>
  <si>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</si>
  <si>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</si>
  <si>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</si>
  <si>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</si>
  <si>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</si>
  <si>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</si>
  <si>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</si>
  <si>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</si>
  <si>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</si>
  <si>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</si>
  <si>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</si>
  <si>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</si>
  <si>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</si>
  <si>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</si>
  <si>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</si>
  <si>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</si>
  <si>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</si>
  <si>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</si>
  <si>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</si>
  <si>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</si>
  <si>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</si>
  <si>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</si>
  <si>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</si>
  <si>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</si>
  <si>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</si>
  <si>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</si>
  <si>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</si>
  <si>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</si>
  <si>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</si>
  <si>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</si>
  <si>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</si>
  <si>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</si>
  <si>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</si>
  <si>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</si>
  <si>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</si>
  <si>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</si>
  <si>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</si>
  <si>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</si>
  <si>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</si>
  <si>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</si>
  <si>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</si>
  <si>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</si>
  <si>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</si>
  <si>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</si>
  <si>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</si>
  <si>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</si>
  <si>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</si>
  <si>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</si>
  <si>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</si>
  <si>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</si>
  <si>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</si>
  <si>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</si>
  <si>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</si>
  <si>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</si>
  <si>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</si>
  <si>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</si>
  <si>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</si>
  <si>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</si>
  <si>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</si>
  <si>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</si>
  <si>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</si>
  <si>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</si>
  <si>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</si>
  <si>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</si>
  <si>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</si>
  <si>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</si>
  <si>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</si>
  <si>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</si>
  <si>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</si>
  <si>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</si>
  <si>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</si>
  <si>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</si>
  <si>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</si>
  <si>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</si>
  <si>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</si>
  <si>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</si>
  <si>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</si>
  <si>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</si>
  <si>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</si>
  <si>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</si>
  <si>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</si>
  <si>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</si>
  <si>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</si>
  <si>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</si>
  <si>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</si>
  <si>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</si>
  <si>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</si>
  <si>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</si>
  <si>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</si>
  <si>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</si>
  <si>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</si>
  <si>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</si>
  <si>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</si>
  <si>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</si>
  <si>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</si>
  <si>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</si>
  <si>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</si>
  <si>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</si>
  <si>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</si>
  <si>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</si>
  <si>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</si>
  <si>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</si>
  <si>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</si>
  <si>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</si>
  <si>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</si>
  <si>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</si>
  <si>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</si>
  <si>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</si>
  <si>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</si>
  <si>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</si>
  <si>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</si>
  <si>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</si>
  <si>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</si>
  <si>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</si>
  <si>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</si>
  <si>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</si>
  <si>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</si>
  <si>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</si>
  <si>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</si>
  <si>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</si>
  <si>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</si>
  <si>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</si>
  <si>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</si>
  <si>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</si>
  <si>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</si>
  <si>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</si>
  <si>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</si>
  <si>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</si>
  <si>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</si>
  <si>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</si>
  <si>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</si>
  <si>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</si>
  <si>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</si>
  <si>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</si>
  <si>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</si>
  <si>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</si>
  <si>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</si>
  <si>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</si>
  <si>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</si>
  <si>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</si>
  <si>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</si>
  <si>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</si>
  <si>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</si>
  <si>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</si>
  <si>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</si>
  <si>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</si>
  <si>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</si>
  <si>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</si>
  <si>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</si>
  <si>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</si>
  <si>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</si>
  <si>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</si>
  <si>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</si>
  <si>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</si>
  <si>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</si>
  <si>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</si>
  <si>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</si>
  <si>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</si>
  <si>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</si>
  <si>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</si>
  <si>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</si>
  <si>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</si>
  <si>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</si>
  <si>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</si>
  <si>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</si>
  <si>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</si>
  <si>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</si>
  <si>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</si>
  <si>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</si>
  <si>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</si>
  <si>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</si>
  <si>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</si>
  <si>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</si>
  <si>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</si>
  <si>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</si>
  <si>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</si>
  <si>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</si>
  <si>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</si>
  <si>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</si>
  <si>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</si>
  <si>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</si>
  <si>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</si>
  <si>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</si>
  <si>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</si>
  <si>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</si>
  <si>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</si>
  <si>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</si>
  <si>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</si>
  <si>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</si>
  <si>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</si>
  <si>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</si>
  <si>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</si>
  <si>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</si>
  <si>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</si>
  <si>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</si>
  <si>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</si>
  <si>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</si>
  <si>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</si>
  <si>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</si>
  <si>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</si>
  <si>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</si>
  <si>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</si>
  <si>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</si>
  <si>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</si>
  <si>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</si>
  <si>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</si>
  <si>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</si>
  <si>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</si>
  <si>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</si>
  <si>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</si>
  <si>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</si>
  <si>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</si>
  <si>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</si>
  <si>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</si>
  <si>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</si>
  <si>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</si>
  <si>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</si>
  <si>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</si>
  <si>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</si>
  <si>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</si>
  <si>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</si>
  <si>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</si>
  <si>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</si>
  <si>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</si>
  <si>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</si>
  <si>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</si>
  <si>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</si>
  <si>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</si>
  <si>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</si>
  <si>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</si>
  <si>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</si>
  <si>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</si>
  <si>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</si>
  <si>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</si>
  <si>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</si>
  <si>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</si>
  <si>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</si>
  <si>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</si>
  <si>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</si>
  <si>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</si>
  <si>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</si>
  <si>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</si>
  <si>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</si>
  <si>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</si>
  <si>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</si>
  <si>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</si>
  <si>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</si>
  <si>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</si>
  <si>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</si>
  <si>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</si>
  <si>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</si>
  <si>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</si>
  <si>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</si>
  <si>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</si>
  <si>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</si>
  <si>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</si>
  <si>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</si>
  <si>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</si>
  <si>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</si>
  <si>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</si>
  <si>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</si>
  <si>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</si>
  <si>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</si>
  <si>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</si>
  <si>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</si>
  <si>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</si>
  <si>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</si>
  <si>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</si>
  <si>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</si>
  <si>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</si>
  <si>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</si>
  <si>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</si>
  <si>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</si>
  <si>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</si>
  <si>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</si>
  <si>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</si>
  <si>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</si>
  <si>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</si>
  <si>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</si>
  <si>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</si>
  <si>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</si>
  <si>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</si>
  <si>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</si>
  <si>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</si>
  <si>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</si>
  <si>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</si>
  <si>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</si>
  <si>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</si>
  <si>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</si>
  <si>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</si>
  <si>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</si>
  <si>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</si>
  <si>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</si>
  <si>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</si>
  <si>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</si>
  <si>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</si>
  <si>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</si>
  <si>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</si>
  <si>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</si>
  <si>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</si>
  <si>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</si>
  <si>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</si>
  <si>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</si>
  <si>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</si>
  <si>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</si>
  <si>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</si>
  <si>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</si>
  <si>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</si>
  <si>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</si>
  <si>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</si>
  <si>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</si>
  <si>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</si>
  <si>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</si>
  <si>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</si>
  <si>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</si>
  <si>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</si>
  <si>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</si>
  <si>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</si>
  <si>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</si>
  <si>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</si>
  <si>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</si>
  <si>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</si>
  <si>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</si>
  <si>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</si>
  <si>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</si>
  <si>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</si>
  <si>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</si>
  <si>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</si>
  <si>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</si>
  <si>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</si>
  <si>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</si>
  <si>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</si>
  <si>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</si>
  <si>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</si>
  <si>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</si>
  <si>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</si>
  <si>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</si>
  <si>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</si>
  <si>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</si>
  <si>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</si>
  <si>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</si>
  <si>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</si>
  <si>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</si>
  <si>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</si>
  <si>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</si>
  <si>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</si>
  <si>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</si>
  <si>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</si>
  <si>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</si>
  <si>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</si>
  <si>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</si>
  <si>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</si>
  <si>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</si>
  <si>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</si>
  <si>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</si>
  <si>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</si>
  <si>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</si>
  <si>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</si>
  <si>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</si>
  <si>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</si>
  <si>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</si>
  <si>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</si>
  <si>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</si>
  <si>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</si>
  <si>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</si>
  <si>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</si>
  <si>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</si>
  <si>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</si>
  <si>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</si>
  <si>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</si>
  <si>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</si>
  <si>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</si>
  <si>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</si>
  <si>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</si>
  <si>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</si>
  <si>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</si>
  <si>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</si>
  <si>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</si>
  <si>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</si>
  <si>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</si>
  <si>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</si>
  <si>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</si>
  <si>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</si>
  <si>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</si>
  <si>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</si>
  <si>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</si>
  <si>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</si>
  <si>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</si>
  <si>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</si>
  <si>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</si>
  <si>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</si>
  <si>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</si>
  <si>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</si>
  <si>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</si>
  <si>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</si>
  <si>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</si>
  <si>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</si>
  <si>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</si>
  <si>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</si>
  <si>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</si>
  <si>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</si>
  <si>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</si>
  <si>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</si>
  <si>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</si>
  <si>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</si>
  <si>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</si>
  <si>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</si>
  <si>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</si>
  <si>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</si>
  <si>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</si>
  <si>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</si>
  <si>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</si>
  <si>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</si>
  <si>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</si>
  <si>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</si>
  <si>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</si>
  <si>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</si>
  <si>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</si>
  <si>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</si>
  <si>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</si>
  <si>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</si>
  <si>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</si>
  <si>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</si>
  <si>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</si>
  <si>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</si>
  <si>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</si>
  <si>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</si>
  <si>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</si>
  <si>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</si>
  <si>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</si>
  <si>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</si>
  <si>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</si>
  <si>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</si>
  <si>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</si>
  <si>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</si>
  <si>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</si>
  <si>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</si>
  <si>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</si>
  <si>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</si>
  <si>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</si>
  <si>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</si>
  <si>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</si>
  <si>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</si>
  <si>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</si>
  <si>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</si>
  <si>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</si>
  <si>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</si>
  <si>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</si>
  <si>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</si>
  <si>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</si>
  <si>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</si>
  <si>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</si>
  <si>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</si>
  <si>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</si>
  <si>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</si>
  <si>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</si>
  <si>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</si>
  <si>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</si>
  <si>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</si>
  <si>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</si>
  <si>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</si>
  <si>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</si>
  <si>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</si>
  <si>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</si>
  <si>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</si>
  <si>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</si>
  <si>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</si>
  <si>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</si>
  <si>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</si>
  <si>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</si>
  <si>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</si>
  <si>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</si>
  <si>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</si>
  <si>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</si>
  <si>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</si>
  <si>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</si>
  <si>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</si>
  <si>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</si>
  <si>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</si>
  <si>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</si>
  <si>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</si>
  <si>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</si>
  <si>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</si>
  <si>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</si>
  <si>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</si>
  <si>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</si>
  <si>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</si>
  <si>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</si>
  <si>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</si>
  <si>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Catgory</t>
  </si>
  <si>
    <t>Silver</t>
  </si>
  <si>
    <t>Bronze</t>
  </si>
  <si>
    <t>Premium</t>
  </si>
  <si>
    <t>Gold</t>
  </si>
  <si>
    <t>Category</t>
  </si>
  <si>
    <t>Alert</t>
  </si>
  <si>
    <t>Total Net Pofit</t>
  </si>
  <si>
    <t>Customer Type</t>
  </si>
  <si>
    <t>Discount</t>
  </si>
  <si>
    <t>Cash ?</t>
  </si>
  <si>
    <t>Gift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</si>
</sst>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0006"/>
      <name val="Gill Sans MT"/>
      <family val="2"/>
      <scheme val="minor"/>
    </font>
    <font>
      <sz val="11"/>
      <color rgb="FF9C5700"/>
      <name val="Gill Sans MT"/>
      <family val="2"/>
      <scheme val="minor"/>
    </font>
    <font>
      <sz val="11"/>
      <color rgb="FF3F3F76"/>
      <name val="Gill Sans MT"/>
      <family val="2"/>
      <scheme val="minor"/>
    </font>
    <font>
      <b/>
      <sz val="11"/>
      <color rgb="FF3F3F3F"/>
      <name val="Gill Sans MT"/>
      <family val="2"/>
      <scheme val="minor"/>
    </font>
    <font>
      <b/>
      <sz val="11"/>
      <color rgb="FFFA7D00"/>
      <name val="Gill Sans MT"/>
      <family val="2"/>
      <scheme val="minor"/>
    </font>
    <font>
      <sz val="11"/>
      <color rgb="FFFA7D00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rgb="FFFF0000"/>
      <name val="Gill Sans MT"/>
      <family val="2"/>
      <scheme val="minor"/>
    </font>
    <font>
      <i/>
      <sz val="11"/>
      <color rgb="FF7F7F7F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0" fontId="10" fillId="6" borderId="5" xfId="12"/>
    <xf numFmtId="0" fontId="10" fillId="6" borderId="11" xfId="12" applyBorder="1"/>
    <xf numFmtId="0" fontId="0" fillId="0" borderId="10" xfId="0" applyBorder="1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ont>
        <b val="0"/>
        <i/>
        <color theme="0" tint="-4.9989318521683403E-2"/>
      </font>
      <fill>
        <patternFill>
          <bgColor theme="1" tint="0.34998626667073579"/>
        </patternFill>
      </fill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theme="2"/>
      </font>
      <fill>
        <patternFill>
          <bgColor theme="1" tint="0.34998626667073579"/>
        </patternFill>
      </fill>
    </dxf>
    <dxf>
      <font>
        <color theme="0" tint="-4.9989318521683403E-2"/>
      </font>
      <fill>
        <patternFill>
          <bgColor theme="1" tint="0.34998626667073579"/>
        </patternFill>
      </fill>
    </dxf>
    <dxf>
      <font>
        <color theme="0" tint="-4.9989318521683403E-2"/>
      </font>
      <fill>
        <patternFill>
          <bgColor theme="1" tint="0.34998626667073579"/>
        </patternFill>
      </fill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upermarkt_data" displayName="supermarkt_data" ref="A5:O827" totalsRowShown="0">
  <autoFilter ref="A5:O827"/>
  <tableColumns count="15">
    <tableColumn id="2" name="Invoice ID"/>
    <tableColumn id="3" name="Date" dataDxfId="9"/>
    <tableColumn id="4" name="Month"/>
    <tableColumn id="5" name="Branch"/>
    <tableColumn id="6" name="City"/>
    <tableColumn id="7" name="Customer type"/>
    <tableColumn id="8" name="Gender"/>
    <tableColumn id="9" name="Product Line"/>
    <tableColumn id="10" name="Payment"/>
    <tableColumn id="11" name="Net Profit" dataCellStyle="Currency"/>
    <tableColumn id="12" name="Rating"/>
    <tableColumn id="13" name="Category" dataDxfId="8">
      <calculatedColumnFormula>VLOOKUP(supermarkt_data[[#This Row],[Net Profit]],Category[],2,TRUE)</calculatedColumnFormula>
    </tableColumn>
    <tableColumn id="14" name="Discount" dataCellStyle="Percent">
      <calculatedColumnFormula>VLOOKUP(supermarkt_data[[#This Row],[Net Profit]],Discount_[],2,TRUE)</calculatedColumnFormula>
    </tableColumn>
    <tableColumn id="16" name="Cash ?" dataDxfId="2">
      <calculatedColumnFormula>IF(supermarkt_data[[#This Row],[Payment]]="Cash","Y","")</calculatedColumnFormula>
    </tableColumn>
    <tableColumn id="17" name="Gift ?" dataDxfId="1">
      <calculatedColumnFormula>IF(OR(supermarkt_data[[#This Row],[Category]]="Gold",supermarkt_data[[#This Row],[Category]]="Premium"),"Gift","")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tegory" displayName="Category" ref="Q5:R10" totalsRowShown="0">
  <autoFilter ref="Q5:R10"/>
  <tableColumns count="2">
    <tableColumn id="1" name="Net Profit" dataDxfId="7" dataCellStyle="Currency"/>
    <tableColumn id="2" name="Cat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Discount_" displayName="Discount_" ref="Q12:R17" totalsRowShown="0">
  <autoFilter ref="Q12:R17"/>
  <tableColumns count="2">
    <tableColumn id="1" name="Net Profit" dataDxfId="6" dataCellStyle="Currency"/>
    <tableColumn id="2" name="Discount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7"/>
  <sheetViews>
    <sheetView tabSelected="1" topLeftCell="C1" workbookViewId="0">
      <selection activeCell="E9" sqref="E9"/>
    </sheetView>
  </sheetViews>
  <sheetFormatPr defaultRowHeight="17.25" x14ac:dyDescent="0.35"/>
  <cols>
    <col min="1" max="1" width="11.75" customWidth="1"/>
    <col min="2" max="2" width="14.375" bestFit="1" customWidth="1"/>
    <col min="3" max="3" width="9.875" bestFit="1" customWidth="1"/>
    <col min="5" max="5" width="14.375" bestFit="1" customWidth="1"/>
    <col min="6" max="6" width="16" customWidth="1"/>
    <col min="7" max="7" width="9.75" customWidth="1"/>
    <col min="8" max="8" width="18" bestFit="1" customWidth="1"/>
    <col min="9" max="9" width="10.875" customWidth="1"/>
    <col min="10" max="10" width="11.75" customWidth="1"/>
    <col min="11" max="11" width="14.375" bestFit="1" customWidth="1"/>
    <col min="12" max="12" width="11" bestFit="1" customWidth="1"/>
    <col min="13" max="13" width="11.75" customWidth="1"/>
    <col min="14" max="14" width="9.875" customWidth="1"/>
    <col min="17" max="17" width="11.875" bestFit="1" customWidth="1"/>
    <col min="18" max="18" width="10.75" bestFit="1" customWidth="1"/>
  </cols>
  <sheetData>
    <row r="1" spans="1:18" ht="18" thickBot="1" x14ac:dyDescent="0.4"/>
    <row r="2" spans="1:18" ht="18" thickBot="1" x14ac:dyDescent="0.4">
      <c r="B2" s="4" t="s">
        <v>4</v>
      </c>
      <c r="C2" s="5"/>
      <c r="E2" s="4" t="s">
        <v>6</v>
      </c>
      <c r="F2" s="5"/>
      <c r="H2" s="4" t="s">
        <v>863</v>
      </c>
      <c r="I2" s="5"/>
      <c r="K2" s="4" t="s">
        <v>860</v>
      </c>
      <c r="L2" s="5"/>
    </row>
    <row r="3" spans="1:18" x14ac:dyDescent="0.35">
      <c r="B3" s="3" t="s">
        <v>862</v>
      </c>
      <c r="C3" s="2">
        <f>SUMIFS(supermarkt_data[Net Profit],supermarkt_data[City],$C$2)</f>
        <v>0</v>
      </c>
      <c r="E3" s="3" t="s">
        <v>862</v>
      </c>
      <c r="F3" s="2">
        <f>SUMIFS(supermarkt_data[Net Profit],supermarkt_data[Gender],$F$2)</f>
        <v>0</v>
      </c>
      <c r="H3" s="3" t="s">
        <v>862</v>
      </c>
      <c r="I3" s="2">
        <f>SUMIFS(supermarkt_data[Net Profit],supermarkt_data[Customer type],$I$2)</f>
        <v>0</v>
      </c>
      <c r="K3" s="3" t="s">
        <v>862</v>
      </c>
      <c r="L3" s="2">
        <f>SUMIFS(supermarkt_data[Net Profit],supermarkt_data[Category],$L$2)</f>
        <v>0</v>
      </c>
    </row>
    <row r="4" spans="1:18" x14ac:dyDescent="0.35">
      <c r="K4" s="6"/>
      <c r="L4" s="7"/>
    </row>
    <row r="5" spans="1:18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860</v>
      </c>
      <c r="M5" t="s">
        <v>864</v>
      </c>
      <c r="N5" t="s">
        <v>865</v>
      </c>
      <c r="O5" t="s">
        <v>866</v>
      </c>
      <c r="Q5" t="s">
        <v>9</v>
      </c>
      <c r="R5" t="s">
        <v>855</v>
      </c>
    </row>
    <row r="6" spans="1:18" x14ac:dyDescent="0.35">
      <c r="A6" t="s">
        <v>11</v>
      </c>
      <c r="B6" s="1">
        <v>43470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s="2">
        <v>26.141500000000001</v>
      </c>
      <c r="K6">
        <v>9.1</v>
      </c>
      <c r="L6" t="str">
        <f>VLOOKUP(supermarkt_data[[#This Row],[Net Profit]],Category[],2,TRUE)</f>
        <v>Silver</v>
      </c>
      <c r="M6" s="7">
        <f>VLOOKUP(supermarkt_data[[#This Row],[Net Profit]],Discount_[],2,TRUE)</f>
        <v>0.04</v>
      </c>
      <c r="N6" s="8" t="str">
        <f>IF(supermarkt_data[[#This Row],[Payment]]="Cash","Y","")</f>
        <v/>
      </c>
      <c r="O6" t="str">
        <f>IF(OR(supermarkt_data[[#This Row],[Category]]="Gold",supermarkt_data[[#This Row],[Category]]="Premium"),"Gift","")</f>
        <v/>
      </c>
      <c r="Q6" s="6">
        <v>0</v>
      </c>
      <c r="R6" t="s">
        <v>861</v>
      </c>
    </row>
    <row r="7" spans="1:18" x14ac:dyDescent="0.35">
      <c r="A7" t="s">
        <v>19</v>
      </c>
      <c r="B7" s="1">
        <v>43532</v>
      </c>
      <c r="C7" t="s">
        <v>20</v>
      </c>
      <c r="D7" t="s">
        <v>21</v>
      </c>
      <c r="E7" t="s">
        <v>22</v>
      </c>
      <c r="F7" t="s">
        <v>23</v>
      </c>
      <c r="G7" t="s">
        <v>16</v>
      </c>
      <c r="H7" t="s">
        <v>24</v>
      </c>
      <c r="I7" t="s">
        <v>25</v>
      </c>
      <c r="J7" s="2">
        <v>3.82</v>
      </c>
      <c r="K7">
        <v>9.6</v>
      </c>
      <c r="L7" t="str">
        <f>VLOOKUP(supermarkt_data[[#This Row],[Net Profit]],Category[],2,TRUE)</f>
        <v>Alert</v>
      </c>
      <c r="M7" s="7">
        <f>VLOOKUP(supermarkt_data[[#This Row],[Net Profit]],Discount_[],2,TRUE)</f>
        <v>0</v>
      </c>
      <c r="N7" s="8" t="str">
        <f>IF(supermarkt_data[[#This Row],[Payment]]="Cash","Y","")</f>
        <v>Y</v>
      </c>
      <c r="O7" t="str">
        <f>IF(OR(supermarkt_data[[#This Row],[Category]]="Gold",supermarkt_data[[#This Row],[Category]]="Premium"),"Gift","")</f>
        <v/>
      </c>
      <c r="Q7" s="6">
        <v>10</v>
      </c>
      <c r="R7" t="s">
        <v>857</v>
      </c>
    </row>
    <row r="8" spans="1:18" x14ac:dyDescent="0.35">
      <c r="A8" t="s">
        <v>26</v>
      </c>
      <c r="B8" s="1">
        <v>43527</v>
      </c>
      <c r="C8" t="s">
        <v>20</v>
      </c>
      <c r="D8" t="s">
        <v>13</v>
      </c>
      <c r="E8" t="s">
        <v>14</v>
      </c>
      <c r="F8" t="s">
        <v>23</v>
      </c>
      <c r="G8" t="s">
        <v>27</v>
      </c>
      <c r="H8" t="s">
        <v>28</v>
      </c>
      <c r="I8" t="s">
        <v>29</v>
      </c>
      <c r="J8" s="2">
        <v>16.215499999999999</v>
      </c>
      <c r="K8">
        <v>7.4</v>
      </c>
      <c r="L8" t="str">
        <f>VLOOKUP(supermarkt_data[[#This Row],[Net Profit]],Category[],2,TRUE)</f>
        <v>Bronze</v>
      </c>
      <c r="M8" s="7">
        <f>VLOOKUP(supermarkt_data[[#This Row],[Net Profit]],Discount_[],2,TRUE)</f>
        <v>0.02</v>
      </c>
      <c r="N8" s="8" t="str">
        <f>IF(supermarkt_data[[#This Row],[Payment]]="Cash","Y","")</f>
        <v/>
      </c>
      <c r="O8" t="str">
        <f>IF(OR(supermarkt_data[[#This Row],[Category]]="Gold",supermarkt_data[[#This Row],[Category]]="Premium"),"Gift","")</f>
        <v/>
      </c>
      <c r="Q8" s="6">
        <v>20</v>
      </c>
      <c r="R8" t="s">
        <v>856</v>
      </c>
    </row>
    <row r="9" spans="1:18" x14ac:dyDescent="0.35">
      <c r="A9" t="s">
        <v>30</v>
      </c>
      <c r="B9" s="1">
        <v>43492</v>
      </c>
      <c r="C9" t="s">
        <v>12</v>
      </c>
      <c r="D9" t="s">
        <v>13</v>
      </c>
      <c r="E9" t="s">
        <v>14</v>
      </c>
      <c r="F9" t="s">
        <v>15</v>
      </c>
      <c r="G9" t="s">
        <v>27</v>
      </c>
      <c r="H9" t="s">
        <v>17</v>
      </c>
      <c r="I9" t="s">
        <v>18</v>
      </c>
      <c r="J9" s="2">
        <v>23.288</v>
      </c>
      <c r="K9">
        <v>8.4</v>
      </c>
      <c r="L9" t="str">
        <f>VLOOKUP(supermarkt_data[[#This Row],[Net Profit]],Category[],2,TRUE)</f>
        <v>Silver</v>
      </c>
      <c r="M9" s="7">
        <f>VLOOKUP(supermarkt_data[[#This Row],[Net Profit]],Discount_[],2,TRUE)</f>
        <v>0.04</v>
      </c>
      <c r="N9" s="8" t="str">
        <f>IF(supermarkt_data[[#This Row],[Payment]]="Cash","Y","")</f>
        <v/>
      </c>
      <c r="O9" t="str">
        <f>IF(OR(supermarkt_data[[#This Row],[Category]]="Gold",supermarkt_data[[#This Row],[Category]]="Premium"),"Gift","")</f>
        <v/>
      </c>
      <c r="Q9" s="6">
        <v>30</v>
      </c>
      <c r="R9" t="s">
        <v>859</v>
      </c>
    </row>
    <row r="10" spans="1:18" x14ac:dyDescent="0.35">
      <c r="A10" t="s">
        <v>31</v>
      </c>
      <c r="B10" s="1">
        <v>43504</v>
      </c>
      <c r="C10" t="s">
        <v>32</v>
      </c>
      <c r="D10" t="s">
        <v>13</v>
      </c>
      <c r="E10" t="s">
        <v>14</v>
      </c>
      <c r="F10" t="s">
        <v>23</v>
      </c>
      <c r="G10" t="s">
        <v>27</v>
      </c>
      <c r="H10" t="s">
        <v>33</v>
      </c>
      <c r="I10" t="s">
        <v>18</v>
      </c>
      <c r="J10" s="2">
        <v>30.208500000000001</v>
      </c>
      <c r="K10">
        <v>5.3</v>
      </c>
      <c r="L10" t="str">
        <f>VLOOKUP(supermarkt_data[[#This Row],[Net Profit]],Category[],2,TRUE)</f>
        <v>Gold</v>
      </c>
      <c r="M10" s="7">
        <f>VLOOKUP(supermarkt_data[[#This Row],[Net Profit]],Discount_[],2,TRUE)</f>
        <v>7.0000000000000007E-2</v>
      </c>
      <c r="N10" s="8" t="str">
        <f>IF(supermarkt_data[[#This Row],[Payment]]="Cash","Y","")</f>
        <v/>
      </c>
      <c r="O10" t="str">
        <f>IF(OR(supermarkt_data[[#This Row],[Category]]="Gold",supermarkt_data[[#This Row],[Category]]="Premium"),"Gift","")</f>
        <v>Gift</v>
      </c>
      <c r="Q10" s="6">
        <v>40</v>
      </c>
      <c r="R10" t="s">
        <v>858</v>
      </c>
    </row>
    <row r="11" spans="1:18" x14ac:dyDescent="0.35">
      <c r="A11" t="s">
        <v>34</v>
      </c>
      <c r="B11" s="1">
        <v>43549</v>
      </c>
      <c r="C11" t="s">
        <v>20</v>
      </c>
      <c r="D11" t="s">
        <v>21</v>
      </c>
      <c r="E11" t="s">
        <v>22</v>
      </c>
      <c r="F11" t="s">
        <v>23</v>
      </c>
      <c r="G11" t="s">
        <v>27</v>
      </c>
      <c r="H11" t="s">
        <v>24</v>
      </c>
      <c r="I11" t="s">
        <v>18</v>
      </c>
      <c r="J11" s="2">
        <v>29.886500000000002</v>
      </c>
      <c r="K11">
        <v>4.0999999999999996</v>
      </c>
      <c r="L11" t="str">
        <f>VLOOKUP(supermarkt_data[[#This Row],[Net Profit]],Category[],2,TRUE)</f>
        <v>Silver</v>
      </c>
      <c r="M11" s="7">
        <f>VLOOKUP(supermarkt_data[[#This Row],[Net Profit]],Discount_[],2,TRUE)</f>
        <v>0.04</v>
      </c>
      <c r="N11" s="8" t="str">
        <f>IF(supermarkt_data[[#This Row],[Payment]]="Cash","Y","")</f>
        <v/>
      </c>
      <c r="O11" t="str">
        <f>IF(OR(supermarkt_data[[#This Row],[Category]]="Gold",supermarkt_data[[#This Row],[Category]]="Premium"),"Gift","")</f>
        <v/>
      </c>
    </row>
    <row r="12" spans="1:18" x14ac:dyDescent="0.35">
      <c r="A12" t="s">
        <v>35</v>
      </c>
      <c r="B12" s="1">
        <v>43521</v>
      </c>
      <c r="C12" t="s">
        <v>32</v>
      </c>
      <c r="D12" t="s">
        <v>13</v>
      </c>
      <c r="E12" t="s">
        <v>14</v>
      </c>
      <c r="F12" t="s">
        <v>15</v>
      </c>
      <c r="G12" t="s">
        <v>16</v>
      </c>
      <c r="H12" t="s">
        <v>24</v>
      </c>
      <c r="I12" t="s">
        <v>18</v>
      </c>
      <c r="J12" s="2">
        <v>20.652000000000001</v>
      </c>
      <c r="K12">
        <v>5.8</v>
      </c>
      <c r="L12" t="str">
        <f>VLOOKUP(supermarkt_data[[#This Row],[Net Profit]],Category[],2,TRUE)</f>
        <v>Silver</v>
      </c>
      <c r="M12" s="7">
        <f>VLOOKUP(supermarkt_data[[#This Row],[Net Profit]],Discount_[],2,TRUE)</f>
        <v>0.04</v>
      </c>
      <c r="N12" s="8" t="str">
        <f>IF(supermarkt_data[[#This Row],[Payment]]="Cash","Y","")</f>
        <v/>
      </c>
      <c r="O12" t="str">
        <f>IF(OR(supermarkt_data[[#This Row],[Category]]="Gold",supermarkt_data[[#This Row],[Category]]="Premium"),"Gift","")</f>
        <v/>
      </c>
      <c r="Q12" t="s">
        <v>9</v>
      </c>
      <c r="R12" t="s">
        <v>864</v>
      </c>
    </row>
    <row r="13" spans="1:18" x14ac:dyDescent="0.35">
      <c r="A13" t="s">
        <v>36</v>
      </c>
      <c r="B13" s="1">
        <v>43520</v>
      </c>
      <c r="C13" t="s">
        <v>32</v>
      </c>
      <c r="D13" t="s">
        <v>21</v>
      </c>
      <c r="E13" t="s">
        <v>22</v>
      </c>
      <c r="F13" t="s">
        <v>23</v>
      </c>
      <c r="G13" t="s">
        <v>16</v>
      </c>
      <c r="H13" t="s">
        <v>28</v>
      </c>
      <c r="I13" t="s">
        <v>18</v>
      </c>
      <c r="J13" s="2">
        <v>36.78</v>
      </c>
      <c r="K13">
        <v>8</v>
      </c>
      <c r="L13" t="str">
        <f>VLOOKUP(supermarkt_data[[#This Row],[Net Profit]],Category[],2,TRUE)</f>
        <v>Gold</v>
      </c>
      <c r="M13" s="7">
        <f>VLOOKUP(supermarkt_data[[#This Row],[Net Profit]],Discount_[],2,TRUE)</f>
        <v>7.0000000000000007E-2</v>
      </c>
      <c r="N13" s="8" t="str">
        <f>IF(supermarkt_data[[#This Row],[Payment]]="Cash","Y","")</f>
        <v/>
      </c>
      <c r="O13" t="str">
        <f>IF(OR(supermarkt_data[[#This Row],[Category]]="Gold",supermarkt_data[[#This Row],[Category]]="Premium"),"Gift","")</f>
        <v>Gift</v>
      </c>
      <c r="Q13" s="6">
        <v>0</v>
      </c>
      <c r="R13" s="7">
        <v>0</v>
      </c>
    </row>
    <row r="14" spans="1:18" x14ac:dyDescent="0.35">
      <c r="A14" t="s">
        <v>37</v>
      </c>
      <c r="B14" s="1">
        <v>43475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29</v>
      </c>
      <c r="J14" s="2">
        <v>3.6259999999999999</v>
      </c>
      <c r="K14">
        <v>7.2</v>
      </c>
      <c r="L14" t="str">
        <f>VLOOKUP(supermarkt_data[[#This Row],[Net Profit]],Category[],2,TRUE)</f>
        <v>Alert</v>
      </c>
      <c r="M14" s="7">
        <f>VLOOKUP(supermarkt_data[[#This Row],[Net Profit]],Discount_[],2,TRUE)</f>
        <v>0</v>
      </c>
      <c r="N14" s="8" t="str">
        <f>IF(supermarkt_data[[#This Row],[Payment]]="Cash","Y","")</f>
        <v/>
      </c>
      <c r="O14" t="str">
        <f>IF(OR(supermarkt_data[[#This Row],[Category]]="Gold",supermarkt_data[[#This Row],[Category]]="Premium"),"Gift","")</f>
        <v/>
      </c>
      <c r="Q14" s="6">
        <v>10</v>
      </c>
      <c r="R14" s="7">
        <v>0.02</v>
      </c>
    </row>
    <row r="15" spans="1:18" x14ac:dyDescent="0.35">
      <c r="A15" t="s">
        <v>38</v>
      </c>
      <c r="B15" s="1">
        <v>43516</v>
      </c>
      <c r="C15" t="s">
        <v>32</v>
      </c>
      <c r="D15" t="s">
        <v>39</v>
      </c>
      <c r="E15" t="s">
        <v>40</v>
      </c>
      <c r="F15" t="s">
        <v>15</v>
      </c>
      <c r="G15" t="s">
        <v>16</v>
      </c>
      <c r="H15" t="s">
        <v>41</v>
      </c>
      <c r="I15" t="s">
        <v>29</v>
      </c>
      <c r="J15" s="2">
        <v>8.2260000000000009</v>
      </c>
      <c r="K15">
        <v>5.9</v>
      </c>
      <c r="L15" t="str">
        <f>VLOOKUP(supermarkt_data[[#This Row],[Net Profit]],Category[],2,TRUE)</f>
        <v>Alert</v>
      </c>
      <c r="M15" s="7">
        <f>VLOOKUP(supermarkt_data[[#This Row],[Net Profit]],Discount_[],2,TRUE)</f>
        <v>0</v>
      </c>
      <c r="N15" s="8" t="str">
        <f>IF(supermarkt_data[[#This Row],[Payment]]="Cash","Y","")</f>
        <v/>
      </c>
      <c r="O15" t="str">
        <f>IF(OR(supermarkt_data[[#This Row],[Category]]="Gold",supermarkt_data[[#This Row],[Category]]="Premium"),"Gift","")</f>
        <v/>
      </c>
      <c r="Q15" s="6">
        <v>20</v>
      </c>
      <c r="R15" s="7">
        <v>0.04</v>
      </c>
    </row>
    <row r="16" spans="1:18" x14ac:dyDescent="0.35">
      <c r="A16" t="s">
        <v>42</v>
      </c>
      <c r="B16" s="1">
        <v>43502</v>
      </c>
      <c r="C16" t="s">
        <v>32</v>
      </c>
      <c r="D16" t="s">
        <v>39</v>
      </c>
      <c r="E16" t="s">
        <v>40</v>
      </c>
      <c r="F16" t="s">
        <v>15</v>
      </c>
      <c r="G16" t="s">
        <v>16</v>
      </c>
      <c r="H16" t="s">
        <v>43</v>
      </c>
      <c r="I16" t="s">
        <v>18</v>
      </c>
      <c r="J16" s="2">
        <v>2.8959999999999999</v>
      </c>
      <c r="K16">
        <v>4.5</v>
      </c>
      <c r="L16" t="str">
        <f>VLOOKUP(supermarkt_data[[#This Row],[Net Profit]],Category[],2,TRUE)</f>
        <v>Alert</v>
      </c>
      <c r="M16" s="7">
        <f>VLOOKUP(supermarkt_data[[#This Row],[Net Profit]],Discount_[],2,TRUE)</f>
        <v>0</v>
      </c>
      <c r="N16" s="8" t="str">
        <f>IF(supermarkt_data[[#This Row],[Payment]]="Cash","Y","")</f>
        <v/>
      </c>
      <c r="O16" t="str">
        <f>IF(OR(supermarkt_data[[#This Row],[Category]]="Gold",supermarkt_data[[#This Row],[Category]]="Premium"),"Gift","")</f>
        <v/>
      </c>
      <c r="Q16" s="6">
        <v>30</v>
      </c>
      <c r="R16" s="7">
        <v>7.0000000000000007E-2</v>
      </c>
    </row>
    <row r="17" spans="1:18" x14ac:dyDescent="0.35">
      <c r="A17" t="s">
        <v>44</v>
      </c>
      <c r="B17" s="1">
        <v>43533</v>
      </c>
      <c r="C17" t="s">
        <v>20</v>
      </c>
      <c r="D17" t="s">
        <v>39</v>
      </c>
      <c r="E17" t="s">
        <v>40</v>
      </c>
      <c r="F17" t="s">
        <v>15</v>
      </c>
      <c r="G17" t="s">
        <v>27</v>
      </c>
      <c r="H17" t="s">
        <v>24</v>
      </c>
      <c r="I17" t="s">
        <v>25</v>
      </c>
      <c r="J17" s="2">
        <v>5.1020000000000003</v>
      </c>
      <c r="K17">
        <v>6.8</v>
      </c>
      <c r="L17" t="str">
        <f>VLOOKUP(supermarkt_data[[#This Row],[Net Profit]],Category[],2,TRUE)</f>
        <v>Alert</v>
      </c>
      <c r="M17" s="7">
        <f>VLOOKUP(supermarkt_data[[#This Row],[Net Profit]],Discount_[],2,TRUE)</f>
        <v>0</v>
      </c>
      <c r="N17" s="8" t="str">
        <f>IF(supermarkt_data[[#This Row],[Payment]]="Cash","Y","")</f>
        <v>Y</v>
      </c>
      <c r="O17" t="str">
        <f>IF(OR(supermarkt_data[[#This Row],[Category]]="Gold",supermarkt_data[[#This Row],[Category]]="Premium"),"Gift","")</f>
        <v/>
      </c>
      <c r="Q17" s="6">
        <v>40</v>
      </c>
      <c r="R17" s="7">
        <v>0.1</v>
      </c>
    </row>
    <row r="18" spans="1:18" x14ac:dyDescent="0.35">
      <c r="A18" t="s">
        <v>45</v>
      </c>
      <c r="B18" s="1">
        <v>43508</v>
      </c>
      <c r="C18" t="s">
        <v>32</v>
      </c>
      <c r="D18" t="s">
        <v>13</v>
      </c>
      <c r="E18" t="s">
        <v>14</v>
      </c>
      <c r="F18" t="s">
        <v>23</v>
      </c>
      <c r="G18" t="s">
        <v>16</v>
      </c>
      <c r="H18" t="s">
        <v>24</v>
      </c>
      <c r="I18" t="s">
        <v>18</v>
      </c>
      <c r="J18" s="2">
        <v>11.737500000000001</v>
      </c>
      <c r="K18">
        <v>7.1</v>
      </c>
      <c r="L18" t="str">
        <f>VLOOKUP(supermarkt_data[[#This Row],[Net Profit]],Category[],2,TRUE)</f>
        <v>Bronze</v>
      </c>
      <c r="M18" s="7">
        <f>VLOOKUP(supermarkt_data[[#This Row],[Net Profit]],Discount_[],2,TRUE)</f>
        <v>0.02</v>
      </c>
      <c r="N18" s="8" t="str">
        <f>IF(supermarkt_data[[#This Row],[Payment]]="Cash","Y","")</f>
        <v/>
      </c>
      <c r="O18" t="str">
        <f>IF(OR(supermarkt_data[[#This Row],[Category]]="Gold",supermarkt_data[[#This Row],[Category]]="Premium"),"Gift","")</f>
        <v/>
      </c>
    </row>
    <row r="19" spans="1:18" x14ac:dyDescent="0.35">
      <c r="A19" t="s">
        <v>46</v>
      </c>
      <c r="B19" s="1">
        <v>43503</v>
      </c>
      <c r="C19" t="s">
        <v>32</v>
      </c>
      <c r="D19" t="s">
        <v>13</v>
      </c>
      <c r="E19" t="s">
        <v>14</v>
      </c>
      <c r="F19" t="s">
        <v>23</v>
      </c>
      <c r="G19" t="s">
        <v>27</v>
      </c>
      <c r="H19" t="s">
        <v>41</v>
      </c>
      <c r="I19" t="s">
        <v>18</v>
      </c>
      <c r="J19" s="2">
        <v>21.594999999999999</v>
      </c>
      <c r="K19">
        <v>8.1999999999999993</v>
      </c>
      <c r="L19" t="str">
        <f>VLOOKUP(supermarkt_data[[#This Row],[Net Profit]],Category[],2,TRUE)</f>
        <v>Silver</v>
      </c>
      <c r="M19" s="7">
        <f>VLOOKUP(supermarkt_data[[#This Row],[Net Profit]],Discount_[],2,TRUE)</f>
        <v>0.04</v>
      </c>
      <c r="N19" s="8" t="str">
        <f>IF(supermarkt_data[[#This Row],[Payment]]="Cash","Y","")</f>
        <v/>
      </c>
      <c r="O19" t="str">
        <f>IF(OR(supermarkt_data[[#This Row],[Category]]="Gold",supermarkt_data[[#This Row],[Category]]="Premium"),"Gift","")</f>
        <v/>
      </c>
    </row>
    <row r="20" spans="1:18" x14ac:dyDescent="0.35">
      <c r="A20" t="s">
        <v>47</v>
      </c>
      <c r="B20" s="1">
        <v>43553</v>
      </c>
      <c r="C20" t="s">
        <v>20</v>
      </c>
      <c r="D20" t="s">
        <v>13</v>
      </c>
      <c r="E20" t="s">
        <v>14</v>
      </c>
      <c r="F20" t="s">
        <v>23</v>
      </c>
      <c r="G20" t="s">
        <v>16</v>
      </c>
      <c r="H20" t="s">
        <v>17</v>
      </c>
      <c r="I20" t="s">
        <v>25</v>
      </c>
      <c r="J20" s="2">
        <v>35.69</v>
      </c>
      <c r="K20">
        <v>5.7</v>
      </c>
      <c r="L20" t="str">
        <f>VLOOKUP(supermarkt_data[[#This Row],[Net Profit]],Category[],2,TRUE)</f>
        <v>Gold</v>
      </c>
      <c r="M20" s="7">
        <f>VLOOKUP(supermarkt_data[[#This Row],[Net Profit]],Discount_[],2,TRUE)</f>
        <v>7.0000000000000007E-2</v>
      </c>
      <c r="N20" s="8" t="str">
        <f>IF(supermarkt_data[[#This Row],[Payment]]="Cash","Y","")</f>
        <v>Y</v>
      </c>
      <c r="O20" t="str">
        <f>IF(OR(supermarkt_data[[#This Row],[Category]]="Gold",supermarkt_data[[#This Row],[Category]]="Premium"),"Gift","")</f>
        <v>Gift</v>
      </c>
    </row>
    <row r="21" spans="1:18" x14ac:dyDescent="0.35">
      <c r="A21" t="s">
        <v>48</v>
      </c>
      <c r="B21" s="1">
        <v>43480</v>
      </c>
      <c r="C21" t="s">
        <v>12</v>
      </c>
      <c r="D21" t="s">
        <v>39</v>
      </c>
      <c r="E21" t="s">
        <v>40</v>
      </c>
      <c r="F21" t="s">
        <v>15</v>
      </c>
      <c r="G21" t="s">
        <v>16</v>
      </c>
      <c r="H21" t="s">
        <v>33</v>
      </c>
      <c r="I21" t="s">
        <v>25</v>
      </c>
      <c r="J21" s="2">
        <v>28.116</v>
      </c>
      <c r="K21">
        <v>4.5</v>
      </c>
      <c r="L21" t="str">
        <f>VLOOKUP(supermarkt_data[[#This Row],[Net Profit]],Category[],2,TRUE)</f>
        <v>Silver</v>
      </c>
      <c r="M21" s="7">
        <f>VLOOKUP(supermarkt_data[[#This Row],[Net Profit]],Discount_[],2,TRUE)</f>
        <v>0.04</v>
      </c>
      <c r="N21" s="8" t="str">
        <f>IF(supermarkt_data[[#This Row],[Payment]]="Cash","Y","")</f>
        <v>Y</v>
      </c>
      <c r="O21" t="str">
        <f>IF(OR(supermarkt_data[[#This Row],[Category]]="Gold",supermarkt_data[[#This Row],[Category]]="Premium"),"Gift","")</f>
        <v/>
      </c>
    </row>
    <row r="22" spans="1:18" x14ac:dyDescent="0.35">
      <c r="A22" t="s">
        <v>49</v>
      </c>
      <c r="B22" s="1">
        <v>43535</v>
      </c>
      <c r="C22" t="s">
        <v>20</v>
      </c>
      <c r="D22" t="s">
        <v>13</v>
      </c>
      <c r="E22" t="s">
        <v>14</v>
      </c>
      <c r="F22" t="s">
        <v>15</v>
      </c>
      <c r="G22" t="s">
        <v>16</v>
      </c>
      <c r="H22" t="s">
        <v>17</v>
      </c>
      <c r="I22" t="s">
        <v>29</v>
      </c>
      <c r="J22" s="2">
        <v>24.125499999999999</v>
      </c>
      <c r="K22">
        <v>4.5999999999999996</v>
      </c>
      <c r="L22" t="str">
        <f>VLOOKUP(supermarkt_data[[#This Row],[Net Profit]],Category[],2,TRUE)</f>
        <v>Silver</v>
      </c>
      <c r="M22" s="7">
        <f>VLOOKUP(supermarkt_data[[#This Row],[Net Profit]],Discount_[],2,TRUE)</f>
        <v>0.04</v>
      </c>
      <c r="N22" s="8" t="str">
        <f>IF(supermarkt_data[[#This Row],[Payment]]="Cash","Y","")</f>
        <v/>
      </c>
      <c r="O22" t="str">
        <f>IF(OR(supermarkt_data[[#This Row],[Category]]="Gold",supermarkt_data[[#This Row],[Category]]="Premium"),"Gift","")</f>
        <v/>
      </c>
    </row>
    <row r="23" spans="1:18" x14ac:dyDescent="0.35">
      <c r="A23" t="s">
        <v>50</v>
      </c>
      <c r="B23" s="1">
        <v>43466</v>
      </c>
      <c r="C23" t="s">
        <v>12</v>
      </c>
      <c r="D23" t="s">
        <v>13</v>
      </c>
      <c r="E23" t="s">
        <v>14</v>
      </c>
      <c r="F23" t="s">
        <v>23</v>
      </c>
      <c r="G23" t="s">
        <v>27</v>
      </c>
      <c r="H23" t="s">
        <v>33</v>
      </c>
      <c r="I23" t="s">
        <v>29</v>
      </c>
      <c r="J23" s="2">
        <v>21.783000000000001</v>
      </c>
      <c r="K23">
        <v>6.9</v>
      </c>
      <c r="L23" t="str">
        <f>VLOOKUP(supermarkt_data[[#This Row],[Net Profit]],Category[],2,TRUE)</f>
        <v>Silver</v>
      </c>
      <c r="M23" s="7">
        <f>VLOOKUP(supermarkt_data[[#This Row],[Net Profit]],Discount_[],2,TRUE)</f>
        <v>0.04</v>
      </c>
      <c r="N23" s="8" t="str">
        <f>IF(supermarkt_data[[#This Row],[Payment]]="Cash","Y","")</f>
        <v/>
      </c>
      <c r="O23" t="str">
        <f>IF(OR(supermarkt_data[[#This Row],[Category]]="Gold",supermarkt_data[[#This Row],[Category]]="Premium"),"Gift","")</f>
        <v/>
      </c>
    </row>
    <row r="24" spans="1:18" x14ac:dyDescent="0.35">
      <c r="A24" t="s">
        <v>51</v>
      </c>
      <c r="B24" s="1">
        <v>43486</v>
      </c>
      <c r="C24" t="s">
        <v>12</v>
      </c>
      <c r="D24" t="s">
        <v>13</v>
      </c>
      <c r="E24" t="s">
        <v>14</v>
      </c>
      <c r="F24" t="s">
        <v>23</v>
      </c>
      <c r="G24" t="s">
        <v>27</v>
      </c>
      <c r="H24" t="s">
        <v>41</v>
      </c>
      <c r="I24" t="s">
        <v>29</v>
      </c>
      <c r="J24" s="2">
        <v>8.2004999999999999</v>
      </c>
      <c r="K24">
        <v>8.6</v>
      </c>
      <c r="L24" t="str">
        <f>VLOOKUP(supermarkt_data[[#This Row],[Net Profit]],Category[],2,TRUE)</f>
        <v>Alert</v>
      </c>
      <c r="M24" s="7">
        <f>VLOOKUP(supermarkt_data[[#This Row],[Net Profit]],Discount_[],2,TRUE)</f>
        <v>0</v>
      </c>
      <c r="N24" s="8" t="str">
        <f>IF(supermarkt_data[[#This Row],[Payment]]="Cash","Y","")</f>
        <v/>
      </c>
      <c r="O24" t="str">
        <f>IF(OR(supermarkt_data[[#This Row],[Category]]="Gold",supermarkt_data[[#This Row],[Category]]="Premium"),"Gift","")</f>
        <v/>
      </c>
    </row>
    <row r="25" spans="1:18" x14ac:dyDescent="0.35">
      <c r="A25" t="s">
        <v>52</v>
      </c>
      <c r="B25" s="1">
        <v>43535</v>
      </c>
      <c r="C25" t="s">
        <v>20</v>
      </c>
      <c r="D25" t="s">
        <v>39</v>
      </c>
      <c r="E25" t="s">
        <v>40</v>
      </c>
      <c r="F25" t="s">
        <v>23</v>
      </c>
      <c r="G25" t="s">
        <v>16</v>
      </c>
      <c r="H25" t="s">
        <v>28</v>
      </c>
      <c r="I25" t="s">
        <v>18</v>
      </c>
      <c r="J25" s="2">
        <v>4.03</v>
      </c>
      <c r="K25">
        <v>4.4000000000000004</v>
      </c>
      <c r="L25" t="str">
        <f>VLOOKUP(supermarkt_data[[#This Row],[Net Profit]],Category[],2,TRUE)</f>
        <v>Alert</v>
      </c>
      <c r="M25" s="7">
        <f>VLOOKUP(supermarkt_data[[#This Row],[Net Profit]],Discount_[],2,TRUE)</f>
        <v>0</v>
      </c>
      <c r="N25" s="8" t="str">
        <f>IF(supermarkt_data[[#This Row],[Payment]]="Cash","Y","")</f>
        <v/>
      </c>
      <c r="O25" t="str">
        <f>IF(OR(supermarkt_data[[#This Row],[Category]]="Gold",supermarkt_data[[#This Row],[Category]]="Premium"),"Gift","")</f>
        <v/>
      </c>
    </row>
    <row r="26" spans="1:18" x14ac:dyDescent="0.35">
      <c r="A26" t="s">
        <v>53</v>
      </c>
      <c r="B26" s="1">
        <v>43521</v>
      </c>
      <c r="C26" t="s">
        <v>32</v>
      </c>
      <c r="D26" t="s">
        <v>21</v>
      </c>
      <c r="E26" t="s">
        <v>22</v>
      </c>
      <c r="F26" t="s">
        <v>15</v>
      </c>
      <c r="G26" t="s">
        <v>27</v>
      </c>
      <c r="H26" t="s">
        <v>24</v>
      </c>
      <c r="I26" t="s">
        <v>18</v>
      </c>
      <c r="J26" s="2">
        <v>21.51</v>
      </c>
      <c r="K26">
        <v>4.8</v>
      </c>
      <c r="L26" t="str">
        <f>VLOOKUP(supermarkt_data[[#This Row],[Net Profit]],Category[],2,TRUE)</f>
        <v>Silver</v>
      </c>
      <c r="M26" s="7">
        <f>VLOOKUP(supermarkt_data[[#This Row],[Net Profit]],Discount_[],2,TRUE)</f>
        <v>0.04</v>
      </c>
      <c r="N26" s="8" t="str">
        <f>IF(supermarkt_data[[#This Row],[Payment]]="Cash","Y","")</f>
        <v/>
      </c>
      <c r="O26" t="str">
        <f>IF(OR(supermarkt_data[[#This Row],[Category]]="Gold",supermarkt_data[[#This Row],[Category]]="Premium"),"Gift","")</f>
        <v/>
      </c>
    </row>
    <row r="27" spans="1:18" x14ac:dyDescent="0.35">
      <c r="A27" t="s">
        <v>54</v>
      </c>
      <c r="B27" s="1">
        <v>43529</v>
      </c>
      <c r="C27" t="s">
        <v>20</v>
      </c>
      <c r="D27" t="s">
        <v>39</v>
      </c>
      <c r="E27" t="s">
        <v>40</v>
      </c>
      <c r="F27" t="s">
        <v>23</v>
      </c>
      <c r="G27" t="s">
        <v>27</v>
      </c>
      <c r="H27" t="s">
        <v>17</v>
      </c>
      <c r="I27" t="s">
        <v>18</v>
      </c>
      <c r="J27" s="2">
        <v>13.196999999999999</v>
      </c>
      <c r="K27">
        <v>5.0999999999999996</v>
      </c>
      <c r="L27" t="str">
        <f>VLOOKUP(supermarkt_data[[#This Row],[Net Profit]],Category[],2,TRUE)</f>
        <v>Bronze</v>
      </c>
      <c r="M27" s="7">
        <f>VLOOKUP(supermarkt_data[[#This Row],[Net Profit]],Discount_[],2,TRUE)</f>
        <v>0.02</v>
      </c>
      <c r="N27" s="8" t="str">
        <f>IF(supermarkt_data[[#This Row],[Payment]]="Cash","Y","")</f>
        <v/>
      </c>
      <c r="O27" t="str">
        <f>IF(OR(supermarkt_data[[#This Row],[Category]]="Gold",supermarkt_data[[#This Row],[Category]]="Premium"),"Gift","")</f>
        <v/>
      </c>
    </row>
    <row r="28" spans="1:18" x14ac:dyDescent="0.35">
      <c r="A28" t="s">
        <v>55</v>
      </c>
      <c r="B28" s="1">
        <v>43539</v>
      </c>
      <c r="C28" t="s">
        <v>20</v>
      </c>
      <c r="D28" t="s">
        <v>39</v>
      </c>
      <c r="E28" t="s">
        <v>40</v>
      </c>
      <c r="F28" t="s">
        <v>23</v>
      </c>
      <c r="G28" t="s">
        <v>27</v>
      </c>
      <c r="H28" t="s">
        <v>28</v>
      </c>
      <c r="I28" t="s">
        <v>29</v>
      </c>
      <c r="J28" s="2">
        <v>3.32</v>
      </c>
      <c r="K28">
        <v>4.4000000000000004</v>
      </c>
      <c r="L28" t="str">
        <f>VLOOKUP(supermarkt_data[[#This Row],[Net Profit]],Category[],2,TRUE)</f>
        <v>Alert</v>
      </c>
      <c r="M28" s="7">
        <f>VLOOKUP(supermarkt_data[[#This Row],[Net Profit]],Discount_[],2,TRUE)</f>
        <v>0</v>
      </c>
      <c r="N28" s="8" t="str">
        <f>IF(supermarkt_data[[#This Row],[Payment]]="Cash","Y","")</f>
        <v/>
      </c>
      <c r="O28" t="str">
        <f>IF(OR(supermarkt_data[[#This Row],[Category]]="Gold",supermarkt_data[[#This Row],[Category]]="Premium"),"Gift","")</f>
        <v/>
      </c>
    </row>
    <row r="29" spans="1:18" x14ac:dyDescent="0.35">
      <c r="A29" t="s">
        <v>56</v>
      </c>
      <c r="B29" s="1">
        <v>43513</v>
      </c>
      <c r="C29" t="s">
        <v>32</v>
      </c>
      <c r="D29" t="s">
        <v>13</v>
      </c>
      <c r="E29" t="s">
        <v>14</v>
      </c>
      <c r="F29" t="s">
        <v>23</v>
      </c>
      <c r="G29" t="s">
        <v>27</v>
      </c>
      <c r="H29" t="s">
        <v>24</v>
      </c>
      <c r="I29" t="s">
        <v>18</v>
      </c>
      <c r="J29" s="2">
        <v>8.64</v>
      </c>
      <c r="K29">
        <v>9.9</v>
      </c>
      <c r="L29" t="str">
        <f>VLOOKUP(supermarkt_data[[#This Row],[Net Profit]],Category[],2,TRUE)</f>
        <v>Alert</v>
      </c>
      <c r="M29" s="7">
        <f>VLOOKUP(supermarkt_data[[#This Row],[Net Profit]],Discount_[],2,TRUE)</f>
        <v>0</v>
      </c>
      <c r="N29" s="8" t="str">
        <f>IF(supermarkt_data[[#This Row],[Payment]]="Cash","Y","")</f>
        <v/>
      </c>
      <c r="O29" t="str">
        <f>IF(OR(supermarkt_data[[#This Row],[Category]]="Gold",supermarkt_data[[#This Row],[Category]]="Premium"),"Gift","")</f>
        <v/>
      </c>
    </row>
    <row r="30" spans="1:18" x14ac:dyDescent="0.35">
      <c r="A30" t="s">
        <v>57</v>
      </c>
      <c r="B30" s="1">
        <v>43526</v>
      </c>
      <c r="C30" t="s">
        <v>20</v>
      </c>
      <c r="D30" t="s">
        <v>13</v>
      </c>
      <c r="E30" t="s">
        <v>14</v>
      </c>
      <c r="F30" t="s">
        <v>15</v>
      </c>
      <c r="G30" t="s">
        <v>27</v>
      </c>
      <c r="H30" t="s">
        <v>33</v>
      </c>
      <c r="I30" t="s">
        <v>18</v>
      </c>
      <c r="J30" s="2">
        <v>13.294499999999999</v>
      </c>
      <c r="K30">
        <v>6</v>
      </c>
      <c r="L30" t="str">
        <f>VLOOKUP(supermarkt_data[[#This Row],[Net Profit]],Category[],2,TRUE)</f>
        <v>Bronze</v>
      </c>
      <c r="M30" s="7">
        <f>VLOOKUP(supermarkt_data[[#This Row],[Net Profit]],Discount_[],2,TRUE)</f>
        <v>0.02</v>
      </c>
      <c r="N30" s="8" t="str">
        <f>IF(supermarkt_data[[#This Row],[Payment]]="Cash","Y","")</f>
        <v/>
      </c>
      <c r="O30" t="str">
        <f>IF(OR(supermarkt_data[[#This Row],[Category]]="Gold",supermarkt_data[[#This Row],[Category]]="Premium"),"Gift","")</f>
        <v/>
      </c>
    </row>
    <row r="31" spans="1:18" x14ac:dyDescent="0.35">
      <c r="A31" t="s">
        <v>58</v>
      </c>
      <c r="B31" s="1">
        <v>43546</v>
      </c>
      <c r="C31" t="s">
        <v>20</v>
      </c>
      <c r="D31" t="s">
        <v>13</v>
      </c>
      <c r="E31" t="s">
        <v>14</v>
      </c>
      <c r="F31" t="s">
        <v>15</v>
      </c>
      <c r="G31" t="s">
        <v>16</v>
      </c>
      <c r="H31" t="s">
        <v>28</v>
      </c>
      <c r="I31" t="s">
        <v>29</v>
      </c>
      <c r="J31" s="2">
        <v>21.036000000000001</v>
      </c>
      <c r="K31">
        <v>8.5</v>
      </c>
      <c r="L31" t="str">
        <f>VLOOKUP(supermarkt_data[[#This Row],[Net Profit]],Category[],2,TRUE)</f>
        <v>Silver</v>
      </c>
      <c r="M31" s="7">
        <f>VLOOKUP(supermarkt_data[[#This Row],[Net Profit]],Discount_[],2,TRUE)</f>
        <v>0.04</v>
      </c>
      <c r="N31" s="8" t="str">
        <f>IF(supermarkt_data[[#This Row],[Payment]]="Cash","Y","")</f>
        <v/>
      </c>
      <c r="O31" t="str">
        <f>IF(OR(supermarkt_data[[#This Row],[Category]]="Gold",supermarkt_data[[#This Row],[Category]]="Premium"),"Gift","")</f>
        <v/>
      </c>
    </row>
    <row r="32" spans="1:18" x14ac:dyDescent="0.35">
      <c r="A32" t="s">
        <v>59</v>
      </c>
      <c r="B32" s="1">
        <v>43504</v>
      </c>
      <c r="C32" t="s">
        <v>32</v>
      </c>
      <c r="D32" t="s">
        <v>39</v>
      </c>
      <c r="E32" t="s">
        <v>40</v>
      </c>
      <c r="F32" t="s">
        <v>23</v>
      </c>
      <c r="G32" t="s">
        <v>27</v>
      </c>
      <c r="H32" t="s">
        <v>43</v>
      </c>
      <c r="I32" t="s">
        <v>25</v>
      </c>
      <c r="J32" s="2">
        <v>1.6759999999999999</v>
      </c>
      <c r="K32">
        <v>6.7</v>
      </c>
      <c r="L32" t="str">
        <f>VLOOKUP(supermarkt_data[[#This Row],[Net Profit]],Category[],2,TRUE)</f>
        <v>Alert</v>
      </c>
      <c r="M32" s="7">
        <f>VLOOKUP(supermarkt_data[[#This Row],[Net Profit]],Discount_[],2,TRUE)</f>
        <v>0</v>
      </c>
      <c r="N32" s="8" t="str">
        <f>IF(supermarkt_data[[#This Row],[Payment]]="Cash","Y","")</f>
        <v>Y</v>
      </c>
      <c r="O32" t="str">
        <f>IF(OR(supermarkt_data[[#This Row],[Category]]="Gold",supermarkt_data[[#This Row],[Category]]="Premium"),"Gift","")</f>
        <v/>
      </c>
    </row>
    <row r="33" spans="1:15" x14ac:dyDescent="0.35">
      <c r="A33" t="s">
        <v>60</v>
      </c>
      <c r="B33" s="1">
        <v>43534</v>
      </c>
      <c r="C33" t="s">
        <v>20</v>
      </c>
      <c r="D33" t="s">
        <v>13</v>
      </c>
      <c r="E33" t="s">
        <v>14</v>
      </c>
      <c r="F33" t="s">
        <v>23</v>
      </c>
      <c r="G33" t="s">
        <v>16</v>
      </c>
      <c r="H33" t="s">
        <v>43</v>
      </c>
      <c r="I33" t="s">
        <v>29</v>
      </c>
      <c r="J33" s="2">
        <v>8.7669999999999995</v>
      </c>
      <c r="K33">
        <v>7.7</v>
      </c>
      <c r="L33" t="str">
        <f>VLOOKUP(supermarkt_data[[#This Row],[Net Profit]],Category[],2,TRUE)</f>
        <v>Alert</v>
      </c>
      <c r="M33" s="7">
        <f>VLOOKUP(supermarkt_data[[#This Row],[Net Profit]],Discount_[],2,TRUE)</f>
        <v>0</v>
      </c>
      <c r="N33" s="8" t="str">
        <f>IF(supermarkt_data[[#This Row],[Payment]]="Cash","Y","")</f>
        <v/>
      </c>
      <c r="O33" t="str">
        <f>IF(OR(supermarkt_data[[#This Row],[Category]]="Gold",supermarkt_data[[#This Row],[Category]]="Premium"),"Gift","")</f>
        <v/>
      </c>
    </row>
    <row r="34" spans="1:15" x14ac:dyDescent="0.35">
      <c r="A34" t="s">
        <v>61</v>
      </c>
      <c r="B34" s="1">
        <v>43490</v>
      </c>
      <c r="C34" t="s">
        <v>12</v>
      </c>
      <c r="D34" t="s">
        <v>39</v>
      </c>
      <c r="E34" t="s">
        <v>40</v>
      </c>
      <c r="F34" t="s">
        <v>23</v>
      </c>
      <c r="G34" t="s">
        <v>16</v>
      </c>
      <c r="H34" t="s">
        <v>41</v>
      </c>
      <c r="I34" t="s">
        <v>25</v>
      </c>
      <c r="J34" s="2">
        <v>22.09</v>
      </c>
      <c r="K34">
        <v>9.6</v>
      </c>
      <c r="L34" t="str">
        <f>VLOOKUP(supermarkt_data[[#This Row],[Net Profit]],Category[],2,TRUE)</f>
        <v>Silver</v>
      </c>
      <c r="M34" s="7">
        <f>VLOOKUP(supermarkt_data[[#This Row],[Net Profit]],Discount_[],2,TRUE)</f>
        <v>0.04</v>
      </c>
      <c r="N34" s="8" t="str">
        <f>IF(supermarkt_data[[#This Row],[Payment]]="Cash","Y","")</f>
        <v>Y</v>
      </c>
      <c r="O34" t="str">
        <f>IF(OR(supermarkt_data[[#This Row],[Category]]="Gold",supermarkt_data[[#This Row],[Category]]="Premium"),"Gift","")</f>
        <v/>
      </c>
    </row>
    <row r="35" spans="1:15" x14ac:dyDescent="0.35">
      <c r="A35" t="s">
        <v>62</v>
      </c>
      <c r="B35" s="1">
        <v>43539</v>
      </c>
      <c r="C35" t="s">
        <v>20</v>
      </c>
      <c r="D35" t="s">
        <v>13</v>
      </c>
      <c r="E35" t="s">
        <v>14</v>
      </c>
      <c r="F35" t="s">
        <v>23</v>
      </c>
      <c r="G35" t="s">
        <v>27</v>
      </c>
      <c r="H35" t="s">
        <v>17</v>
      </c>
      <c r="I35" t="s">
        <v>25</v>
      </c>
      <c r="J35" s="2">
        <v>11.2005</v>
      </c>
      <c r="K35">
        <v>7.4</v>
      </c>
      <c r="L35" t="str">
        <f>VLOOKUP(supermarkt_data[[#This Row],[Net Profit]],Category[],2,TRUE)</f>
        <v>Bronze</v>
      </c>
      <c r="M35" s="7">
        <f>VLOOKUP(supermarkt_data[[#This Row],[Net Profit]],Discount_[],2,TRUE)</f>
        <v>0.02</v>
      </c>
      <c r="N35" s="8" t="str">
        <f>IF(supermarkt_data[[#This Row],[Payment]]="Cash","Y","")</f>
        <v>Y</v>
      </c>
      <c r="O35" t="str">
        <f>IF(OR(supermarkt_data[[#This Row],[Category]]="Gold",supermarkt_data[[#This Row],[Category]]="Premium"),"Gift","")</f>
        <v/>
      </c>
    </row>
    <row r="36" spans="1:15" x14ac:dyDescent="0.35">
      <c r="A36" t="s">
        <v>63</v>
      </c>
      <c r="B36" s="1">
        <v>43521</v>
      </c>
      <c r="C36" t="s">
        <v>32</v>
      </c>
      <c r="D36" t="s">
        <v>39</v>
      </c>
      <c r="E36" t="s">
        <v>40</v>
      </c>
      <c r="F36" t="s">
        <v>23</v>
      </c>
      <c r="G36" t="s">
        <v>27</v>
      </c>
      <c r="H36" t="s">
        <v>43</v>
      </c>
      <c r="I36" t="s">
        <v>29</v>
      </c>
      <c r="J36" s="2">
        <v>23.532499999999999</v>
      </c>
      <c r="K36">
        <v>4.8</v>
      </c>
      <c r="L36" t="str">
        <f>VLOOKUP(supermarkt_data[[#This Row],[Net Profit]],Category[],2,TRUE)</f>
        <v>Silver</v>
      </c>
      <c r="M36" s="7">
        <f>VLOOKUP(supermarkt_data[[#This Row],[Net Profit]],Discount_[],2,TRUE)</f>
        <v>0.04</v>
      </c>
      <c r="N36" s="8" t="str">
        <f>IF(supermarkt_data[[#This Row],[Payment]]="Cash","Y","")</f>
        <v/>
      </c>
      <c r="O36" t="str">
        <f>IF(OR(supermarkt_data[[#This Row],[Category]]="Gold",supermarkt_data[[#This Row],[Category]]="Premium"),"Gift","")</f>
        <v/>
      </c>
    </row>
    <row r="37" spans="1:15" x14ac:dyDescent="0.35">
      <c r="A37" t="s">
        <v>64</v>
      </c>
      <c r="B37" s="1">
        <v>43493</v>
      </c>
      <c r="C37" t="s">
        <v>12</v>
      </c>
      <c r="D37" t="s">
        <v>39</v>
      </c>
      <c r="E37" t="s">
        <v>40</v>
      </c>
      <c r="F37" t="s">
        <v>15</v>
      </c>
      <c r="G37" t="s">
        <v>27</v>
      </c>
      <c r="H37" t="s">
        <v>33</v>
      </c>
      <c r="I37" t="s">
        <v>25</v>
      </c>
      <c r="J37" s="2">
        <v>35.131500000000003</v>
      </c>
      <c r="K37">
        <v>4.5</v>
      </c>
      <c r="L37" t="str">
        <f>VLOOKUP(supermarkt_data[[#This Row],[Net Profit]],Category[],2,TRUE)</f>
        <v>Gold</v>
      </c>
      <c r="M37" s="7">
        <f>VLOOKUP(supermarkt_data[[#This Row],[Net Profit]],Discount_[],2,TRUE)</f>
        <v>7.0000000000000007E-2</v>
      </c>
      <c r="N37" s="8" t="str">
        <f>IF(supermarkt_data[[#This Row],[Payment]]="Cash","Y","")</f>
        <v>Y</v>
      </c>
      <c r="O37" t="str">
        <f>IF(OR(supermarkt_data[[#This Row],[Category]]="Gold",supermarkt_data[[#This Row],[Category]]="Premium"),"Gift","")</f>
        <v>Gift</v>
      </c>
    </row>
    <row r="38" spans="1:15" x14ac:dyDescent="0.35">
      <c r="A38" t="s">
        <v>65</v>
      </c>
      <c r="B38" s="1">
        <v>43475</v>
      </c>
      <c r="C38" t="s">
        <v>12</v>
      </c>
      <c r="D38" t="s">
        <v>39</v>
      </c>
      <c r="E38" t="s">
        <v>40</v>
      </c>
      <c r="F38" t="s">
        <v>23</v>
      </c>
      <c r="G38" t="s">
        <v>27</v>
      </c>
      <c r="H38" t="s">
        <v>33</v>
      </c>
      <c r="I38" t="s">
        <v>25</v>
      </c>
      <c r="J38" s="2">
        <v>33.512</v>
      </c>
      <c r="K38">
        <v>5.0999999999999996</v>
      </c>
      <c r="L38" t="str">
        <f>VLOOKUP(supermarkt_data[[#This Row],[Net Profit]],Category[],2,TRUE)</f>
        <v>Gold</v>
      </c>
      <c r="M38" s="7">
        <f>VLOOKUP(supermarkt_data[[#This Row],[Net Profit]],Discount_[],2,TRUE)</f>
        <v>7.0000000000000007E-2</v>
      </c>
      <c r="N38" s="8" t="str">
        <f>IF(supermarkt_data[[#This Row],[Payment]]="Cash","Y","")</f>
        <v>Y</v>
      </c>
      <c r="O38" t="str">
        <f>IF(OR(supermarkt_data[[#This Row],[Category]]="Gold",supermarkt_data[[#This Row],[Category]]="Premium"),"Gift","")</f>
        <v>Gift</v>
      </c>
    </row>
    <row r="39" spans="1:15" x14ac:dyDescent="0.35">
      <c r="A39" t="s">
        <v>66</v>
      </c>
      <c r="B39" s="1">
        <v>43539</v>
      </c>
      <c r="C39" t="s">
        <v>20</v>
      </c>
      <c r="D39" t="s">
        <v>13</v>
      </c>
      <c r="E39" t="s">
        <v>14</v>
      </c>
      <c r="F39" t="s">
        <v>23</v>
      </c>
      <c r="G39" t="s">
        <v>27</v>
      </c>
      <c r="H39" t="s">
        <v>17</v>
      </c>
      <c r="I39" t="s">
        <v>29</v>
      </c>
      <c r="J39" s="2">
        <v>9.6579999999999995</v>
      </c>
      <c r="K39">
        <v>5.0999999999999996</v>
      </c>
      <c r="L39" t="str">
        <f>VLOOKUP(supermarkt_data[[#This Row],[Net Profit]],Category[],2,TRUE)</f>
        <v>Alert</v>
      </c>
      <c r="M39" s="7">
        <f>VLOOKUP(supermarkt_data[[#This Row],[Net Profit]],Discount_[],2,TRUE)</f>
        <v>0</v>
      </c>
      <c r="N39" s="8" t="str">
        <f>IF(supermarkt_data[[#This Row],[Payment]]="Cash","Y","")</f>
        <v/>
      </c>
      <c r="O39" t="str">
        <f>IF(OR(supermarkt_data[[#This Row],[Category]]="Gold",supermarkt_data[[#This Row],[Category]]="Premium"),"Gift","")</f>
        <v/>
      </c>
    </row>
    <row r="40" spans="1:15" x14ac:dyDescent="0.35">
      <c r="A40" t="s">
        <v>67</v>
      </c>
      <c r="B40" s="1">
        <v>43502</v>
      </c>
      <c r="C40" t="s">
        <v>32</v>
      </c>
      <c r="D40" t="s">
        <v>21</v>
      </c>
      <c r="E40" t="s">
        <v>22</v>
      </c>
      <c r="F40" t="s">
        <v>15</v>
      </c>
      <c r="G40" t="s">
        <v>16</v>
      </c>
      <c r="H40" t="s">
        <v>41</v>
      </c>
      <c r="I40" t="s">
        <v>18</v>
      </c>
      <c r="J40" s="2">
        <v>19.884</v>
      </c>
      <c r="K40">
        <v>7.5</v>
      </c>
      <c r="L40" t="str">
        <f>VLOOKUP(supermarkt_data[[#This Row],[Net Profit]],Category[],2,TRUE)</f>
        <v>Bronze</v>
      </c>
      <c r="M40" s="7">
        <f>VLOOKUP(supermarkt_data[[#This Row],[Net Profit]],Discount_[],2,TRUE)</f>
        <v>0.02</v>
      </c>
      <c r="N40" s="8" t="str">
        <f>IF(supermarkt_data[[#This Row],[Payment]]="Cash","Y","")</f>
        <v/>
      </c>
      <c r="O40" t="str">
        <f>IF(OR(supermarkt_data[[#This Row],[Category]]="Gold",supermarkt_data[[#This Row],[Category]]="Premium"),"Gift","")</f>
        <v/>
      </c>
    </row>
    <row r="41" spans="1:15" x14ac:dyDescent="0.35">
      <c r="A41" t="s">
        <v>68</v>
      </c>
      <c r="B41" s="1">
        <v>43472</v>
      </c>
      <c r="C41" t="s">
        <v>12</v>
      </c>
      <c r="D41" t="s">
        <v>21</v>
      </c>
      <c r="E41" t="s">
        <v>22</v>
      </c>
      <c r="F41" t="s">
        <v>15</v>
      </c>
      <c r="G41" t="s">
        <v>16</v>
      </c>
      <c r="H41" t="s">
        <v>33</v>
      </c>
      <c r="I41" t="s">
        <v>18</v>
      </c>
      <c r="J41" s="2">
        <v>3.4060000000000001</v>
      </c>
      <c r="K41">
        <v>6.8</v>
      </c>
      <c r="L41" t="str">
        <f>VLOOKUP(supermarkt_data[[#This Row],[Net Profit]],Category[],2,TRUE)</f>
        <v>Alert</v>
      </c>
      <c r="M41" s="7">
        <f>VLOOKUP(supermarkt_data[[#This Row],[Net Profit]],Discount_[],2,TRUE)</f>
        <v>0</v>
      </c>
      <c r="N41" s="8" t="str">
        <f>IF(supermarkt_data[[#This Row],[Payment]]="Cash","Y","")</f>
        <v/>
      </c>
      <c r="O41" t="str">
        <f>IF(OR(supermarkt_data[[#This Row],[Category]]="Gold",supermarkt_data[[#This Row],[Category]]="Premium"),"Gift","")</f>
        <v/>
      </c>
    </row>
    <row r="42" spans="1:15" x14ac:dyDescent="0.35">
      <c r="A42" t="s">
        <v>69</v>
      </c>
      <c r="B42" s="1">
        <v>43534</v>
      </c>
      <c r="C42" t="s">
        <v>20</v>
      </c>
      <c r="D42" t="s">
        <v>13</v>
      </c>
      <c r="E42" t="s">
        <v>14</v>
      </c>
      <c r="F42" t="s">
        <v>15</v>
      </c>
      <c r="G42" t="s">
        <v>27</v>
      </c>
      <c r="H42" t="s">
        <v>33</v>
      </c>
      <c r="I42" t="s">
        <v>18</v>
      </c>
      <c r="J42" s="2">
        <v>15.654999999999999</v>
      </c>
      <c r="K42">
        <v>7</v>
      </c>
      <c r="L42" t="str">
        <f>VLOOKUP(supermarkt_data[[#This Row],[Net Profit]],Category[],2,TRUE)</f>
        <v>Bronze</v>
      </c>
      <c r="M42" s="7">
        <f>VLOOKUP(supermarkt_data[[#This Row],[Net Profit]],Discount_[],2,TRUE)</f>
        <v>0.02</v>
      </c>
      <c r="N42" s="8" t="str">
        <f>IF(supermarkt_data[[#This Row],[Payment]]="Cash","Y","")</f>
        <v/>
      </c>
      <c r="O42" t="str">
        <f>IF(OR(supermarkt_data[[#This Row],[Category]]="Gold",supermarkt_data[[#This Row],[Category]]="Premium"),"Gift","")</f>
        <v/>
      </c>
    </row>
    <row r="43" spans="1:15" x14ac:dyDescent="0.35">
      <c r="A43" t="s">
        <v>70</v>
      </c>
      <c r="B43" s="1">
        <v>43480</v>
      </c>
      <c r="C43" t="s">
        <v>12</v>
      </c>
      <c r="D43" t="s">
        <v>13</v>
      </c>
      <c r="E43" t="s">
        <v>14</v>
      </c>
      <c r="F43" t="s">
        <v>23</v>
      </c>
      <c r="G43" t="s">
        <v>16</v>
      </c>
      <c r="H43" t="s">
        <v>24</v>
      </c>
      <c r="I43" t="s">
        <v>18</v>
      </c>
      <c r="J43" s="2">
        <v>27.396000000000001</v>
      </c>
      <c r="K43">
        <v>4.7</v>
      </c>
      <c r="L43" t="str">
        <f>VLOOKUP(supermarkt_data[[#This Row],[Net Profit]],Category[],2,TRUE)</f>
        <v>Silver</v>
      </c>
      <c r="M43" s="7">
        <f>VLOOKUP(supermarkt_data[[#This Row],[Net Profit]],Discount_[],2,TRUE)</f>
        <v>0.04</v>
      </c>
      <c r="N43" s="8" t="str">
        <f>IF(supermarkt_data[[#This Row],[Payment]]="Cash","Y","")</f>
        <v/>
      </c>
      <c r="O43" t="str">
        <f>IF(OR(supermarkt_data[[#This Row],[Category]]="Gold",supermarkt_data[[#This Row],[Category]]="Premium"),"Gift","")</f>
        <v/>
      </c>
    </row>
    <row r="44" spans="1:15" x14ac:dyDescent="0.35">
      <c r="A44" t="s">
        <v>71</v>
      </c>
      <c r="B44" s="1">
        <v>43547</v>
      </c>
      <c r="C44" t="s">
        <v>20</v>
      </c>
      <c r="D44" t="s">
        <v>21</v>
      </c>
      <c r="E44" t="s">
        <v>22</v>
      </c>
      <c r="F44" t="s">
        <v>23</v>
      </c>
      <c r="G44" t="s">
        <v>16</v>
      </c>
      <c r="H44" t="s">
        <v>17</v>
      </c>
      <c r="I44" t="s">
        <v>18</v>
      </c>
      <c r="J44" s="2">
        <v>21.968</v>
      </c>
      <c r="K44">
        <v>7.6</v>
      </c>
      <c r="L44" t="str">
        <f>VLOOKUP(supermarkt_data[[#This Row],[Net Profit]],Category[],2,TRUE)</f>
        <v>Silver</v>
      </c>
      <c r="M44" s="7">
        <f>VLOOKUP(supermarkt_data[[#This Row],[Net Profit]],Discount_[],2,TRUE)</f>
        <v>0.04</v>
      </c>
      <c r="N44" s="8" t="str">
        <f>IF(supermarkt_data[[#This Row],[Payment]]="Cash","Y","")</f>
        <v/>
      </c>
      <c r="O44" t="str">
        <f>IF(OR(supermarkt_data[[#This Row],[Category]]="Gold",supermarkt_data[[#This Row],[Category]]="Premium"),"Gift","")</f>
        <v/>
      </c>
    </row>
    <row r="45" spans="1:15" x14ac:dyDescent="0.35">
      <c r="A45" t="s">
        <v>72</v>
      </c>
      <c r="B45" s="1">
        <v>43527</v>
      </c>
      <c r="C45" t="s">
        <v>20</v>
      </c>
      <c r="D45" t="s">
        <v>39</v>
      </c>
      <c r="E45" t="s">
        <v>40</v>
      </c>
      <c r="F45" t="s">
        <v>15</v>
      </c>
      <c r="G45" t="s">
        <v>27</v>
      </c>
      <c r="H45" t="s">
        <v>28</v>
      </c>
      <c r="I45" t="s">
        <v>25</v>
      </c>
      <c r="J45" s="2">
        <v>12.048</v>
      </c>
      <c r="K45">
        <v>7.7</v>
      </c>
      <c r="L45" t="str">
        <f>VLOOKUP(supermarkt_data[[#This Row],[Net Profit]],Category[],2,TRUE)</f>
        <v>Bronze</v>
      </c>
      <c r="M45" s="7">
        <f>VLOOKUP(supermarkt_data[[#This Row],[Net Profit]],Discount_[],2,TRUE)</f>
        <v>0.02</v>
      </c>
      <c r="N45" s="8" t="str">
        <f>IF(supermarkt_data[[#This Row],[Payment]]="Cash","Y","")</f>
        <v>Y</v>
      </c>
      <c r="O45" t="str">
        <f>IF(OR(supermarkt_data[[#This Row],[Category]]="Gold",supermarkt_data[[#This Row],[Category]]="Premium"),"Gift","")</f>
        <v/>
      </c>
    </row>
    <row r="46" spans="1:15" x14ac:dyDescent="0.35">
      <c r="A46" t="s">
        <v>73</v>
      </c>
      <c r="B46" s="1">
        <v>43482</v>
      </c>
      <c r="C46" t="s">
        <v>12</v>
      </c>
      <c r="D46" t="s">
        <v>39</v>
      </c>
      <c r="E46" t="s">
        <v>40</v>
      </c>
      <c r="F46" t="s">
        <v>15</v>
      </c>
      <c r="G46" t="s">
        <v>16</v>
      </c>
      <c r="H46" t="s">
        <v>28</v>
      </c>
      <c r="I46" t="s">
        <v>18</v>
      </c>
      <c r="J46" s="2">
        <v>4.3360000000000003</v>
      </c>
      <c r="K46">
        <v>7.9</v>
      </c>
      <c r="L46" t="str">
        <f>VLOOKUP(supermarkt_data[[#This Row],[Net Profit]],Category[],2,TRUE)</f>
        <v>Alert</v>
      </c>
      <c r="M46" s="7">
        <f>VLOOKUP(supermarkt_data[[#This Row],[Net Profit]],Discount_[],2,TRUE)</f>
        <v>0</v>
      </c>
      <c r="N46" s="8" t="str">
        <f>IF(supermarkt_data[[#This Row],[Payment]]="Cash","Y","")</f>
        <v/>
      </c>
      <c r="O46" t="str">
        <f>IF(OR(supermarkt_data[[#This Row],[Category]]="Gold",supermarkt_data[[#This Row],[Category]]="Premium"),"Gift","")</f>
        <v/>
      </c>
    </row>
    <row r="47" spans="1:15" x14ac:dyDescent="0.35">
      <c r="A47" t="s">
        <v>74</v>
      </c>
      <c r="B47" s="1">
        <v>43498</v>
      </c>
      <c r="C47" t="s">
        <v>32</v>
      </c>
      <c r="D47" t="s">
        <v>21</v>
      </c>
      <c r="E47" t="s">
        <v>22</v>
      </c>
      <c r="F47" t="s">
        <v>15</v>
      </c>
      <c r="G47" t="s">
        <v>27</v>
      </c>
      <c r="H47" t="s">
        <v>28</v>
      </c>
      <c r="I47" t="s">
        <v>25</v>
      </c>
      <c r="J47" s="2">
        <v>5.6109999999999998</v>
      </c>
      <c r="K47">
        <v>6.3</v>
      </c>
      <c r="L47" t="str">
        <f>VLOOKUP(supermarkt_data[[#This Row],[Net Profit]],Category[],2,TRUE)</f>
        <v>Alert</v>
      </c>
      <c r="M47" s="7">
        <f>VLOOKUP(supermarkt_data[[#This Row],[Net Profit]],Discount_[],2,TRUE)</f>
        <v>0</v>
      </c>
      <c r="N47" s="8" t="str">
        <f>IF(supermarkt_data[[#This Row],[Payment]]="Cash","Y","")</f>
        <v>Y</v>
      </c>
      <c r="O47" t="str">
        <f>IF(OR(supermarkt_data[[#This Row],[Category]]="Gold",supermarkt_data[[#This Row],[Category]]="Premium"),"Gift","")</f>
        <v/>
      </c>
    </row>
    <row r="48" spans="1:15" x14ac:dyDescent="0.35">
      <c r="A48" t="s">
        <v>75</v>
      </c>
      <c r="B48" s="1">
        <v>43504</v>
      </c>
      <c r="C48" t="s">
        <v>32</v>
      </c>
      <c r="D48" t="s">
        <v>39</v>
      </c>
      <c r="E48" t="s">
        <v>40</v>
      </c>
      <c r="F48" t="s">
        <v>15</v>
      </c>
      <c r="G48" t="s">
        <v>16</v>
      </c>
      <c r="H48" t="s">
        <v>33</v>
      </c>
      <c r="I48" t="s">
        <v>25</v>
      </c>
      <c r="J48" s="2">
        <v>20.736000000000001</v>
      </c>
      <c r="K48">
        <v>5.6</v>
      </c>
      <c r="L48" t="str">
        <f>VLOOKUP(supermarkt_data[[#This Row],[Net Profit]],Category[],2,TRUE)</f>
        <v>Silver</v>
      </c>
      <c r="M48" s="7">
        <f>VLOOKUP(supermarkt_data[[#This Row],[Net Profit]],Discount_[],2,TRUE)</f>
        <v>0.04</v>
      </c>
      <c r="N48" s="8" t="str">
        <f>IF(supermarkt_data[[#This Row],[Payment]]="Cash","Y","")</f>
        <v>Y</v>
      </c>
      <c r="O48" t="str">
        <f>IF(OR(supermarkt_data[[#This Row],[Category]]="Gold",supermarkt_data[[#This Row],[Category]]="Premium"),"Gift","")</f>
        <v/>
      </c>
    </row>
    <row r="49" spans="1:15" x14ac:dyDescent="0.35">
      <c r="A49" t="s">
        <v>76</v>
      </c>
      <c r="B49" s="1">
        <v>43528</v>
      </c>
      <c r="C49" t="s">
        <v>20</v>
      </c>
      <c r="D49" t="s">
        <v>21</v>
      </c>
      <c r="E49" t="s">
        <v>22</v>
      </c>
      <c r="F49" t="s">
        <v>15</v>
      </c>
      <c r="G49" t="s">
        <v>16</v>
      </c>
      <c r="H49" t="s">
        <v>41</v>
      </c>
      <c r="I49" t="s">
        <v>25</v>
      </c>
      <c r="J49" s="2">
        <v>39.479999999999997</v>
      </c>
      <c r="K49">
        <v>7.6</v>
      </c>
      <c r="L49" t="str">
        <f>VLOOKUP(supermarkt_data[[#This Row],[Net Profit]],Category[],2,TRUE)</f>
        <v>Gold</v>
      </c>
      <c r="M49" s="7">
        <f>VLOOKUP(supermarkt_data[[#This Row],[Net Profit]],Discount_[],2,TRUE)</f>
        <v>7.0000000000000007E-2</v>
      </c>
      <c r="N49" s="8" t="str">
        <f>IF(supermarkt_data[[#This Row],[Payment]]="Cash","Y","")</f>
        <v>Y</v>
      </c>
      <c r="O49" t="str">
        <f>IF(OR(supermarkt_data[[#This Row],[Category]]="Gold",supermarkt_data[[#This Row],[Category]]="Premium"),"Gift","")</f>
        <v>Gift</v>
      </c>
    </row>
    <row r="50" spans="1:15" x14ac:dyDescent="0.35">
      <c r="A50" t="s">
        <v>77</v>
      </c>
      <c r="B50" s="1">
        <v>43540</v>
      </c>
      <c r="C50" t="s">
        <v>20</v>
      </c>
      <c r="D50" t="s">
        <v>21</v>
      </c>
      <c r="E50" t="s">
        <v>22</v>
      </c>
      <c r="F50" t="s">
        <v>15</v>
      </c>
      <c r="G50" t="s">
        <v>27</v>
      </c>
      <c r="H50" t="s">
        <v>17</v>
      </c>
      <c r="I50" t="s">
        <v>25</v>
      </c>
      <c r="J50" s="2">
        <v>1.5369999999999999</v>
      </c>
      <c r="K50">
        <v>7.2</v>
      </c>
      <c r="L50" t="str">
        <f>VLOOKUP(supermarkt_data[[#This Row],[Net Profit]],Category[],2,TRUE)</f>
        <v>Alert</v>
      </c>
      <c r="M50" s="7">
        <f>VLOOKUP(supermarkt_data[[#This Row],[Net Profit]],Discount_[],2,TRUE)</f>
        <v>0</v>
      </c>
      <c r="N50" s="8" t="str">
        <f>IF(supermarkt_data[[#This Row],[Payment]]="Cash","Y","")</f>
        <v>Y</v>
      </c>
      <c r="O50" t="str">
        <f>IF(OR(supermarkt_data[[#This Row],[Category]]="Gold",supermarkt_data[[#This Row],[Category]]="Premium"),"Gift","")</f>
        <v/>
      </c>
    </row>
    <row r="51" spans="1:15" x14ac:dyDescent="0.35">
      <c r="A51" t="s">
        <v>78</v>
      </c>
      <c r="B51" s="1">
        <v>43533</v>
      </c>
      <c r="C51" t="s">
        <v>20</v>
      </c>
      <c r="D51" t="s">
        <v>39</v>
      </c>
      <c r="E51" t="s">
        <v>40</v>
      </c>
      <c r="F51" t="s">
        <v>15</v>
      </c>
      <c r="G51" t="s">
        <v>16</v>
      </c>
      <c r="H51" t="s">
        <v>24</v>
      </c>
      <c r="I51" t="s">
        <v>25</v>
      </c>
      <c r="J51" s="2">
        <v>18.792000000000002</v>
      </c>
      <c r="K51">
        <v>9.5</v>
      </c>
      <c r="L51" t="str">
        <f>VLOOKUP(supermarkt_data[[#This Row],[Net Profit]],Category[],2,TRUE)</f>
        <v>Bronze</v>
      </c>
      <c r="M51" s="7">
        <f>VLOOKUP(supermarkt_data[[#This Row],[Net Profit]],Discount_[],2,TRUE)</f>
        <v>0.02</v>
      </c>
      <c r="N51" s="8" t="str">
        <f>IF(supermarkt_data[[#This Row],[Payment]]="Cash","Y","")</f>
        <v>Y</v>
      </c>
      <c r="O51" t="str">
        <f>IF(OR(supermarkt_data[[#This Row],[Category]]="Gold",supermarkt_data[[#This Row],[Category]]="Premium"),"Gift","")</f>
        <v/>
      </c>
    </row>
    <row r="52" spans="1:15" x14ac:dyDescent="0.35">
      <c r="A52" t="s">
        <v>79</v>
      </c>
      <c r="B52" s="1">
        <v>43523</v>
      </c>
      <c r="C52" t="s">
        <v>32</v>
      </c>
      <c r="D52" t="s">
        <v>39</v>
      </c>
      <c r="E52" t="s">
        <v>40</v>
      </c>
      <c r="F52" t="s">
        <v>15</v>
      </c>
      <c r="G52" t="s">
        <v>27</v>
      </c>
      <c r="H52" t="s">
        <v>17</v>
      </c>
      <c r="I52" t="s">
        <v>29</v>
      </c>
      <c r="J52" s="2">
        <v>25.5105</v>
      </c>
      <c r="K52">
        <v>8.4</v>
      </c>
      <c r="L52" t="str">
        <f>VLOOKUP(supermarkt_data[[#This Row],[Net Profit]],Category[],2,TRUE)</f>
        <v>Silver</v>
      </c>
      <c r="M52" s="7">
        <f>VLOOKUP(supermarkt_data[[#This Row],[Net Profit]],Discount_[],2,TRUE)</f>
        <v>0.04</v>
      </c>
      <c r="N52" s="8" t="str">
        <f>IF(supermarkt_data[[#This Row],[Payment]]="Cash","Y","")</f>
        <v/>
      </c>
      <c r="O52" t="str">
        <f>IF(OR(supermarkt_data[[#This Row],[Category]]="Gold",supermarkt_data[[#This Row],[Category]]="Premium"),"Gift","")</f>
        <v/>
      </c>
    </row>
    <row r="53" spans="1:15" x14ac:dyDescent="0.35">
      <c r="A53" t="s">
        <v>80</v>
      </c>
      <c r="B53" s="1">
        <v>43502</v>
      </c>
      <c r="C53" t="s">
        <v>32</v>
      </c>
      <c r="D53" t="s">
        <v>39</v>
      </c>
      <c r="E53" t="s">
        <v>40</v>
      </c>
      <c r="F53" t="s">
        <v>15</v>
      </c>
      <c r="G53" t="s">
        <v>16</v>
      </c>
      <c r="H53" t="s">
        <v>41</v>
      </c>
      <c r="I53" t="s">
        <v>18</v>
      </c>
      <c r="J53" s="2">
        <v>9.0045000000000002</v>
      </c>
      <c r="K53">
        <v>4.0999999999999996</v>
      </c>
      <c r="L53" t="str">
        <f>VLOOKUP(supermarkt_data[[#This Row],[Net Profit]],Category[],2,TRUE)</f>
        <v>Alert</v>
      </c>
      <c r="M53" s="7">
        <f>VLOOKUP(supermarkt_data[[#This Row],[Net Profit]],Discount_[],2,TRUE)</f>
        <v>0</v>
      </c>
      <c r="N53" s="8" t="str">
        <f>IF(supermarkt_data[[#This Row],[Payment]]="Cash","Y","")</f>
        <v/>
      </c>
      <c r="O53" t="str">
        <f>IF(OR(supermarkt_data[[#This Row],[Category]]="Gold",supermarkt_data[[#This Row],[Category]]="Premium"),"Gift","")</f>
        <v/>
      </c>
    </row>
    <row r="54" spans="1:15" x14ac:dyDescent="0.35">
      <c r="A54" t="s">
        <v>81</v>
      </c>
      <c r="B54" s="1">
        <v>43506</v>
      </c>
      <c r="C54" t="s">
        <v>32</v>
      </c>
      <c r="D54" t="s">
        <v>39</v>
      </c>
      <c r="E54" t="s">
        <v>40</v>
      </c>
      <c r="F54" t="s">
        <v>15</v>
      </c>
      <c r="G54" t="s">
        <v>27</v>
      </c>
      <c r="H54" t="s">
        <v>24</v>
      </c>
      <c r="I54" t="s">
        <v>29</v>
      </c>
      <c r="J54" s="2">
        <v>5.6790000000000003</v>
      </c>
      <c r="K54">
        <v>8.1</v>
      </c>
      <c r="L54" t="str">
        <f>VLOOKUP(supermarkt_data[[#This Row],[Net Profit]],Category[],2,TRUE)</f>
        <v>Alert</v>
      </c>
      <c r="M54" s="7">
        <f>VLOOKUP(supermarkt_data[[#This Row],[Net Profit]],Discount_[],2,TRUE)</f>
        <v>0</v>
      </c>
      <c r="N54" s="8" t="str">
        <f>IF(supermarkt_data[[#This Row],[Payment]]="Cash","Y","")</f>
        <v/>
      </c>
      <c r="O54" t="str">
        <f>IF(OR(supermarkt_data[[#This Row],[Category]]="Gold",supermarkt_data[[#This Row],[Category]]="Premium"),"Gift","")</f>
        <v/>
      </c>
    </row>
    <row r="55" spans="1:15" x14ac:dyDescent="0.35">
      <c r="A55" t="s">
        <v>82</v>
      </c>
      <c r="B55" s="1">
        <v>43543</v>
      </c>
      <c r="C55" t="s">
        <v>20</v>
      </c>
      <c r="D55" t="s">
        <v>21</v>
      </c>
      <c r="E55" t="s">
        <v>22</v>
      </c>
      <c r="F55" t="s">
        <v>15</v>
      </c>
      <c r="G55" t="s">
        <v>16</v>
      </c>
      <c r="H55" t="s">
        <v>43</v>
      </c>
      <c r="I55" t="s">
        <v>18</v>
      </c>
      <c r="J55" s="2">
        <v>41.314999999999998</v>
      </c>
      <c r="K55">
        <v>7.9</v>
      </c>
      <c r="L55" t="str">
        <f>VLOOKUP(supermarkt_data[[#This Row],[Net Profit]],Category[],2,TRUE)</f>
        <v>Premium</v>
      </c>
      <c r="M55" s="7">
        <f>VLOOKUP(supermarkt_data[[#This Row],[Net Profit]],Discount_[],2,TRUE)</f>
        <v>0.1</v>
      </c>
      <c r="N55" s="8" t="str">
        <f>IF(supermarkt_data[[#This Row],[Payment]]="Cash","Y","")</f>
        <v/>
      </c>
      <c r="O55" t="str">
        <f>IF(OR(supermarkt_data[[#This Row],[Category]]="Gold",supermarkt_data[[#This Row],[Category]]="Premium"),"Gift","")</f>
        <v>Gift</v>
      </c>
    </row>
    <row r="56" spans="1:15" x14ac:dyDescent="0.35">
      <c r="A56" t="s">
        <v>83</v>
      </c>
      <c r="B56" s="1">
        <v>43499</v>
      </c>
      <c r="C56" t="s">
        <v>32</v>
      </c>
      <c r="D56" t="s">
        <v>21</v>
      </c>
      <c r="E56" t="s">
        <v>22</v>
      </c>
      <c r="F56" t="s">
        <v>15</v>
      </c>
      <c r="G56" t="s">
        <v>27</v>
      </c>
      <c r="H56" t="s">
        <v>41</v>
      </c>
      <c r="I56" t="s">
        <v>25</v>
      </c>
      <c r="J56" s="2">
        <v>31.99</v>
      </c>
      <c r="K56">
        <v>9.5</v>
      </c>
      <c r="L56" t="str">
        <f>VLOOKUP(supermarkt_data[[#This Row],[Net Profit]],Category[],2,TRUE)</f>
        <v>Gold</v>
      </c>
      <c r="M56" s="7">
        <f>VLOOKUP(supermarkt_data[[#This Row],[Net Profit]],Discount_[],2,TRUE)</f>
        <v>7.0000000000000007E-2</v>
      </c>
      <c r="N56" s="8" t="str">
        <f>IF(supermarkt_data[[#This Row],[Payment]]="Cash","Y","")</f>
        <v>Y</v>
      </c>
      <c r="O56" t="str">
        <f>IF(OR(supermarkt_data[[#This Row],[Category]]="Gold",supermarkt_data[[#This Row],[Category]]="Premium"),"Gift","")</f>
        <v>Gift</v>
      </c>
    </row>
    <row r="57" spans="1:15" x14ac:dyDescent="0.35">
      <c r="A57" t="s">
        <v>84</v>
      </c>
      <c r="B57" s="1">
        <v>43506</v>
      </c>
      <c r="C57" t="s">
        <v>32</v>
      </c>
      <c r="D57" t="s">
        <v>13</v>
      </c>
      <c r="E57" t="s">
        <v>14</v>
      </c>
      <c r="F57" t="s">
        <v>15</v>
      </c>
      <c r="G57" t="s">
        <v>16</v>
      </c>
      <c r="H57" t="s">
        <v>41</v>
      </c>
      <c r="I57" t="s">
        <v>25</v>
      </c>
      <c r="J57" s="2">
        <v>11.147500000000001</v>
      </c>
      <c r="K57">
        <v>8.5</v>
      </c>
      <c r="L57" t="str">
        <f>VLOOKUP(supermarkt_data[[#This Row],[Net Profit]],Category[],2,TRUE)</f>
        <v>Bronze</v>
      </c>
      <c r="M57" s="7">
        <f>VLOOKUP(supermarkt_data[[#This Row],[Net Profit]],Discount_[],2,TRUE)</f>
        <v>0.02</v>
      </c>
      <c r="N57" s="8" t="str">
        <f>IF(supermarkt_data[[#This Row],[Payment]]="Cash","Y","")</f>
        <v>Y</v>
      </c>
      <c r="O57" t="str">
        <f>IF(OR(supermarkt_data[[#This Row],[Category]]="Gold",supermarkt_data[[#This Row],[Category]]="Premium"),"Gift","")</f>
        <v/>
      </c>
    </row>
    <row r="58" spans="1:15" x14ac:dyDescent="0.35">
      <c r="A58" t="s">
        <v>85</v>
      </c>
      <c r="B58" s="1">
        <v>43546</v>
      </c>
      <c r="C58" t="s">
        <v>20</v>
      </c>
      <c r="D58" t="s">
        <v>39</v>
      </c>
      <c r="E58" t="s">
        <v>40</v>
      </c>
      <c r="F58" t="s">
        <v>15</v>
      </c>
      <c r="G58" t="s">
        <v>16</v>
      </c>
      <c r="H58" t="s">
        <v>43</v>
      </c>
      <c r="I58" t="s">
        <v>18</v>
      </c>
      <c r="J58" s="2">
        <v>3.5739999999999998</v>
      </c>
      <c r="K58">
        <v>6.5</v>
      </c>
      <c r="L58" t="str">
        <f>VLOOKUP(supermarkt_data[[#This Row],[Net Profit]],Category[],2,TRUE)</f>
        <v>Alert</v>
      </c>
      <c r="M58" s="7">
        <f>VLOOKUP(supermarkt_data[[#This Row],[Net Profit]],Discount_[],2,TRUE)</f>
        <v>0</v>
      </c>
      <c r="N58" s="8" t="str">
        <f>IF(supermarkt_data[[#This Row],[Payment]]="Cash","Y","")</f>
        <v/>
      </c>
      <c r="O58" t="str">
        <f>IF(OR(supermarkt_data[[#This Row],[Category]]="Gold",supermarkt_data[[#This Row],[Category]]="Premium"),"Gift","")</f>
        <v/>
      </c>
    </row>
    <row r="59" spans="1:15" x14ac:dyDescent="0.35">
      <c r="A59" t="s">
        <v>86</v>
      </c>
      <c r="B59" s="1">
        <v>43490</v>
      </c>
      <c r="C59" t="s">
        <v>12</v>
      </c>
      <c r="D59" t="s">
        <v>21</v>
      </c>
      <c r="E59" t="s">
        <v>22</v>
      </c>
      <c r="F59" t="s">
        <v>15</v>
      </c>
      <c r="G59" t="s">
        <v>27</v>
      </c>
      <c r="H59" t="s">
        <v>43</v>
      </c>
      <c r="I59" t="s">
        <v>29</v>
      </c>
      <c r="J59" s="2">
        <v>0.77149999999999996</v>
      </c>
      <c r="K59">
        <v>6.1</v>
      </c>
      <c r="L59" t="str">
        <f>VLOOKUP(supermarkt_data[[#This Row],[Net Profit]],Category[],2,TRUE)</f>
        <v>Alert</v>
      </c>
      <c r="M59" s="7">
        <f>VLOOKUP(supermarkt_data[[#This Row],[Net Profit]],Discount_[],2,TRUE)</f>
        <v>0</v>
      </c>
      <c r="N59" s="8" t="str">
        <f>IF(supermarkt_data[[#This Row],[Payment]]="Cash","Y","")</f>
        <v/>
      </c>
      <c r="O59" t="str">
        <f>IF(OR(supermarkt_data[[#This Row],[Category]]="Gold",supermarkt_data[[#This Row],[Category]]="Premium"),"Gift","")</f>
        <v/>
      </c>
    </row>
    <row r="60" spans="1:15" x14ac:dyDescent="0.35">
      <c r="A60" t="s">
        <v>87</v>
      </c>
      <c r="B60" s="1">
        <v>43531</v>
      </c>
      <c r="C60" t="s">
        <v>20</v>
      </c>
      <c r="D60" t="s">
        <v>39</v>
      </c>
      <c r="E60" t="s">
        <v>40</v>
      </c>
      <c r="F60" t="s">
        <v>23</v>
      </c>
      <c r="G60" t="s">
        <v>27</v>
      </c>
      <c r="H60" t="s">
        <v>28</v>
      </c>
      <c r="I60" t="s">
        <v>18</v>
      </c>
      <c r="J60" s="2">
        <v>1.6160000000000001</v>
      </c>
      <c r="K60">
        <v>6.5</v>
      </c>
      <c r="L60" t="str">
        <f>VLOOKUP(supermarkt_data[[#This Row],[Net Profit]],Category[],2,TRUE)</f>
        <v>Alert</v>
      </c>
      <c r="M60" s="7">
        <f>VLOOKUP(supermarkt_data[[#This Row],[Net Profit]],Discount_[],2,TRUE)</f>
        <v>0</v>
      </c>
      <c r="N60" s="8" t="str">
        <f>IF(supermarkt_data[[#This Row],[Payment]]="Cash","Y","")</f>
        <v/>
      </c>
      <c r="O60" t="str">
        <f>IF(OR(supermarkt_data[[#This Row],[Category]]="Gold",supermarkt_data[[#This Row],[Category]]="Premium"),"Gift","")</f>
        <v/>
      </c>
    </row>
    <row r="61" spans="1:15" x14ac:dyDescent="0.35">
      <c r="A61" t="s">
        <v>88</v>
      </c>
      <c r="B61" s="1">
        <v>43524</v>
      </c>
      <c r="C61" t="s">
        <v>32</v>
      </c>
      <c r="D61" t="s">
        <v>21</v>
      </c>
      <c r="E61" t="s">
        <v>22</v>
      </c>
      <c r="F61" t="s">
        <v>23</v>
      </c>
      <c r="G61" t="s">
        <v>16</v>
      </c>
      <c r="H61" t="s">
        <v>24</v>
      </c>
      <c r="I61" t="s">
        <v>25</v>
      </c>
      <c r="J61" s="2">
        <v>34.392000000000003</v>
      </c>
      <c r="K61">
        <v>8.1999999999999993</v>
      </c>
      <c r="L61" t="str">
        <f>VLOOKUP(supermarkt_data[[#This Row],[Net Profit]],Category[],2,TRUE)</f>
        <v>Gold</v>
      </c>
      <c r="M61" s="7">
        <f>VLOOKUP(supermarkt_data[[#This Row],[Net Profit]],Discount_[],2,TRUE)</f>
        <v>7.0000000000000007E-2</v>
      </c>
      <c r="N61" s="8" t="str">
        <f>IF(supermarkt_data[[#This Row],[Payment]]="Cash","Y","")</f>
        <v>Y</v>
      </c>
      <c r="O61" t="str">
        <f>IF(OR(supermarkt_data[[#This Row],[Category]]="Gold",supermarkt_data[[#This Row],[Category]]="Premium"),"Gift","")</f>
        <v>Gift</v>
      </c>
    </row>
    <row r="62" spans="1:15" x14ac:dyDescent="0.35">
      <c r="A62" t="s">
        <v>89</v>
      </c>
      <c r="B62" s="1">
        <v>43551</v>
      </c>
      <c r="C62" t="s">
        <v>20</v>
      </c>
      <c r="D62" t="s">
        <v>13</v>
      </c>
      <c r="E62" t="s">
        <v>14</v>
      </c>
      <c r="F62" t="s">
        <v>15</v>
      </c>
      <c r="G62" t="s">
        <v>27</v>
      </c>
      <c r="H62" t="s">
        <v>28</v>
      </c>
      <c r="I62" t="s">
        <v>25</v>
      </c>
      <c r="J62" s="2">
        <v>4.4340000000000002</v>
      </c>
      <c r="K62">
        <v>5.8</v>
      </c>
      <c r="L62" t="str">
        <f>VLOOKUP(supermarkt_data[[#This Row],[Net Profit]],Category[],2,TRUE)</f>
        <v>Alert</v>
      </c>
      <c r="M62" s="7">
        <f>VLOOKUP(supermarkt_data[[#This Row],[Net Profit]],Discount_[],2,TRUE)</f>
        <v>0</v>
      </c>
      <c r="N62" s="8" t="str">
        <f>IF(supermarkt_data[[#This Row],[Payment]]="Cash","Y","")</f>
        <v>Y</v>
      </c>
      <c r="O62" t="str">
        <f>IF(OR(supermarkt_data[[#This Row],[Category]]="Gold",supermarkt_data[[#This Row],[Category]]="Premium"),"Gift","")</f>
        <v/>
      </c>
    </row>
    <row r="63" spans="1:15" x14ac:dyDescent="0.35">
      <c r="A63" t="s">
        <v>90</v>
      </c>
      <c r="B63" s="1">
        <v>43503</v>
      </c>
      <c r="C63" t="s">
        <v>32</v>
      </c>
      <c r="D63" t="s">
        <v>13</v>
      </c>
      <c r="E63" t="s">
        <v>14</v>
      </c>
      <c r="F63" t="s">
        <v>23</v>
      </c>
      <c r="G63" t="s">
        <v>27</v>
      </c>
      <c r="H63" t="s">
        <v>17</v>
      </c>
      <c r="I63" t="s">
        <v>18</v>
      </c>
      <c r="J63" s="2">
        <v>35.840000000000003</v>
      </c>
      <c r="K63">
        <v>6.6</v>
      </c>
      <c r="L63" t="str">
        <f>VLOOKUP(supermarkt_data[[#This Row],[Net Profit]],Category[],2,TRUE)</f>
        <v>Gold</v>
      </c>
      <c r="M63" s="7">
        <f>VLOOKUP(supermarkt_data[[#This Row],[Net Profit]],Discount_[],2,TRUE)</f>
        <v>7.0000000000000007E-2</v>
      </c>
      <c r="N63" s="8" t="str">
        <f>IF(supermarkt_data[[#This Row],[Payment]]="Cash","Y","")</f>
        <v/>
      </c>
      <c r="O63" t="str">
        <f>IF(OR(supermarkt_data[[#This Row],[Category]]="Gold",supermarkt_data[[#This Row],[Category]]="Premium"),"Gift","")</f>
        <v>Gift</v>
      </c>
    </row>
    <row r="64" spans="1:15" x14ac:dyDescent="0.35">
      <c r="A64" t="s">
        <v>91</v>
      </c>
      <c r="B64" s="1">
        <v>43485</v>
      </c>
      <c r="C64" t="s">
        <v>12</v>
      </c>
      <c r="D64" t="s">
        <v>13</v>
      </c>
      <c r="E64" t="s">
        <v>14</v>
      </c>
      <c r="F64" t="s">
        <v>15</v>
      </c>
      <c r="G64" t="s">
        <v>16</v>
      </c>
      <c r="H64" t="s">
        <v>28</v>
      </c>
      <c r="I64" t="s">
        <v>25</v>
      </c>
      <c r="J64" s="2">
        <v>36.174999999999997</v>
      </c>
      <c r="K64">
        <v>5.4</v>
      </c>
      <c r="L64" t="str">
        <f>VLOOKUP(supermarkt_data[[#This Row],[Net Profit]],Category[],2,TRUE)</f>
        <v>Gold</v>
      </c>
      <c r="M64" s="7">
        <f>VLOOKUP(supermarkt_data[[#This Row],[Net Profit]],Discount_[],2,TRUE)</f>
        <v>7.0000000000000007E-2</v>
      </c>
      <c r="N64" s="8" t="str">
        <f>IF(supermarkt_data[[#This Row],[Payment]]="Cash","Y","")</f>
        <v>Y</v>
      </c>
      <c r="O64" t="str">
        <f>IF(OR(supermarkt_data[[#This Row],[Category]]="Gold",supermarkt_data[[#This Row],[Category]]="Premium"),"Gift","")</f>
        <v>Gift</v>
      </c>
    </row>
    <row r="65" spans="1:15" x14ac:dyDescent="0.35">
      <c r="A65" t="s">
        <v>92</v>
      </c>
      <c r="B65" s="1">
        <v>43536</v>
      </c>
      <c r="C65" t="s">
        <v>20</v>
      </c>
      <c r="D65" t="s">
        <v>21</v>
      </c>
      <c r="E65" t="s">
        <v>22</v>
      </c>
      <c r="F65" t="s">
        <v>23</v>
      </c>
      <c r="G65" t="s">
        <v>27</v>
      </c>
      <c r="H65" t="s">
        <v>24</v>
      </c>
      <c r="I65" t="s">
        <v>25</v>
      </c>
      <c r="J65" s="2">
        <v>9.1829999999999998</v>
      </c>
      <c r="K65">
        <v>9.3000000000000007</v>
      </c>
      <c r="L65" t="str">
        <f>VLOOKUP(supermarkt_data[[#This Row],[Net Profit]],Category[],2,TRUE)</f>
        <v>Alert</v>
      </c>
      <c r="M65" s="7">
        <f>VLOOKUP(supermarkt_data[[#This Row],[Net Profit]],Discount_[],2,TRUE)</f>
        <v>0</v>
      </c>
      <c r="N65" s="8" t="str">
        <f>IF(supermarkt_data[[#This Row],[Payment]]="Cash","Y","")</f>
        <v>Y</v>
      </c>
      <c r="O65" t="str">
        <f>IF(OR(supermarkt_data[[#This Row],[Category]]="Gold",supermarkt_data[[#This Row],[Category]]="Premium"),"Gift","")</f>
        <v/>
      </c>
    </row>
    <row r="66" spans="1:15" x14ac:dyDescent="0.35">
      <c r="A66" t="s">
        <v>93</v>
      </c>
      <c r="B66" s="1">
        <v>43511</v>
      </c>
      <c r="C66" t="s">
        <v>32</v>
      </c>
      <c r="D66" t="s">
        <v>21</v>
      </c>
      <c r="E66" t="s">
        <v>22</v>
      </c>
      <c r="F66" t="s">
        <v>15</v>
      </c>
      <c r="G66" t="s">
        <v>16</v>
      </c>
      <c r="H66" t="s">
        <v>33</v>
      </c>
      <c r="I66" t="s">
        <v>29</v>
      </c>
      <c r="J66" s="2">
        <v>3.7109999999999999</v>
      </c>
      <c r="K66">
        <v>10</v>
      </c>
      <c r="L66" t="str">
        <f>VLOOKUP(supermarkt_data[[#This Row],[Net Profit]],Category[],2,TRUE)</f>
        <v>Alert</v>
      </c>
      <c r="M66" s="7">
        <f>VLOOKUP(supermarkt_data[[#This Row],[Net Profit]],Discount_[],2,TRUE)</f>
        <v>0</v>
      </c>
      <c r="N66" s="8" t="str">
        <f>IF(supermarkt_data[[#This Row],[Payment]]="Cash","Y","")</f>
        <v/>
      </c>
      <c r="O66" t="str">
        <f>IF(OR(supermarkt_data[[#This Row],[Category]]="Gold",supermarkt_data[[#This Row],[Category]]="Premium"),"Gift","")</f>
        <v/>
      </c>
    </row>
    <row r="67" spans="1:15" x14ac:dyDescent="0.35">
      <c r="A67" t="s">
        <v>94</v>
      </c>
      <c r="B67" s="1">
        <v>43520</v>
      </c>
      <c r="C67" t="s">
        <v>32</v>
      </c>
      <c r="D67" t="s">
        <v>21</v>
      </c>
      <c r="E67" t="s">
        <v>22</v>
      </c>
      <c r="F67" t="s">
        <v>23</v>
      </c>
      <c r="G67" t="s">
        <v>27</v>
      </c>
      <c r="H67" t="s">
        <v>28</v>
      </c>
      <c r="I67" t="s">
        <v>18</v>
      </c>
      <c r="J67" s="2">
        <v>16.719000000000001</v>
      </c>
      <c r="K67">
        <v>7</v>
      </c>
      <c r="L67" t="str">
        <f>VLOOKUP(supermarkt_data[[#This Row],[Net Profit]],Category[],2,TRUE)</f>
        <v>Bronze</v>
      </c>
      <c r="M67" s="7">
        <f>VLOOKUP(supermarkt_data[[#This Row],[Net Profit]],Discount_[],2,TRUE)</f>
        <v>0.02</v>
      </c>
      <c r="N67" s="8" t="str">
        <f>IF(supermarkt_data[[#This Row],[Payment]]="Cash","Y","")</f>
        <v/>
      </c>
      <c r="O67" t="str">
        <f>IF(OR(supermarkt_data[[#This Row],[Category]]="Gold",supermarkt_data[[#This Row],[Category]]="Premium"),"Gift","")</f>
        <v/>
      </c>
    </row>
    <row r="68" spans="1:15" x14ac:dyDescent="0.35">
      <c r="A68" t="s">
        <v>95</v>
      </c>
      <c r="B68" s="1">
        <v>43499</v>
      </c>
      <c r="C68" t="s">
        <v>32</v>
      </c>
      <c r="D68" t="s">
        <v>39</v>
      </c>
      <c r="E68" t="s">
        <v>40</v>
      </c>
      <c r="F68" t="s">
        <v>15</v>
      </c>
      <c r="G68" t="s">
        <v>16</v>
      </c>
      <c r="H68" t="s">
        <v>33</v>
      </c>
      <c r="I68" t="s">
        <v>18</v>
      </c>
      <c r="J68" s="2">
        <v>24.781500000000001</v>
      </c>
      <c r="K68">
        <v>10</v>
      </c>
      <c r="L68" t="str">
        <f>VLOOKUP(supermarkt_data[[#This Row],[Net Profit]],Category[],2,TRUE)</f>
        <v>Silver</v>
      </c>
      <c r="M68" s="7">
        <f>VLOOKUP(supermarkt_data[[#This Row],[Net Profit]],Discount_[],2,TRUE)</f>
        <v>0.04</v>
      </c>
      <c r="N68" s="8" t="str">
        <f>IF(supermarkt_data[[#This Row],[Payment]]="Cash","Y","")</f>
        <v/>
      </c>
      <c r="O68" t="str">
        <f>IF(OR(supermarkt_data[[#This Row],[Category]]="Gold",supermarkt_data[[#This Row],[Category]]="Premium"),"Gift","")</f>
        <v/>
      </c>
    </row>
    <row r="69" spans="1:15" x14ac:dyDescent="0.35">
      <c r="A69" t="s">
        <v>96</v>
      </c>
      <c r="B69" s="1">
        <v>43530</v>
      </c>
      <c r="C69" t="s">
        <v>20</v>
      </c>
      <c r="D69" t="s">
        <v>13</v>
      </c>
      <c r="E69" t="s">
        <v>14</v>
      </c>
      <c r="F69" t="s">
        <v>15</v>
      </c>
      <c r="G69" t="s">
        <v>27</v>
      </c>
      <c r="H69" t="s">
        <v>33</v>
      </c>
      <c r="I69" t="s">
        <v>29</v>
      </c>
      <c r="J69" s="2">
        <v>7.9050000000000002</v>
      </c>
      <c r="K69">
        <v>8.6</v>
      </c>
      <c r="L69" t="str">
        <f>VLOOKUP(supermarkt_data[[#This Row],[Net Profit]],Category[],2,TRUE)</f>
        <v>Alert</v>
      </c>
      <c r="M69" s="7">
        <f>VLOOKUP(supermarkt_data[[#This Row],[Net Profit]],Discount_[],2,TRUE)</f>
        <v>0</v>
      </c>
      <c r="N69" s="8" t="str">
        <f>IF(supermarkt_data[[#This Row],[Payment]]="Cash","Y","")</f>
        <v/>
      </c>
      <c r="O69" t="str">
        <f>IF(OR(supermarkt_data[[#This Row],[Category]]="Gold",supermarkt_data[[#This Row],[Category]]="Premium"),"Gift","")</f>
        <v/>
      </c>
    </row>
    <row r="70" spans="1:15" x14ac:dyDescent="0.35">
      <c r="A70" t="s">
        <v>97</v>
      </c>
      <c r="B70" s="1">
        <v>43510</v>
      </c>
      <c r="C70" t="s">
        <v>32</v>
      </c>
      <c r="D70" t="s">
        <v>39</v>
      </c>
      <c r="E70" t="s">
        <v>40</v>
      </c>
      <c r="F70" t="s">
        <v>15</v>
      </c>
      <c r="G70" t="s">
        <v>27</v>
      </c>
      <c r="H70" t="s">
        <v>17</v>
      </c>
      <c r="I70" t="s">
        <v>25</v>
      </c>
      <c r="J70" s="2">
        <v>15.148</v>
      </c>
      <c r="K70">
        <v>7.6</v>
      </c>
      <c r="L70" t="str">
        <f>VLOOKUP(supermarkt_data[[#This Row],[Net Profit]],Category[],2,TRUE)</f>
        <v>Bronze</v>
      </c>
      <c r="M70" s="7">
        <f>VLOOKUP(supermarkt_data[[#This Row],[Net Profit]],Discount_[],2,TRUE)</f>
        <v>0.02</v>
      </c>
      <c r="N70" s="8" t="str">
        <f>IF(supermarkt_data[[#This Row],[Payment]]="Cash","Y","")</f>
        <v>Y</v>
      </c>
      <c r="O70" t="str">
        <f>IF(OR(supermarkt_data[[#This Row],[Category]]="Gold",supermarkt_data[[#This Row],[Category]]="Premium"),"Gift","")</f>
        <v/>
      </c>
    </row>
    <row r="71" spans="1:15" x14ac:dyDescent="0.35">
      <c r="A71" t="s">
        <v>98</v>
      </c>
      <c r="B71" s="1">
        <v>43537</v>
      </c>
      <c r="C71" t="s">
        <v>20</v>
      </c>
      <c r="D71" t="s">
        <v>13</v>
      </c>
      <c r="E71" t="s">
        <v>14</v>
      </c>
      <c r="F71" t="s">
        <v>15</v>
      </c>
      <c r="G71" t="s">
        <v>27</v>
      </c>
      <c r="H71" t="s">
        <v>17</v>
      </c>
      <c r="I71" t="s">
        <v>25</v>
      </c>
      <c r="J71" s="2">
        <v>7.9349999999999996</v>
      </c>
      <c r="K71">
        <v>5.8</v>
      </c>
      <c r="L71" t="str">
        <f>VLOOKUP(supermarkt_data[[#This Row],[Net Profit]],Category[],2,TRUE)</f>
        <v>Alert</v>
      </c>
      <c r="M71" s="7">
        <f>VLOOKUP(supermarkt_data[[#This Row],[Net Profit]],Discount_[],2,TRUE)</f>
        <v>0</v>
      </c>
      <c r="N71" s="8" t="str">
        <f>IF(supermarkt_data[[#This Row],[Payment]]="Cash","Y","")</f>
        <v>Y</v>
      </c>
      <c r="O71" t="str">
        <f>IF(OR(supermarkt_data[[#This Row],[Category]]="Gold",supermarkt_data[[#This Row],[Category]]="Premium"),"Gift","")</f>
        <v/>
      </c>
    </row>
    <row r="72" spans="1:15" x14ac:dyDescent="0.35">
      <c r="A72" t="s">
        <v>99</v>
      </c>
      <c r="B72" s="1">
        <v>43506</v>
      </c>
      <c r="C72" t="s">
        <v>32</v>
      </c>
      <c r="D72" t="s">
        <v>21</v>
      </c>
      <c r="E72" t="s">
        <v>22</v>
      </c>
      <c r="F72" t="s">
        <v>23</v>
      </c>
      <c r="G72" t="s">
        <v>16</v>
      </c>
      <c r="H72" t="s">
        <v>17</v>
      </c>
      <c r="I72" t="s">
        <v>18</v>
      </c>
      <c r="J72" s="2">
        <v>3.347</v>
      </c>
      <c r="K72">
        <v>6.7</v>
      </c>
      <c r="L72" t="str">
        <f>VLOOKUP(supermarkt_data[[#This Row],[Net Profit]],Category[],2,TRUE)</f>
        <v>Alert</v>
      </c>
      <c r="M72" s="7">
        <f>VLOOKUP(supermarkt_data[[#This Row],[Net Profit]],Discount_[],2,TRUE)</f>
        <v>0</v>
      </c>
      <c r="N72" s="8" t="str">
        <f>IF(supermarkt_data[[#This Row],[Payment]]="Cash","Y","")</f>
        <v/>
      </c>
      <c r="O72" t="str">
        <f>IF(OR(supermarkt_data[[#This Row],[Category]]="Gold",supermarkt_data[[#This Row],[Category]]="Premium"),"Gift","")</f>
        <v/>
      </c>
    </row>
    <row r="73" spans="1:15" x14ac:dyDescent="0.35">
      <c r="A73" t="s">
        <v>100</v>
      </c>
      <c r="B73" s="1">
        <v>43472</v>
      </c>
      <c r="C73" t="s">
        <v>12</v>
      </c>
      <c r="D73" t="s">
        <v>39</v>
      </c>
      <c r="E73" t="s">
        <v>40</v>
      </c>
      <c r="F73" t="s">
        <v>15</v>
      </c>
      <c r="G73" t="s">
        <v>16</v>
      </c>
      <c r="H73" t="s">
        <v>43</v>
      </c>
      <c r="I73" t="s">
        <v>18</v>
      </c>
      <c r="J73" s="2">
        <v>29.283000000000001</v>
      </c>
      <c r="K73">
        <v>9.9</v>
      </c>
      <c r="L73" t="str">
        <f>VLOOKUP(supermarkt_data[[#This Row],[Net Profit]],Category[],2,TRUE)</f>
        <v>Silver</v>
      </c>
      <c r="M73" s="7">
        <f>VLOOKUP(supermarkt_data[[#This Row],[Net Profit]],Discount_[],2,TRUE)</f>
        <v>0.04</v>
      </c>
      <c r="N73" s="8" t="str">
        <f>IF(supermarkt_data[[#This Row],[Payment]]="Cash","Y","")</f>
        <v/>
      </c>
      <c r="O73" t="str">
        <f>IF(OR(supermarkt_data[[#This Row],[Category]]="Gold",supermarkt_data[[#This Row],[Category]]="Premium"),"Gift","")</f>
        <v/>
      </c>
    </row>
    <row r="74" spans="1:15" x14ac:dyDescent="0.35">
      <c r="A74" t="s">
        <v>101</v>
      </c>
      <c r="B74" s="1">
        <v>43489</v>
      </c>
      <c r="C74" t="s">
        <v>12</v>
      </c>
      <c r="D74" t="s">
        <v>13</v>
      </c>
      <c r="E74" t="s">
        <v>14</v>
      </c>
      <c r="F74" t="s">
        <v>23</v>
      </c>
      <c r="G74" t="s">
        <v>27</v>
      </c>
      <c r="H74" t="s">
        <v>33</v>
      </c>
      <c r="I74" t="s">
        <v>25</v>
      </c>
      <c r="J74" s="2">
        <v>39.384999999999998</v>
      </c>
      <c r="K74">
        <v>6.4</v>
      </c>
      <c r="L74" t="str">
        <f>VLOOKUP(supermarkt_data[[#This Row],[Net Profit]],Category[],2,TRUE)</f>
        <v>Gold</v>
      </c>
      <c r="M74" s="7">
        <f>VLOOKUP(supermarkt_data[[#This Row],[Net Profit]],Discount_[],2,TRUE)</f>
        <v>7.0000000000000007E-2</v>
      </c>
      <c r="N74" s="8" t="str">
        <f>IF(supermarkt_data[[#This Row],[Payment]]="Cash","Y","")</f>
        <v>Y</v>
      </c>
      <c r="O74" t="str">
        <f>IF(OR(supermarkt_data[[#This Row],[Category]]="Gold",supermarkt_data[[#This Row],[Category]]="Premium"),"Gift","")</f>
        <v>Gift</v>
      </c>
    </row>
    <row r="75" spans="1:15" x14ac:dyDescent="0.35">
      <c r="A75" t="s">
        <v>102</v>
      </c>
      <c r="B75" s="1">
        <v>43498</v>
      </c>
      <c r="C75" t="s">
        <v>32</v>
      </c>
      <c r="D75" t="s">
        <v>13</v>
      </c>
      <c r="E75" t="s">
        <v>14</v>
      </c>
      <c r="F75" t="s">
        <v>15</v>
      </c>
      <c r="G75" t="s">
        <v>16</v>
      </c>
      <c r="H75" t="s">
        <v>17</v>
      </c>
      <c r="I75" t="s">
        <v>25</v>
      </c>
      <c r="J75" s="2">
        <v>0.91649999999999998</v>
      </c>
      <c r="K75">
        <v>4.3</v>
      </c>
      <c r="L75" t="str">
        <f>VLOOKUP(supermarkt_data[[#This Row],[Net Profit]],Category[],2,TRUE)</f>
        <v>Alert</v>
      </c>
      <c r="M75" s="7">
        <f>VLOOKUP(supermarkt_data[[#This Row],[Net Profit]],Discount_[],2,TRUE)</f>
        <v>0</v>
      </c>
      <c r="N75" s="8" t="str">
        <f>IF(supermarkt_data[[#This Row],[Payment]]="Cash","Y","")</f>
        <v>Y</v>
      </c>
      <c r="O75" t="str">
        <f>IF(OR(supermarkt_data[[#This Row],[Category]]="Gold",supermarkt_data[[#This Row],[Category]]="Premium"),"Gift","")</f>
        <v/>
      </c>
    </row>
    <row r="76" spans="1:15" x14ac:dyDescent="0.35">
      <c r="A76" t="s">
        <v>103</v>
      </c>
      <c r="B76" s="1">
        <v>43471</v>
      </c>
      <c r="C76" t="s">
        <v>12</v>
      </c>
      <c r="D76" t="s">
        <v>21</v>
      </c>
      <c r="E76" t="s">
        <v>22</v>
      </c>
      <c r="F76" t="s">
        <v>23</v>
      </c>
      <c r="G76" t="s">
        <v>27</v>
      </c>
      <c r="H76" t="s">
        <v>41</v>
      </c>
      <c r="I76" t="s">
        <v>29</v>
      </c>
      <c r="J76" s="2">
        <v>44.74</v>
      </c>
      <c r="K76">
        <v>9.6</v>
      </c>
      <c r="L76" t="str">
        <f>VLOOKUP(supermarkt_data[[#This Row],[Net Profit]],Category[],2,TRUE)</f>
        <v>Premium</v>
      </c>
      <c r="M76" s="7">
        <f>VLOOKUP(supermarkt_data[[#This Row],[Net Profit]],Discount_[],2,TRUE)</f>
        <v>0.1</v>
      </c>
      <c r="N76" s="8" t="str">
        <f>IF(supermarkt_data[[#This Row],[Payment]]="Cash","Y","")</f>
        <v/>
      </c>
      <c r="O76" t="str">
        <f>IF(OR(supermarkt_data[[#This Row],[Category]]="Gold",supermarkt_data[[#This Row],[Category]]="Premium"),"Gift","")</f>
        <v>Gift</v>
      </c>
    </row>
    <row r="77" spans="1:15" x14ac:dyDescent="0.35">
      <c r="A77" t="s">
        <v>104</v>
      </c>
      <c r="B77" s="1">
        <v>43507</v>
      </c>
      <c r="C77" t="s">
        <v>32</v>
      </c>
      <c r="D77" t="s">
        <v>21</v>
      </c>
      <c r="E77" t="s">
        <v>22</v>
      </c>
      <c r="F77" t="s">
        <v>23</v>
      </c>
      <c r="G77" t="s">
        <v>27</v>
      </c>
      <c r="H77" t="s">
        <v>43</v>
      </c>
      <c r="I77" t="s">
        <v>25</v>
      </c>
      <c r="J77" s="2">
        <v>31.06</v>
      </c>
      <c r="K77">
        <v>5.9</v>
      </c>
      <c r="L77" t="str">
        <f>VLOOKUP(supermarkt_data[[#This Row],[Net Profit]],Category[],2,TRUE)</f>
        <v>Gold</v>
      </c>
      <c r="M77" s="7">
        <f>VLOOKUP(supermarkt_data[[#This Row],[Net Profit]],Discount_[],2,TRUE)</f>
        <v>7.0000000000000007E-2</v>
      </c>
      <c r="N77" s="8" t="str">
        <f>IF(supermarkt_data[[#This Row],[Payment]]="Cash","Y","")</f>
        <v>Y</v>
      </c>
      <c r="O77" t="str">
        <f>IF(OR(supermarkt_data[[#This Row],[Category]]="Gold",supermarkt_data[[#This Row],[Category]]="Premium"),"Gift","")</f>
        <v>Gift</v>
      </c>
    </row>
    <row r="78" spans="1:15" x14ac:dyDescent="0.35">
      <c r="A78" t="s">
        <v>105</v>
      </c>
      <c r="B78" s="1">
        <v>43529</v>
      </c>
      <c r="C78" t="s">
        <v>20</v>
      </c>
      <c r="D78" t="s">
        <v>39</v>
      </c>
      <c r="E78" t="s">
        <v>40</v>
      </c>
      <c r="F78" t="s">
        <v>15</v>
      </c>
      <c r="G78" t="s">
        <v>16</v>
      </c>
      <c r="H78" t="s">
        <v>41</v>
      </c>
      <c r="I78" t="s">
        <v>18</v>
      </c>
      <c r="J78" s="2">
        <v>7.2779999999999996</v>
      </c>
      <c r="K78">
        <v>4</v>
      </c>
      <c r="L78" t="str">
        <f>VLOOKUP(supermarkt_data[[#This Row],[Net Profit]],Category[],2,TRUE)</f>
        <v>Alert</v>
      </c>
      <c r="M78" s="7">
        <f>VLOOKUP(supermarkt_data[[#This Row],[Net Profit]],Discount_[],2,TRUE)</f>
        <v>0</v>
      </c>
      <c r="N78" s="8" t="str">
        <f>IF(supermarkt_data[[#This Row],[Payment]]="Cash","Y","")</f>
        <v/>
      </c>
      <c r="O78" t="str">
        <f>IF(OR(supermarkt_data[[#This Row],[Category]]="Gold",supermarkt_data[[#This Row],[Category]]="Premium"),"Gift","")</f>
        <v/>
      </c>
    </row>
    <row r="79" spans="1:15" x14ac:dyDescent="0.35">
      <c r="A79" t="s">
        <v>106</v>
      </c>
      <c r="B79" s="1">
        <v>43533</v>
      </c>
      <c r="C79" t="s">
        <v>20</v>
      </c>
      <c r="D79" t="s">
        <v>21</v>
      </c>
      <c r="E79" t="s">
        <v>22</v>
      </c>
      <c r="F79" t="s">
        <v>23</v>
      </c>
      <c r="G79" t="s">
        <v>16</v>
      </c>
      <c r="H79" t="s">
        <v>24</v>
      </c>
      <c r="I79" t="s">
        <v>25</v>
      </c>
      <c r="J79" s="2">
        <v>22.773</v>
      </c>
      <c r="K79">
        <v>8.6999999999999993</v>
      </c>
      <c r="L79" t="str">
        <f>VLOOKUP(supermarkt_data[[#This Row],[Net Profit]],Category[],2,TRUE)</f>
        <v>Silver</v>
      </c>
      <c r="M79" s="7">
        <f>VLOOKUP(supermarkt_data[[#This Row],[Net Profit]],Discount_[],2,TRUE)</f>
        <v>0.04</v>
      </c>
      <c r="N79" s="8" t="str">
        <f>IF(supermarkt_data[[#This Row],[Payment]]="Cash","Y","")</f>
        <v>Y</v>
      </c>
      <c r="O79" t="str">
        <f>IF(OR(supermarkt_data[[#This Row],[Category]]="Gold",supermarkt_data[[#This Row],[Category]]="Premium"),"Gift","")</f>
        <v/>
      </c>
    </row>
    <row r="80" spans="1:15" x14ac:dyDescent="0.35">
      <c r="A80" t="s">
        <v>107</v>
      </c>
      <c r="B80" s="1">
        <v>43487</v>
      </c>
      <c r="C80" t="s">
        <v>12</v>
      </c>
      <c r="D80" t="s">
        <v>13</v>
      </c>
      <c r="E80" t="s">
        <v>14</v>
      </c>
      <c r="F80" t="s">
        <v>23</v>
      </c>
      <c r="G80" t="s">
        <v>27</v>
      </c>
      <c r="H80" t="s">
        <v>28</v>
      </c>
      <c r="I80" t="s">
        <v>18</v>
      </c>
      <c r="J80" s="2">
        <v>33.601500000000001</v>
      </c>
      <c r="K80">
        <v>9.4</v>
      </c>
      <c r="L80" t="str">
        <f>VLOOKUP(supermarkt_data[[#This Row],[Net Profit]],Category[],2,TRUE)</f>
        <v>Gold</v>
      </c>
      <c r="M80" s="7">
        <f>VLOOKUP(supermarkt_data[[#This Row],[Net Profit]],Discount_[],2,TRUE)</f>
        <v>7.0000000000000007E-2</v>
      </c>
      <c r="N80" s="8" t="str">
        <f>IF(supermarkt_data[[#This Row],[Payment]]="Cash","Y","")</f>
        <v/>
      </c>
      <c r="O80" t="str">
        <f>IF(OR(supermarkt_data[[#This Row],[Category]]="Gold",supermarkt_data[[#This Row],[Category]]="Premium"),"Gift","")</f>
        <v>Gift</v>
      </c>
    </row>
    <row r="81" spans="1:15" x14ac:dyDescent="0.35">
      <c r="A81" t="s">
        <v>108</v>
      </c>
      <c r="B81" s="1">
        <v>43478</v>
      </c>
      <c r="C81" t="s">
        <v>12</v>
      </c>
      <c r="D81" t="s">
        <v>21</v>
      </c>
      <c r="E81" t="s">
        <v>22</v>
      </c>
      <c r="F81" t="s">
        <v>23</v>
      </c>
      <c r="G81" t="s">
        <v>16</v>
      </c>
      <c r="H81" t="s">
        <v>24</v>
      </c>
      <c r="I81" t="s">
        <v>29</v>
      </c>
      <c r="J81" s="2">
        <v>20.824999999999999</v>
      </c>
      <c r="K81">
        <v>5.4</v>
      </c>
      <c r="L81" t="str">
        <f>VLOOKUP(supermarkt_data[[#This Row],[Net Profit]],Category[],2,TRUE)</f>
        <v>Silver</v>
      </c>
      <c r="M81" s="7">
        <f>VLOOKUP(supermarkt_data[[#This Row],[Net Profit]],Discount_[],2,TRUE)</f>
        <v>0.04</v>
      </c>
      <c r="N81" s="8" t="str">
        <f>IF(supermarkt_data[[#This Row],[Payment]]="Cash","Y","")</f>
        <v/>
      </c>
      <c r="O81" t="str">
        <f>IF(OR(supermarkt_data[[#This Row],[Category]]="Gold",supermarkt_data[[#This Row],[Category]]="Premium"),"Gift","")</f>
        <v/>
      </c>
    </row>
    <row r="82" spans="1:15" x14ac:dyDescent="0.35">
      <c r="A82" t="s">
        <v>109</v>
      </c>
      <c r="B82" s="1">
        <v>43474</v>
      </c>
      <c r="C82" t="s">
        <v>12</v>
      </c>
      <c r="D82" t="s">
        <v>21</v>
      </c>
      <c r="E82" t="s">
        <v>22</v>
      </c>
      <c r="F82" t="s">
        <v>15</v>
      </c>
      <c r="G82" t="s">
        <v>27</v>
      </c>
      <c r="H82" t="s">
        <v>43</v>
      </c>
      <c r="I82" t="s">
        <v>29</v>
      </c>
      <c r="J82" s="2">
        <v>22.068000000000001</v>
      </c>
      <c r="K82">
        <v>8.6</v>
      </c>
      <c r="L82" t="str">
        <f>VLOOKUP(supermarkt_data[[#This Row],[Net Profit]],Category[],2,TRUE)</f>
        <v>Silver</v>
      </c>
      <c r="M82" s="7">
        <f>VLOOKUP(supermarkt_data[[#This Row],[Net Profit]],Discount_[],2,TRUE)</f>
        <v>0.04</v>
      </c>
      <c r="N82" s="8" t="str">
        <f>IF(supermarkt_data[[#This Row],[Payment]]="Cash","Y","")</f>
        <v/>
      </c>
      <c r="O82" t="str">
        <f>IF(OR(supermarkt_data[[#This Row],[Category]]="Gold",supermarkt_data[[#This Row],[Category]]="Premium"),"Gift","")</f>
        <v/>
      </c>
    </row>
    <row r="83" spans="1:15" x14ac:dyDescent="0.35">
      <c r="A83" t="s">
        <v>110</v>
      </c>
      <c r="B83" s="1">
        <v>43477</v>
      </c>
      <c r="C83" t="s">
        <v>12</v>
      </c>
      <c r="D83" t="s">
        <v>13</v>
      </c>
      <c r="E83" t="s">
        <v>14</v>
      </c>
      <c r="F83" t="s">
        <v>15</v>
      </c>
      <c r="G83" t="s">
        <v>16</v>
      </c>
      <c r="H83" t="s">
        <v>43</v>
      </c>
      <c r="I83" t="s">
        <v>29</v>
      </c>
      <c r="J83" s="2">
        <v>9.0045000000000002</v>
      </c>
      <c r="K83">
        <v>5.7</v>
      </c>
      <c r="L83" t="str">
        <f>VLOOKUP(supermarkt_data[[#This Row],[Net Profit]],Category[],2,TRUE)</f>
        <v>Alert</v>
      </c>
      <c r="M83" s="7">
        <f>VLOOKUP(supermarkt_data[[#This Row],[Net Profit]],Discount_[],2,TRUE)</f>
        <v>0</v>
      </c>
      <c r="N83" s="8" t="str">
        <f>IF(supermarkt_data[[#This Row],[Payment]]="Cash","Y","")</f>
        <v/>
      </c>
      <c r="O83" t="str">
        <f>IF(OR(supermarkt_data[[#This Row],[Category]]="Gold",supermarkt_data[[#This Row],[Category]]="Premium"),"Gift","")</f>
        <v/>
      </c>
    </row>
    <row r="84" spans="1:15" x14ac:dyDescent="0.35">
      <c r="A84" t="s">
        <v>111</v>
      </c>
      <c r="B84" s="1">
        <v>43529</v>
      </c>
      <c r="C84" t="s">
        <v>20</v>
      </c>
      <c r="D84" t="s">
        <v>21</v>
      </c>
      <c r="E84" t="s">
        <v>22</v>
      </c>
      <c r="F84" t="s">
        <v>15</v>
      </c>
      <c r="G84" t="s">
        <v>16</v>
      </c>
      <c r="H84" t="s">
        <v>41</v>
      </c>
      <c r="I84" t="s">
        <v>18</v>
      </c>
      <c r="J84" s="2">
        <v>39.155000000000001</v>
      </c>
      <c r="K84">
        <v>6.6</v>
      </c>
      <c r="L84" t="str">
        <f>VLOOKUP(supermarkt_data[[#This Row],[Net Profit]],Category[],2,TRUE)</f>
        <v>Gold</v>
      </c>
      <c r="M84" s="7">
        <f>VLOOKUP(supermarkt_data[[#This Row],[Net Profit]],Discount_[],2,TRUE)</f>
        <v>7.0000000000000007E-2</v>
      </c>
      <c r="N84" s="8" t="str">
        <f>IF(supermarkt_data[[#This Row],[Payment]]="Cash","Y","")</f>
        <v/>
      </c>
      <c r="O84" t="str">
        <f>IF(OR(supermarkt_data[[#This Row],[Category]]="Gold",supermarkt_data[[#This Row],[Category]]="Premium"),"Gift","")</f>
        <v>Gift</v>
      </c>
    </row>
    <row r="85" spans="1:15" x14ac:dyDescent="0.35">
      <c r="A85" t="s">
        <v>112</v>
      </c>
      <c r="B85" s="1">
        <v>43487</v>
      </c>
      <c r="C85" t="s">
        <v>12</v>
      </c>
      <c r="D85" t="s">
        <v>21</v>
      </c>
      <c r="E85" t="s">
        <v>22</v>
      </c>
      <c r="F85" t="s">
        <v>23</v>
      </c>
      <c r="G85" t="s">
        <v>16</v>
      </c>
      <c r="H85" t="s">
        <v>17</v>
      </c>
      <c r="I85" t="s">
        <v>25</v>
      </c>
      <c r="J85" s="2">
        <v>5.0949999999999998</v>
      </c>
      <c r="K85">
        <v>6</v>
      </c>
      <c r="L85" t="str">
        <f>VLOOKUP(supermarkt_data[[#This Row],[Net Profit]],Category[],2,TRUE)</f>
        <v>Alert</v>
      </c>
      <c r="M85" s="7">
        <f>VLOOKUP(supermarkt_data[[#This Row],[Net Profit]],Discount_[],2,TRUE)</f>
        <v>0</v>
      </c>
      <c r="N85" s="8" t="str">
        <f>IF(supermarkt_data[[#This Row],[Payment]]="Cash","Y","")</f>
        <v>Y</v>
      </c>
      <c r="O85" t="str">
        <f>IF(OR(supermarkt_data[[#This Row],[Category]]="Gold",supermarkt_data[[#This Row],[Category]]="Premium"),"Gift","")</f>
        <v/>
      </c>
    </row>
    <row r="86" spans="1:15" x14ac:dyDescent="0.35">
      <c r="A86" t="s">
        <v>113</v>
      </c>
      <c r="B86" s="1">
        <v>43486</v>
      </c>
      <c r="C86" t="s">
        <v>12</v>
      </c>
      <c r="D86" t="s">
        <v>21</v>
      </c>
      <c r="E86" t="s">
        <v>22</v>
      </c>
      <c r="F86" t="s">
        <v>23</v>
      </c>
      <c r="G86" t="s">
        <v>16</v>
      </c>
      <c r="H86" t="s">
        <v>17</v>
      </c>
      <c r="I86" t="s">
        <v>29</v>
      </c>
      <c r="J86" s="2">
        <v>29.757000000000001</v>
      </c>
      <c r="K86">
        <v>5.5</v>
      </c>
      <c r="L86" t="str">
        <f>VLOOKUP(supermarkt_data[[#This Row],[Net Profit]],Category[],2,TRUE)</f>
        <v>Silver</v>
      </c>
      <c r="M86" s="7">
        <f>VLOOKUP(supermarkt_data[[#This Row],[Net Profit]],Discount_[],2,TRUE)</f>
        <v>0.04</v>
      </c>
      <c r="N86" s="8" t="str">
        <f>IF(supermarkt_data[[#This Row],[Payment]]="Cash","Y","")</f>
        <v/>
      </c>
      <c r="O86" t="str">
        <f>IF(OR(supermarkt_data[[#This Row],[Category]]="Gold",supermarkt_data[[#This Row],[Category]]="Premium"),"Gift","")</f>
        <v/>
      </c>
    </row>
    <row r="87" spans="1:15" x14ac:dyDescent="0.35">
      <c r="A87" t="s">
        <v>114</v>
      </c>
      <c r="B87" s="1">
        <v>43491</v>
      </c>
      <c r="C87" t="s">
        <v>12</v>
      </c>
      <c r="D87" t="s">
        <v>39</v>
      </c>
      <c r="E87" t="s">
        <v>40</v>
      </c>
      <c r="F87" t="s">
        <v>23</v>
      </c>
      <c r="G87" t="s">
        <v>16</v>
      </c>
      <c r="H87" t="s">
        <v>41</v>
      </c>
      <c r="I87" t="s">
        <v>18</v>
      </c>
      <c r="J87" s="2">
        <v>14.502000000000001</v>
      </c>
      <c r="K87">
        <v>6.4</v>
      </c>
      <c r="L87" t="str">
        <f>VLOOKUP(supermarkt_data[[#This Row],[Net Profit]],Category[],2,TRUE)</f>
        <v>Bronze</v>
      </c>
      <c r="M87" s="7">
        <f>VLOOKUP(supermarkt_data[[#This Row],[Net Profit]],Discount_[],2,TRUE)</f>
        <v>0.02</v>
      </c>
      <c r="N87" s="8" t="str">
        <f>IF(supermarkt_data[[#This Row],[Payment]]="Cash","Y","")</f>
        <v/>
      </c>
      <c r="O87" t="str">
        <f>IF(OR(supermarkt_data[[#This Row],[Category]]="Gold",supermarkt_data[[#This Row],[Category]]="Premium"),"Gift","")</f>
        <v/>
      </c>
    </row>
    <row r="88" spans="1:15" x14ac:dyDescent="0.35">
      <c r="A88" t="s">
        <v>115</v>
      </c>
      <c r="B88" s="1">
        <v>43488</v>
      </c>
      <c r="C88" t="s">
        <v>12</v>
      </c>
      <c r="D88" t="s">
        <v>21</v>
      </c>
      <c r="E88" t="s">
        <v>22</v>
      </c>
      <c r="F88" t="s">
        <v>23</v>
      </c>
      <c r="G88" t="s">
        <v>27</v>
      </c>
      <c r="H88" t="s">
        <v>41</v>
      </c>
      <c r="I88" t="s">
        <v>18</v>
      </c>
      <c r="J88" s="2">
        <v>7.7</v>
      </c>
      <c r="K88">
        <v>6.6</v>
      </c>
      <c r="L88" t="str">
        <f>VLOOKUP(supermarkt_data[[#This Row],[Net Profit]],Category[],2,TRUE)</f>
        <v>Alert</v>
      </c>
      <c r="M88" s="7">
        <f>VLOOKUP(supermarkt_data[[#This Row],[Net Profit]],Discount_[],2,TRUE)</f>
        <v>0</v>
      </c>
      <c r="N88" s="8" t="str">
        <f>IF(supermarkt_data[[#This Row],[Payment]]="Cash","Y","")</f>
        <v/>
      </c>
      <c r="O88" t="str">
        <f>IF(OR(supermarkt_data[[#This Row],[Category]]="Gold",supermarkt_data[[#This Row],[Category]]="Premium"),"Gift","")</f>
        <v/>
      </c>
    </row>
    <row r="89" spans="1:15" x14ac:dyDescent="0.35">
      <c r="A89" t="s">
        <v>116</v>
      </c>
      <c r="B89" s="1">
        <v>43519</v>
      </c>
      <c r="C89" t="s">
        <v>32</v>
      </c>
      <c r="D89" t="s">
        <v>21</v>
      </c>
      <c r="E89" t="s">
        <v>22</v>
      </c>
      <c r="F89" t="s">
        <v>15</v>
      </c>
      <c r="G89" t="s">
        <v>16</v>
      </c>
      <c r="H89" t="s">
        <v>41</v>
      </c>
      <c r="I89" t="s">
        <v>29</v>
      </c>
      <c r="J89" s="2">
        <v>16.071999999999999</v>
      </c>
      <c r="K89">
        <v>8.3000000000000007</v>
      </c>
      <c r="L89" t="str">
        <f>VLOOKUP(supermarkt_data[[#This Row],[Net Profit]],Category[],2,TRUE)</f>
        <v>Bronze</v>
      </c>
      <c r="M89" s="7">
        <f>VLOOKUP(supermarkt_data[[#This Row],[Net Profit]],Discount_[],2,TRUE)</f>
        <v>0.02</v>
      </c>
      <c r="N89" s="8" t="str">
        <f>IF(supermarkt_data[[#This Row],[Payment]]="Cash","Y","")</f>
        <v/>
      </c>
      <c r="O89" t="str">
        <f>IF(OR(supermarkt_data[[#This Row],[Category]]="Gold",supermarkt_data[[#This Row],[Category]]="Premium"),"Gift","")</f>
        <v/>
      </c>
    </row>
    <row r="90" spans="1:15" x14ac:dyDescent="0.35">
      <c r="A90" t="s">
        <v>117</v>
      </c>
      <c r="B90" s="1">
        <v>43533</v>
      </c>
      <c r="C90" t="s">
        <v>20</v>
      </c>
      <c r="D90" t="s">
        <v>21</v>
      </c>
      <c r="E90" t="s">
        <v>22</v>
      </c>
      <c r="F90" t="s">
        <v>15</v>
      </c>
      <c r="G90" t="s">
        <v>27</v>
      </c>
      <c r="H90" t="s">
        <v>33</v>
      </c>
      <c r="I90" t="s">
        <v>25</v>
      </c>
      <c r="J90" s="2">
        <v>12.227499999999999</v>
      </c>
      <c r="K90">
        <v>6.6</v>
      </c>
      <c r="L90" t="str">
        <f>VLOOKUP(supermarkt_data[[#This Row],[Net Profit]],Category[],2,TRUE)</f>
        <v>Bronze</v>
      </c>
      <c r="M90" s="7">
        <f>VLOOKUP(supermarkt_data[[#This Row],[Net Profit]],Discount_[],2,TRUE)</f>
        <v>0.02</v>
      </c>
      <c r="N90" s="8" t="str">
        <f>IF(supermarkt_data[[#This Row],[Payment]]="Cash","Y","")</f>
        <v>Y</v>
      </c>
      <c r="O90" t="str">
        <f>IF(OR(supermarkt_data[[#This Row],[Category]]="Gold",supermarkt_data[[#This Row],[Category]]="Premium"),"Gift","")</f>
        <v/>
      </c>
    </row>
    <row r="91" spans="1:15" x14ac:dyDescent="0.35">
      <c r="A91" t="s">
        <v>118</v>
      </c>
      <c r="B91" s="1">
        <v>43529</v>
      </c>
      <c r="C91" t="s">
        <v>20</v>
      </c>
      <c r="D91" t="s">
        <v>21</v>
      </c>
      <c r="E91" t="s">
        <v>22</v>
      </c>
      <c r="F91" t="s">
        <v>23</v>
      </c>
      <c r="G91" t="s">
        <v>16</v>
      </c>
      <c r="H91" t="s">
        <v>33</v>
      </c>
      <c r="I91" t="s">
        <v>18</v>
      </c>
      <c r="J91" s="2">
        <v>29.071000000000002</v>
      </c>
      <c r="K91">
        <v>4</v>
      </c>
      <c r="L91" t="str">
        <f>VLOOKUP(supermarkt_data[[#This Row],[Net Profit]],Category[],2,TRUE)</f>
        <v>Silver</v>
      </c>
      <c r="M91" s="7">
        <f>VLOOKUP(supermarkt_data[[#This Row],[Net Profit]],Discount_[],2,TRUE)</f>
        <v>0.04</v>
      </c>
      <c r="N91" s="8" t="str">
        <f>IF(supermarkt_data[[#This Row],[Payment]]="Cash","Y","")</f>
        <v/>
      </c>
      <c r="O91" t="str">
        <f>IF(OR(supermarkt_data[[#This Row],[Category]]="Gold",supermarkt_data[[#This Row],[Category]]="Premium"),"Gift","")</f>
        <v/>
      </c>
    </row>
    <row r="92" spans="1:15" x14ac:dyDescent="0.35">
      <c r="A92" t="s">
        <v>119</v>
      </c>
      <c r="B92" s="1">
        <v>43549</v>
      </c>
      <c r="C92" t="s">
        <v>20</v>
      </c>
      <c r="D92" t="s">
        <v>21</v>
      </c>
      <c r="E92" t="s">
        <v>22</v>
      </c>
      <c r="F92" t="s">
        <v>23</v>
      </c>
      <c r="G92" t="s">
        <v>27</v>
      </c>
      <c r="H92" t="s">
        <v>43</v>
      </c>
      <c r="I92" t="s">
        <v>25</v>
      </c>
      <c r="J92" s="2">
        <v>19.13</v>
      </c>
      <c r="K92">
        <v>9.9</v>
      </c>
      <c r="L92" t="str">
        <f>VLOOKUP(supermarkt_data[[#This Row],[Net Profit]],Category[],2,TRUE)</f>
        <v>Bronze</v>
      </c>
      <c r="M92" s="7">
        <f>VLOOKUP(supermarkt_data[[#This Row],[Net Profit]],Discount_[],2,TRUE)</f>
        <v>0.02</v>
      </c>
      <c r="N92" s="8" t="str">
        <f>IF(supermarkt_data[[#This Row],[Payment]]="Cash","Y","")</f>
        <v>Y</v>
      </c>
      <c r="O92" t="str">
        <f>IF(OR(supermarkt_data[[#This Row],[Category]]="Gold",supermarkt_data[[#This Row],[Category]]="Premium"),"Gift","")</f>
        <v/>
      </c>
    </row>
    <row r="93" spans="1:15" x14ac:dyDescent="0.35">
      <c r="A93" t="s">
        <v>120</v>
      </c>
      <c r="B93" s="1">
        <v>43551</v>
      </c>
      <c r="C93" t="s">
        <v>20</v>
      </c>
      <c r="D93" t="s">
        <v>13</v>
      </c>
      <c r="E93" t="s">
        <v>14</v>
      </c>
      <c r="F93" t="s">
        <v>15</v>
      </c>
      <c r="G93" t="s">
        <v>27</v>
      </c>
      <c r="H93" t="s">
        <v>41</v>
      </c>
      <c r="I93" t="s">
        <v>29</v>
      </c>
      <c r="J93" s="2">
        <v>17.283000000000001</v>
      </c>
      <c r="K93">
        <v>7.3</v>
      </c>
      <c r="L93" t="str">
        <f>VLOOKUP(supermarkt_data[[#This Row],[Net Profit]],Category[],2,TRUE)</f>
        <v>Bronze</v>
      </c>
      <c r="M93" s="7">
        <f>VLOOKUP(supermarkt_data[[#This Row],[Net Profit]],Discount_[],2,TRUE)</f>
        <v>0.02</v>
      </c>
      <c r="N93" s="8" t="str">
        <f>IF(supermarkt_data[[#This Row],[Payment]]="Cash","Y","")</f>
        <v/>
      </c>
      <c r="O93" t="str">
        <f>IF(OR(supermarkt_data[[#This Row],[Category]]="Gold",supermarkt_data[[#This Row],[Category]]="Premium"),"Gift","")</f>
        <v/>
      </c>
    </row>
    <row r="94" spans="1:15" x14ac:dyDescent="0.35">
      <c r="A94" t="s">
        <v>121</v>
      </c>
      <c r="B94" s="1">
        <v>43467</v>
      </c>
      <c r="C94" t="s">
        <v>12</v>
      </c>
      <c r="D94" t="s">
        <v>13</v>
      </c>
      <c r="E94" t="s">
        <v>14</v>
      </c>
      <c r="F94" t="s">
        <v>23</v>
      </c>
      <c r="G94" t="s">
        <v>27</v>
      </c>
      <c r="H94" t="s">
        <v>33</v>
      </c>
      <c r="I94" t="s">
        <v>25</v>
      </c>
      <c r="J94" s="2">
        <v>2.1234999999999999</v>
      </c>
      <c r="K94">
        <v>5.7</v>
      </c>
      <c r="L94" t="str">
        <f>VLOOKUP(supermarkt_data[[#This Row],[Net Profit]],Category[],2,TRUE)</f>
        <v>Alert</v>
      </c>
      <c r="M94" s="7">
        <f>VLOOKUP(supermarkt_data[[#This Row],[Net Profit]],Discount_[],2,TRUE)</f>
        <v>0</v>
      </c>
      <c r="N94" s="8" t="str">
        <f>IF(supermarkt_data[[#This Row],[Payment]]="Cash","Y","")</f>
        <v>Y</v>
      </c>
      <c r="O94" t="str">
        <f>IF(OR(supermarkt_data[[#This Row],[Category]]="Gold",supermarkt_data[[#This Row],[Category]]="Premium"),"Gift","")</f>
        <v/>
      </c>
    </row>
    <row r="95" spans="1:15" x14ac:dyDescent="0.35">
      <c r="A95" t="s">
        <v>122</v>
      </c>
      <c r="B95" s="1">
        <v>43523</v>
      </c>
      <c r="C95" t="s">
        <v>32</v>
      </c>
      <c r="D95" t="s">
        <v>39</v>
      </c>
      <c r="E95" t="s">
        <v>40</v>
      </c>
      <c r="F95" t="s">
        <v>23</v>
      </c>
      <c r="G95" t="s">
        <v>16</v>
      </c>
      <c r="H95" t="s">
        <v>17</v>
      </c>
      <c r="I95" t="s">
        <v>25</v>
      </c>
      <c r="J95" s="2">
        <v>23.097000000000001</v>
      </c>
      <c r="K95">
        <v>6.1</v>
      </c>
      <c r="L95" t="str">
        <f>VLOOKUP(supermarkt_data[[#This Row],[Net Profit]],Category[],2,TRUE)</f>
        <v>Silver</v>
      </c>
      <c r="M95" s="7">
        <f>VLOOKUP(supermarkt_data[[#This Row],[Net Profit]],Discount_[],2,TRUE)</f>
        <v>0.04</v>
      </c>
      <c r="N95" s="8" t="str">
        <f>IF(supermarkt_data[[#This Row],[Payment]]="Cash","Y","")</f>
        <v>Y</v>
      </c>
      <c r="O95" t="str">
        <f>IF(OR(supermarkt_data[[#This Row],[Category]]="Gold",supermarkt_data[[#This Row],[Category]]="Premium"),"Gift","")</f>
        <v/>
      </c>
    </row>
    <row r="96" spans="1:15" x14ac:dyDescent="0.35">
      <c r="A96" t="s">
        <v>123</v>
      </c>
      <c r="B96" s="1">
        <v>43488</v>
      </c>
      <c r="C96" t="s">
        <v>12</v>
      </c>
      <c r="D96" t="s">
        <v>21</v>
      </c>
      <c r="E96" t="s">
        <v>22</v>
      </c>
      <c r="F96" t="s">
        <v>15</v>
      </c>
      <c r="G96" t="s">
        <v>16</v>
      </c>
      <c r="H96" t="s">
        <v>28</v>
      </c>
      <c r="I96" t="s">
        <v>25</v>
      </c>
      <c r="J96" s="2">
        <v>9.4760000000000009</v>
      </c>
      <c r="K96">
        <v>7.1</v>
      </c>
      <c r="L96" t="str">
        <f>VLOOKUP(supermarkt_data[[#This Row],[Net Profit]],Category[],2,TRUE)</f>
        <v>Alert</v>
      </c>
      <c r="M96" s="7">
        <f>VLOOKUP(supermarkt_data[[#This Row],[Net Profit]],Discount_[],2,TRUE)</f>
        <v>0</v>
      </c>
      <c r="N96" s="8" t="str">
        <f>IF(supermarkt_data[[#This Row],[Payment]]="Cash","Y","")</f>
        <v>Y</v>
      </c>
      <c r="O96" t="str">
        <f>IF(OR(supermarkt_data[[#This Row],[Category]]="Gold",supermarkt_data[[#This Row],[Category]]="Premium"),"Gift","")</f>
        <v/>
      </c>
    </row>
    <row r="97" spans="1:15" x14ac:dyDescent="0.35">
      <c r="A97" t="s">
        <v>124</v>
      </c>
      <c r="B97" s="1">
        <v>43491</v>
      </c>
      <c r="C97" t="s">
        <v>12</v>
      </c>
      <c r="D97" t="s">
        <v>21</v>
      </c>
      <c r="E97" t="s">
        <v>22</v>
      </c>
      <c r="F97" t="s">
        <v>23</v>
      </c>
      <c r="G97" t="s">
        <v>16</v>
      </c>
      <c r="H97" t="s">
        <v>33</v>
      </c>
      <c r="I97" t="s">
        <v>18</v>
      </c>
      <c r="J97" s="2">
        <v>22.43</v>
      </c>
      <c r="K97">
        <v>8.1999999999999993</v>
      </c>
      <c r="L97" t="str">
        <f>VLOOKUP(supermarkt_data[[#This Row],[Net Profit]],Category[],2,TRUE)</f>
        <v>Silver</v>
      </c>
      <c r="M97" s="7">
        <f>VLOOKUP(supermarkt_data[[#This Row],[Net Profit]],Discount_[],2,TRUE)</f>
        <v>0.04</v>
      </c>
      <c r="N97" s="8" t="str">
        <f>IF(supermarkt_data[[#This Row],[Payment]]="Cash","Y","")</f>
        <v/>
      </c>
      <c r="O97" t="str">
        <f>IF(OR(supermarkt_data[[#This Row],[Category]]="Gold",supermarkt_data[[#This Row],[Category]]="Premium"),"Gift","")</f>
        <v/>
      </c>
    </row>
    <row r="98" spans="1:15" x14ac:dyDescent="0.35">
      <c r="A98" t="s">
        <v>125</v>
      </c>
      <c r="B98" s="1">
        <v>43475</v>
      </c>
      <c r="C98" t="s">
        <v>12</v>
      </c>
      <c r="D98" t="s">
        <v>13</v>
      </c>
      <c r="E98" t="s">
        <v>14</v>
      </c>
      <c r="F98" t="s">
        <v>15</v>
      </c>
      <c r="G98" t="s">
        <v>16</v>
      </c>
      <c r="H98" t="s">
        <v>33</v>
      </c>
      <c r="I98" t="s">
        <v>18</v>
      </c>
      <c r="J98" s="2">
        <v>7.6929999999999996</v>
      </c>
      <c r="K98">
        <v>5.0999999999999996</v>
      </c>
      <c r="L98" t="str">
        <f>VLOOKUP(supermarkt_data[[#This Row],[Net Profit]],Category[],2,TRUE)</f>
        <v>Alert</v>
      </c>
      <c r="M98" s="7">
        <f>VLOOKUP(supermarkt_data[[#This Row],[Net Profit]],Discount_[],2,TRUE)</f>
        <v>0</v>
      </c>
      <c r="N98" s="8" t="str">
        <f>IF(supermarkt_data[[#This Row],[Payment]]="Cash","Y","")</f>
        <v/>
      </c>
      <c r="O98" t="str">
        <f>IF(OR(supermarkt_data[[#This Row],[Category]]="Gold",supermarkt_data[[#This Row],[Category]]="Premium"),"Gift","")</f>
        <v/>
      </c>
    </row>
    <row r="99" spans="1:15" x14ac:dyDescent="0.35">
      <c r="A99" t="s">
        <v>126</v>
      </c>
      <c r="B99" s="1">
        <v>43536</v>
      </c>
      <c r="C99" t="s">
        <v>20</v>
      </c>
      <c r="D99" t="s">
        <v>39</v>
      </c>
      <c r="E99" t="s">
        <v>40</v>
      </c>
      <c r="F99" t="s">
        <v>15</v>
      </c>
      <c r="G99" t="s">
        <v>27</v>
      </c>
      <c r="H99" t="s">
        <v>17</v>
      </c>
      <c r="I99" t="s">
        <v>29</v>
      </c>
      <c r="J99" s="2">
        <v>28.962</v>
      </c>
      <c r="K99">
        <v>8.6</v>
      </c>
      <c r="L99" t="str">
        <f>VLOOKUP(supermarkt_data[[#This Row],[Net Profit]],Category[],2,TRUE)</f>
        <v>Silver</v>
      </c>
      <c r="M99" s="7">
        <f>VLOOKUP(supermarkt_data[[#This Row],[Net Profit]],Discount_[],2,TRUE)</f>
        <v>0.04</v>
      </c>
      <c r="N99" s="8" t="str">
        <f>IF(supermarkt_data[[#This Row],[Payment]]="Cash","Y","")</f>
        <v/>
      </c>
      <c r="O99" t="str">
        <f>IF(OR(supermarkt_data[[#This Row],[Category]]="Gold",supermarkt_data[[#This Row],[Category]]="Premium"),"Gift","")</f>
        <v/>
      </c>
    </row>
    <row r="100" spans="1:15" x14ac:dyDescent="0.35">
      <c r="A100" t="s">
        <v>127</v>
      </c>
      <c r="B100" s="1">
        <v>43502</v>
      </c>
      <c r="C100" t="s">
        <v>32</v>
      </c>
      <c r="D100" t="s">
        <v>21</v>
      </c>
      <c r="E100" t="s">
        <v>22</v>
      </c>
      <c r="F100" t="s">
        <v>23</v>
      </c>
      <c r="G100" t="s">
        <v>27</v>
      </c>
      <c r="H100" t="s">
        <v>17</v>
      </c>
      <c r="I100" t="s">
        <v>29</v>
      </c>
      <c r="J100" s="2">
        <v>4.4874999999999998</v>
      </c>
      <c r="K100">
        <v>6.6</v>
      </c>
      <c r="L100" t="str">
        <f>VLOOKUP(supermarkt_data[[#This Row],[Net Profit]],Category[],2,TRUE)</f>
        <v>Alert</v>
      </c>
      <c r="M100" s="7">
        <f>VLOOKUP(supermarkt_data[[#This Row],[Net Profit]],Discount_[],2,TRUE)</f>
        <v>0</v>
      </c>
      <c r="N100" s="8" t="str">
        <f>IF(supermarkt_data[[#This Row],[Payment]]="Cash","Y","")</f>
        <v/>
      </c>
      <c r="O100" t="str">
        <f>IF(OR(supermarkt_data[[#This Row],[Category]]="Gold",supermarkt_data[[#This Row],[Category]]="Premium"),"Gift","")</f>
        <v/>
      </c>
    </row>
    <row r="101" spans="1:15" x14ac:dyDescent="0.35">
      <c r="A101" t="s">
        <v>128</v>
      </c>
      <c r="B101" s="1">
        <v>43532</v>
      </c>
      <c r="C101" t="s">
        <v>20</v>
      </c>
      <c r="D101" t="s">
        <v>13</v>
      </c>
      <c r="E101" t="s">
        <v>14</v>
      </c>
      <c r="F101" t="s">
        <v>23</v>
      </c>
      <c r="G101" t="s">
        <v>27</v>
      </c>
      <c r="H101" t="s">
        <v>24</v>
      </c>
      <c r="I101" t="s">
        <v>18</v>
      </c>
      <c r="J101" s="2">
        <v>4.8579999999999997</v>
      </c>
      <c r="K101">
        <v>7.2</v>
      </c>
      <c r="L101" t="str">
        <f>VLOOKUP(supermarkt_data[[#This Row],[Net Profit]],Category[],2,TRUE)</f>
        <v>Alert</v>
      </c>
      <c r="M101" s="7">
        <f>VLOOKUP(supermarkt_data[[#This Row],[Net Profit]],Discount_[],2,TRUE)</f>
        <v>0</v>
      </c>
      <c r="N101" s="8" t="str">
        <f>IF(supermarkt_data[[#This Row],[Payment]]="Cash","Y","")</f>
        <v/>
      </c>
      <c r="O101" t="str">
        <f>IF(OR(supermarkt_data[[#This Row],[Category]]="Gold",supermarkt_data[[#This Row],[Category]]="Premium"),"Gift","")</f>
        <v/>
      </c>
    </row>
    <row r="102" spans="1:15" x14ac:dyDescent="0.35">
      <c r="A102" t="s">
        <v>129</v>
      </c>
      <c r="B102" s="1">
        <v>43553</v>
      </c>
      <c r="C102" t="s">
        <v>20</v>
      </c>
      <c r="D102" t="s">
        <v>39</v>
      </c>
      <c r="E102" t="s">
        <v>40</v>
      </c>
      <c r="F102" t="s">
        <v>23</v>
      </c>
      <c r="G102" t="s">
        <v>27</v>
      </c>
      <c r="H102" t="s">
        <v>17</v>
      </c>
      <c r="I102" t="s">
        <v>18</v>
      </c>
      <c r="J102" s="2">
        <v>43.935000000000002</v>
      </c>
      <c r="K102">
        <v>5.0999999999999996</v>
      </c>
      <c r="L102" t="str">
        <f>VLOOKUP(supermarkt_data[[#This Row],[Net Profit]],Category[],2,TRUE)</f>
        <v>Premium</v>
      </c>
      <c r="M102" s="7">
        <f>VLOOKUP(supermarkt_data[[#This Row],[Net Profit]],Discount_[],2,TRUE)</f>
        <v>0.1</v>
      </c>
      <c r="N102" s="8" t="str">
        <f>IF(supermarkt_data[[#This Row],[Payment]]="Cash","Y","")</f>
        <v/>
      </c>
      <c r="O102" t="str">
        <f>IF(OR(supermarkt_data[[#This Row],[Category]]="Gold",supermarkt_data[[#This Row],[Category]]="Premium"),"Gift","")</f>
        <v>Gift</v>
      </c>
    </row>
    <row r="103" spans="1:15" x14ac:dyDescent="0.35">
      <c r="A103" t="s">
        <v>130</v>
      </c>
      <c r="B103" s="1">
        <v>43505</v>
      </c>
      <c r="C103" t="s">
        <v>32</v>
      </c>
      <c r="D103" t="s">
        <v>21</v>
      </c>
      <c r="E103" t="s">
        <v>22</v>
      </c>
      <c r="F103" t="s">
        <v>23</v>
      </c>
      <c r="G103" t="s">
        <v>16</v>
      </c>
      <c r="H103" t="s">
        <v>24</v>
      </c>
      <c r="I103" t="s">
        <v>25</v>
      </c>
      <c r="J103" s="2">
        <v>3.7349999999999999</v>
      </c>
      <c r="K103">
        <v>4.0999999999999996</v>
      </c>
      <c r="L103" t="str">
        <f>VLOOKUP(supermarkt_data[[#This Row],[Net Profit]],Category[],2,TRUE)</f>
        <v>Alert</v>
      </c>
      <c r="M103" s="7">
        <f>VLOOKUP(supermarkt_data[[#This Row],[Net Profit]],Discount_[],2,TRUE)</f>
        <v>0</v>
      </c>
      <c r="N103" s="8" t="str">
        <f>IF(supermarkt_data[[#This Row],[Payment]]="Cash","Y","")</f>
        <v>Y</v>
      </c>
      <c r="O103" t="str">
        <f>IF(OR(supermarkt_data[[#This Row],[Category]]="Gold",supermarkt_data[[#This Row],[Category]]="Premium"),"Gift","")</f>
        <v/>
      </c>
    </row>
    <row r="104" spans="1:15" x14ac:dyDescent="0.35">
      <c r="A104" t="s">
        <v>131</v>
      </c>
      <c r="B104" s="1">
        <v>43547</v>
      </c>
      <c r="C104" t="s">
        <v>20</v>
      </c>
      <c r="D104" t="s">
        <v>13</v>
      </c>
      <c r="E104" t="s">
        <v>14</v>
      </c>
      <c r="F104" t="s">
        <v>23</v>
      </c>
      <c r="G104" t="s">
        <v>27</v>
      </c>
      <c r="H104" t="s">
        <v>41</v>
      </c>
      <c r="I104" t="s">
        <v>18</v>
      </c>
      <c r="J104" s="2">
        <v>7.9124999999999996</v>
      </c>
      <c r="K104">
        <v>9.3000000000000007</v>
      </c>
      <c r="L104" t="str">
        <f>VLOOKUP(supermarkt_data[[#This Row],[Net Profit]],Category[],2,TRUE)</f>
        <v>Alert</v>
      </c>
      <c r="M104" s="7">
        <f>VLOOKUP(supermarkt_data[[#This Row],[Net Profit]],Discount_[],2,TRUE)</f>
        <v>0</v>
      </c>
      <c r="N104" s="8" t="str">
        <f>IF(supermarkt_data[[#This Row],[Payment]]="Cash","Y","")</f>
        <v/>
      </c>
      <c r="O104" t="str">
        <f>IF(OR(supermarkt_data[[#This Row],[Category]]="Gold",supermarkt_data[[#This Row],[Category]]="Premium"),"Gift","")</f>
        <v/>
      </c>
    </row>
    <row r="105" spans="1:15" x14ac:dyDescent="0.35">
      <c r="A105" t="s">
        <v>132</v>
      </c>
      <c r="B105" s="1">
        <v>43529</v>
      </c>
      <c r="C105" t="s">
        <v>20</v>
      </c>
      <c r="D105" t="s">
        <v>39</v>
      </c>
      <c r="E105" t="s">
        <v>40</v>
      </c>
      <c r="F105" t="s">
        <v>23</v>
      </c>
      <c r="G105" t="s">
        <v>27</v>
      </c>
      <c r="H105" t="s">
        <v>28</v>
      </c>
      <c r="I105" t="s">
        <v>25</v>
      </c>
      <c r="J105" s="2">
        <v>24.81</v>
      </c>
      <c r="K105">
        <v>7.4</v>
      </c>
      <c r="L105" t="str">
        <f>VLOOKUP(supermarkt_data[[#This Row],[Net Profit]],Category[],2,TRUE)</f>
        <v>Silver</v>
      </c>
      <c r="M105" s="7">
        <f>VLOOKUP(supermarkt_data[[#This Row],[Net Profit]],Discount_[],2,TRUE)</f>
        <v>0.04</v>
      </c>
      <c r="N105" s="8" t="str">
        <f>IF(supermarkt_data[[#This Row],[Payment]]="Cash","Y","")</f>
        <v>Y</v>
      </c>
      <c r="O105" t="str">
        <f>IF(OR(supermarkt_data[[#This Row],[Category]]="Gold",supermarkt_data[[#This Row],[Category]]="Premium"),"Gift","")</f>
        <v/>
      </c>
    </row>
    <row r="106" spans="1:15" x14ac:dyDescent="0.35">
      <c r="A106" t="s">
        <v>133</v>
      </c>
      <c r="B106" s="1">
        <v>43550</v>
      </c>
      <c r="C106" t="s">
        <v>20</v>
      </c>
      <c r="D106" t="s">
        <v>21</v>
      </c>
      <c r="E106" t="s">
        <v>22</v>
      </c>
      <c r="F106" t="s">
        <v>15</v>
      </c>
      <c r="G106" t="s">
        <v>27</v>
      </c>
      <c r="H106" t="s">
        <v>43</v>
      </c>
      <c r="I106" t="s">
        <v>25</v>
      </c>
      <c r="J106" s="2">
        <v>2.4355000000000002</v>
      </c>
      <c r="K106">
        <v>4.0999999999999996</v>
      </c>
      <c r="L106" t="str">
        <f>VLOOKUP(supermarkt_data[[#This Row],[Net Profit]],Category[],2,TRUE)</f>
        <v>Alert</v>
      </c>
      <c r="M106" s="7">
        <f>VLOOKUP(supermarkt_data[[#This Row],[Net Profit]],Discount_[],2,TRUE)</f>
        <v>0</v>
      </c>
      <c r="N106" s="8" t="str">
        <f>IF(supermarkt_data[[#This Row],[Payment]]="Cash","Y","")</f>
        <v>Y</v>
      </c>
      <c r="O106" t="str">
        <f>IF(OR(supermarkt_data[[#This Row],[Category]]="Gold",supermarkt_data[[#This Row],[Category]]="Premium"),"Gift","")</f>
        <v/>
      </c>
    </row>
    <row r="107" spans="1:15" x14ac:dyDescent="0.35">
      <c r="A107" t="s">
        <v>134</v>
      </c>
      <c r="B107" s="1">
        <v>43525</v>
      </c>
      <c r="C107" t="s">
        <v>20</v>
      </c>
      <c r="D107" t="s">
        <v>21</v>
      </c>
      <c r="E107" t="s">
        <v>22</v>
      </c>
      <c r="F107" t="s">
        <v>23</v>
      </c>
      <c r="G107" t="s">
        <v>27</v>
      </c>
      <c r="H107" t="s">
        <v>43</v>
      </c>
      <c r="I107" t="s">
        <v>25</v>
      </c>
      <c r="J107" s="2">
        <v>35.347499999999997</v>
      </c>
      <c r="K107">
        <v>7.2</v>
      </c>
      <c r="L107" t="str">
        <f>VLOOKUP(supermarkt_data[[#This Row],[Net Profit]],Category[],2,TRUE)</f>
        <v>Gold</v>
      </c>
      <c r="M107" s="7">
        <f>VLOOKUP(supermarkt_data[[#This Row],[Net Profit]],Discount_[],2,TRUE)</f>
        <v>7.0000000000000007E-2</v>
      </c>
      <c r="N107" s="8" t="str">
        <f>IF(supermarkt_data[[#This Row],[Payment]]="Cash","Y","")</f>
        <v>Y</v>
      </c>
      <c r="O107" t="str">
        <f>IF(OR(supermarkt_data[[#This Row],[Category]]="Gold",supermarkt_data[[#This Row],[Category]]="Premium"),"Gift","")</f>
        <v>Gift</v>
      </c>
    </row>
    <row r="108" spans="1:15" x14ac:dyDescent="0.35">
      <c r="A108" t="s">
        <v>135</v>
      </c>
      <c r="B108" s="1">
        <v>43497</v>
      </c>
      <c r="C108" t="s">
        <v>32</v>
      </c>
      <c r="D108" t="s">
        <v>21</v>
      </c>
      <c r="E108" t="s">
        <v>22</v>
      </c>
      <c r="F108" t="s">
        <v>23</v>
      </c>
      <c r="G108" t="s">
        <v>16</v>
      </c>
      <c r="H108" t="s">
        <v>24</v>
      </c>
      <c r="I108" t="s">
        <v>25</v>
      </c>
      <c r="J108" s="2">
        <v>10.381500000000001</v>
      </c>
      <c r="K108">
        <v>4.9000000000000004</v>
      </c>
      <c r="L108" t="str">
        <f>VLOOKUP(supermarkt_data[[#This Row],[Net Profit]],Category[],2,TRUE)</f>
        <v>Bronze</v>
      </c>
      <c r="M108" s="7">
        <f>VLOOKUP(supermarkt_data[[#This Row],[Net Profit]],Discount_[],2,TRUE)</f>
        <v>0.02</v>
      </c>
      <c r="N108" s="8" t="str">
        <f>IF(supermarkt_data[[#This Row],[Payment]]="Cash","Y","")</f>
        <v>Y</v>
      </c>
      <c r="O108" t="str">
        <f>IF(OR(supermarkt_data[[#This Row],[Category]]="Gold",supermarkt_data[[#This Row],[Category]]="Premium"),"Gift","")</f>
        <v/>
      </c>
    </row>
    <row r="109" spans="1:15" x14ac:dyDescent="0.35">
      <c r="A109" t="s">
        <v>136</v>
      </c>
      <c r="B109" s="1">
        <v>43552</v>
      </c>
      <c r="C109" t="s">
        <v>20</v>
      </c>
      <c r="D109" t="s">
        <v>13</v>
      </c>
      <c r="E109" t="s">
        <v>14</v>
      </c>
      <c r="F109" t="s">
        <v>23</v>
      </c>
      <c r="G109" t="s">
        <v>27</v>
      </c>
      <c r="H109" t="s">
        <v>41</v>
      </c>
      <c r="I109" t="s">
        <v>25</v>
      </c>
      <c r="J109" s="2">
        <v>17.478000000000002</v>
      </c>
      <c r="K109">
        <v>9.9</v>
      </c>
      <c r="L109" t="str">
        <f>VLOOKUP(supermarkt_data[[#This Row],[Net Profit]],Category[],2,TRUE)</f>
        <v>Bronze</v>
      </c>
      <c r="M109" s="7">
        <f>VLOOKUP(supermarkt_data[[#This Row],[Net Profit]],Discount_[],2,TRUE)</f>
        <v>0.02</v>
      </c>
      <c r="N109" s="8" t="str">
        <f>IF(supermarkt_data[[#This Row],[Payment]]="Cash","Y","")</f>
        <v>Y</v>
      </c>
      <c r="O109" t="str">
        <f>IF(OR(supermarkt_data[[#This Row],[Category]]="Gold",supermarkt_data[[#This Row],[Category]]="Premium"),"Gift","")</f>
        <v/>
      </c>
    </row>
    <row r="110" spans="1:15" x14ac:dyDescent="0.35">
      <c r="A110" t="s">
        <v>137</v>
      </c>
      <c r="B110" s="1">
        <v>43543</v>
      </c>
      <c r="C110" t="s">
        <v>20</v>
      </c>
      <c r="D110" t="s">
        <v>39</v>
      </c>
      <c r="E110" t="s">
        <v>40</v>
      </c>
      <c r="F110" t="s">
        <v>23</v>
      </c>
      <c r="G110" t="s">
        <v>27</v>
      </c>
      <c r="H110" t="s">
        <v>17</v>
      </c>
      <c r="I110" t="s">
        <v>25</v>
      </c>
      <c r="J110" s="2">
        <v>10.6225</v>
      </c>
      <c r="K110">
        <v>8</v>
      </c>
      <c r="L110" t="str">
        <f>VLOOKUP(supermarkt_data[[#This Row],[Net Profit]],Category[],2,TRUE)</f>
        <v>Bronze</v>
      </c>
      <c r="M110" s="7">
        <f>VLOOKUP(supermarkt_data[[#This Row],[Net Profit]],Discount_[],2,TRUE)</f>
        <v>0.02</v>
      </c>
      <c r="N110" s="8" t="str">
        <f>IF(supermarkt_data[[#This Row],[Payment]]="Cash","Y","")</f>
        <v>Y</v>
      </c>
      <c r="O110" t="str">
        <f>IF(OR(supermarkt_data[[#This Row],[Category]]="Gold",supermarkt_data[[#This Row],[Category]]="Premium"),"Gift","")</f>
        <v/>
      </c>
    </row>
    <row r="111" spans="1:15" x14ac:dyDescent="0.35">
      <c r="A111" t="s">
        <v>138</v>
      </c>
      <c r="B111" s="1">
        <v>43477</v>
      </c>
      <c r="C111" t="s">
        <v>12</v>
      </c>
      <c r="D111" t="s">
        <v>13</v>
      </c>
      <c r="E111" t="s">
        <v>14</v>
      </c>
      <c r="F111" t="s">
        <v>15</v>
      </c>
      <c r="G111" t="s">
        <v>27</v>
      </c>
      <c r="H111" t="s">
        <v>24</v>
      </c>
      <c r="I111" t="s">
        <v>18</v>
      </c>
      <c r="J111" s="2">
        <v>44.335000000000001</v>
      </c>
      <c r="K111">
        <v>7.3</v>
      </c>
      <c r="L111" t="str">
        <f>VLOOKUP(supermarkt_data[[#This Row],[Net Profit]],Category[],2,TRUE)</f>
        <v>Premium</v>
      </c>
      <c r="M111" s="7">
        <f>VLOOKUP(supermarkt_data[[#This Row],[Net Profit]],Discount_[],2,TRUE)</f>
        <v>0.1</v>
      </c>
      <c r="N111" s="8" t="str">
        <f>IF(supermarkt_data[[#This Row],[Payment]]="Cash","Y","")</f>
        <v/>
      </c>
      <c r="O111" t="str">
        <f>IF(OR(supermarkt_data[[#This Row],[Category]]="Gold",supermarkt_data[[#This Row],[Category]]="Premium"),"Gift","")</f>
        <v>Gift</v>
      </c>
    </row>
    <row r="112" spans="1:15" x14ac:dyDescent="0.35">
      <c r="A112" t="s">
        <v>139</v>
      </c>
      <c r="B112" s="1">
        <v>43470</v>
      </c>
      <c r="C112" t="s">
        <v>12</v>
      </c>
      <c r="D112" t="s">
        <v>21</v>
      </c>
      <c r="E112" t="s">
        <v>22</v>
      </c>
      <c r="F112" t="s">
        <v>23</v>
      </c>
      <c r="G112" t="s">
        <v>27</v>
      </c>
      <c r="H112" t="s">
        <v>43</v>
      </c>
      <c r="I112" t="s">
        <v>29</v>
      </c>
      <c r="J112" s="2">
        <v>8.2140000000000004</v>
      </c>
      <c r="K112">
        <v>7.9</v>
      </c>
      <c r="L112" t="str">
        <f>VLOOKUP(supermarkt_data[[#This Row],[Net Profit]],Category[],2,TRUE)</f>
        <v>Alert</v>
      </c>
      <c r="M112" s="7">
        <f>VLOOKUP(supermarkt_data[[#This Row],[Net Profit]],Discount_[],2,TRUE)</f>
        <v>0</v>
      </c>
      <c r="N112" s="8" t="str">
        <f>IF(supermarkt_data[[#This Row],[Payment]]="Cash","Y","")</f>
        <v/>
      </c>
      <c r="O112" t="str">
        <f>IF(OR(supermarkt_data[[#This Row],[Category]]="Gold",supermarkt_data[[#This Row],[Category]]="Premium"),"Gift","")</f>
        <v/>
      </c>
    </row>
    <row r="113" spans="1:15" x14ac:dyDescent="0.35">
      <c r="A113" t="s">
        <v>140</v>
      </c>
      <c r="B113" s="1">
        <v>43546</v>
      </c>
      <c r="C113" t="s">
        <v>20</v>
      </c>
      <c r="D113" t="s">
        <v>13</v>
      </c>
      <c r="E113" t="s">
        <v>14</v>
      </c>
      <c r="F113" t="s">
        <v>23</v>
      </c>
      <c r="G113" t="s">
        <v>27</v>
      </c>
      <c r="H113" t="s">
        <v>33</v>
      </c>
      <c r="I113" t="s">
        <v>25</v>
      </c>
      <c r="J113" s="2">
        <v>18.638999999999999</v>
      </c>
      <c r="K113">
        <v>7.4</v>
      </c>
      <c r="L113" t="str">
        <f>VLOOKUP(supermarkt_data[[#This Row],[Net Profit]],Category[],2,TRUE)</f>
        <v>Bronze</v>
      </c>
      <c r="M113" s="7">
        <f>VLOOKUP(supermarkt_data[[#This Row],[Net Profit]],Discount_[],2,TRUE)</f>
        <v>0.02</v>
      </c>
      <c r="N113" s="8" t="str">
        <f>IF(supermarkt_data[[#This Row],[Payment]]="Cash","Y","")</f>
        <v>Y</v>
      </c>
      <c r="O113" t="str">
        <f>IF(OR(supermarkt_data[[#This Row],[Category]]="Gold",supermarkt_data[[#This Row],[Category]]="Premium"),"Gift","")</f>
        <v/>
      </c>
    </row>
    <row r="114" spans="1:15" x14ac:dyDescent="0.35">
      <c r="A114" t="s">
        <v>141</v>
      </c>
      <c r="B114" s="1">
        <v>43548</v>
      </c>
      <c r="C114" t="s">
        <v>20</v>
      </c>
      <c r="D114" t="s">
        <v>21</v>
      </c>
      <c r="E114" t="s">
        <v>22</v>
      </c>
      <c r="F114" t="s">
        <v>23</v>
      </c>
      <c r="G114" t="s">
        <v>16</v>
      </c>
      <c r="H114" t="s">
        <v>41</v>
      </c>
      <c r="I114" t="s">
        <v>25</v>
      </c>
      <c r="J114" s="2">
        <v>15.291</v>
      </c>
      <c r="K114">
        <v>4.2</v>
      </c>
      <c r="L114" t="str">
        <f>VLOOKUP(supermarkt_data[[#This Row],[Net Profit]],Category[],2,TRUE)</f>
        <v>Bronze</v>
      </c>
      <c r="M114" s="7">
        <f>VLOOKUP(supermarkt_data[[#This Row],[Net Profit]],Discount_[],2,TRUE)</f>
        <v>0.02</v>
      </c>
      <c r="N114" s="8" t="str">
        <f>IF(supermarkt_data[[#This Row],[Payment]]="Cash","Y","")</f>
        <v>Y</v>
      </c>
      <c r="O114" t="str">
        <f>IF(OR(supermarkt_data[[#This Row],[Category]]="Gold",supermarkt_data[[#This Row],[Category]]="Premium"),"Gift","")</f>
        <v/>
      </c>
    </row>
    <row r="115" spans="1:15" x14ac:dyDescent="0.35">
      <c r="A115" t="s">
        <v>142</v>
      </c>
      <c r="B115" s="1">
        <v>43527</v>
      </c>
      <c r="C115" t="s">
        <v>20</v>
      </c>
      <c r="D115" t="s">
        <v>21</v>
      </c>
      <c r="E115" t="s">
        <v>22</v>
      </c>
      <c r="F115" t="s">
        <v>15</v>
      </c>
      <c r="G115" t="s">
        <v>27</v>
      </c>
      <c r="H115" t="s">
        <v>24</v>
      </c>
      <c r="I115" t="s">
        <v>25</v>
      </c>
      <c r="J115" s="2">
        <v>40.984999999999999</v>
      </c>
      <c r="K115">
        <v>9.1999999999999993</v>
      </c>
      <c r="L115" t="str">
        <f>VLOOKUP(supermarkt_data[[#This Row],[Net Profit]],Category[],2,TRUE)</f>
        <v>Premium</v>
      </c>
      <c r="M115" s="7">
        <f>VLOOKUP(supermarkt_data[[#This Row],[Net Profit]],Discount_[],2,TRUE)</f>
        <v>0.1</v>
      </c>
      <c r="N115" s="8" t="str">
        <f>IF(supermarkt_data[[#This Row],[Payment]]="Cash","Y","")</f>
        <v>Y</v>
      </c>
      <c r="O115" t="str">
        <f>IF(OR(supermarkt_data[[#This Row],[Category]]="Gold",supermarkt_data[[#This Row],[Category]]="Premium"),"Gift","")</f>
        <v>Gift</v>
      </c>
    </row>
    <row r="116" spans="1:15" x14ac:dyDescent="0.35">
      <c r="A116" t="s">
        <v>143</v>
      </c>
      <c r="B116" s="1">
        <v>43501</v>
      </c>
      <c r="C116" t="s">
        <v>32</v>
      </c>
      <c r="D116" t="s">
        <v>39</v>
      </c>
      <c r="E116" t="s">
        <v>40</v>
      </c>
      <c r="F116" t="s">
        <v>15</v>
      </c>
      <c r="G116" t="s">
        <v>16</v>
      </c>
      <c r="H116" t="s">
        <v>33</v>
      </c>
      <c r="I116" t="s">
        <v>18</v>
      </c>
      <c r="J116" s="2">
        <v>1.649</v>
      </c>
      <c r="K116">
        <v>4.5999999999999996</v>
      </c>
      <c r="L116" t="str">
        <f>VLOOKUP(supermarkt_data[[#This Row],[Net Profit]],Category[],2,TRUE)</f>
        <v>Alert</v>
      </c>
      <c r="M116" s="7">
        <f>VLOOKUP(supermarkt_data[[#This Row],[Net Profit]],Discount_[],2,TRUE)</f>
        <v>0</v>
      </c>
      <c r="N116" s="8" t="str">
        <f>IF(supermarkt_data[[#This Row],[Payment]]="Cash","Y","")</f>
        <v/>
      </c>
      <c r="O116" t="str">
        <f>IF(OR(supermarkt_data[[#This Row],[Category]]="Gold",supermarkt_data[[#This Row],[Category]]="Premium"),"Gift","")</f>
        <v/>
      </c>
    </row>
    <row r="117" spans="1:15" x14ac:dyDescent="0.35">
      <c r="A117" t="s">
        <v>144</v>
      </c>
      <c r="B117" s="1">
        <v>43501</v>
      </c>
      <c r="C117" t="s">
        <v>32</v>
      </c>
      <c r="D117" t="s">
        <v>21</v>
      </c>
      <c r="E117" t="s">
        <v>22</v>
      </c>
      <c r="F117" t="s">
        <v>15</v>
      </c>
      <c r="G117" t="s">
        <v>16</v>
      </c>
      <c r="H117" t="s">
        <v>17</v>
      </c>
      <c r="I117" t="s">
        <v>29</v>
      </c>
      <c r="J117" s="2">
        <v>14.7315</v>
      </c>
      <c r="K117">
        <v>7.8</v>
      </c>
      <c r="L117" t="str">
        <f>VLOOKUP(supermarkt_data[[#This Row],[Net Profit]],Category[],2,TRUE)</f>
        <v>Bronze</v>
      </c>
      <c r="M117" s="7">
        <f>VLOOKUP(supermarkt_data[[#This Row],[Net Profit]],Discount_[],2,TRUE)</f>
        <v>0.02</v>
      </c>
      <c r="N117" s="8" t="str">
        <f>IF(supermarkt_data[[#This Row],[Payment]]="Cash","Y","")</f>
        <v/>
      </c>
      <c r="O117" t="str">
        <f>IF(OR(supermarkt_data[[#This Row],[Category]]="Gold",supermarkt_data[[#This Row],[Category]]="Premium"),"Gift","")</f>
        <v/>
      </c>
    </row>
    <row r="118" spans="1:15" x14ac:dyDescent="0.35">
      <c r="A118" t="s">
        <v>145</v>
      </c>
      <c r="B118" s="1">
        <v>43511</v>
      </c>
      <c r="C118" t="s">
        <v>32</v>
      </c>
      <c r="D118" t="s">
        <v>39</v>
      </c>
      <c r="E118" t="s">
        <v>40</v>
      </c>
      <c r="F118" t="s">
        <v>23</v>
      </c>
      <c r="G118" t="s">
        <v>16</v>
      </c>
      <c r="H118" t="s">
        <v>43</v>
      </c>
      <c r="I118" t="s">
        <v>25</v>
      </c>
      <c r="J118" s="2">
        <v>25.494</v>
      </c>
      <c r="K118">
        <v>8.4</v>
      </c>
      <c r="L118" t="str">
        <f>VLOOKUP(supermarkt_data[[#This Row],[Net Profit]],Category[],2,TRUE)</f>
        <v>Silver</v>
      </c>
      <c r="M118" s="7">
        <f>VLOOKUP(supermarkt_data[[#This Row],[Net Profit]],Discount_[],2,TRUE)</f>
        <v>0.04</v>
      </c>
      <c r="N118" s="8" t="str">
        <f>IF(supermarkt_data[[#This Row],[Payment]]="Cash","Y","")</f>
        <v>Y</v>
      </c>
      <c r="O118" t="str">
        <f>IF(OR(supermarkt_data[[#This Row],[Category]]="Gold",supermarkt_data[[#This Row],[Category]]="Premium"),"Gift","")</f>
        <v/>
      </c>
    </row>
    <row r="119" spans="1:15" x14ac:dyDescent="0.35">
      <c r="A119" t="s">
        <v>146</v>
      </c>
      <c r="B119" s="1">
        <v>43484</v>
      </c>
      <c r="C119" t="s">
        <v>12</v>
      </c>
      <c r="D119" t="s">
        <v>13</v>
      </c>
      <c r="E119" t="s">
        <v>14</v>
      </c>
      <c r="F119" t="s">
        <v>15</v>
      </c>
      <c r="G119" t="s">
        <v>27</v>
      </c>
      <c r="H119" t="s">
        <v>28</v>
      </c>
      <c r="I119" t="s">
        <v>18</v>
      </c>
      <c r="J119" s="2">
        <v>26.131499999999999</v>
      </c>
      <c r="K119">
        <v>4.3</v>
      </c>
      <c r="L119" t="str">
        <f>VLOOKUP(supermarkt_data[[#This Row],[Net Profit]],Category[],2,TRUE)</f>
        <v>Silver</v>
      </c>
      <c r="M119" s="7">
        <f>VLOOKUP(supermarkt_data[[#This Row],[Net Profit]],Discount_[],2,TRUE)</f>
        <v>0.04</v>
      </c>
      <c r="N119" s="8" t="str">
        <f>IF(supermarkt_data[[#This Row],[Payment]]="Cash","Y","")</f>
        <v/>
      </c>
      <c r="O119" t="str">
        <f>IF(OR(supermarkt_data[[#This Row],[Category]]="Gold",supermarkt_data[[#This Row],[Category]]="Premium"),"Gift","")</f>
        <v/>
      </c>
    </row>
    <row r="120" spans="1:15" x14ac:dyDescent="0.35">
      <c r="A120" t="s">
        <v>147</v>
      </c>
      <c r="B120" s="1">
        <v>43497</v>
      </c>
      <c r="C120" t="s">
        <v>32</v>
      </c>
      <c r="D120" t="s">
        <v>21</v>
      </c>
      <c r="E120" t="s">
        <v>22</v>
      </c>
      <c r="F120" t="s">
        <v>15</v>
      </c>
      <c r="G120" t="s">
        <v>16</v>
      </c>
      <c r="H120" t="s">
        <v>28</v>
      </c>
      <c r="I120" t="s">
        <v>29</v>
      </c>
      <c r="J120" s="2">
        <v>36.355499999999999</v>
      </c>
      <c r="K120">
        <v>9.5</v>
      </c>
      <c r="L120" t="str">
        <f>VLOOKUP(supermarkt_data[[#This Row],[Net Profit]],Category[],2,TRUE)</f>
        <v>Gold</v>
      </c>
      <c r="M120" s="7">
        <f>VLOOKUP(supermarkt_data[[#This Row],[Net Profit]],Discount_[],2,TRUE)</f>
        <v>7.0000000000000007E-2</v>
      </c>
      <c r="N120" s="8" t="str">
        <f>IF(supermarkt_data[[#This Row],[Payment]]="Cash","Y","")</f>
        <v/>
      </c>
      <c r="O120" t="str">
        <f>IF(OR(supermarkt_data[[#This Row],[Category]]="Gold",supermarkt_data[[#This Row],[Category]]="Premium"),"Gift","")</f>
        <v>Gift</v>
      </c>
    </row>
    <row r="121" spans="1:15" x14ac:dyDescent="0.35">
      <c r="A121" t="s">
        <v>148</v>
      </c>
      <c r="B121" s="1">
        <v>43526</v>
      </c>
      <c r="C121" t="s">
        <v>20</v>
      </c>
      <c r="D121" t="s">
        <v>21</v>
      </c>
      <c r="E121" t="s">
        <v>22</v>
      </c>
      <c r="F121" t="s">
        <v>23</v>
      </c>
      <c r="G121" t="s">
        <v>16</v>
      </c>
      <c r="H121" t="s">
        <v>43</v>
      </c>
      <c r="I121" t="s">
        <v>29</v>
      </c>
      <c r="J121" s="2">
        <v>4.0529999999999999</v>
      </c>
      <c r="K121">
        <v>7.1</v>
      </c>
      <c r="L121" t="str">
        <f>VLOOKUP(supermarkt_data[[#This Row],[Net Profit]],Category[],2,TRUE)</f>
        <v>Alert</v>
      </c>
      <c r="M121" s="7">
        <f>VLOOKUP(supermarkt_data[[#This Row],[Net Profit]],Discount_[],2,TRUE)</f>
        <v>0</v>
      </c>
      <c r="N121" s="8" t="str">
        <f>IF(supermarkt_data[[#This Row],[Payment]]="Cash","Y","")</f>
        <v/>
      </c>
      <c r="O121" t="str">
        <f>IF(OR(supermarkt_data[[#This Row],[Category]]="Gold",supermarkt_data[[#This Row],[Category]]="Premium"),"Gift","")</f>
        <v/>
      </c>
    </row>
    <row r="122" spans="1:15" x14ac:dyDescent="0.35">
      <c r="A122" t="s">
        <v>149</v>
      </c>
      <c r="B122" s="1">
        <v>43529</v>
      </c>
      <c r="C122" t="s">
        <v>20</v>
      </c>
      <c r="D122" t="s">
        <v>39</v>
      </c>
      <c r="E122" t="s">
        <v>40</v>
      </c>
      <c r="F122" t="s">
        <v>15</v>
      </c>
      <c r="G122" t="s">
        <v>27</v>
      </c>
      <c r="H122" t="s">
        <v>43</v>
      </c>
      <c r="I122" t="s">
        <v>18</v>
      </c>
      <c r="J122" s="2">
        <v>5.4850000000000003</v>
      </c>
      <c r="K122">
        <v>5.3</v>
      </c>
      <c r="L122" t="str">
        <f>VLOOKUP(supermarkt_data[[#This Row],[Net Profit]],Category[],2,TRUE)</f>
        <v>Alert</v>
      </c>
      <c r="M122" s="7">
        <f>VLOOKUP(supermarkt_data[[#This Row],[Net Profit]],Discount_[],2,TRUE)</f>
        <v>0</v>
      </c>
      <c r="N122" s="8" t="str">
        <f>IF(supermarkt_data[[#This Row],[Payment]]="Cash","Y","")</f>
        <v/>
      </c>
      <c r="O122" t="str">
        <f>IF(OR(supermarkt_data[[#This Row],[Category]]="Gold",supermarkt_data[[#This Row],[Category]]="Premium"),"Gift","")</f>
        <v/>
      </c>
    </row>
    <row r="123" spans="1:15" x14ac:dyDescent="0.35">
      <c r="A123" t="s">
        <v>150</v>
      </c>
      <c r="B123" s="1">
        <v>43481</v>
      </c>
      <c r="C123" t="s">
        <v>12</v>
      </c>
      <c r="D123" t="s">
        <v>39</v>
      </c>
      <c r="E123" t="s">
        <v>40</v>
      </c>
      <c r="F123" t="s">
        <v>15</v>
      </c>
      <c r="G123" t="s">
        <v>27</v>
      </c>
      <c r="H123" t="s">
        <v>43</v>
      </c>
      <c r="I123" t="s">
        <v>18</v>
      </c>
      <c r="J123" s="2">
        <v>2.5680000000000001</v>
      </c>
      <c r="K123">
        <v>5.2</v>
      </c>
      <c r="L123" t="str">
        <f>VLOOKUP(supermarkt_data[[#This Row],[Net Profit]],Category[],2,TRUE)</f>
        <v>Alert</v>
      </c>
      <c r="M123" s="7">
        <f>VLOOKUP(supermarkt_data[[#This Row],[Net Profit]],Discount_[],2,TRUE)</f>
        <v>0</v>
      </c>
      <c r="N123" s="8" t="str">
        <f>IF(supermarkt_data[[#This Row],[Payment]]="Cash","Y","")</f>
        <v/>
      </c>
      <c r="O123" t="str">
        <f>IF(OR(supermarkt_data[[#This Row],[Category]]="Gold",supermarkt_data[[#This Row],[Category]]="Premium"),"Gift","")</f>
        <v/>
      </c>
    </row>
    <row r="124" spans="1:15" x14ac:dyDescent="0.35">
      <c r="A124" t="s">
        <v>151</v>
      </c>
      <c r="B124" s="1">
        <v>43498</v>
      </c>
      <c r="C124" t="s">
        <v>32</v>
      </c>
      <c r="D124" t="s">
        <v>13</v>
      </c>
      <c r="E124" t="s">
        <v>14</v>
      </c>
      <c r="F124" t="s">
        <v>23</v>
      </c>
      <c r="G124" t="s">
        <v>16</v>
      </c>
      <c r="H124" t="s">
        <v>41</v>
      </c>
      <c r="I124" t="s">
        <v>18</v>
      </c>
      <c r="J124" s="2">
        <v>5.48</v>
      </c>
      <c r="K124">
        <v>6</v>
      </c>
      <c r="L124" t="str">
        <f>VLOOKUP(supermarkt_data[[#This Row],[Net Profit]],Category[],2,TRUE)</f>
        <v>Alert</v>
      </c>
      <c r="M124" s="7">
        <f>VLOOKUP(supermarkt_data[[#This Row],[Net Profit]],Discount_[],2,TRUE)</f>
        <v>0</v>
      </c>
      <c r="N124" s="8" t="str">
        <f>IF(supermarkt_data[[#This Row],[Payment]]="Cash","Y","")</f>
        <v/>
      </c>
      <c r="O124" t="str">
        <f>IF(OR(supermarkt_data[[#This Row],[Category]]="Gold",supermarkt_data[[#This Row],[Category]]="Premium"),"Gift","")</f>
        <v/>
      </c>
    </row>
    <row r="125" spans="1:15" x14ac:dyDescent="0.35">
      <c r="A125" t="s">
        <v>152</v>
      </c>
      <c r="B125" s="1">
        <v>43485</v>
      </c>
      <c r="C125" t="s">
        <v>12</v>
      </c>
      <c r="D125" t="s">
        <v>39</v>
      </c>
      <c r="E125" t="s">
        <v>40</v>
      </c>
      <c r="F125" t="s">
        <v>23</v>
      </c>
      <c r="G125" t="s">
        <v>27</v>
      </c>
      <c r="H125" t="s">
        <v>28</v>
      </c>
      <c r="I125" t="s">
        <v>18</v>
      </c>
      <c r="J125" s="2">
        <v>5.3440000000000003</v>
      </c>
      <c r="K125">
        <v>4.0999999999999996</v>
      </c>
      <c r="L125" t="str">
        <f>VLOOKUP(supermarkt_data[[#This Row],[Net Profit]],Category[],2,TRUE)</f>
        <v>Alert</v>
      </c>
      <c r="M125" s="7">
        <f>VLOOKUP(supermarkt_data[[#This Row],[Net Profit]],Discount_[],2,TRUE)</f>
        <v>0</v>
      </c>
      <c r="N125" s="8" t="str">
        <f>IF(supermarkt_data[[#This Row],[Payment]]="Cash","Y","")</f>
        <v/>
      </c>
      <c r="O125" t="str">
        <f>IF(OR(supermarkt_data[[#This Row],[Category]]="Gold",supermarkt_data[[#This Row],[Category]]="Premium"),"Gift","")</f>
        <v/>
      </c>
    </row>
    <row r="126" spans="1:15" x14ac:dyDescent="0.35">
      <c r="A126" t="s">
        <v>153</v>
      </c>
      <c r="B126" s="1">
        <v>43510</v>
      </c>
      <c r="C126" t="s">
        <v>32</v>
      </c>
      <c r="D126" t="s">
        <v>13</v>
      </c>
      <c r="E126" t="s">
        <v>14</v>
      </c>
      <c r="F126" t="s">
        <v>23</v>
      </c>
      <c r="G126" t="s">
        <v>16</v>
      </c>
      <c r="H126" t="s">
        <v>24</v>
      </c>
      <c r="I126" t="s">
        <v>29</v>
      </c>
      <c r="J126" s="2">
        <v>39.823999999999998</v>
      </c>
      <c r="K126">
        <v>5.2</v>
      </c>
      <c r="L126" t="str">
        <f>VLOOKUP(supermarkt_data[[#This Row],[Net Profit]],Category[],2,TRUE)</f>
        <v>Gold</v>
      </c>
      <c r="M126" s="7">
        <f>VLOOKUP(supermarkt_data[[#This Row],[Net Profit]],Discount_[],2,TRUE)</f>
        <v>7.0000000000000007E-2</v>
      </c>
      <c r="N126" s="8" t="str">
        <f>IF(supermarkt_data[[#This Row],[Payment]]="Cash","Y","")</f>
        <v/>
      </c>
      <c r="O126" t="str">
        <f>IF(OR(supermarkt_data[[#This Row],[Category]]="Gold",supermarkt_data[[#This Row],[Category]]="Premium"),"Gift","")</f>
        <v>Gift</v>
      </c>
    </row>
    <row r="127" spans="1:15" x14ac:dyDescent="0.35">
      <c r="A127" t="s">
        <v>154</v>
      </c>
      <c r="B127" s="1">
        <v>43477</v>
      </c>
      <c r="C127" t="s">
        <v>12</v>
      </c>
      <c r="D127" t="s">
        <v>21</v>
      </c>
      <c r="E127" t="s">
        <v>22</v>
      </c>
      <c r="F127" t="s">
        <v>15</v>
      </c>
      <c r="G127" t="s">
        <v>27</v>
      </c>
      <c r="H127" t="s">
        <v>33</v>
      </c>
      <c r="I127" t="s">
        <v>29</v>
      </c>
      <c r="J127" s="2">
        <v>19.992000000000001</v>
      </c>
      <c r="K127">
        <v>6.5</v>
      </c>
      <c r="L127" t="str">
        <f>VLOOKUP(supermarkt_data[[#This Row],[Net Profit]],Category[],2,TRUE)</f>
        <v>Bronze</v>
      </c>
      <c r="M127" s="7">
        <f>VLOOKUP(supermarkt_data[[#This Row],[Net Profit]],Discount_[],2,TRUE)</f>
        <v>0.02</v>
      </c>
      <c r="N127" s="8" t="str">
        <f>IF(supermarkt_data[[#This Row],[Payment]]="Cash","Y","")</f>
        <v/>
      </c>
      <c r="O127" t="str">
        <f>IF(OR(supermarkt_data[[#This Row],[Category]]="Gold",supermarkt_data[[#This Row],[Category]]="Premium"),"Gift","")</f>
        <v/>
      </c>
    </row>
    <row r="128" spans="1:15" x14ac:dyDescent="0.35">
      <c r="A128" t="s">
        <v>155</v>
      </c>
      <c r="B128" s="1">
        <v>43533</v>
      </c>
      <c r="C128" t="s">
        <v>20</v>
      </c>
      <c r="D128" t="s">
        <v>39</v>
      </c>
      <c r="E128" t="s">
        <v>40</v>
      </c>
      <c r="F128" t="s">
        <v>15</v>
      </c>
      <c r="G128" t="s">
        <v>27</v>
      </c>
      <c r="H128" t="s">
        <v>33</v>
      </c>
      <c r="I128" t="s">
        <v>29</v>
      </c>
      <c r="J128" s="2">
        <v>44.981999999999999</v>
      </c>
      <c r="K128">
        <v>4.2</v>
      </c>
      <c r="L128" t="str">
        <f>VLOOKUP(supermarkt_data[[#This Row],[Net Profit]],Category[],2,TRUE)</f>
        <v>Premium</v>
      </c>
      <c r="M128" s="7">
        <f>VLOOKUP(supermarkt_data[[#This Row],[Net Profit]],Discount_[],2,TRUE)</f>
        <v>0.1</v>
      </c>
      <c r="N128" s="8" t="str">
        <f>IF(supermarkt_data[[#This Row],[Payment]]="Cash","Y","")</f>
        <v/>
      </c>
      <c r="O128" t="str">
        <f>IF(OR(supermarkt_data[[#This Row],[Category]]="Gold",supermarkt_data[[#This Row],[Category]]="Premium"),"Gift","")</f>
        <v>Gift</v>
      </c>
    </row>
    <row r="129" spans="1:15" x14ac:dyDescent="0.35">
      <c r="A129" t="s">
        <v>156</v>
      </c>
      <c r="B129" s="1">
        <v>43537</v>
      </c>
      <c r="C129" t="s">
        <v>20</v>
      </c>
      <c r="D129" t="s">
        <v>21</v>
      </c>
      <c r="E129" t="s">
        <v>22</v>
      </c>
      <c r="F129" t="s">
        <v>15</v>
      </c>
      <c r="G129" t="s">
        <v>27</v>
      </c>
      <c r="H129" t="s">
        <v>28</v>
      </c>
      <c r="I129" t="s">
        <v>29</v>
      </c>
      <c r="J129" s="2">
        <v>25.564</v>
      </c>
      <c r="K129">
        <v>4.5999999999999996</v>
      </c>
      <c r="L129" t="str">
        <f>VLOOKUP(supermarkt_data[[#This Row],[Net Profit]],Category[],2,TRUE)</f>
        <v>Silver</v>
      </c>
      <c r="M129" s="7">
        <f>VLOOKUP(supermarkt_data[[#This Row],[Net Profit]],Discount_[],2,TRUE)</f>
        <v>0.04</v>
      </c>
      <c r="N129" s="8" t="str">
        <f>IF(supermarkt_data[[#This Row],[Payment]]="Cash","Y","")</f>
        <v/>
      </c>
      <c r="O129" t="str">
        <f>IF(OR(supermarkt_data[[#This Row],[Category]]="Gold",supermarkt_data[[#This Row],[Category]]="Premium"),"Gift","")</f>
        <v/>
      </c>
    </row>
    <row r="130" spans="1:15" x14ac:dyDescent="0.35">
      <c r="A130" t="s">
        <v>157</v>
      </c>
      <c r="B130" s="1">
        <v>43533</v>
      </c>
      <c r="C130" t="s">
        <v>20</v>
      </c>
      <c r="D130" t="s">
        <v>39</v>
      </c>
      <c r="E130" t="s">
        <v>40</v>
      </c>
      <c r="F130" t="s">
        <v>15</v>
      </c>
      <c r="G130" t="s">
        <v>16</v>
      </c>
      <c r="H130" t="s">
        <v>43</v>
      </c>
      <c r="I130" t="s">
        <v>18</v>
      </c>
      <c r="J130" s="2">
        <v>22.588000000000001</v>
      </c>
      <c r="K130">
        <v>7.3</v>
      </c>
      <c r="L130" t="str">
        <f>VLOOKUP(supermarkt_data[[#This Row],[Net Profit]],Category[],2,TRUE)</f>
        <v>Silver</v>
      </c>
      <c r="M130" s="7">
        <f>VLOOKUP(supermarkt_data[[#This Row],[Net Profit]],Discount_[],2,TRUE)</f>
        <v>0.04</v>
      </c>
      <c r="N130" s="8" t="str">
        <f>IF(supermarkt_data[[#This Row],[Payment]]="Cash","Y","")</f>
        <v/>
      </c>
      <c r="O130" t="str">
        <f>IF(OR(supermarkt_data[[#This Row],[Category]]="Gold",supermarkt_data[[#This Row],[Category]]="Premium"),"Gift","")</f>
        <v/>
      </c>
    </row>
    <row r="131" spans="1:15" x14ac:dyDescent="0.35">
      <c r="A131" t="s">
        <v>158</v>
      </c>
      <c r="B131" s="1">
        <v>43534</v>
      </c>
      <c r="C131" t="s">
        <v>20</v>
      </c>
      <c r="D131" t="s">
        <v>13</v>
      </c>
      <c r="E131" t="s">
        <v>14</v>
      </c>
      <c r="F131" t="s">
        <v>23</v>
      </c>
      <c r="G131" t="s">
        <v>16</v>
      </c>
      <c r="H131" t="s">
        <v>28</v>
      </c>
      <c r="I131" t="s">
        <v>29</v>
      </c>
      <c r="J131" s="2">
        <v>32.791499999999999</v>
      </c>
      <c r="K131">
        <v>4.5</v>
      </c>
      <c r="L131" t="str">
        <f>VLOOKUP(supermarkt_data[[#This Row],[Net Profit]],Category[],2,TRUE)</f>
        <v>Gold</v>
      </c>
      <c r="M131" s="7">
        <f>VLOOKUP(supermarkt_data[[#This Row],[Net Profit]],Discount_[],2,TRUE)</f>
        <v>7.0000000000000007E-2</v>
      </c>
      <c r="N131" s="8" t="str">
        <f>IF(supermarkt_data[[#This Row],[Payment]]="Cash","Y","")</f>
        <v/>
      </c>
      <c r="O131" t="str">
        <f>IF(OR(supermarkt_data[[#This Row],[Category]]="Gold",supermarkt_data[[#This Row],[Category]]="Premium"),"Gift","")</f>
        <v>Gift</v>
      </c>
    </row>
    <row r="132" spans="1:15" x14ac:dyDescent="0.35">
      <c r="A132" t="s">
        <v>159</v>
      </c>
      <c r="B132" s="1">
        <v>43492</v>
      </c>
      <c r="C132" t="s">
        <v>12</v>
      </c>
      <c r="D132" t="s">
        <v>13</v>
      </c>
      <c r="E132" t="s">
        <v>14</v>
      </c>
      <c r="F132" t="s">
        <v>23</v>
      </c>
      <c r="G132" t="s">
        <v>16</v>
      </c>
      <c r="H132" t="s">
        <v>33</v>
      </c>
      <c r="I132" t="s">
        <v>25</v>
      </c>
      <c r="J132" s="2">
        <v>8.0625</v>
      </c>
      <c r="K132">
        <v>9</v>
      </c>
      <c r="L132" t="str">
        <f>VLOOKUP(supermarkt_data[[#This Row],[Net Profit]],Category[],2,TRUE)</f>
        <v>Alert</v>
      </c>
      <c r="M132" s="7">
        <f>VLOOKUP(supermarkt_data[[#This Row],[Net Profit]],Discount_[],2,TRUE)</f>
        <v>0</v>
      </c>
      <c r="N132" s="8" t="str">
        <f>IF(supermarkt_data[[#This Row],[Payment]]="Cash","Y","")</f>
        <v>Y</v>
      </c>
      <c r="O132" t="str">
        <f>IF(OR(supermarkt_data[[#This Row],[Category]]="Gold",supermarkt_data[[#This Row],[Category]]="Premium"),"Gift","")</f>
        <v/>
      </c>
    </row>
    <row r="133" spans="1:15" x14ac:dyDescent="0.35">
      <c r="A133" t="s">
        <v>160</v>
      </c>
      <c r="B133" s="1">
        <v>43473</v>
      </c>
      <c r="C133" t="s">
        <v>12</v>
      </c>
      <c r="D133" t="s">
        <v>21</v>
      </c>
      <c r="E133" t="s">
        <v>22</v>
      </c>
      <c r="F133" t="s">
        <v>23</v>
      </c>
      <c r="G133" t="s">
        <v>16</v>
      </c>
      <c r="H133" t="s">
        <v>43</v>
      </c>
      <c r="I133" t="s">
        <v>29</v>
      </c>
      <c r="J133" s="2">
        <v>14.278499999999999</v>
      </c>
      <c r="K133">
        <v>5.9</v>
      </c>
      <c r="L133" t="str">
        <f>VLOOKUP(supermarkt_data[[#This Row],[Net Profit]],Category[],2,TRUE)</f>
        <v>Bronze</v>
      </c>
      <c r="M133" s="7">
        <f>VLOOKUP(supermarkt_data[[#This Row],[Net Profit]],Discount_[],2,TRUE)</f>
        <v>0.02</v>
      </c>
      <c r="N133" s="8" t="str">
        <f>IF(supermarkt_data[[#This Row],[Payment]]="Cash","Y","")</f>
        <v/>
      </c>
      <c r="O133" t="str">
        <f>IF(OR(supermarkt_data[[#This Row],[Category]]="Gold",supermarkt_data[[#This Row],[Category]]="Premium"),"Gift","")</f>
        <v/>
      </c>
    </row>
    <row r="134" spans="1:15" x14ac:dyDescent="0.35">
      <c r="A134" t="s">
        <v>161</v>
      </c>
      <c r="B134" s="1">
        <v>43473</v>
      </c>
      <c r="C134" t="s">
        <v>12</v>
      </c>
      <c r="D134" t="s">
        <v>21</v>
      </c>
      <c r="E134" t="s">
        <v>22</v>
      </c>
      <c r="F134" t="s">
        <v>15</v>
      </c>
      <c r="G134" t="s">
        <v>16</v>
      </c>
      <c r="H134" t="s">
        <v>41</v>
      </c>
      <c r="I134" t="s">
        <v>18</v>
      </c>
      <c r="J134" s="2">
        <v>27.416</v>
      </c>
      <c r="K134">
        <v>8.5</v>
      </c>
      <c r="L134" t="str">
        <f>VLOOKUP(supermarkt_data[[#This Row],[Net Profit]],Category[],2,TRUE)</f>
        <v>Silver</v>
      </c>
      <c r="M134" s="7">
        <f>VLOOKUP(supermarkt_data[[#This Row],[Net Profit]],Discount_[],2,TRUE)</f>
        <v>0.04</v>
      </c>
      <c r="N134" s="8" t="str">
        <f>IF(supermarkt_data[[#This Row],[Payment]]="Cash","Y","")</f>
        <v/>
      </c>
      <c r="O134" t="str">
        <f>IF(OR(supermarkt_data[[#This Row],[Category]]="Gold",supermarkt_data[[#This Row],[Category]]="Premium"),"Gift","")</f>
        <v/>
      </c>
    </row>
    <row r="135" spans="1:15" x14ac:dyDescent="0.35">
      <c r="A135" t="s">
        <v>162</v>
      </c>
      <c r="B135" s="1">
        <v>43504</v>
      </c>
      <c r="C135" t="s">
        <v>32</v>
      </c>
      <c r="D135" t="s">
        <v>39</v>
      </c>
      <c r="E135" t="s">
        <v>40</v>
      </c>
      <c r="F135" t="s">
        <v>23</v>
      </c>
      <c r="G135" t="s">
        <v>16</v>
      </c>
      <c r="H135" t="s">
        <v>33</v>
      </c>
      <c r="I135" t="s">
        <v>18</v>
      </c>
      <c r="J135" s="2">
        <v>40.625999999999998</v>
      </c>
      <c r="K135">
        <v>7.2</v>
      </c>
      <c r="L135" t="str">
        <f>VLOOKUP(supermarkt_data[[#This Row],[Net Profit]],Category[],2,TRUE)</f>
        <v>Premium</v>
      </c>
      <c r="M135" s="7">
        <f>VLOOKUP(supermarkt_data[[#This Row],[Net Profit]],Discount_[],2,TRUE)</f>
        <v>0.1</v>
      </c>
      <c r="N135" s="8" t="str">
        <f>IF(supermarkt_data[[#This Row],[Payment]]="Cash","Y","")</f>
        <v/>
      </c>
      <c r="O135" t="str">
        <f>IF(OR(supermarkt_data[[#This Row],[Category]]="Gold",supermarkt_data[[#This Row],[Category]]="Premium"),"Gift","")</f>
        <v>Gift</v>
      </c>
    </row>
    <row r="136" spans="1:15" x14ac:dyDescent="0.35">
      <c r="A136" t="s">
        <v>163</v>
      </c>
      <c r="B136" s="1">
        <v>43490</v>
      </c>
      <c r="C136" t="s">
        <v>12</v>
      </c>
      <c r="D136" t="s">
        <v>39</v>
      </c>
      <c r="E136" t="s">
        <v>40</v>
      </c>
      <c r="F136" t="s">
        <v>23</v>
      </c>
      <c r="G136" t="s">
        <v>16</v>
      </c>
      <c r="H136" t="s">
        <v>43</v>
      </c>
      <c r="I136" t="s">
        <v>25</v>
      </c>
      <c r="J136" s="2">
        <v>13.867000000000001</v>
      </c>
      <c r="K136">
        <v>7.5</v>
      </c>
      <c r="L136" t="str">
        <f>VLOOKUP(supermarkt_data[[#This Row],[Net Profit]],Category[],2,TRUE)</f>
        <v>Bronze</v>
      </c>
      <c r="M136" s="7">
        <f>VLOOKUP(supermarkt_data[[#This Row],[Net Profit]],Discount_[],2,TRUE)</f>
        <v>0.02</v>
      </c>
      <c r="N136" s="8" t="str">
        <f>IF(supermarkt_data[[#This Row],[Payment]]="Cash","Y","")</f>
        <v>Y</v>
      </c>
      <c r="O136" t="str">
        <f>IF(OR(supermarkt_data[[#This Row],[Category]]="Gold",supermarkt_data[[#This Row],[Category]]="Premium"),"Gift","")</f>
        <v/>
      </c>
    </row>
    <row r="137" spans="1:15" x14ac:dyDescent="0.35">
      <c r="A137" t="s">
        <v>164</v>
      </c>
      <c r="B137" s="1">
        <v>43530</v>
      </c>
      <c r="C137" t="s">
        <v>20</v>
      </c>
      <c r="D137" t="s">
        <v>13</v>
      </c>
      <c r="E137" t="s">
        <v>14</v>
      </c>
      <c r="F137" t="s">
        <v>15</v>
      </c>
      <c r="G137" t="s">
        <v>16</v>
      </c>
      <c r="H137" t="s">
        <v>33</v>
      </c>
      <c r="I137" t="s">
        <v>25</v>
      </c>
      <c r="J137" s="2">
        <v>27.638999999999999</v>
      </c>
      <c r="K137">
        <v>8.3000000000000007</v>
      </c>
      <c r="L137" t="str">
        <f>VLOOKUP(supermarkt_data[[#This Row],[Net Profit]],Category[],2,TRUE)</f>
        <v>Silver</v>
      </c>
      <c r="M137" s="7">
        <f>VLOOKUP(supermarkt_data[[#This Row],[Net Profit]],Discount_[],2,TRUE)</f>
        <v>0.04</v>
      </c>
      <c r="N137" s="8" t="str">
        <f>IF(supermarkt_data[[#This Row],[Payment]]="Cash","Y","")</f>
        <v>Y</v>
      </c>
      <c r="O137" t="str">
        <f>IF(OR(supermarkt_data[[#This Row],[Category]]="Gold",supermarkt_data[[#This Row],[Category]]="Premium"),"Gift","")</f>
        <v/>
      </c>
    </row>
    <row r="138" spans="1:15" x14ac:dyDescent="0.35">
      <c r="A138" t="s">
        <v>165</v>
      </c>
      <c r="B138" s="1">
        <v>43506</v>
      </c>
      <c r="C138" t="s">
        <v>32</v>
      </c>
      <c r="D138" t="s">
        <v>39</v>
      </c>
      <c r="E138" t="s">
        <v>40</v>
      </c>
      <c r="F138" t="s">
        <v>23</v>
      </c>
      <c r="G138" t="s">
        <v>16</v>
      </c>
      <c r="H138" t="s">
        <v>33</v>
      </c>
      <c r="I138" t="s">
        <v>25</v>
      </c>
      <c r="J138" s="2">
        <v>6.968</v>
      </c>
      <c r="K138">
        <v>7.4</v>
      </c>
      <c r="L138" t="str">
        <f>VLOOKUP(supermarkt_data[[#This Row],[Net Profit]],Category[],2,TRUE)</f>
        <v>Alert</v>
      </c>
      <c r="M138" s="7">
        <f>VLOOKUP(supermarkt_data[[#This Row],[Net Profit]],Discount_[],2,TRUE)</f>
        <v>0</v>
      </c>
      <c r="N138" s="8" t="str">
        <f>IF(supermarkt_data[[#This Row],[Payment]]="Cash","Y","")</f>
        <v>Y</v>
      </c>
      <c r="O138" t="str">
        <f>IF(OR(supermarkt_data[[#This Row],[Category]]="Gold",supermarkt_data[[#This Row],[Category]]="Premium"),"Gift","")</f>
        <v/>
      </c>
    </row>
    <row r="139" spans="1:15" x14ac:dyDescent="0.35">
      <c r="A139" t="s">
        <v>166</v>
      </c>
      <c r="B139" s="1">
        <v>43513</v>
      </c>
      <c r="C139" t="s">
        <v>32</v>
      </c>
      <c r="D139" t="s">
        <v>39</v>
      </c>
      <c r="E139" t="s">
        <v>40</v>
      </c>
      <c r="F139" t="s">
        <v>15</v>
      </c>
      <c r="G139" t="s">
        <v>27</v>
      </c>
      <c r="H139" t="s">
        <v>24</v>
      </c>
      <c r="I139" t="s">
        <v>29</v>
      </c>
      <c r="J139" s="2">
        <v>26.234999999999999</v>
      </c>
      <c r="K139">
        <v>8.8000000000000007</v>
      </c>
      <c r="L139" t="str">
        <f>VLOOKUP(supermarkt_data[[#This Row],[Net Profit]],Category[],2,TRUE)</f>
        <v>Silver</v>
      </c>
      <c r="M139" s="7">
        <f>VLOOKUP(supermarkt_data[[#This Row],[Net Profit]],Discount_[],2,TRUE)</f>
        <v>0.04</v>
      </c>
      <c r="N139" s="8" t="str">
        <f>IF(supermarkt_data[[#This Row],[Payment]]="Cash","Y","")</f>
        <v/>
      </c>
      <c r="O139" t="str">
        <f>IF(OR(supermarkt_data[[#This Row],[Category]]="Gold",supermarkt_data[[#This Row],[Category]]="Premium"),"Gift","")</f>
        <v/>
      </c>
    </row>
    <row r="140" spans="1:15" x14ac:dyDescent="0.35">
      <c r="A140" t="s">
        <v>167</v>
      </c>
      <c r="B140" s="1">
        <v>43532</v>
      </c>
      <c r="C140" t="s">
        <v>20</v>
      </c>
      <c r="D140" t="s">
        <v>21</v>
      </c>
      <c r="E140" t="s">
        <v>22</v>
      </c>
      <c r="F140" t="s">
        <v>23</v>
      </c>
      <c r="G140" t="s">
        <v>16</v>
      </c>
      <c r="H140" t="s">
        <v>17</v>
      </c>
      <c r="I140" t="s">
        <v>18</v>
      </c>
      <c r="J140" s="2">
        <v>24.39</v>
      </c>
      <c r="K140">
        <v>5.3</v>
      </c>
      <c r="L140" t="str">
        <f>VLOOKUP(supermarkt_data[[#This Row],[Net Profit]],Category[],2,TRUE)</f>
        <v>Silver</v>
      </c>
      <c r="M140" s="7">
        <f>VLOOKUP(supermarkt_data[[#This Row],[Net Profit]],Discount_[],2,TRUE)</f>
        <v>0.04</v>
      </c>
      <c r="N140" s="8" t="str">
        <f>IF(supermarkt_data[[#This Row],[Payment]]="Cash","Y","")</f>
        <v/>
      </c>
      <c r="O140" t="str">
        <f>IF(OR(supermarkt_data[[#This Row],[Category]]="Gold",supermarkt_data[[#This Row],[Category]]="Premium"),"Gift","")</f>
        <v/>
      </c>
    </row>
    <row r="141" spans="1:15" x14ac:dyDescent="0.35">
      <c r="A141" t="s">
        <v>168</v>
      </c>
      <c r="B141" s="1">
        <v>43514</v>
      </c>
      <c r="C141" t="s">
        <v>32</v>
      </c>
      <c r="D141" t="s">
        <v>21</v>
      </c>
      <c r="E141" t="s">
        <v>22</v>
      </c>
      <c r="F141" t="s">
        <v>23</v>
      </c>
      <c r="G141" t="s">
        <v>27</v>
      </c>
      <c r="H141" t="s">
        <v>43</v>
      </c>
      <c r="I141" t="s">
        <v>25</v>
      </c>
      <c r="J141" s="2">
        <v>13.532999999999999</v>
      </c>
      <c r="K141">
        <v>6.2</v>
      </c>
      <c r="L141" t="str">
        <f>VLOOKUP(supermarkt_data[[#This Row],[Net Profit]],Category[],2,TRUE)</f>
        <v>Bronze</v>
      </c>
      <c r="M141" s="7">
        <f>VLOOKUP(supermarkt_data[[#This Row],[Net Profit]],Discount_[],2,TRUE)</f>
        <v>0.02</v>
      </c>
      <c r="N141" s="8" t="str">
        <f>IF(supermarkt_data[[#This Row],[Payment]]="Cash","Y","")</f>
        <v>Y</v>
      </c>
      <c r="O141" t="str">
        <f>IF(OR(supermarkt_data[[#This Row],[Category]]="Gold",supermarkt_data[[#This Row],[Category]]="Premium"),"Gift","")</f>
        <v/>
      </c>
    </row>
    <row r="142" spans="1:15" x14ac:dyDescent="0.35">
      <c r="A142" t="s">
        <v>169</v>
      </c>
      <c r="B142" s="1">
        <v>43483</v>
      </c>
      <c r="C142" t="s">
        <v>12</v>
      </c>
      <c r="D142" t="s">
        <v>13</v>
      </c>
      <c r="E142" t="s">
        <v>14</v>
      </c>
      <c r="F142" t="s">
        <v>23</v>
      </c>
      <c r="G142" t="s">
        <v>16</v>
      </c>
      <c r="H142" t="s">
        <v>24</v>
      </c>
      <c r="I142" t="s">
        <v>29</v>
      </c>
      <c r="J142" s="2">
        <v>6.5774999999999997</v>
      </c>
      <c r="K142">
        <v>8.8000000000000007</v>
      </c>
      <c r="L142" t="str">
        <f>VLOOKUP(supermarkt_data[[#This Row],[Net Profit]],Category[],2,TRUE)</f>
        <v>Alert</v>
      </c>
      <c r="M142" s="7">
        <f>VLOOKUP(supermarkt_data[[#This Row],[Net Profit]],Discount_[],2,TRUE)</f>
        <v>0</v>
      </c>
      <c r="N142" s="8" t="str">
        <f>IF(supermarkt_data[[#This Row],[Payment]]="Cash","Y","")</f>
        <v/>
      </c>
      <c r="O142" t="str">
        <f>IF(OR(supermarkt_data[[#This Row],[Category]]="Gold",supermarkt_data[[#This Row],[Category]]="Premium"),"Gift","")</f>
        <v/>
      </c>
    </row>
    <row r="143" spans="1:15" x14ac:dyDescent="0.35">
      <c r="A143" t="s">
        <v>170</v>
      </c>
      <c r="B143" s="1">
        <v>43514</v>
      </c>
      <c r="C143" t="s">
        <v>32</v>
      </c>
      <c r="D143" t="s">
        <v>13</v>
      </c>
      <c r="E143" t="s">
        <v>14</v>
      </c>
      <c r="F143" t="s">
        <v>15</v>
      </c>
      <c r="G143" t="s">
        <v>16</v>
      </c>
      <c r="H143" t="s">
        <v>28</v>
      </c>
      <c r="I143" t="s">
        <v>25</v>
      </c>
      <c r="J143" s="2">
        <v>10.326000000000001</v>
      </c>
      <c r="K143">
        <v>9.8000000000000007</v>
      </c>
      <c r="L143" t="str">
        <f>VLOOKUP(supermarkt_data[[#This Row],[Net Profit]],Category[],2,TRUE)</f>
        <v>Bronze</v>
      </c>
      <c r="M143" s="7">
        <f>VLOOKUP(supermarkt_data[[#This Row],[Net Profit]],Discount_[],2,TRUE)</f>
        <v>0.02</v>
      </c>
      <c r="N143" s="8" t="str">
        <f>IF(supermarkt_data[[#This Row],[Payment]]="Cash","Y","")</f>
        <v>Y</v>
      </c>
      <c r="O143" t="str">
        <f>IF(OR(supermarkt_data[[#This Row],[Category]]="Gold",supermarkt_data[[#This Row],[Category]]="Premium"),"Gift","")</f>
        <v/>
      </c>
    </row>
    <row r="144" spans="1:15" x14ac:dyDescent="0.35">
      <c r="A144" t="s">
        <v>171</v>
      </c>
      <c r="B144" s="1">
        <v>43512</v>
      </c>
      <c r="C144" t="s">
        <v>32</v>
      </c>
      <c r="D144" t="s">
        <v>39</v>
      </c>
      <c r="E144" t="s">
        <v>40</v>
      </c>
      <c r="F144" t="s">
        <v>23</v>
      </c>
      <c r="G144" t="s">
        <v>27</v>
      </c>
      <c r="H144" t="s">
        <v>33</v>
      </c>
      <c r="I144" t="s">
        <v>25</v>
      </c>
      <c r="J144" s="2">
        <v>25.954999999999998</v>
      </c>
      <c r="K144">
        <v>8.1999999999999993</v>
      </c>
      <c r="L144" t="str">
        <f>VLOOKUP(supermarkt_data[[#This Row],[Net Profit]],Category[],2,TRUE)</f>
        <v>Silver</v>
      </c>
      <c r="M144" s="7">
        <f>VLOOKUP(supermarkt_data[[#This Row],[Net Profit]],Discount_[],2,TRUE)</f>
        <v>0.04</v>
      </c>
      <c r="N144" s="8" t="str">
        <f>IF(supermarkt_data[[#This Row],[Payment]]="Cash","Y","")</f>
        <v>Y</v>
      </c>
      <c r="O144" t="str">
        <f>IF(OR(supermarkt_data[[#This Row],[Category]]="Gold",supermarkt_data[[#This Row],[Category]]="Premium"),"Gift","")</f>
        <v/>
      </c>
    </row>
    <row r="145" spans="1:15" x14ac:dyDescent="0.35">
      <c r="A145" t="s">
        <v>172</v>
      </c>
      <c r="B145" s="1">
        <v>43540</v>
      </c>
      <c r="C145" t="s">
        <v>20</v>
      </c>
      <c r="D145" t="s">
        <v>13</v>
      </c>
      <c r="E145" t="s">
        <v>14</v>
      </c>
      <c r="F145" t="s">
        <v>23</v>
      </c>
      <c r="G145" t="s">
        <v>27</v>
      </c>
      <c r="H145" t="s">
        <v>33</v>
      </c>
      <c r="I145" t="s">
        <v>18</v>
      </c>
      <c r="J145" s="2">
        <v>29</v>
      </c>
      <c r="K145">
        <v>9.1999999999999993</v>
      </c>
      <c r="L145" t="str">
        <f>VLOOKUP(supermarkt_data[[#This Row],[Net Profit]],Category[],2,TRUE)</f>
        <v>Silver</v>
      </c>
      <c r="M145" s="7">
        <f>VLOOKUP(supermarkt_data[[#This Row],[Net Profit]],Discount_[],2,TRUE)</f>
        <v>0.04</v>
      </c>
      <c r="N145" s="8" t="str">
        <f>IF(supermarkt_data[[#This Row],[Payment]]="Cash","Y","")</f>
        <v/>
      </c>
      <c r="O145" t="str">
        <f>IF(OR(supermarkt_data[[#This Row],[Category]]="Gold",supermarkt_data[[#This Row],[Category]]="Premium"),"Gift","")</f>
        <v/>
      </c>
    </row>
    <row r="146" spans="1:15" x14ac:dyDescent="0.35">
      <c r="A146" t="s">
        <v>173</v>
      </c>
      <c r="B146" s="1">
        <v>43488</v>
      </c>
      <c r="C146" t="s">
        <v>12</v>
      </c>
      <c r="D146" t="s">
        <v>21</v>
      </c>
      <c r="E146" t="s">
        <v>22</v>
      </c>
      <c r="F146" t="s">
        <v>15</v>
      </c>
      <c r="G146" t="s">
        <v>16</v>
      </c>
      <c r="H146" t="s">
        <v>33</v>
      </c>
      <c r="I146" t="s">
        <v>29</v>
      </c>
      <c r="J146" s="2">
        <v>44.9</v>
      </c>
      <c r="K146">
        <v>5.4</v>
      </c>
      <c r="L146" t="str">
        <f>VLOOKUP(supermarkt_data[[#This Row],[Net Profit]],Category[],2,TRUE)</f>
        <v>Premium</v>
      </c>
      <c r="M146" s="7">
        <f>VLOOKUP(supermarkt_data[[#This Row],[Net Profit]],Discount_[],2,TRUE)</f>
        <v>0.1</v>
      </c>
      <c r="N146" s="8" t="str">
        <f>IF(supermarkt_data[[#This Row],[Payment]]="Cash","Y","")</f>
        <v/>
      </c>
      <c r="O146" t="str">
        <f>IF(OR(supermarkt_data[[#This Row],[Category]]="Gold",supermarkt_data[[#This Row],[Category]]="Premium"),"Gift","")</f>
        <v>Gift</v>
      </c>
    </row>
    <row r="147" spans="1:15" x14ac:dyDescent="0.35">
      <c r="A147" t="s">
        <v>174</v>
      </c>
      <c r="B147" s="1">
        <v>43490</v>
      </c>
      <c r="C147" t="s">
        <v>12</v>
      </c>
      <c r="D147" t="s">
        <v>21</v>
      </c>
      <c r="E147" t="s">
        <v>22</v>
      </c>
      <c r="F147" t="s">
        <v>15</v>
      </c>
      <c r="G147" t="s">
        <v>27</v>
      </c>
      <c r="H147" t="s">
        <v>17</v>
      </c>
      <c r="I147" t="s">
        <v>25</v>
      </c>
      <c r="J147" s="2">
        <v>45.25</v>
      </c>
      <c r="K147">
        <v>8.1</v>
      </c>
      <c r="L147" t="str">
        <f>VLOOKUP(supermarkt_data[[#This Row],[Net Profit]],Category[],2,TRUE)</f>
        <v>Premium</v>
      </c>
      <c r="M147" s="7">
        <f>VLOOKUP(supermarkt_data[[#This Row],[Net Profit]],Discount_[],2,TRUE)</f>
        <v>0.1</v>
      </c>
      <c r="N147" s="8" t="str">
        <f>IF(supermarkt_data[[#This Row],[Payment]]="Cash","Y","")</f>
        <v>Y</v>
      </c>
      <c r="O147" t="str">
        <f>IF(OR(supermarkt_data[[#This Row],[Category]]="Gold",supermarkt_data[[#This Row],[Category]]="Premium"),"Gift","")</f>
        <v>Gift</v>
      </c>
    </row>
    <row r="148" spans="1:15" x14ac:dyDescent="0.35">
      <c r="A148" t="s">
        <v>175</v>
      </c>
      <c r="B148" s="1">
        <v>43501</v>
      </c>
      <c r="C148" t="s">
        <v>32</v>
      </c>
      <c r="D148" t="s">
        <v>21</v>
      </c>
      <c r="E148" t="s">
        <v>22</v>
      </c>
      <c r="F148" t="s">
        <v>15</v>
      </c>
      <c r="G148" t="s">
        <v>16</v>
      </c>
      <c r="H148" t="s">
        <v>17</v>
      </c>
      <c r="I148" t="s">
        <v>25</v>
      </c>
      <c r="J148" s="2">
        <v>34.299999999999997</v>
      </c>
      <c r="K148">
        <v>9.1</v>
      </c>
      <c r="L148" t="str">
        <f>VLOOKUP(supermarkt_data[[#This Row],[Net Profit]],Category[],2,TRUE)</f>
        <v>Gold</v>
      </c>
      <c r="M148" s="7">
        <f>VLOOKUP(supermarkt_data[[#This Row],[Net Profit]],Discount_[],2,TRUE)</f>
        <v>7.0000000000000007E-2</v>
      </c>
      <c r="N148" s="8" t="str">
        <f>IF(supermarkt_data[[#This Row],[Payment]]="Cash","Y","")</f>
        <v>Y</v>
      </c>
      <c r="O148" t="str">
        <f>IF(OR(supermarkt_data[[#This Row],[Category]]="Gold",supermarkt_data[[#This Row],[Category]]="Premium"),"Gift","")</f>
        <v>Gift</v>
      </c>
    </row>
    <row r="149" spans="1:15" x14ac:dyDescent="0.35">
      <c r="A149" t="s">
        <v>176</v>
      </c>
      <c r="B149" s="1">
        <v>43518</v>
      </c>
      <c r="C149" t="s">
        <v>32</v>
      </c>
      <c r="D149" t="s">
        <v>21</v>
      </c>
      <c r="E149" t="s">
        <v>22</v>
      </c>
      <c r="F149" t="s">
        <v>15</v>
      </c>
      <c r="G149" t="s">
        <v>16</v>
      </c>
      <c r="H149" t="s">
        <v>41</v>
      </c>
      <c r="I149" t="s">
        <v>29</v>
      </c>
      <c r="J149" s="2">
        <v>1.5205</v>
      </c>
      <c r="K149">
        <v>8.4</v>
      </c>
      <c r="L149" t="str">
        <f>VLOOKUP(supermarkt_data[[#This Row],[Net Profit]],Category[],2,TRUE)</f>
        <v>Alert</v>
      </c>
      <c r="M149" s="7">
        <f>VLOOKUP(supermarkt_data[[#This Row],[Net Profit]],Discount_[],2,TRUE)</f>
        <v>0</v>
      </c>
      <c r="N149" s="8" t="str">
        <f>IF(supermarkt_data[[#This Row],[Payment]]="Cash","Y","")</f>
        <v/>
      </c>
      <c r="O149" t="str">
        <f>IF(OR(supermarkt_data[[#This Row],[Category]]="Gold",supermarkt_data[[#This Row],[Category]]="Premium"),"Gift","")</f>
        <v/>
      </c>
    </row>
    <row r="150" spans="1:15" x14ac:dyDescent="0.35">
      <c r="A150" t="s">
        <v>177</v>
      </c>
      <c r="B150" s="1">
        <v>43486</v>
      </c>
      <c r="C150" t="s">
        <v>12</v>
      </c>
      <c r="D150" t="s">
        <v>13</v>
      </c>
      <c r="E150" t="s">
        <v>14</v>
      </c>
      <c r="F150" t="s">
        <v>23</v>
      </c>
      <c r="G150" t="s">
        <v>16</v>
      </c>
      <c r="H150" t="s">
        <v>28</v>
      </c>
      <c r="I150" t="s">
        <v>18</v>
      </c>
      <c r="J150" s="2">
        <v>23.385000000000002</v>
      </c>
      <c r="K150">
        <v>8</v>
      </c>
      <c r="L150" t="str">
        <f>VLOOKUP(supermarkt_data[[#This Row],[Net Profit]],Category[],2,TRUE)</f>
        <v>Silver</v>
      </c>
      <c r="M150" s="7">
        <f>VLOOKUP(supermarkt_data[[#This Row],[Net Profit]],Discount_[],2,TRUE)</f>
        <v>0.04</v>
      </c>
      <c r="N150" s="8" t="str">
        <f>IF(supermarkt_data[[#This Row],[Payment]]="Cash","Y","")</f>
        <v/>
      </c>
      <c r="O150" t="str">
        <f>IF(OR(supermarkt_data[[#This Row],[Category]]="Gold",supermarkt_data[[#This Row],[Category]]="Premium"),"Gift","")</f>
        <v/>
      </c>
    </row>
    <row r="151" spans="1:15" x14ac:dyDescent="0.35">
      <c r="A151" t="s">
        <v>178</v>
      </c>
      <c r="B151" s="1">
        <v>43532</v>
      </c>
      <c r="C151" t="s">
        <v>20</v>
      </c>
      <c r="D151" t="s">
        <v>21</v>
      </c>
      <c r="E151" t="s">
        <v>22</v>
      </c>
      <c r="F151" t="s">
        <v>23</v>
      </c>
      <c r="G151" t="s">
        <v>16</v>
      </c>
      <c r="H151" t="s">
        <v>17</v>
      </c>
      <c r="I151" t="s">
        <v>29</v>
      </c>
      <c r="J151" s="2">
        <v>13.878</v>
      </c>
      <c r="K151">
        <v>9.5</v>
      </c>
      <c r="L151" t="str">
        <f>VLOOKUP(supermarkt_data[[#This Row],[Net Profit]],Category[],2,TRUE)</f>
        <v>Bronze</v>
      </c>
      <c r="M151" s="7">
        <f>VLOOKUP(supermarkt_data[[#This Row],[Net Profit]],Discount_[],2,TRUE)</f>
        <v>0.02</v>
      </c>
      <c r="N151" s="8" t="str">
        <f>IF(supermarkt_data[[#This Row],[Payment]]="Cash","Y","")</f>
        <v/>
      </c>
      <c r="O151" t="str">
        <f>IF(OR(supermarkt_data[[#This Row],[Category]]="Gold",supermarkt_data[[#This Row],[Category]]="Premium"),"Gift","")</f>
        <v/>
      </c>
    </row>
    <row r="152" spans="1:15" x14ac:dyDescent="0.35">
      <c r="A152" t="s">
        <v>179</v>
      </c>
      <c r="B152" s="1">
        <v>43506</v>
      </c>
      <c r="C152" t="s">
        <v>32</v>
      </c>
      <c r="D152" t="s">
        <v>13</v>
      </c>
      <c r="E152" t="s">
        <v>14</v>
      </c>
      <c r="F152" t="s">
        <v>15</v>
      </c>
      <c r="G152" t="s">
        <v>16</v>
      </c>
      <c r="H152" t="s">
        <v>43</v>
      </c>
      <c r="I152" t="s">
        <v>18</v>
      </c>
      <c r="J152" s="2">
        <v>15.07</v>
      </c>
      <c r="K152">
        <v>9.1999999999999993</v>
      </c>
      <c r="L152" t="str">
        <f>VLOOKUP(supermarkt_data[[#This Row],[Net Profit]],Category[],2,TRUE)</f>
        <v>Bronze</v>
      </c>
      <c r="M152" s="7">
        <f>VLOOKUP(supermarkt_data[[#This Row],[Net Profit]],Discount_[],2,TRUE)</f>
        <v>0.02</v>
      </c>
      <c r="N152" s="8" t="str">
        <f>IF(supermarkt_data[[#This Row],[Payment]]="Cash","Y","")</f>
        <v/>
      </c>
      <c r="O152" t="str">
        <f>IF(OR(supermarkt_data[[#This Row],[Category]]="Gold",supermarkt_data[[#This Row],[Category]]="Premium"),"Gift","")</f>
        <v/>
      </c>
    </row>
    <row r="153" spans="1:15" x14ac:dyDescent="0.35">
      <c r="A153" t="s">
        <v>180</v>
      </c>
      <c r="B153" s="1">
        <v>43543</v>
      </c>
      <c r="C153" t="s">
        <v>20</v>
      </c>
      <c r="D153" t="s">
        <v>21</v>
      </c>
      <c r="E153" t="s">
        <v>22</v>
      </c>
      <c r="F153" t="s">
        <v>23</v>
      </c>
      <c r="G153" t="s">
        <v>27</v>
      </c>
      <c r="H153" t="s">
        <v>17</v>
      </c>
      <c r="I153" t="s">
        <v>29</v>
      </c>
      <c r="J153" s="2">
        <v>13.228</v>
      </c>
      <c r="K153">
        <v>5.6</v>
      </c>
      <c r="L153" t="str">
        <f>VLOOKUP(supermarkt_data[[#This Row],[Net Profit]],Category[],2,TRUE)</f>
        <v>Bronze</v>
      </c>
      <c r="M153" s="7">
        <f>VLOOKUP(supermarkt_data[[#This Row],[Net Profit]],Discount_[],2,TRUE)</f>
        <v>0.02</v>
      </c>
      <c r="N153" s="8" t="str">
        <f>IF(supermarkt_data[[#This Row],[Payment]]="Cash","Y","")</f>
        <v/>
      </c>
      <c r="O153" t="str">
        <f>IF(OR(supermarkt_data[[#This Row],[Category]]="Gold",supermarkt_data[[#This Row],[Category]]="Premium"),"Gift","")</f>
        <v/>
      </c>
    </row>
    <row r="154" spans="1:15" x14ac:dyDescent="0.35">
      <c r="A154" t="s">
        <v>181</v>
      </c>
      <c r="B154" s="1">
        <v>43530</v>
      </c>
      <c r="C154" t="s">
        <v>20</v>
      </c>
      <c r="D154" t="s">
        <v>39</v>
      </c>
      <c r="E154" t="s">
        <v>40</v>
      </c>
      <c r="F154" t="s">
        <v>15</v>
      </c>
      <c r="G154" t="s">
        <v>27</v>
      </c>
      <c r="H154" t="s">
        <v>28</v>
      </c>
      <c r="I154" t="s">
        <v>29</v>
      </c>
      <c r="J154" s="2">
        <v>28.744</v>
      </c>
      <c r="K154">
        <v>6.2</v>
      </c>
      <c r="L154" t="str">
        <f>VLOOKUP(supermarkt_data[[#This Row],[Net Profit]],Category[],2,TRUE)</f>
        <v>Silver</v>
      </c>
      <c r="M154" s="7">
        <f>VLOOKUP(supermarkt_data[[#This Row],[Net Profit]],Discount_[],2,TRUE)</f>
        <v>0.04</v>
      </c>
      <c r="N154" s="8" t="str">
        <f>IF(supermarkt_data[[#This Row],[Payment]]="Cash","Y","")</f>
        <v/>
      </c>
      <c r="O154" t="str">
        <f>IF(OR(supermarkt_data[[#This Row],[Category]]="Gold",supermarkt_data[[#This Row],[Category]]="Premium"),"Gift","")</f>
        <v/>
      </c>
    </row>
    <row r="155" spans="1:15" x14ac:dyDescent="0.35">
      <c r="A155" t="s">
        <v>182</v>
      </c>
      <c r="B155" s="1">
        <v>43551</v>
      </c>
      <c r="C155" t="s">
        <v>20</v>
      </c>
      <c r="D155" t="s">
        <v>13</v>
      </c>
      <c r="E155" t="s">
        <v>14</v>
      </c>
      <c r="F155" t="s">
        <v>23</v>
      </c>
      <c r="G155" t="s">
        <v>27</v>
      </c>
      <c r="H155" t="s">
        <v>17</v>
      </c>
      <c r="I155" t="s">
        <v>29</v>
      </c>
      <c r="J155" s="2">
        <v>12.984</v>
      </c>
      <c r="K155">
        <v>4.9000000000000004</v>
      </c>
      <c r="L155" t="str">
        <f>VLOOKUP(supermarkt_data[[#This Row],[Net Profit]],Category[],2,TRUE)</f>
        <v>Bronze</v>
      </c>
      <c r="M155" s="7">
        <f>VLOOKUP(supermarkt_data[[#This Row],[Net Profit]],Discount_[],2,TRUE)</f>
        <v>0.02</v>
      </c>
      <c r="N155" s="8" t="str">
        <f>IF(supermarkt_data[[#This Row],[Payment]]="Cash","Y","")</f>
        <v/>
      </c>
      <c r="O155" t="str">
        <f>IF(OR(supermarkt_data[[#This Row],[Category]]="Gold",supermarkt_data[[#This Row],[Category]]="Premium"),"Gift","")</f>
        <v/>
      </c>
    </row>
    <row r="156" spans="1:15" x14ac:dyDescent="0.35">
      <c r="A156" t="s">
        <v>183</v>
      </c>
      <c r="B156" s="1">
        <v>43547</v>
      </c>
      <c r="C156" t="s">
        <v>20</v>
      </c>
      <c r="D156" t="s">
        <v>39</v>
      </c>
      <c r="E156" t="s">
        <v>40</v>
      </c>
      <c r="F156" t="s">
        <v>15</v>
      </c>
      <c r="G156" t="s">
        <v>16</v>
      </c>
      <c r="H156" t="s">
        <v>43</v>
      </c>
      <c r="I156" t="s">
        <v>29</v>
      </c>
      <c r="J156" s="2">
        <v>18.308</v>
      </c>
      <c r="K156">
        <v>4.8</v>
      </c>
      <c r="L156" t="str">
        <f>VLOOKUP(supermarkt_data[[#This Row],[Net Profit]],Category[],2,TRUE)</f>
        <v>Bronze</v>
      </c>
      <c r="M156" s="7">
        <f>VLOOKUP(supermarkt_data[[#This Row],[Net Profit]],Discount_[],2,TRUE)</f>
        <v>0.02</v>
      </c>
      <c r="N156" s="8" t="str">
        <f>IF(supermarkt_data[[#This Row],[Payment]]="Cash","Y","")</f>
        <v/>
      </c>
      <c r="O156" t="str">
        <f>IF(OR(supermarkt_data[[#This Row],[Category]]="Gold",supermarkt_data[[#This Row],[Category]]="Premium"),"Gift","")</f>
        <v/>
      </c>
    </row>
    <row r="157" spans="1:15" x14ac:dyDescent="0.35">
      <c r="A157" t="s">
        <v>184</v>
      </c>
      <c r="B157" s="1">
        <v>43535</v>
      </c>
      <c r="C157" t="s">
        <v>20</v>
      </c>
      <c r="D157" t="s">
        <v>21</v>
      </c>
      <c r="E157" t="s">
        <v>22</v>
      </c>
      <c r="F157" t="s">
        <v>15</v>
      </c>
      <c r="G157" t="s">
        <v>27</v>
      </c>
      <c r="H157" t="s">
        <v>33</v>
      </c>
      <c r="I157" t="s">
        <v>29</v>
      </c>
      <c r="J157" s="2">
        <v>12.096</v>
      </c>
      <c r="K157">
        <v>7.3</v>
      </c>
      <c r="L157" t="str">
        <f>VLOOKUP(supermarkt_data[[#This Row],[Net Profit]],Category[],2,TRUE)</f>
        <v>Bronze</v>
      </c>
      <c r="M157" s="7">
        <f>VLOOKUP(supermarkt_data[[#This Row],[Net Profit]],Discount_[],2,TRUE)</f>
        <v>0.02</v>
      </c>
      <c r="N157" s="8" t="str">
        <f>IF(supermarkt_data[[#This Row],[Payment]]="Cash","Y","")</f>
        <v/>
      </c>
      <c r="O157" t="str">
        <f>IF(OR(supermarkt_data[[#This Row],[Category]]="Gold",supermarkt_data[[#This Row],[Category]]="Premium"),"Gift","")</f>
        <v/>
      </c>
    </row>
    <row r="158" spans="1:15" x14ac:dyDescent="0.35">
      <c r="A158" t="s">
        <v>185</v>
      </c>
      <c r="B158" s="1">
        <v>43494</v>
      </c>
      <c r="C158" t="s">
        <v>12</v>
      </c>
      <c r="D158" t="s">
        <v>13</v>
      </c>
      <c r="E158" t="s">
        <v>14</v>
      </c>
      <c r="F158" t="s">
        <v>23</v>
      </c>
      <c r="G158" t="s">
        <v>27</v>
      </c>
      <c r="H158" t="s">
        <v>43</v>
      </c>
      <c r="I158" t="s">
        <v>29</v>
      </c>
      <c r="J158" s="2">
        <v>37.457999999999998</v>
      </c>
      <c r="K158">
        <v>7.4</v>
      </c>
      <c r="L158" t="str">
        <f>VLOOKUP(supermarkt_data[[#This Row],[Net Profit]],Category[],2,TRUE)</f>
        <v>Gold</v>
      </c>
      <c r="M158" s="7">
        <f>VLOOKUP(supermarkt_data[[#This Row],[Net Profit]],Discount_[],2,TRUE)</f>
        <v>7.0000000000000007E-2</v>
      </c>
      <c r="N158" s="8" t="str">
        <f>IF(supermarkt_data[[#This Row],[Payment]]="Cash","Y","")</f>
        <v/>
      </c>
      <c r="O158" t="str">
        <f>IF(OR(supermarkt_data[[#This Row],[Category]]="Gold",supermarkt_data[[#This Row],[Category]]="Premium"),"Gift","")</f>
        <v>Gift</v>
      </c>
    </row>
    <row r="159" spans="1:15" x14ac:dyDescent="0.35">
      <c r="A159" t="s">
        <v>186</v>
      </c>
      <c r="B159" s="1">
        <v>43503</v>
      </c>
      <c r="C159" t="s">
        <v>32</v>
      </c>
      <c r="D159" t="s">
        <v>21</v>
      </c>
      <c r="E159" t="s">
        <v>22</v>
      </c>
      <c r="F159" t="s">
        <v>23</v>
      </c>
      <c r="G159" t="s">
        <v>16</v>
      </c>
      <c r="H159" t="s">
        <v>41</v>
      </c>
      <c r="I159" t="s">
        <v>18</v>
      </c>
      <c r="J159" s="2">
        <v>4.944</v>
      </c>
      <c r="K159">
        <v>9.9</v>
      </c>
      <c r="L159" t="str">
        <f>VLOOKUP(supermarkt_data[[#This Row],[Net Profit]],Category[],2,TRUE)</f>
        <v>Alert</v>
      </c>
      <c r="M159" s="7">
        <f>VLOOKUP(supermarkt_data[[#This Row],[Net Profit]],Discount_[],2,TRUE)</f>
        <v>0</v>
      </c>
      <c r="N159" s="8" t="str">
        <f>IF(supermarkt_data[[#This Row],[Payment]]="Cash","Y","")</f>
        <v/>
      </c>
      <c r="O159" t="str">
        <f>IF(OR(supermarkt_data[[#This Row],[Category]]="Gold",supermarkt_data[[#This Row],[Category]]="Premium"),"Gift","")</f>
        <v/>
      </c>
    </row>
    <row r="160" spans="1:15" x14ac:dyDescent="0.35">
      <c r="A160" t="s">
        <v>187</v>
      </c>
      <c r="B160" s="1">
        <v>43493</v>
      </c>
      <c r="C160" t="s">
        <v>12</v>
      </c>
      <c r="D160" t="s">
        <v>21</v>
      </c>
      <c r="E160" t="s">
        <v>22</v>
      </c>
      <c r="F160" t="s">
        <v>23</v>
      </c>
      <c r="G160" t="s">
        <v>16</v>
      </c>
      <c r="H160" t="s">
        <v>33</v>
      </c>
      <c r="I160" t="s">
        <v>25</v>
      </c>
      <c r="J160" s="2">
        <v>32.387999999999998</v>
      </c>
      <c r="K160">
        <v>9.3000000000000007</v>
      </c>
      <c r="L160" t="str">
        <f>VLOOKUP(supermarkt_data[[#This Row],[Net Profit]],Category[],2,TRUE)</f>
        <v>Gold</v>
      </c>
      <c r="M160" s="7">
        <f>VLOOKUP(supermarkt_data[[#This Row],[Net Profit]],Discount_[],2,TRUE)</f>
        <v>7.0000000000000007E-2</v>
      </c>
      <c r="N160" s="8" t="str">
        <f>IF(supermarkt_data[[#This Row],[Payment]]="Cash","Y","")</f>
        <v>Y</v>
      </c>
      <c r="O160" t="str">
        <f>IF(OR(supermarkt_data[[#This Row],[Category]]="Gold",supermarkt_data[[#This Row],[Category]]="Premium"),"Gift","")</f>
        <v>Gift</v>
      </c>
    </row>
    <row r="161" spans="1:15" x14ac:dyDescent="0.35">
      <c r="A161" t="s">
        <v>188</v>
      </c>
      <c r="B161" s="1">
        <v>43516</v>
      </c>
      <c r="C161" t="s">
        <v>32</v>
      </c>
      <c r="D161" t="s">
        <v>13</v>
      </c>
      <c r="E161" t="s">
        <v>14</v>
      </c>
      <c r="F161" t="s">
        <v>15</v>
      </c>
      <c r="G161" t="s">
        <v>27</v>
      </c>
      <c r="H161" t="s">
        <v>41</v>
      </c>
      <c r="I161" t="s">
        <v>29</v>
      </c>
      <c r="J161" s="2">
        <v>23.072500000000002</v>
      </c>
      <c r="K161">
        <v>9</v>
      </c>
      <c r="L161" t="str">
        <f>VLOOKUP(supermarkt_data[[#This Row],[Net Profit]],Category[],2,TRUE)</f>
        <v>Silver</v>
      </c>
      <c r="M161" s="7">
        <f>VLOOKUP(supermarkt_data[[#This Row],[Net Profit]],Discount_[],2,TRUE)</f>
        <v>0.04</v>
      </c>
      <c r="N161" s="8" t="str">
        <f>IF(supermarkt_data[[#This Row],[Payment]]="Cash","Y","")</f>
        <v/>
      </c>
      <c r="O161" t="str">
        <f>IF(OR(supermarkt_data[[#This Row],[Category]]="Gold",supermarkt_data[[#This Row],[Category]]="Premium"),"Gift","")</f>
        <v/>
      </c>
    </row>
    <row r="162" spans="1:15" x14ac:dyDescent="0.35">
      <c r="A162" t="s">
        <v>189</v>
      </c>
      <c r="B162" s="1">
        <v>43469</v>
      </c>
      <c r="C162" t="s">
        <v>12</v>
      </c>
      <c r="D162" t="s">
        <v>39</v>
      </c>
      <c r="E162" t="s">
        <v>40</v>
      </c>
      <c r="F162" t="s">
        <v>15</v>
      </c>
      <c r="G162" t="s">
        <v>27</v>
      </c>
      <c r="H162" t="s">
        <v>24</v>
      </c>
      <c r="I162" t="s">
        <v>25</v>
      </c>
      <c r="J162" s="2">
        <v>3.6084999999999998</v>
      </c>
      <c r="K162">
        <v>6.1</v>
      </c>
      <c r="L162" t="str">
        <f>VLOOKUP(supermarkt_data[[#This Row],[Net Profit]],Category[],2,TRUE)</f>
        <v>Alert</v>
      </c>
      <c r="M162" s="7">
        <f>VLOOKUP(supermarkt_data[[#This Row],[Net Profit]],Discount_[],2,TRUE)</f>
        <v>0</v>
      </c>
      <c r="N162" s="8" t="str">
        <f>IF(supermarkt_data[[#This Row],[Payment]]="Cash","Y","")</f>
        <v>Y</v>
      </c>
      <c r="O162" t="str">
        <f>IF(OR(supermarkt_data[[#This Row],[Category]]="Gold",supermarkt_data[[#This Row],[Category]]="Premium"),"Gift","")</f>
        <v/>
      </c>
    </row>
    <row r="163" spans="1:15" x14ac:dyDescent="0.35">
      <c r="A163" t="s">
        <v>190</v>
      </c>
      <c r="B163" s="1">
        <v>43531</v>
      </c>
      <c r="C163" t="s">
        <v>20</v>
      </c>
      <c r="D163" t="s">
        <v>39</v>
      </c>
      <c r="E163" t="s">
        <v>40</v>
      </c>
      <c r="F163" t="s">
        <v>23</v>
      </c>
      <c r="G163" t="s">
        <v>27</v>
      </c>
      <c r="H163" t="s">
        <v>28</v>
      </c>
      <c r="I163" t="s">
        <v>18</v>
      </c>
      <c r="J163" s="2">
        <v>12.57</v>
      </c>
      <c r="K163">
        <v>9.6999999999999993</v>
      </c>
      <c r="L163" t="str">
        <f>VLOOKUP(supermarkt_data[[#This Row],[Net Profit]],Category[],2,TRUE)</f>
        <v>Bronze</v>
      </c>
      <c r="M163" s="7">
        <f>VLOOKUP(supermarkt_data[[#This Row],[Net Profit]],Discount_[],2,TRUE)</f>
        <v>0.02</v>
      </c>
      <c r="N163" s="8" t="str">
        <f>IF(supermarkt_data[[#This Row],[Payment]]="Cash","Y","")</f>
        <v/>
      </c>
      <c r="O163" t="str">
        <f>IF(OR(supermarkt_data[[#This Row],[Category]]="Gold",supermarkt_data[[#This Row],[Category]]="Premium"),"Gift","")</f>
        <v/>
      </c>
    </row>
    <row r="164" spans="1:15" x14ac:dyDescent="0.35">
      <c r="A164" t="s">
        <v>191</v>
      </c>
      <c r="B164" s="1">
        <v>43554</v>
      </c>
      <c r="C164" t="s">
        <v>20</v>
      </c>
      <c r="D164" t="s">
        <v>39</v>
      </c>
      <c r="E164" t="s">
        <v>40</v>
      </c>
      <c r="F164" t="s">
        <v>15</v>
      </c>
      <c r="G164" t="s">
        <v>27</v>
      </c>
      <c r="H164" t="s">
        <v>17</v>
      </c>
      <c r="I164" t="s">
        <v>18</v>
      </c>
      <c r="J164" s="2">
        <v>43.749000000000002</v>
      </c>
      <c r="K164">
        <v>6</v>
      </c>
      <c r="L164" t="str">
        <f>VLOOKUP(supermarkt_data[[#This Row],[Net Profit]],Category[],2,TRUE)</f>
        <v>Premium</v>
      </c>
      <c r="M164" s="7">
        <f>VLOOKUP(supermarkt_data[[#This Row],[Net Profit]],Discount_[],2,TRUE)</f>
        <v>0.1</v>
      </c>
      <c r="N164" s="8" t="str">
        <f>IF(supermarkt_data[[#This Row],[Payment]]="Cash","Y","")</f>
        <v/>
      </c>
      <c r="O164" t="str">
        <f>IF(OR(supermarkt_data[[#This Row],[Category]]="Gold",supermarkt_data[[#This Row],[Category]]="Premium"),"Gift","")</f>
        <v>Gift</v>
      </c>
    </row>
    <row r="165" spans="1:15" x14ac:dyDescent="0.35">
      <c r="A165" t="s">
        <v>192</v>
      </c>
      <c r="B165" s="1">
        <v>43551</v>
      </c>
      <c r="C165" t="s">
        <v>20</v>
      </c>
      <c r="D165" t="s">
        <v>39</v>
      </c>
      <c r="E165" t="s">
        <v>40</v>
      </c>
      <c r="F165" t="s">
        <v>23</v>
      </c>
      <c r="G165" t="s">
        <v>27</v>
      </c>
      <c r="H165" t="s">
        <v>33</v>
      </c>
      <c r="I165" t="s">
        <v>18</v>
      </c>
      <c r="J165" s="2">
        <v>28.016999999999999</v>
      </c>
      <c r="K165">
        <v>10</v>
      </c>
      <c r="L165" t="str">
        <f>VLOOKUP(supermarkt_data[[#This Row],[Net Profit]],Category[],2,TRUE)</f>
        <v>Silver</v>
      </c>
      <c r="M165" s="7">
        <f>VLOOKUP(supermarkt_data[[#This Row],[Net Profit]],Discount_[],2,TRUE)</f>
        <v>0.04</v>
      </c>
      <c r="N165" s="8" t="str">
        <f>IF(supermarkt_data[[#This Row],[Payment]]="Cash","Y","")</f>
        <v/>
      </c>
      <c r="O165" t="str">
        <f>IF(OR(supermarkt_data[[#This Row],[Category]]="Gold",supermarkt_data[[#This Row],[Category]]="Premium"),"Gift","")</f>
        <v/>
      </c>
    </row>
    <row r="166" spans="1:15" x14ac:dyDescent="0.35">
      <c r="A166" t="s">
        <v>193</v>
      </c>
      <c r="B166" s="1">
        <v>43484</v>
      </c>
      <c r="C166" t="s">
        <v>12</v>
      </c>
      <c r="D166" t="s">
        <v>21</v>
      </c>
      <c r="E166" t="s">
        <v>22</v>
      </c>
      <c r="F166" t="s">
        <v>23</v>
      </c>
      <c r="G166" t="s">
        <v>16</v>
      </c>
      <c r="H166" t="s">
        <v>41</v>
      </c>
      <c r="I166" t="s">
        <v>29</v>
      </c>
      <c r="J166" s="2">
        <v>17.271999999999998</v>
      </c>
      <c r="K166">
        <v>8.3000000000000007</v>
      </c>
      <c r="L166" t="str">
        <f>VLOOKUP(supermarkt_data[[#This Row],[Net Profit]],Category[],2,TRUE)</f>
        <v>Bronze</v>
      </c>
      <c r="M166" s="7">
        <f>VLOOKUP(supermarkt_data[[#This Row],[Net Profit]],Discount_[],2,TRUE)</f>
        <v>0.02</v>
      </c>
      <c r="N166" s="8" t="str">
        <f>IF(supermarkt_data[[#This Row],[Payment]]="Cash","Y","")</f>
        <v/>
      </c>
      <c r="O166" t="str">
        <f>IF(OR(supermarkt_data[[#This Row],[Category]]="Gold",supermarkt_data[[#This Row],[Category]]="Premium"),"Gift","")</f>
        <v/>
      </c>
    </row>
    <row r="167" spans="1:15" x14ac:dyDescent="0.35">
      <c r="A167" t="s">
        <v>194</v>
      </c>
      <c r="B167" s="1">
        <v>43521</v>
      </c>
      <c r="C167" t="s">
        <v>32</v>
      </c>
      <c r="D167" t="s">
        <v>13</v>
      </c>
      <c r="E167" t="s">
        <v>14</v>
      </c>
      <c r="F167" t="s">
        <v>23</v>
      </c>
      <c r="G167" t="s">
        <v>27</v>
      </c>
      <c r="H167" t="s">
        <v>33</v>
      </c>
      <c r="I167" t="s">
        <v>25</v>
      </c>
      <c r="J167" s="2">
        <v>3.1844999999999999</v>
      </c>
      <c r="K167">
        <v>6</v>
      </c>
      <c r="L167" t="str">
        <f>VLOOKUP(supermarkt_data[[#This Row],[Net Profit]],Category[],2,TRUE)</f>
        <v>Alert</v>
      </c>
      <c r="M167" s="7">
        <f>VLOOKUP(supermarkt_data[[#This Row],[Net Profit]],Discount_[],2,TRUE)</f>
        <v>0</v>
      </c>
      <c r="N167" s="8" t="str">
        <f>IF(supermarkt_data[[#This Row],[Payment]]="Cash","Y","")</f>
        <v>Y</v>
      </c>
      <c r="O167" t="str">
        <f>IF(OR(supermarkt_data[[#This Row],[Category]]="Gold",supermarkt_data[[#This Row],[Category]]="Premium"),"Gift","")</f>
        <v/>
      </c>
    </row>
    <row r="168" spans="1:15" x14ac:dyDescent="0.35">
      <c r="A168" t="s">
        <v>195</v>
      </c>
      <c r="B168" s="1">
        <v>43537</v>
      </c>
      <c r="C168" t="s">
        <v>20</v>
      </c>
      <c r="D168" t="s">
        <v>13</v>
      </c>
      <c r="E168" t="s">
        <v>14</v>
      </c>
      <c r="F168" t="s">
        <v>23</v>
      </c>
      <c r="G168" t="s">
        <v>27</v>
      </c>
      <c r="H168" t="s">
        <v>41</v>
      </c>
      <c r="I168" t="s">
        <v>29</v>
      </c>
      <c r="J168" s="2">
        <v>16.026499999999999</v>
      </c>
      <c r="K168">
        <v>7</v>
      </c>
      <c r="L168" t="str">
        <f>VLOOKUP(supermarkt_data[[#This Row],[Net Profit]],Category[],2,TRUE)</f>
        <v>Bronze</v>
      </c>
      <c r="M168" s="7">
        <f>VLOOKUP(supermarkt_data[[#This Row],[Net Profit]],Discount_[],2,TRUE)</f>
        <v>0.02</v>
      </c>
      <c r="N168" s="8" t="str">
        <f>IF(supermarkt_data[[#This Row],[Payment]]="Cash","Y","")</f>
        <v/>
      </c>
      <c r="O168" t="str">
        <f>IF(OR(supermarkt_data[[#This Row],[Category]]="Gold",supermarkt_data[[#This Row],[Category]]="Premium"),"Gift","")</f>
        <v/>
      </c>
    </row>
    <row r="169" spans="1:15" x14ac:dyDescent="0.35">
      <c r="A169" t="s">
        <v>196</v>
      </c>
      <c r="B169" s="1">
        <v>43495</v>
      </c>
      <c r="C169" t="s">
        <v>12</v>
      </c>
      <c r="D169" t="s">
        <v>21</v>
      </c>
      <c r="E169" t="s">
        <v>22</v>
      </c>
      <c r="F169" t="s">
        <v>23</v>
      </c>
      <c r="G169" t="s">
        <v>27</v>
      </c>
      <c r="H169" t="s">
        <v>33</v>
      </c>
      <c r="I169" t="s">
        <v>18</v>
      </c>
      <c r="J169" s="2">
        <v>7.64</v>
      </c>
      <c r="K169">
        <v>6.5</v>
      </c>
      <c r="L169" t="str">
        <f>VLOOKUP(supermarkt_data[[#This Row],[Net Profit]],Category[],2,TRUE)</f>
        <v>Alert</v>
      </c>
      <c r="M169" s="7">
        <f>VLOOKUP(supermarkt_data[[#This Row],[Net Profit]],Discount_[],2,TRUE)</f>
        <v>0</v>
      </c>
      <c r="N169" s="8" t="str">
        <f>IF(supermarkt_data[[#This Row],[Payment]]="Cash","Y","")</f>
        <v/>
      </c>
      <c r="O169" t="str">
        <f>IF(OR(supermarkt_data[[#This Row],[Category]]="Gold",supermarkt_data[[#This Row],[Category]]="Premium"),"Gift","")</f>
        <v/>
      </c>
    </row>
    <row r="170" spans="1:15" x14ac:dyDescent="0.35">
      <c r="A170" t="s">
        <v>197</v>
      </c>
      <c r="B170" s="1">
        <v>43516</v>
      </c>
      <c r="C170" t="s">
        <v>32</v>
      </c>
      <c r="D170" t="s">
        <v>39</v>
      </c>
      <c r="E170" t="s">
        <v>40</v>
      </c>
      <c r="F170" t="s">
        <v>23</v>
      </c>
      <c r="G170" t="s">
        <v>27</v>
      </c>
      <c r="H170" t="s">
        <v>41</v>
      </c>
      <c r="I170" t="s">
        <v>29</v>
      </c>
      <c r="J170" s="2">
        <v>19.95</v>
      </c>
      <c r="K170">
        <v>5.9</v>
      </c>
      <c r="L170" t="str">
        <f>VLOOKUP(supermarkt_data[[#This Row],[Net Profit]],Category[],2,TRUE)</f>
        <v>Bronze</v>
      </c>
      <c r="M170" s="7">
        <f>VLOOKUP(supermarkt_data[[#This Row],[Net Profit]],Discount_[],2,TRUE)</f>
        <v>0.02</v>
      </c>
      <c r="N170" s="8" t="str">
        <f>IF(supermarkt_data[[#This Row],[Payment]]="Cash","Y","")</f>
        <v/>
      </c>
      <c r="O170" t="str">
        <f>IF(OR(supermarkt_data[[#This Row],[Category]]="Gold",supermarkt_data[[#This Row],[Category]]="Premium"),"Gift","")</f>
        <v/>
      </c>
    </row>
    <row r="171" spans="1:15" x14ac:dyDescent="0.35">
      <c r="A171" t="s">
        <v>198</v>
      </c>
      <c r="B171" s="1">
        <v>43521</v>
      </c>
      <c r="C171" t="s">
        <v>32</v>
      </c>
      <c r="D171" t="s">
        <v>39</v>
      </c>
      <c r="E171" t="s">
        <v>40</v>
      </c>
      <c r="F171" t="s">
        <v>15</v>
      </c>
      <c r="G171" t="s">
        <v>27</v>
      </c>
      <c r="H171" t="s">
        <v>17</v>
      </c>
      <c r="I171" t="s">
        <v>18</v>
      </c>
      <c r="J171" s="2">
        <v>17.027999999999999</v>
      </c>
      <c r="K171">
        <v>5.6</v>
      </c>
      <c r="L171" t="str">
        <f>VLOOKUP(supermarkt_data[[#This Row],[Net Profit]],Category[],2,TRUE)</f>
        <v>Bronze</v>
      </c>
      <c r="M171" s="7">
        <f>VLOOKUP(supermarkt_data[[#This Row],[Net Profit]],Discount_[],2,TRUE)</f>
        <v>0.02</v>
      </c>
      <c r="N171" s="8" t="str">
        <f>IF(supermarkt_data[[#This Row],[Payment]]="Cash","Y","")</f>
        <v/>
      </c>
      <c r="O171" t="str">
        <f>IF(OR(supermarkt_data[[#This Row],[Category]]="Gold",supermarkt_data[[#This Row],[Category]]="Premium"),"Gift","")</f>
        <v/>
      </c>
    </row>
    <row r="172" spans="1:15" x14ac:dyDescent="0.35">
      <c r="A172" t="s">
        <v>199</v>
      </c>
      <c r="B172" s="1">
        <v>43481</v>
      </c>
      <c r="C172" t="s">
        <v>12</v>
      </c>
      <c r="D172" t="s">
        <v>21</v>
      </c>
      <c r="E172" t="s">
        <v>22</v>
      </c>
      <c r="F172" t="s">
        <v>23</v>
      </c>
      <c r="G172" t="s">
        <v>27</v>
      </c>
      <c r="H172" t="s">
        <v>28</v>
      </c>
      <c r="I172" t="s">
        <v>25</v>
      </c>
      <c r="J172" s="2">
        <v>47.79</v>
      </c>
      <c r="K172">
        <v>4.8</v>
      </c>
      <c r="L172" t="str">
        <f>VLOOKUP(supermarkt_data[[#This Row],[Net Profit]],Category[],2,TRUE)</f>
        <v>Premium</v>
      </c>
      <c r="M172" s="7">
        <f>VLOOKUP(supermarkt_data[[#This Row],[Net Profit]],Discount_[],2,TRUE)</f>
        <v>0.1</v>
      </c>
      <c r="N172" s="8" t="str">
        <f>IF(supermarkt_data[[#This Row],[Payment]]="Cash","Y","")</f>
        <v>Y</v>
      </c>
      <c r="O172" t="str">
        <f>IF(OR(supermarkt_data[[#This Row],[Category]]="Gold",supermarkt_data[[#This Row],[Category]]="Premium"),"Gift","")</f>
        <v>Gift</v>
      </c>
    </row>
    <row r="173" spans="1:15" x14ac:dyDescent="0.35">
      <c r="A173" t="s">
        <v>200</v>
      </c>
      <c r="B173" s="1">
        <v>43504</v>
      </c>
      <c r="C173" t="s">
        <v>32</v>
      </c>
      <c r="D173" t="s">
        <v>13</v>
      </c>
      <c r="E173" t="s">
        <v>14</v>
      </c>
      <c r="F173" t="s">
        <v>23</v>
      </c>
      <c r="G173" t="s">
        <v>27</v>
      </c>
      <c r="H173" t="s">
        <v>43</v>
      </c>
      <c r="I173" t="s">
        <v>29</v>
      </c>
      <c r="J173" s="2">
        <v>49.49</v>
      </c>
      <c r="K173">
        <v>8.6999999999999993</v>
      </c>
      <c r="L173" t="str">
        <f>VLOOKUP(supermarkt_data[[#This Row],[Net Profit]],Category[],2,TRUE)</f>
        <v>Premium</v>
      </c>
      <c r="M173" s="7">
        <f>VLOOKUP(supermarkt_data[[#This Row],[Net Profit]],Discount_[],2,TRUE)</f>
        <v>0.1</v>
      </c>
      <c r="N173" s="8" t="str">
        <f>IF(supermarkt_data[[#This Row],[Payment]]="Cash","Y","")</f>
        <v/>
      </c>
      <c r="O173" t="str">
        <f>IF(OR(supermarkt_data[[#This Row],[Category]]="Gold",supermarkt_data[[#This Row],[Category]]="Premium"),"Gift","")</f>
        <v>Gift</v>
      </c>
    </row>
    <row r="174" spans="1:15" x14ac:dyDescent="0.35">
      <c r="A174" t="s">
        <v>201</v>
      </c>
      <c r="B174" s="1">
        <v>43484</v>
      </c>
      <c r="C174" t="s">
        <v>12</v>
      </c>
      <c r="D174" t="s">
        <v>13</v>
      </c>
      <c r="E174" t="s">
        <v>14</v>
      </c>
      <c r="F174" t="s">
        <v>23</v>
      </c>
      <c r="G174" t="s">
        <v>27</v>
      </c>
      <c r="H174" t="s">
        <v>41</v>
      </c>
      <c r="I174" t="s">
        <v>25</v>
      </c>
      <c r="J174" s="2">
        <v>15.384</v>
      </c>
      <c r="K174">
        <v>6.5</v>
      </c>
      <c r="L174" t="str">
        <f>VLOOKUP(supermarkt_data[[#This Row],[Net Profit]],Category[],2,TRUE)</f>
        <v>Bronze</v>
      </c>
      <c r="M174" s="7">
        <f>VLOOKUP(supermarkt_data[[#This Row],[Net Profit]],Discount_[],2,TRUE)</f>
        <v>0.02</v>
      </c>
      <c r="N174" s="8" t="str">
        <f>IF(supermarkt_data[[#This Row],[Payment]]="Cash","Y","")</f>
        <v>Y</v>
      </c>
      <c r="O174" t="str">
        <f>IF(OR(supermarkt_data[[#This Row],[Category]]="Gold",supermarkt_data[[#This Row],[Category]]="Premium"),"Gift","")</f>
        <v/>
      </c>
    </row>
    <row r="175" spans="1:15" x14ac:dyDescent="0.35">
      <c r="A175" t="s">
        <v>202</v>
      </c>
      <c r="B175" s="1">
        <v>43497</v>
      </c>
      <c r="C175" t="s">
        <v>32</v>
      </c>
      <c r="D175" t="s">
        <v>13</v>
      </c>
      <c r="E175" t="s">
        <v>14</v>
      </c>
      <c r="F175" t="s">
        <v>15</v>
      </c>
      <c r="G175" t="s">
        <v>27</v>
      </c>
      <c r="H175" t="s">
        <v>33</v>
      </c>
      <c r="I175" t="s">
        <v>29</v>
      </c>
      <c r="J175" s="2">
        <v>24.332000000000001</v>
      </c>
      <c r="K175">
        <v>8.5</v>
      </c>
      <c r="L175" t="str">
        <f>VLOOKUP(supermarkt_data[[#This Row],[Net Profit]],Category[],2,TRUE)</f>
        <v>Silver</v>
      </c>
      <c r="M175" s="7">
        <f>VLOOKUP(supermarkt_data[[#This Row],[Net Profit]],Discount_[],2,TRUE)</f>
        <v>0.04</v>
      </c>
      <c r="N175" s="8" t="str">
        <f>IF(supermarkt_data[[#This Row],[Payment]]="Cash","Y","")</f>
        <v/>
      </c>
      <c r="O175" t="str">
        <f>IF(OR(supermarkt_data[[#This Row],[Category]]="Gold",supermarkt_data[[#This Row],[Category]]="Premium"),"Gift","")</f>
        <v/>
      </c>
    </row>
    <row r="176" spans="1:15" x14ac:dyDescent="0.35">
      <c r="A176" t="s">
        <v>203</v>
      </c>
      <c r="B176" s="1">
        <v>43468</v>
      </c>
      <c r="C176" t="s">
        <v>12</v>
      </c>
      <c r="D176" t="s">
        <v>13</v>
      </c>
      <c r="E176" t="s">
        <v>14</v>
      </c>
      <c r="F176" t="s">
        <v>23</v>
      </c>
      <c r="G176" t="s">
        <v>27</v>
      </c>
      <c r="H176" t="s">
        <v>17</v>
      </c>
      <c r="I176" t="s">
        <v>18</v>
      </c>
      <c r="J176" s="2">
        <v>17.502500000000001</v>
      </c>
      <c r="K176">
        <v>5.5</v>
      </c>
      <c r="L176" t="str">
        <f>VLOOKUP(supermarkt_data[[#This Row],[Net Profit]],Category[],2,TRUE)</f>
        <v>Bronze</v>
      </c>
      <c r="M176" s="7">
        <f>VLOOKUP(supermarkt_data[[#This Row],[Net Profit]],Discount_[],2,TRUE)</f>
        <v>0.02</v>
      </c>
      <c r="N176" s="8" t="str">
        <f>IF(supermarkt_data[[#This Row],[Payment]]="Cash","Y","")</f>
        <v/>
      </c>
      <c r="O176" t="str">
        <f>IF(OR(supermarkt_data[[#This Row],[Category]]="Gold",supermarkt_data[[#This Row],[Category]]="Premium"),"Gift","")</f>
        <v/>
      </c>
    </row>
    <row r="177" spans="1:15" x14ac:dyDescent="0.35">
      <c r="A177" t="s">
        <v>204</v>
      </c>
      <c r="B177" s="1">
        <v>43491</v>
      </c>
      <c r="C177" t="s">
        <v>12</v>
      </c>
      <c r="D177" t="s">
        <v>39</v>
      </c>
      <c r="E177" t="s">
        <v>40</v>
      </c>
      <c r="F177" t="s">
        <v>15</v>
      </c>
      <c r="G177" t="s">
        <v>27</v>
      </c>
      <c r="H177" t="s">
        <v>41</v>
      </c>
      <c r="I177" t="s">
        <v>29</v>
      </c>
      <c r="J177" s="2">
        <v>20.012499999999999</v>
      </c>
      <c r="K177">
        <v>9.4</v>
      </c>
      <c r="L177" t="str">
        <f>VLOOKUP(supermarkt_data[[#This Row],[Net Profit]],Category[],2,TRUE)</f>
        <v>Silver</v>
      </c>
      <c r="M177" s="7">
        <f>VLOOKUP(supermarkt_data[[#This Row],[Net Profit]],Discount_[],2,TRUE)</f>
        <v>0.04</v>
      </c>
      <c r="N177" s="8" t="str">
        <f>IF(supermarkt_data[[#This Row],[Payment]]="Cash","Y","")</f>
        <v/>
      </c>
      <c r="O177" t="str">
        <f>IF(OR(supermarkt_data[[#This Row],[Category]]="Gold",supermarkt_data[[#This Row],[Category]]="Premium"),"Gift","")</f>
        <v/>
      </c>
    </row>
    <row r="178" spans="1:15" x14ac:dyDescent="0.35">
      <c r="A178" t="s">
        <v>205</v>
      </c>
      <c r="B178" s="1">
        <v>43527</v>
      </c>
      <c r="C178" t="s">
        <v>20</v>
      </c>
      <c r="D178" t="s">
        <v>21</v>
      </c>
      <c r="E178" t="s">
        <v>22</v>
      </c>
      <c r="F178" t="s">
        <v>23</v>
      </c>
      <c r="G178" t="s">
        <v>27</v>
      </c>
      <c r="H178" t="s">
        <v>24</v>
      </c>
      <c r="I178" t="s">
        <v>25</v>
      </c>
      <c r="J178" s="2">
        <v>8.34</v>
      </c>
      <c r="K178">
        <v>6.3</v>
      </c>
      <c r="L178" t="str">
        <f>VLOOKUP(supermarkt_data[[#This Row],[Net Profit]],Category[],2,TRUE)</f>
        <v>Alert</v>
      </c>
      <c r="M178" s="7">
        <f>VLOOKUP(supermarkt_data[[#This Row],[Net Profit]],Discount_[],2,TRUE)</f>
        <v>0</v>
      </c>
      <c r="N178" s="8" t="str">
        <f>IF(supermarkt_data[[#This Row],[Payment]]="Cash","Y","")</f>
        <v>Y</v>
      </c>
      <c r="O178" t="str">
        <f>IF(OR(supermarkt_data[[#This Row],[Category]]="Gold",supermarkt_data[[#This Row],[Category]]="Premium"),"Gift","")</f>
        <v/>
      </c>
    </row>
    <row r="179" spans="1:15" x14ac:dyDescent="0.35">
      <c r="A179" t="s">
        <v>206</v>
      </c>
      <c r="B179" s="1">
        <v>43484</v>
      </c>
      <c r="C179" t="s">
        <v>12</v>
      </c>
      <c r="D179" t="s">
        <v>39</v>
      </c>
      <c r="E179" t="s">
        <v>40</v>
      </c>
      <c r="F179" t="s">
        <v>15</v>
      </c>
      <c r="G179" t="s">
        <v>27</v>
      </c>
      <c r="H179" t="s">
        <v>24</v>
      </c>
      <c r="I179" t="s">
        <v>29</v>
      </c>
      <c r="J179" s="2">
        <v>15.867000000000001</v>
      </c>
      <c r="K179">
        <v>9.8000000000000007</v>
      </c>
      <c r="L179" t="str">
        <f>VLOOKUP(supermarkt_data[[#This Row],[Net Profit]],Category[],2,TRUE)</f>
        <v>Bronze</v>
      </c>
      <c r="M179" s="7">
        <f>VLOOKUP(supermarkt_data[[#This Row],[Net Profit]],Discount_[],2,TRUE)</f>
        <v>0.02</v>
      </c>
      <c r="N179" s="8" t="str">
        <f>IF(supermarkt_data[[#This Row],[Payment]]="Cash","Y","")</f>
        <v/>
      </c>
      <c r="O179" t="str">
        <f>IF(OR(supermarkt_data[[#This Row],[Category]]="Gold",supermarkt_data[[#This Row],[Category]]="Premium"),"Gift","")</f>
        <v/>
      </c>
    </row>
    <row r="180" spans="1:15" x14ac:dyDescent="0.35">
      <c r="A180" t="s">
        <v>207</v>
      </c>
      <c r="B180" s="1">
        <v>43483</v>
      </c>
      <c r="C180" t="s">
        <v>12</v>
      </c>
      <c r="D180" t="s">
        <v>39</v>
      </c>
      <c r="E180" t="s">
        <v>40</v>
      </c>
      <c r="F180" t="s">
        <v>23</v>
      </c>
      <c r="G180" t="s">
        <v>27</v>
      </c>
      <c r="H180" t="s">
        <v>41</v>
      </c>
      <c r="I180" t="s">
        <v>18</v>
      </c>
      <c r="J180" s="2">
        <v>7.9160000000000004</v>
      </c>
      <c r="K180">
        <v>8.6999999999999993</v>
      </c>
      <c r="L180" t="str">
        <f>VLOOKUP(supermarkt_data[[#This Row],[Net Profit]],Category[],2,TRUE)</f>
        <v>Alert</v>
      </c>
      <c r="M180" s="7">
        <f>VLOOKUP(supermarkt_data[[#This Row],[Net Profit]],Discount_[],2,TRUE)</f>
        <v>0</v>
      </c>
      <c r="N180" s="8" t="str">
        <f>IF(supermarkt_data[[#This Row],[Payment]]="Cash","Y","")</f>
        <v/>
      </c>
      <c r="O180" t="str">
        <f>IF(OR(supermarkt_data[[#This Row],[Category]]="Gold",supermarkt_data[[#This Row],[Category]]="Premium"),"Gift","")</f>
        <v/>
      </c>
    </row>
    <row r="181" spans="1:15" x14ac:dyDescent="0.35">
      <c r="A181" t="s">
        <v>208</v>
      </c>
      <c r="B181" s="1">
        <v>43545</v>
      </c>
      <c r="C181" t="s">
        <v>20</v>
      </c>
      <c r="D181" t="s">
        <v>13</v>
      </c>
      <c r="E181" t="s">
        <v>14</v>
      </c>
      <c r="F181" t="s">
        <v>15</v>
      </c>
      <c r="G181" t="s">
        <v>27</v>
      </c>
      <c r="H181" t="s">
        <v>28</v>
      </c>
      <c r="I181" t="s">
        <v>18</v>
      </c>
      <c r="J181" s="2">
        <v>15.228</v>
      </c>
      <c r="K181">
        <v>8.8000000000000007</v>
      </c>
      <c r="L181" t="str">
        <f>VLOOKUP(supermarkt_data[[#This Row],[Net Profit]],Category[],2,TRUE)</f>
        <v>Bronze</v>
      </c>
      <c r="M181" s="7">
        <f>VLOOKUP(supermarkt_data[[#This Row],[Net Profit]],Discount_[],2,TRUE)</f>
        <v>0.02</v>
      </c>
      <c r="N181" s="8" t="str">
        <f>IF(supermarkt_data[[#This Row],[Payment]]="Cash","Y","")</f>
        <v/>
      </c>
      <c r="O181" t="str">
        <f>IF(OR(supermarkt_data[[#This Row],[Category]]="Gold",supermarkt_data[[#This Row],[Category]]="Premium"),"Gift","")</f>
        <v/>
      </c>
    </row>
    <row r="182" spans="1:15" x14ac:dyDescent="0.35">
      <c r="A182" t="s">
        <v>209</v>
      </c>
      <c r="B182" s="1">
        <v>43527</v>
      </c>
      <c r="C182" t="s">
        <v>20</v>
      </c>
      <c r="D182" t="s">
        <v>13</v>
      </c>
      <c r="E182" t="s">
        <v>14</v>
      </c>
      <c r="F182" t="s">
        <v>15</v>
      </c>
      <c r="G182" t="s">
        <v>27</v>
      </c>
      <c r="H182" t="s">
        <v>41</v>
      </c>
      <c r="I182" t="s">
        <v>29</v>
      </c>
      <c r="J182" s="2">
        <v>8.8680000000000003</v>
      </c>
      <c r="K182">
        <v>9.6</v>
      </c>
      <c r="L182" t="str">
        <f>VLOOKUP(supermarkt_data[[#This Row],[Net Profit]],Category[],2,TRUE)</f>
        <v>Alert</v>
      </c>
      <c r="M182" s="7">
        <f>VLOOKUP(supermarkt_data[[#This Row],[Net Profit]],Discount_[],2,TRUE)</f>
        <v>0</v>
      </c>
      <c r="N182" s="8" t="str">
        <f>IF(supermarkt_data[[#This Row],[Payment]]="Cash","Y","")</f>
        <v/>
      </c>
      <c r="O182" t="str">
        <f>IF(OR(supermarkt_data[[#This Row],[Category]]="Gold",supermarkt_data[[#This Row],[Category]]="Premium"),"Gift","")</f>
        <v/>
      </c>
    </row>
    <row r="183" spans="1:15" x14ac:dyDescent="0.35">
      <c r="A183" t="s">
        <v>210</v>
      </c>
      <c r="B183" s="1">
        <v>43509</v>
      </c>
      <c r="C183" t="s">
        <v>32</v>
      </c>
      <c r="D183" t="s">
        <v>21</v>
      </c>
      <c r="E183" t="s">
        <v>22</v>
      </c>
      <c r="F183" t="s">
        <v>23</v>
      </c>
      <c r="G183" t="s">
        <v>16</v>
      </c>
      <c r="H183" t="s">
        <v>43</v>
      </c>
      <c r="I183" t="s">
        <v>29</v>
      </c>
      <c r="J183" s="2">
        <v>7.8784999999999998</v>
      </c>
      <c r="K183">
        <v>4.8</v>
      </c>
      <c r="L183" t="str">
        <f>VLOOKUP(supermarkt_data[[#This Row],[Net Profit]],Category[],2,TRUE)</f>
        <v>Alert</v>
      </c>
      <c r="M183" s="7">
        <f>VLOOKUP(supermarkt_data[[#This Row],[Net Profit]],Discount_[],2,TRUE)</f>
        <v>0</v>
      </c>
      <c r="N183" s="8" t="str">
        <f>IF(supermarkt_data[[#This Row],[Payment]]="Cash","Y","")</f>
        <v/>
      </c>
      <c r="O183" t="str">
        <f>IF(OR(supermarkt_data[[#This Row],[Category]]="Gold",supermarkt_data[[#This Row],[Category]]="Premium"),"Gift","")</f>
        <v/>
      </c>
    </row>
    <row r="184" spans="1:15" x14ac:dyDescent="0.35">
      <c r="A184" t="s">
        <v>211</v>
      </c>
      <c r="B184" s="1">
        <v>43547</v>
      </c>
      <c r="C184" t="s">
        <v>20</v>
      </c>
      <c r="D184" t="s">
        <v>13</v>
      </c>
      <c r="E184" t="s">
        <v>14</v>
      </c>
      <c r="F184" t="s">
        <v>23</v>
      </c>
      <c r="G184" t="s">
        <v>27</v>
      </c>
      <c r="H184" t="s">
        <v>41</v>
      </c>
      <c r="I184" t="s">
        <v>18</v>
      </c>
      <c r="J184" s="2">
        <v>22.164000000000001</v>
      </c>
      <c r="K184">
        <v>4.4000000000000004</v>
      </c>
      <c r="L184" t="str">
        <f>VLOOKUP(supermarkt_data[[#This Row],[Net Profit]],Category[],2,TRUE)</f>
        <v>Silver</v>
      </c>
      <c r="M184" s="7">
        <f>VLOOKUP(supermarkt_data[[#This Row],[Net Profit]],Discount_[],2,TRUE)</f>
        <v>0.04</v>
      </c>
      <c r="N184" s="8" t="str">
        <f>IF(supermarkt_data[[#This Row],[Payment]]="Cash","Y","")</f>
        <v/>
      </c>
      <c r="O184" t="str">
        <f>IF(OR(supermarkt_data[[#This Row],[Category]]="Gold",supermarkt_data[[#This Row],[Category]]="Premium"),"Gift","")</f>
        <v/>
      </c>
    </row>
    <row r="185" spans="1:15" x14ac:dyDescent="0.35">
      <c r="A185" t="s">
        <v>212</v>
      </c>
      <c r="B185" s="1">
        <v>43493</v>
      </c>
      <c r="C185" t="s">
        <v>12</v>
      </c>
      <c r="D185" t="s">
        <v>21</v>
      </c>
      <c r="E185" t="s">
        <v>22</v>
      </c>
      <c r="F185" t="s">
        <v>15</v>
      </c>
      <c r="G185" t="s">
        <v>27</v>
      </c>
      <c r="H185" t="s">
        <v>17</v>
      </c>
      <c r="I185" t="s">
        <v>18</v>
      </c>
      <c r="J185" s="2">
        <v>13.02</v>
      </c>
      <c r="K185">
        <v>9.9</v>
      </c>
      <c r="L185" t="str">
        <f>VLOOKUP(supermarkt_data[[#This Row],[Net Profit]],Category[],2,TRUE)</f>
        <v>Bronze</v>
      </c>
      <c r="M185" s="7">
        <f>VLOOKUP(supermarkt_data[[#This Row],[Net Profit]],Discount_[],2,TRUE)</f>
        <v>0.02</v>
      </c>
      <c r="N185" s="8" t="str">
        <f>IF(supermarkt_data[[#This Row],[Payment]]="Cash","Y","")</f>
        <v/>
      </c>
      <c r="O185" t="str">
        <f>IF(OR(supermarkt_data[[#This Row],[Category]]="Gold",supermarkt_data[[#This Row],[Category]]="Premium"),"Gift","")</f>
        <v/>
      </c>
    </row>
    <row r="186" spans="1:15" x14ac:dyDescent="0.35">
      <c r="A186" t="s">
        <v>213</v>
      </c>
      <c r="B186" s="1">
        <v>43505</v>
      </c>
      <c r="C186" t="s">
        <v>32</v>
      </c>
      <c r="D186" t="s">
        <v>21</v>
      </c>
      <c r="E186" t="s">
        <v>22</v>
      </c>
      <c r="F186" t="s">
        <v>23</v>
      </c>
      <c r="G186" t="s">
        <v>27</v>
      </c>
      <c r="H186" t="s">
        <v>43</v>
      </c>
      <c r="I186" t="s">
        <v>25</v>
      </c>
      <c r="J186" s="2">
        <v>22.491</v>
      </c>
      <c r="K186">
        <v>5.7</v>
      </c>
      <c r="L186" t="str">
        <f>VLOOKUP(supermarkt_data[[#This Row],[Net Profit]],Category[],2,TRUE)</f>
        <v>Silver</v>
      </c>
      <c r="M186" s="7">
        <f>VLOOKUP(supermarkt_data[[#This Row],[Net Profit]],Discount_[],2,TRUE)</f>
        <v>0.04</v>
      </c>
      <c r="N186" s="8" t="str">
        <f>IF(supermarkt_data[[#This Row],[Payment]]="Cash","Y","")</f>
        <v>Y</v>
      </c>
      <c r="O186" t="str">
        <f>IF(OR(supermarkt_data[[#This Row],[Category]]="Gold",supermarkt_data[[#This Row],[Category]]="Premium"),"Gift","")</f>
        <v/>
      </c>
    </row>
    <row r="187" spans="1:15" x14ac:dyDescent="0.35">
      <c r="A187" t="s">
        <v>214</v>
      </c>
      <c r="B187" s="1">
        <v>43488</v>
      </c>
      <c r="C187" t="s">
        <v>12</v>
      </c>
      <c r="D187" t="s">
        <v>21</v>
      </c>
      <c r="E187" t="s">
        <v>22</v>
      </c>
      <c r="F187" t="s">
        <v>15</v>
      </c>
      <c r="G187" t="s">
        <v>27</v>
      </c>
      <c r="H187" t="s">
        <v>41</v>
      </c>
      <c r="I187" t="s">
        <v>25</v>
      </c>
      <c r="J187" s="2">
        <v>15.388</v>
      </c>
      <c r="K187">
        <v>7.7</v>
      </c>
      <c r="L187" t="str">
        <f>VLOOKUP(supermarkt_data[[#This Row],[Net Profit]],Category[],2,TRUE)</f>
        <v>Bronze</v>
      </c>
      <c r="M187" s="7">
        <f>VLOOKUP(supermarkt_data[[#This Row],[Net Profit]],Discount_[],2,TRUE)</f>
        <v>0.02</v>
      </c>
      <c r="N187" s="8" t="str">
        <f>IF(supermarkt_data[[#This Row],[Payment]]="Cash","Y","")</f>
        <v>Y</v>
      </c>
      <c r="O187" t="str">
        <f>IF(OR(supermarkt_data[[#This Row],[Category]]="Gold",supermarkt_data[[#This Row],[Category]]="Premium"),"Gift","")</f>
        <v/>
      </c>
    </row>
    <row r="188" spans="1:15" x14ac:dyDescent="0.35">
      <c r="A188" t="s">
        <v>215</v>
      </c>
      <c r="B188" s="1">
        <v>43547</v>
      </c>
      <c r="C188" t="s">
        <v>20</v>
      </c>
      <c r="D188" t="s">
        <v>13</v>
      </c>
      <c r="E188" t="s">
        <v>14</v>
      </c>
      <c r="F188" t="s">
        <v>15</v>
      </c>
      <c r="G188" t="s">
        <v>27</v>
      </c>
      <c r="H188" t="s">
        <v>33</v>
      </c>
      <c r="I188" t="s">
        <v>18</v>
      </c>
      <c r="J188" s="2">
        <v>7.75</v>
      </c>
      <c r="K188">
        <v>8</v>
      </c>
      <c r="L188" t="str">
        <f>VLOOKUP(supermarkt_data[[#This Row],[Net Profit]],Category[],2,TRUE)</f>
        <v>Alert</v>
      </c>
      <c r="M188" s="7">
        <f>VLOOKUP(supermarkt_data[[#This Row],[Net Profit]],Discount_[],2,TRUE)</f>
        <v>0</v>
      </c>
      <c r="N188" s="8" t="str">
        <f>IF(supermarkt_data[[#This Row],[Payment]]="Cash","Y","")</f>
        <v/>
      </c>
      <c r="O188" t="str">
        <f>IF(OR(supermarkt_data[[#This Row],[Category]]="Gold",supermarkt_data[[#This Row],[Category]]="Premium"),"Gift","")</f>
        <v/>
      </c>
    </row>
    <row r="189" spans="1:15" x14ac:dyDescent="0.35">
      <c r="A189" t="s">
        <v>216</v>
      </c>
      <c r="B189" s="1">
        <v>43490</v>
      </c>
      <c r="C189" t="s">
        <v>12</v>
      </c>
      <c r="D189" t="s">
        <v>21</v>
      </c>
      <c r="E189" t="s">
        <v>22</v>
      </c>
      <c r="F189" t="s">
        <v>23</v>
      </c>
      <c r="G189" t="s">
        <v>27</v>
      </c>
      <c r="H189" t="s">
        <v>17</v>
      </c>
      <c r="I189" t="s">
        <v>18</v>
      </c>
      <c r="J189" s="2">
        <v>13.724</v>
      </c>
      <c r="K189">
        <v>5.7</v>
      </c>
      <c r="L189" t="str">
        <f>VLOOKUP(supermarkt_data[[#This Row],[Net Profit]],Category[],2,TRUE)</f>
        <v>Bronze</v>
      </c>
      <c r="M189" s="7">
        <f>VLOOKUP(supermarkt_data[[#This Row],[Net Profit]],Discount_[],2,TRUE)</f>
        <v>0.02</v>
      </c>
      <c r="N189" s="8" t="str">
        <f>IF(supermarkt_data[[#This Row],[Payment]]="Cash","Y","")</f>
        <v/>
      </c>
      <c r="O189" t="str">
        <f>IF(OR(supermarkt_data[[#This Row],[Category]]="Gold",supermarkt_data[[#This Row],[Category]]="Premium"),"Gift","")</f>
        <v/>
      </c>
    </row>
    <row r="190" spans="1:15" x14ac:dyDescent="0.35">
      <c r="A190" t="s">
        <v>217</v>
      </c>
      <c r="B190" s="1">
        <v>43528</v>
      </c>
      <c r="C190" t="s">
        <v>20</v>
      </c>
      <c r="D190" t="s">
        <v>13</v>
      </c>
      <c r="E190" t="s">
        <v>14</v>
      </c>
      <c r="F190" t="s">
        <v>23</v>
      </c>
      <c r="G190" t="s">
        <v>16</v>
      </c>
      <c r="H190" t="s">
        <v>33</v>
      </c>
      <c r="I190" t="s">
        <v>29</v>
      </c>
      <c r="J190" s="2">
        <v>4.319</v>
      </c>
      <c r="K190">
        <v>6.7</v>
      </c>
      <c r="L190" t="str">
        <f>VLOOKUP(supermarkt_data[[#This Row],[Net Profit]],Category[],2,TRUE)</f>
        <v>Alert</v>
      </c>
      <c r="M190" s="7">
        <f>VLOOKUP(supermarkt_data[[#This Row],[Net Profit]],Discount_[],2,TRUE)</f>
        <v>0</v>
      </c>
      <c r="N190" s="8" t="str">
        <f>IF(supermarkt_data[[#This Row],[Payment]]="Cash","Y","")</f>
        <v/>
      </c>
      <c r="O190" t="str">
        <f>IF(OR(supermarkt_data[[#This Row],[Category]]="Gold",supermarkt_data[[#This Row],[Category]]="Premium"),"Gift","")</f>
        <v/>
      </c>
    </row>
    <row r="191" spans="1:15" x14ac:dyDescent="0.35">
      <c r="A191" t="s">
        <v>218</v>
      </c>
      <c r="B191" s="1">
        <v>43529</v>
      </c>
      <c r="C191" t="s">
        <v>20</v>
      </c>
      <c r="D191" t="s">
        <v>39</v>
      </c>
      <c r="E191" t="s">
        <v>40</v>
      </c>
      <c r="F191" t="s">
        <v>15</v>
      </c>
      <c r="G191" t="s">
        <v>27</v>
      </c>
      <c r="H191" t="s">
        <v>41</v>
      </c>
      <c r="I191" t="s">
        <v>18</v>
      </c>
      <c r="J191" s="2">
        <v>2.7120000000000002</v>
      </c>
      <c r="K191">
        <v>8</v>
      </c>
      <c r="L191" t="str">
        <f>VLOOKUP(supermarkt_data[[#This Row],[Net Profit]],Category[],2,TRUE)</f>
        <v>Alert</v>
      </c>
      <c r="M191" s="7">
        <f>VLOOKUP(supermarkt_data[[#This Row],[Net Profit]],Discount_[],2,TRUE)</f>
        <v>0</v>
      </c>
      <c r="N191" s="8" t="str">
        <f>IF(supermarkt_data[[#This Row],[Payment]]="Cash","Y","")</f>
        <v/>
      </c>
      <c r="O191" t="str">
        <f>IF(OR(supermarkt_data[[#This Row],[Category]]="Gold",supermarkt_data[[#This Row],[Category]]="Premium"),"Gift","")</f>
        <v/>
      </c>
    </row>
    <row r="192" spans="1:15" x14ac:dyDescent="0.35">
      <c r="A192" t="s">
        <v>219</v>
      </c>
      <c r="B192" s="1">
        <v>43527</v>
      </c>
      <c r="C192" t="s">
        <v>20</v>
      </c>
      <c r="D192" t="s">
        <v>39</v>
      </c>
      <c r="E192" t="s">
        <v>40</v>
      </c>
      <c r="F192" t="s">
        <v>15</v>
      </c>
      <c r="G192" t="s">
        <v>16</v>
      </c>
      <c r="H192" t="s">
        <v>28</v>
      </c>
      <c r="I192" t="s">
        <v>18</v>
      </c>
      <c r="J192" s="2">
        <v>37.795999999999999</v>
      </c>
      <c r="K192">
        <v>7.5</v>
      </c>
      <c r="L192" t="str">
        <f>VLOOKUP(supermarkt_data[[#This Row],[Net Profit]],Category[],2,TRUE)</f>
        <v>Gold</v>
      </c>
      <c r="M192" s="7">
        <f>VLOOKUP(supermarkt_data[[#This Row],[Net Profit]],Discount_[],2,TRUE)</f>
        <v>7.0000000000000007E-2</v>
      </c>
      <c r="N192" s="8" t="str">
        <f>IF(supermarkt_data[[#This Row],[Payment]]="Cash","Y","")</f>
        <v/>
      </c>
      <c r="O192" t="str">
        <f>IF(OR(supermarkt_data[[#This Row],[Category]]="Gold",supermarkt_data[[#This Row],[Category]]="Premium"),"Gift","")</f>
        <v>Gift</v>
      </c>
    </row>
    <row r="193" spans="1:15" x14ac:dyDescent="0.35">
      <c r="A193" t="s">
        <v>220</v>
      </c>
      <c r="B193" s="1">
        <v>43504</v>
      </c>
      <c r="C193" t="s">
        <v>32</v>
      </c>
      <c r="D193" t="s">
        <v>39</v>
      </c>
      <c r="E193" t="s">
        <v>40</v>
      </c>
      <c r="F193" t="s">
        <v>15</v>
      </c>
      <c r="G193" t="s">
        <v>27</v>
      </c>
      <c r="H193" t="s">
        <v>28</v>
      </c>
      <c r="I193" t="s">
        <v>25</v>
      </c>
      <c r="J193" s="2">
        <v>9.2940000000000005</v>
      </c>
      <c r="K193">
        <v>7</v>
      </c>
      <c r="L193" t="str">
        <f>VLOOKUP(supermarkt_data[[#This Row],[Net Profit]],Category[],2,TRUE)</f>
        <v>Alert</v>
      </c>
      <c r="M193" s="7">
        <f>VLOOKUP(supermarkt_data[[#This Row],[Net Profit]],Discount_[],2,TRUE)</f>
        <v>0</v>
      </c>
      <c r="N193" s="8" t="str">
        <f>IF(supermarkt_data[[#This Row],[Payment]]="Cash","Y","")</f>
        <v>Y</v>
      </c>
      <c r="O193" t="str">
        <f>IF(OR(supermarkt_data[[#This Row],[Category]]="Gold",supermarkt_data[[#This Row],[Category]]="Premium"),"Gift","")</f>
        <v/>
      </c>
    </row>
    <row r="194" spans="1:15" x14ac:dyDescent="0.35">
      <c r="A194" t="s">
        <v>221</v>
      </c>
      <c r="B194" s="1">
        <v>43506</v>
      </c>
      <c r="C194" t="s">
        <v>32</v>
      </c>
      <c r="D194" t="s">
        <v>13</v>
      </c>
      <c r="E194" t="s">
        <v>14</v>
      </c>
      <c r="F194" t="s">
        <v>23</v>
      </c>
      <c r="G194" t="s">
        <v>27</v>
      </c>
      <c r="H194" t="s">
        <v>28</v>
      </c>
      <c r="I194" t="s">
        <v>18</v>
      </c>
      <c r="J194" s="2">
        <v>3.7035</v>
      </c>
      <c r="K194">
        <v>9.9</v>
      </c>
      <c r="L194" t="str">
        <f>VLOOKUP(supermarkt_data[[#This Row],[Net Profit]],Category[],2,TRUE)</f>
        <v>Alert</v>
      </c>
      <c r="M194" s="7">
        <f>VLOOKUP(supermarkt_data[[#This Row],[Net Profit]],Discount_[],2,TRUE)</f>
        <v>0</v>
      </c>
      <c r="N194" s="8" t="str">
        <f>IF(supermarkt_data[[#This Row],[Payment]]="Cash","Y","")</f>
        <v/>
      </c>
      <c r="O194" t="str">
        <f>IF(OR(supermarkt_data[[#This Row],[Category]]="Gold",supermarkt_data[[#This Row],[Category]]="Premium"),"Gift","")</f>
        <v/>
      </c>
    </row>
    <row r="195" spans="1:15" x14ac:dyDescent="0.35">
      <c r="A195" t="s">
        <v>222</v>
      </c>
      <c r="B195" s="1">
        <v>43493</v>
      </c>
      <c r="C195" t="s">
        <v>12</v>
      </c>
      <c r="D195" t="s">
        <v>21</v>
      </c>
      <c r="E195" t="s">
        <v>22</v>
      </c>
      <c r="F195" t="s">
        <v>23</v>
      </c>
      <c r="G195" t="s">
        <v>16</v>
      </c>
      <c r="H195" t="s">
        <v>28</v>
      </c>
      <c r="I195" t="s">
        <v>29</v>
      </c>
      <c r="J195" s="2">
        <v>13.962</v>
      </c>
      <c r="K195">
        <v>5.9</v>
      </c>
      <c r="L195" t="str">
        <f>VLOOKUP(supermarkt_data[[#This Row],[Net Profit]],Category[],2,TRUE)</f>
        <v>Bronze</v>
      </c>
      <c r="M195" s="7">
        <f>VLOOKUP(supermarkt_data[[#This Row],[Net Profit]],Discount_[],2,TRUE)</f>
        <v>0.02</v>
      </c>
      <c r="N195" s="8" t="str">
        <f>IF(supermarkt_data[[#This Row],[Payment]]="Cash","Y","")</f>
        <v/>
      </c>
      <c r="O195" t="str">
        <f>IF(OR(supermarkt_data[[#This Row],[Category]]="Gold",supermarkt_data[[#This Row],[Category]]="Premium"),"Gift","")</f>
        <v/>
      </c>
    </row>
    <row r="196" spans="1:15" x14ac:dyDescent="0.35">
      <c r="A196" t="s">
        <v>223</v>
      </c>
      <c r="B196" s="1">
        <v>43507</v>
      </c>
      <c r="C196" t="s">
        <v>32</v>
      </c>
      <c r="D196" t="s">
        <v>39</v>
      </c>
      <c r="E196" t="s">
        <v>40</v>
      </c>
      <c r="F196" t="s">
        <v>23</v>
      </c>
      <c r="G196" t="s">
        <v>16</v>
      </c>
      <c r="H196" t="s">
        <v>28</v>
      </c>
      <c r="I196" t="s">
        <v>29</v>
      </c>
      <c r="J196" s="2">
        <v>11.555999999999999</v>
      </c>
      <c r="K196">
        <v>7.2</v>
      </c>
      <c r="L196" t="str">
        <f>VLOOKUP(supermarkt_data[[#This Row],[Net Profit]],Category[],2,TRUE)</f>
        <v>Bronze</v>
      </c>
      <c r="M196" s="7">
        <f>VLOOKUP(supermarkt_data[[#This Row],[Net Profit]],Discount_[],2,TRUE)</f>
        <v>0.02</v>
      </c>
      <c r="N196" s="8" t="str">
        <f>IF(supermarkt_data[[#This Row],[Payment]]="Cash","Y","")</f>
        <v/>
      </c>
      <c r="O196" t="str">
        <f>IF(OR(supermarkt_data[[#This Row],[Category]]="Gold",supermarkt_data[[#This Row],[Category]]="Premium"),"Gift","")</f>
        <v/>
      </c>
    </row>
    <row r="197" spans="1:15" x14ac:dyDescent="0.35">
      <c r="A197" t="s">
        <v>224</v>
      </c>
      <c r="B197" s="1">
        <v>43480</v>
      </c>
      <c r="C197" t="s">
        <v>12</v>
      </c>
      <c r="D197" t="s">
        <v>39</v>
      </c>
      <c r="E197" t="s">
        <v>40</v>
      </c>
      <c r="F197" t="s">
        <v>23</v>
      </c>
      <c r="G197" t="s">
        <v>16</v>
      </c>
      <c r="H197" t="s">
        <v>43</v>
      </c>
      <c r="I197" t="s">
        <v>18</v>
      </c>
      <c r="J197" s="2">
        <v>7.3520000000000003</v>
      </c>
      <c r="K197">
        <v>4.5999999999999996</v>
      </c>
      <c r="L197" t="str">
        <f>VLOOKUP(supermarkt_data[[#This Row],[Net Profit]],Category[],2,TRUE)</f>
        <v>Alert</v>
      </c>
      <c r="M197" s="7">
        <f>VLOOKUP(supermarkt_data[[#This Row],[Net Profit]],Discount_[],2,TRUE)</f>
        <v>0</v>
      </c>
      <c r="N197" s="8" t="str">
        <f>IF(supermarkt_data[[#This Row],[Payment]]="Cash","Y","")</f>
        <v/>
      </c>
      <c r="O197" t="str">
        <f>IF(OR(supermarkt_data[[#This Row],[Category]]="Gold",supermarkt_data[[#This Row],[Category]]="Premium"),"Gift","")</f>
        <v/>
      </c>
    </row>
    <row r="198" spans="1:15" x14ac:dyDescent="0.35">
      <c r="A198" t="s">
        <v>225</v>
      </c>
      <c r="B198" s="1">
        <v>43540</v>
      </c>
      <c r="C198" t="s">
        <v>20</v>
      </c>
      <c r="D198" t="s">
        <v>21</v>
      </c>
      <c r="E198" t="s">
        <v>22</v>
      </c>
      <c r="F198" t="s">
        <v>23</v>
      </c>
      <c r="G198" t="s">
        <v>16</v>
      </c>
      <c r="H198" t="s">
        <v>41</v>
      </c>
      <c r="I198" t="s">
        <v>25</v>
      </c>
      <c r="J198" s="2">
        <v>39.51</v>
      </c>
      <c r="K198">
        <v>9.1999999999999993</v>
      </c>
      <c r="L198" t="str">
        <f>VLOOKUP(supermarkt_data[[#This Row],[Net Profit]],Category[],2,TRUE)</f>
        <v>Gold</v>
      </c>
      <c r="M198" s="7">
        <f>VLOOKUP(supermarkt_data[[#This Row],[Net Profit]],Discount_[],2,TRUE)</f>
        <v>7.0000000000000007E-2</v>
      </c>
      <c r="N198" s="8" t="str">
        <f>IF(supermarkt_data[[#This Row],[Payment]]="Cash","Y","")</f>
        <v>Y</v>
      </c>
      <c r="O198" t="str">
        <f>IF(OR(supermarkt_data[[#This Row],[Category]]="Gold",supermarkt_data[[#This Row],[Category]]="Premium"),"Gift","")</f>
        <v>Gift</v>
      </c>
    </row>
    <row r="199" spans="1:15" x14ac:dyDescent="0.35">
      <c r="A199" t="s">
        <v>226</v>
      </c>
      <c r="B199" s="1">
        <v>43491</v>
      </c>
      <c r="C199" t="s">
        <v>12</v>
      </c>
      <c r="D199" t="s">
        <v>39</v>
      </c>
      <c r="E199" t="s">
        <v>40</v>
      </c>
      <c r="F199" t="s">
        <v>23</v>
      </c>
      <c r="G199" t="s">
        <v>27</v>
      </c>
      <c r="H199" t="s">
        <v>28</v>
      </c>
      <c r="I199" t="s">
        <v>18</v>
      </c>
      <c r="J199" s="2">
        <v>5.1100000000000003</v>
      </c>
      <c r="K199">
        <v>5.7</v>
      </c>
      <c r="L199" t="str">
        <f>VLOOKUP(supermarkt_data[[#This Row],[Net Profit]],Category[],2,TRUE)</f>
        <v>Alert</v>
      </c>
      <c r="M199" s="7">
        <f>VLOOKUP(supermarkt_data[[#This Row],[Net Profit]],Discount_[],2,TRUE)</f>
        <v>0</v>
      </c>
      <c r="N199" s="8" t="str">
        <f>IF(supermarkt_data[[#This Row],[Payment]]="Cash","Y","")</f>
        <v/>
      </c>
      <c r="O199" t="str">
        <f>IF(OR(supermarkt_data[[#This Row],[Category]]="Gold",supermarkt_data[[#This Row],[Category]]="Premium"),"Gift","")</f>
        <v/>
      </c>
    </row>
    <row r="200" spans="1:15" x14ac:dyDescent="0.35">
      <c r="A200" t="s">
        <v>227</v>
      </c>
      <c r="B200" s="1">
        <v>43543</v>
      </c>
      <c r="C200" t="s">
        <v>20</v>
      </c>
      <c r="D200" t="s">
        <v>13</v>
      </c>
      <c r="E200" t="s">
        <v>14</v>
      </c>
      <c r="F200" t="s">
        <v>23</v>
      </c>
      <c r="G200" t="s">
        <v>27</v>
      </c>
      <c r="H200" t="s">
        <v>24</v>
      </c>
      <c r="I200" t="s">
        <v>29</v>
      </c>
      <c r="J200" s="2">
        <v>8.1775000000000002</v>
      </c>
      <c r="K200">
        <v>9.9</v>
      </c>
      <c r="L200" t="str">
        <f>VLOOKUP(supermarkt_data[[#This Row],[Net Profit]],Category[],2,TRUE)</f>
        <v>Alert</v>
      </c>
      <c r="M200" s="7">
        <f>VLOOKUP(supermarkt_data[[#This Row],[Net Profit]],Discount_[],2,TRUE)</f>
        <v>0</v>
      </c>
      <c r="N200" s="8" t="str">
        <f>IF(supermarkt_data[[#This Row],[Payment]]="Cash","Y","")</f>
        <v/>
      </c>
      <c r="O200" t="str">
        <f>IF(OR(supermarkt_data[[#This Row],[Category]]="Gold",supermarkt_data[[#This Row],[Category]]="Premium"),"Gift","")</f>
        <v/>
      </c>
    </row>
    <row r="201" spans="1:15" x14ac:dyDescent="0.35">
      <c r="A201" t="s">
        <v>228</v>
      </c>
      <c r="B201" s="1">
        <v>43478</v>
      </c>
      <c r="C201" t="s">
        <v>12</v>
      </c>
      <c r="D201" t="s">
        <v>21</v>
      </c>
      <c r="E201" t="s">
        <v>22</v>
      </c>
      <c r="F201" t="s">
        <v>15</v>
      </c>
      <c r="G201" t="s">
        <v>16</v>
      </c>
      <c r="H201" t="s">
        <v>43</v>
      </c>
      <c r="I201" t="s">
        <v>25</v>
      </c>
      <c r="J201" s="2">
        <v>3.7145000000000001</v>
      </c>
      <c r="K201">
        <v>5</v>
      </c>
      <c r="L201" t="str">
        <f>VLOOKUP(supermarkt_data[[#This Row],[Net Profit]],Category[],2,TRUE)</f>
        <v>Alert</v>
      </c>
      <c r="M201" s="7">
        <f>VLOOKUP(supermarkt_data[[#This Row],[Net Profit]],Discount_[],2,TRUE)</f>
        <v>0</v>
      </c>
      <c r="N201" s="8" t="str">
        <f>IF(supermarkt_data[[#This Row],[Payment]]="Cash","Y","")</f>
        <v>Y</v>
      </c>
      <c r="O201" t="str">
        <f>IF(OR(supermarkt_data[[#This Row],[Category]]="Gold",supermarkt_data[[#This Row],[Category]]="Premium"),"Gift","")</f>
        <v/>
      </c>
    </row>
    <row r="202" spans="1:15" x14ac:dyDescent="0.35">
      <c r="A202" t="s">
        <v>229</v>
      </c>
      <c r="B202" s="1">
        <v>43550</v>
      </c>
      <c r="C202" t="s">
        <v>20</v>
      </c>
      <c r="D202" t="s">
        <v>21</v>
      </c>
      <c r="E202" t="s">
        <v>22</v>
      </c>
      <c r="F202" t="s">
        <v>15</v>
      </c>
      <c r="G202" t="s">
        <v>27</v>
      </c>
      <c r="H202" t="s">
        <v>17</v>
      </c>
      <c r="I202" t="s">
        <v>25</v>
      </c>
      <c r="J202" s="2">
        <v>4.37</v>
      </c>
      <c r="K202">
        <v>4.9000000000000004</v>
      </c>
      <c r="L202" t="str">
        <f>VLOOKUP(supermarkt_data[[#This Row],[Net Profit]],Category[],2,TRUE)</f>
        <v>Alert</v>
      </c>
      <c r="M202" s="7">
        <f>VLOOKUP(supermarkt_data[[#This Row],[Net Profit]],Discount_[],2,TRUE)</f>
        <v>0</v>
      </c>
      <c r="N202" s="8" t="str">
        <f>IF(supermarkt_data[[#This Row],[Payment]]="Cash","Y","")</f>
        <v>Y</v>
      </c>
      <c r="O202" t="str">
        <f>IF(OR(supermarkt_data[[#This Row],[Category]]="Gold",supermarkt_data[[#This Row],[Category]]="Premium"),"Gift","")</f>
        <v/>
      </c>
    </row>
    <row r="203" spans="1:15" x14ac:dyDescent="0.35">
      <c r="A203" t="s">
        <v>230</v>
      </c>
      <c r="B203" s="1">
        <v>43547</v>
      </c>
      <c r="C203" t="s">
        <v>20</v>
      </c>
      <c r="D203" t="s">
        <v>13</v>
      </c>
      <c r="E203" t="s">
        <v>14</v>
      </c>
      <c r="F203" t="s">
        <v>23</v>
      </c>
      <c r="G203" t="s">
        <v>16</v>
      </c>
      <c r="H203" t="s">
        <v>28</v>
      </c>
      <c r="I203" t="s">
        <v>18</v>
      </c>
      <c r="J203" s="2">
        <v>1.2645</v>
      </c>
      <c r="K203">
        <v>6.1</v>
      </c>
      <c r="L203" t="str">
        <f>VLOOKUP(supermarkt_data[[#This Row],[Net Profit]],Category[],2,TRUE)</f>
        <v>Alert</v>
      </c>
      <c r="M203" s="7">
        <f>VLOOKUP(supermarkt_data[[#This Row],[Net Profit]],Discount_[],2,TRUE)</f>
        <v>0</v>
      </c>
      <c r="N203" s="8" t="str">
        <f>IF(supermarkt_data[[#This Row],[Payment]]="Cash","Y","")</f>
        <v/>
      </c>
      <c r="O203" t="str">
        <f>IF(OR(supermarkt_data[[#This Row],[Category]]="Gold",supermarkt_data[[#This Row],[Category]]="Premium"),"Gift","")</f>
        <v/>
      </c>
    </row>
    <row r="204" spans="1:15" x14ac:dyDescent="0.35">
      <c r="A204" t="s">
        <v>231</v>
      </c>
      <c r="B204" s="1">
        <v>43536</v>
      </c>
      <c r="C204" t="s">
        <v>20</v>
      </c>
      <c r="D204" t="s">
        <v>21</v>
      </c>
      <c r="E204" t="s">
        <v>22</v>
      </c>
      <c r="F204" t="s">
        <v>23</v>
      </c>
      <c r="G204" t="s">
        <v>27</v>
      </c>
      <c r="H204" t="s">
        <v>17</v>
      </c>
      <c r="I204" t="s">
        <v>29</v>
      </c>
      <c r="J204" s="2">
        <v>8.3000000000000007</v>
      </c>
      <c r="K204">
        <v>8.1999999999999993</v>
      </c>
      <c r="L204" t="str">
        <f>VLOOKUP(supermarkt_data[[#This Row],[Net Profit]],Category[],2,TRUE)</f>
        <v>Alert</v>
      </c>
      <c r="M204" s="7">
        <f>VLOOKUP(supermarkt_data[[#This Row],[Net Profit]],Discount_[],2,TRUE)</f>
        <v>0</v>
      </c>
      <c r="N204" s="8" t="str">
        <f>IF(supermarkt_data[[#This Row],[Payment]]="Cash","Y","")</f>
        <v/>
      </c>
      <c r="O204" t="str">
        <f>IF(OR(supermarkt_data[[#This Row],[Category]]="Gold",supermarkt_data[[#This Row],[Category]]="Premium"),"Gift","")</f>
        <v/>
      </c>
    </row>
    <row r="205" spans="1:15" x14ac:dyDescent="0.35">
      <c r="A205" t="s">
        <v>232</v>
      </c>
      <c r="B205" s="1">
        <v>43513</v>
      </c>
      <c r="C205" t="s">
        <v>32</v>
      </c>
      <c r="D205" t="s">
        <v>21</v>
      </c>
      <c r="E205" t="s">
        <v>22</v>
      </c>
      <c r="F205" t="s">
        <v>15</v>
      </c>
      <c r="G205" t="s">
        <v>16</v>
      </c>
      <c r="H205" t="s">
        <v>41</v>
      </c>
      <c r="I205" t="s">
        <v>29</v>
      </c>
      <c r="J205" s="2">
        <v>17.8475</v>
      </c>
      <c r="K205">
        <v>5.5</v>
      </c>
      <c r="L205" t="str">
        <f>VLOOKUP(supermarkt_data[[#This Row],[Net Profit]],Category[],2,TRUE)</f>
        <v>Bronze</v>
      </c>
      <c r="M205" s="7">
        <f>VLOOKUP(supermarkt_data[[#This Row],[Net Profit]],Discount_[],2,TRUE)</f>
        <v>0.02</v>
      </c>
      <c r="N205" s="8" t="str">
        <f>IF(supermarkt_data[[#This Row],[Payment]]="Cash","Y","")</f>
        <v/>
      </c>
      <c r="O205" t="str">
        <f>IF(OR(supermarkt_data[[#This Row],[Category]]="Gold",supermarkt_data[[#This Row],[Category]]="Premium"),"Gift","")</f>
        <v/>
      </c>
    </row>
    <row r="206" spans="1:15" x14ac:dyDescent="0.35">
      <c r="A206" t="s">
        <v>233</v>
      </c>
      <c r="B206" s="1">
        <v>43494</v>
      </c>
      <c r="C206" t="s">
        <v>12</v>
      </c>
      <c r="D206" t="s">
        <v>21</v>
      </c>
      <c r="E206" t="s">
        <v>22</v>
      </c>
      <c r="F206" t="s">
        <v>15</v>
      </c>
      <c r="G206" t="s">
        <v>16</v>
      </c>
      <c r="H206" t="s">
        <v>33</v>
      </c>
      <c r="I206" t="s">
        <v>29</v>
      </c>
      <c r="J206" s="2">
        <v>5.7450000000000001</v>
      </c>
      <c r="K206">
        <v>6.8</v>
      </c>
      <c r="L206" t="str">
        <f>VLOOKUP(supermarkt_data[[#This Row],[Net Profit]],Category[],2,TRUE)</f>
        <v>Alert</v>
      </c>
      <c r="M206" s="7">
        <f>VLOOKUP(supermarkt_data[[#This Row],[Net Profit]],Discount_[],2,TRUE)</f>
        <v>0</v>
      </c>
      <c r="N206" s="8" t="str">
        <f>IF(supermarkt_data[[#This Row],[Payment]]="Cash","Y","")</f>
        <v/>
      </c>
      <c r="O206" t="str">
        <f>IF(OR(supermarkt_data[[#This Row],[Category]]="Gold",supermarkt_data[[#This Row],[Category]]="Premium"),"Gift","")</f>
        <v/>
      </c>
    </row>
    <row r="207" spans="1:15" x14ac:dyDescent="0.35">
      <c r="A207" t="s">
        <v>234</v>
      </c>
      <c r="B207" s="1">
        <v>43539</v>
      </c>
      <c r="C207" t="s">
        <v>20</v>
      </c>
      <c r="D207" t="s">
        <v>39</v>
      </c>
      <c r="E207" t="s">
        <v>40</v>
      </c>
      <c r="F207" t="s">
        <v>15</v>
      </c>
      <c r="G207" t="s">
        <v>16</v>
      </c>
      <c r="H207" t="s">
        <v>24</v>
      </c>
      <c r="I207" t="s">
        <v>25</v>
      </c>
      <c r="J207" s="2">
        <v>11.497999999999999</v>
      </c>
      <c r="K207">
        <v>6.6</v>
      </c>
      <c r="L207" t="str">
        <f>VLOOKUP(supermarkt_data[[#This Row],[Net Profit]],Category[],2,TRUE)</f>
        <v>Bronze</v>
      </c>
      <c r="M207" s="7">
        <f>VLOOKUP(supermarkt_data[[#This Row],[Net Profit]],Discount_[],2,TRUE)</f>
        <v>0.02</v>
      </c>
      <c r="N207" s="8" t="str">
        <f>IF(supermarkt_data[[#This Row],[Payment]]="Cash","Y","")</f>
        <v>Y</v>
      </c>
      <c r="O207" t="str">
        <f>IF(OR(supermarkt_data[[#This Row],[Category]]="Gold",supermarkt_data[[#This Row],[Category]]="Premium"),"Gift","")</f>
        <v/>
      </c>
    </row>
    <row r="208" spans="1:15" x14ac:dyDescent="0.35">
      <c r="A208" t="s">
        <v>235</v>
      </c>
      <c r="B208" s="1">
        <v>43479</v>
      </c>
      <c r="C208" t="s">
        <v>12</v>
      </c>
      <c r="D208" t="s">
        <v>21</v>
      </c>
      <c r="E208" t="s">
        <v>22</v>
      </c>
      <c r="F208" t="s">
        <v>23</v>
      </c>
      <c r="G208" t="s">
        <v>27</v>
      </c>
      <c r="H208" t="s">
        <v>24</v>
      </c>
      <c r="I208" t="s">
        <v>25</v>
      </c>
      <c r="J208" s="2">
        <v>21.493500000000001</v>
      </c>
      <c r="K208">
        <v>9.8000000000000007</v>
      </c>
      <c r="L208" t="str">
        <f>VLOOKUP(supermarkt_data[[#This Row],[Net Profit]],Category[],2,TRUE)</f>
        <v>Silver</v>
      </c>
      <c r="M208" s="7">
        <f>VLOOKUP(supermarkt_data[[#This Row],[Net Profit]],Discount_[],2,TRUE)</f>
        <v>0.04</v>
      </c>
      <c r="N208" s="8" t="str">
        <f>IF(supermarkt_data[[#This Row],[Payment]]="Cash","Y","")</f>
        <v>Y</v>
      </c>
      <c r="O208" t="str">
        <f>IF(OR(supermarkt_data[[#This Row],[Category]]="Gold",supermarkt_data[[#This Row],[Category]]="Premium"),"Gift","")</f>
        <v/>
      </c>
    </row>
    <row r="209" spans="1:15" x14ac:dyDescent="0.35">
      <c r="A209" t="s">
        <v>236</v>
      </c>
      <c r="B209" s="1">
        <v>43502</v>
      </c>
      <c r="C209" t="s">
        <v>32</v>
      </c>
      <c r="D209" t="s">
        <v>39</v>
      </c>
      <c r="E209" t="s">
        <v>40</v>
      </c>
      <c r="F209" t="s">
        <v>15</v>
      </c>
      <c r="G209" t="s">
        <v>27</v>
      </c>
      <c r="H209" t="s">
        <v>17</v>
      </c>
      <c r="I209" t="s">
        <v>18</v>
      </c>
      <c r="J209" s="2">
        <v>12.95</v>
      </c>
      <c r="K209">
        <v>8.6999999999999993</v>
      </c>
      <c r="L209" t="str">
        <f>VLOOKUP(supermarkt_data[[#This Row],[Net Profit]],Category[],2,TRUE)</f>
        <v>Bronze</v>
      </c>
      <c r="M209" s="7">
        <f>VLOOKUP(supermarkt_data[[#This Row],[Net Profit]],Discount_[],2,TRUE)</f>
        <v>0.02</v>
      </c>
      <c r="N209" s="8" t="str">
        <f>IF(supermarkt_data[[#This Row],[Payment]]="Cash","Y","")</f>
        <v/>
      </c>
      <c r="O209" t="str">
        <f>IF(OR(supermarkt_data[[#This Row],[Category]]="Gold",supermarkt_data[[#This Row],[Category]]="Premium"),"Gift","")</f>
        <v/>
      </c>
    </row>
    <row r="210" spans="1:15" x14ac:dyDescent="0.35">
      <c r="A210" t="s">
        <v>237</v>
      </c>
      <c r="B210" s="1">
        <v>43511</v>
      </c>
      <c r="C210" t="s">
        <v>32</v>
      </c>
      <c r="D210" t="s">
        <v>39</v>
      </c>
      <c r="E210" t="s">
        <v>40</v>
      </c>
      <c r="F210" t="s">
        <v>15</v>
      </c>
      <c r="G210" t="s">
        <v>27</v>
      </c>
      <c r="H210" t="s">
        <v>28</v>
      </c>
      <c r="I210" t="s">
        <v>29</v>
      </c>
      <c r="J210" s="2">
        <v>4.4424999999999999</v>
      </c>
      <c r="K210">
        <v>5.4</v>
      </c>
      <c r="L210" t="str">
        <f>VLOOKUP(supermarkt_data[[#This Row],[Net Profit]],Category[],2,TRUE)</f>
        <v>Alert</v>
      </c>
      <c r="M210" s="7">
        <f>VLOOKUP(supermarkt_data[[#This Row],[Net Profit]],Discount_[],2,TRUE)</f>
        <v>0</v>
      </c>
      <c r="N210" s="8" t="str">
        <f>IF(supermarkt_data[[#This Row],[Payment]]="Cash","Y","")</f>
        <v/>
      </c>
      <c r="O210" t="str">
        <f>IF(OR(supermarkt_data[[#This Row],[Category]]="Gold",supermarkt_data[[#This Row],[Category]]="Premium"),"Gift","")</f>
        <v/>
      </c>
    </row>
    <row r="211" spans="1:15" x14ac:dyDescent="0.35">
      <c r="A211" t="s">
        <v>238</v>
      </c>
      <c r="B211" s="1">
        <v>43468</v>
      </c>
      <c r="C211" t="s">
        <v>12</v>
      </c>
      <c r="D211" t="s">
        <v>13</v>
      </c>
      <c r="E211" t="s">
        <v>14</v>
      </c>
      <c r="F211" t="s">
        <v>23</v>
      </c>
      <c r="G211" t="s">
        <v>16</v>
      </c>
      <c r="H211" t="s">
        <v>17</v>
      </c>
      <c r="I211" t="s">
        <v>18</v>
      </c>
      <c r="J211" s="2">
        <v>10.3635</v>
      </c>
      <c r="K211">
        <v>7.9</v>
      </c>
      <c r="L211" t="str">
        <f>VLOOKUP(supermarkt_data[[#This Row],[Net Profit]],Category[],2,TRUE)</f>
        <v>Bronze</v>
      </c>
      <c r="M211" s="7">
        <f>VLOOKUP(supermarkt_data[[#This Row],[Net Profit]],Discount_[],2,TRUE)</f>
        <v>0.02</v>
      </c>
      <c r="N211" s="8" t="str">
        <f>IF(supermarkt_data[[#This Row],[Payment]]="Cash","Y","")</f>
        <v/>
      </c>
      <c r="O211" t="str">
        <f>IF(OR(supermarkt_data[[#This Row],[Category]]="Gold",supermarkt_data[[#This Row],[Category]]="Premium"),"Gift","")</f>
        <v/>
      </c>
    </row>
    <row r="212" spans="1:15" x14ac:dyDescent="0.35">
      <c r="A212" t="s">
        <v>239</v>
      </c>
      <c r="B212" s="1">
        <v>43469</v>
      </c>
      <c r="C212" t="s">
        <v>12</v>
      </c>
      <c r="D212" t="s">
        <v>21</v>
      </c>
      <c r="E212" t="s">
        <v>22</v>
      </c>
      <c r="F212" t="s">
        <v>15</v>
      </c>
      <c r="G212" t="s">
        <v>16</v>
      </c>
      <c r="H212" t="s">
        <v>24</v>
      </c>
      <c r="I212" t="s">
        <v>29</v>
      </c>
      <c r="J212" s="2">
        <v>29.9925</v>
      </c>
      <c r="K212">
        <v>9.6999999999999993</v>
      </c>
      <c r="L212" t="str">
        <f>VLOOKUP(supermarkt_data[[#This Row],[Net Profit]],Category[],2,TRUE)</f>
        <v>Silver</v>
      </c>
      <c r="M212" s="7">
        <f>VLOOKUP(supermarkt_data[[#This Row],[Net Profit]],Discount_[],2,TRUE)</f>
        <v>0.04</v>
      </c>
      <c r="N212" s="8" t="str">
        <f>IF(supermarkt_data[[#This Row],[Payment]]="Cash","Y","")</f>
        <v/>
      </c>
      <c r="O212" t="str">
        <f>IF(OR(supermarkt_data[[#This Row],[Category]]="Gold",supermarkt_data[[#This Row],[Category]]="Premium"),"Gift","")</f>
        <v/>
      </c>
    </row>
    <row r="213" spans="1:15" x14ac:dyDescent="0.35">
      <c r="A213" t="s">
        <v>240</v>
      </c>
      <c r="B213" s="1">
        <v>43542</v>
      </c>
      <c r="C213" t="s">
        <v>20</v>
      </c>
      <c r="D213" t="s">
        <v>21</v>
      </c>
      <c r="E213" t="s">
        <v>22</v>
      </c>
      <c r="F213" t="s">
        <v>15</v>
      </c>
      <c r="G213" t="s">
        <v>16</v>
      </c>
      <c r="H213" t="s">
        <v>28</v>
      </c>
      <c r="I213" t="s">
        <v>18</v>
      </c>
      <c r="J213" s="2">
        <v>14.265000000000001</v>
      </c>
      <c r="K213">
        <v>7.8</v>
      </c>
      <c r="L213" t="str">
        <f>VLOOKUP(supermarkt_data[[#This Row],[Net Profit]],Category[],2,TRUE)</f>
        <v>Bronze</v>
      </c>
      <c r="M213" s="7">
        <f>VLOOKUP(supermarkt_data[[#This Row],[Net Profit]],Discount_[],2,TRUE)</f>
        <v>0.02</v>
      </c>
      <c r="N213" s="8" t="str">
        <f>IF(supermarkt_data[[#This Row],[Payment]]="Cash","Y","")</f>
        <v/>
      </c>
      <c r="O213" t="str">
        <f>IF(OR(supermarkt_data[[#This Row],[Category]]="Gold",supermarkt_data[[#This Row],[Category]]="Premium"),"Gift","")</f>
        <v/>
      </c>
    </row>
    <row r="214" spans="1:15" x14ac:dyDescent="0.35">
      <c r="A214" t="s">
        <v>241</v>
      </c>
      <c r="B214" s="1">
        <v>43552</v>
      </c>
      <c r="C214" t="s">
        <v>20</v>
      </c>
      <c r="D214" t="s">
        <v>39</v>
      </c>
      <c r="E214" t="s">
        <v>40</v>
      </c>
      <c r="F214" t="s">
        <v>23</v>
      </c>
      <c r="G214" t="s">
        <v>16</v>
      </c>
      <c r="H214" t="s">
        <v>43</v>
      </c>
      <c r="I214" t="s">
        <v>18</v>
      </c>
      <c r="J214" s="2">
        <v>4.5555000000000003</v>
      </c>
      <c r="K214">
        <v>5.0999999999999996</v>
      </c>
      <c r="L214" t="str">
        <f>VLOOKUP(supermarkt_data[[#This Row],[Net Profit]],Category[],2,TRUE)</f>
        <v>Alert</v>
      </c>
      <c r="M214" s="7">
        <f>VLOOKUP(supermarkt_data[[#This Row],[Net Profit]],Discount_[],2,TRUE)</f>
        <v>0</v>
      </c>
      <c r="N214" s="8" t="str">
        <f>IF(supermarkt_data[[#This Row],[Payment]]="Cash","Y","")</f>
        <v/>
      </c>
      <c r="O214" t="str">
        <f>IF(OR(supermarkt_data[[#This Row],[Category]]="Gold",supermarkt_data[[#This Row],[Category]]="Premium"),"Gift","")</f>
        <v/>
      </c>
    </row>
    <row r="215" spans="1:15" x14ac:dyDescent="0.35">
      <c r="A215" t="s">
        <v>242</v>
      </c>
      <c r="B215" s="1">
        <v>43526</v>
      </c>
      <c r="C215" t="s">
        <v>20</v>
      </c>
      <c r="D215" t="s">
        <v>39</v>
      </c>
      <c r="E215" t="s">
        <v>40</v>
      </c>
      <c r="F215" t="s">
        <v>23</v>
      </c>
      <c r="G215" t="s">
        <v>16</v>
      </c>
      <c r="H215" t="s">
        <v>24</v>
      </c>
      <c r="I215" t="s">
        <v>29</v>
      </c>
      <c r="J215" s="2">
        <v>44.878500000000003</v>
      </c>
      <c r="K215">
        <v>6.5</v>
      </c>
      <c r="L215" t="str">
        <f>VLOOKUP(supermarkt_data[[#This Row],[Net Profit]],Category[],2,TRUE)</f>
        <v>Premium</v>
      </c>
      <c r="M215" s="7">
        <f>VLOOKUP(supermarkt_data[[#This Row],[Net Profit]],Discount_[],2,TRUE)</f>
        <v>0.1</v>
      </c>
      <c r="N215" s="8" t="str">
        <f>IF(supermarkt_data[[#This Row],[Payment]]="Cash","Y","")</f>
        <v/>
      </c>
      <c r="O215" t="str">
        <f>IF(OR(supermarkt_data[[#This Row],[Category]]="Gold",supermarkt_data[[#This Row],[Category]]="Premium"),"Gift","")</f>
        <v>Gift</v>
      </c>
    </row>
    <row r="216" spans="1:15" x14ac:dyDescent="0.35">
      <c r="A216" t="s">
        <v>243</v>
      </c>
      <c r="B216" s="1">
        <v>43490</v>
      </c>
      <c r="C216" t="s">
        <v>12</v>
      </c>
      <c r="D216" t="s">
        <v>13</v>
      </c>
      <c r="E216" t="s">
        <v>14</v>
      </c>
      <c r="F216" t="s">
        <v>23</v>
      </c>
      <c r="G216" t="s">
        <v>27</v>
      </c>
      <c r="H216" t="s">
        <v>24</v>
      </c>
      <c r="I216" t="s">
        <v>18</v>
      </c>
      <c r="J216" s="2">
        <v>11.8035</v>
      </c>
      <c r="K216">
        <v>5.9</v>
      </c>
      <c r="L216" t="str">
        <f>VLOOKUP(supermarkt_data[[#This Row],[Net Profit]],Category[],2,TRUE)</f>
        <v>Bronze</v>
      </c>
      <c r="M216" s="7">
        <f>VLOOKUP(supermarkt_data[[#This Row],[Net Profit]],Discount_[],2,TRUE)</f>
        <v>0.02</v>
      </c>
      <c r="N216" s="8" t="str">
        <f>IF(supermarkt_data[[#This Row],[Payment]]="Cash","Y","")</f>
        <v/>
      </c>
      <c r="O216" t="str">
        <f>IF(OR(supermarkt_data[[#This Row],[Category]]="Gold",supermarkt_data[[#This Row],[Category]]="Premium"),"Gift","")</f>
        <v/>
      </c>
    </row>
    <row r="217" spans="1:15" x14ac:dyDescent="0.35">
      <c r="A217" t="s">
        <v>244</v>
      </c>
      <c r="B217" s="1">
        <v>43481</v>
      </c>
      <c r="C217" t="s">
        <v>12</v>
      </c>
      <c r="D217" t="s">
        <v>21</v>
      </c>
      <c r="E217" t="s">
        <v>22</v>
      </c>
      <c r="F217" t="s">
        <v>23</v>
      </c>
      <c r="G217" t="s">
        <v>16</v>
      </c>
      <c r="H217" t="s">
        <v>41</v>
      </c>
      <c r="I217" t="s">
        <v>25</v>
      </c>
      <c r="J217" s="2">
        <v>41.966999999999999</v>
      </c>
      <c r="K217">
        <v>8.8000000000000007</v>
      </c>
      <c r="L217" t="str">
        <f>VLOOKUP(supermarkt_data[[#This Row],[Net Profit]],Category[],2,TRUE)</f>
        <v>Premium</v>
      </c>
      <c r="M217" s="7">
        <f>VLOOKUP(supermarkt_data[[#This Row],[Net Profit]],Discount_[],2,TRUE)</f>
        <v>0.1</v>
      </c>
      <c r="N217" s="8" t="str">
        <f>IF(supermarkt_data[[#This Row],[Payment]]="Cash","Y","")</f>
        <v>Y</v>
      </c>
      <c r="O217" t="str">
        <f>IF(OR(supermarkt_data[[#This Row],[Category]]="Gold",supermarkt_data[[#This Row],[Category]]="Premium"),"Gift","")</f>
        <v>Gift</v>
      </c>
    </row>
    <row r="218" spans="1:15" x14ac:dyDescent="0.35">
      <c r="A218" t="s">
        <v>245</v>
      </c>
      <c r="B218" s="1">
        <v>43544</v>
      </c>
      <c r="C218" t="s">
        <v>20</v>
      </c>
      <c r="D218" t="s">
        <v>39</v>
      </c>
      <c r="E218" t="s">
        <v>40</v>
      </c>
      <c r="F218" t="s">
        <v>23</v>
      </c>
      <c r="G218" t="s">
        <v>27</v>
      </c>
      <c r="H218" t="s">
        <v>28</v>
      </c>
      <c r="I218" t="s">
        <v>18</v>
      </c>
      <c r="J218" s="2">
        <v>23.09</v>
      </c>
      <c r="K218">
        <v>4.9000000000000004</v>
      </c>
      <c r="L218" t="str">
        <f>VLOOKUP(supermarkt_data[[#This Row],[Net Profit]],Category[],2,TRUE)</f>
        <v>Silver</v>
      </c>
      <c r="M218" s="7">
        <f>VLOOKUP(supermarkt_data[[#This Row],[Net Profit]],Discount_[],2,TRUE)</f>
        <v>0.04</v>
      </c>
      <c r="N218" s="8" t="str">
        <f>IF(supermarkt_data[[#This Row],[Payment]]="Cash","Y","")</f>
        <v/>
      </c>
      <c r="O218" t="str">
        <f>IF(OR(supermarkt_data[[#This Row],[Category]]="Gold",supermarkt_data[[#This Row],[Category]]="Premium"),"Gift","")</f>
        <v/>
      </c>
    </row>
    <row r="219" spans="1:15" x14ac:dyDescent="0.35">
      <c r="A219" t="s">
        <v>246</v>
      </c>
      <c r="B219" s="1">
        <v>43469</v>
      </c>
      <c r="C219" t="s">
        <v>12</v>
      </c>
      <c r="D219" t="s">
        <v>39</v>
      </c>
      <c r="E219" t="s">
        <v>40</v>
      </c>
      <c r="F219" t="s">
        <v>23</v>
      </c>
      <c r="G219" t="s">
        <v>27</v>
      </c>
      <c r="H219" t="s">
        <v>33</v>
      </c>
      <c r="I219" t="s">
        <v>29</v>
      </c>
      <c r="J219" s="2">
        <v>6.9630000000000001</v>
      </c>
      <c r="K219">
        <v>4.4000000000000004</v>
      </c>
      <c r="L219" t="str">
        <f>VLOOKUP(supermarkt_data[[#This Row],[Net Profit]],Category[],2,TRUE)</f>
        <v>Alert</v>
      </c>
      <c r="M219" s="7">
        <f>VLOOKUP(supermarkt_data[[#This Row],[Net Profit]],Discount_[],2,TRUE)</f>
        <v>0</v>
      </c>
      <c r="N219" s="8" t="str">
        <f>IF(supermarkt_data[[#This Row],[Payment]]="Cash","Y","")</f>
        <v/>
      </c>
      <c r="O219" t="str">
        <f>IF(OR(supermarkt_data[[#This Row],[Category]]="Gold",supermarkt_data[[#This Row],[Category]]="Premium"),"Gift","")</f>
        <v/>
      </c>
    </row>
    <row r="220" spans="1:15" x14ac:dyDescent="0.35">
      <c r="A220" t="s">
        <v>247</v>
      </c>
      <c r="B220" s="1">
        <v>43535</v>
      </c>
      <c r="C220" t="s">
        <v>20</v>
      </c>
      <c r="D220" t="s">
        <v>39</v>
      </c>
      <c r="E220" t="s">
        <v>40</v>
      </c>
      <c r="F220" t="s">
        <v>15</v>
      </c>
      <c r="G220" t="s">
        <v>16</v>
      </c>
      <c r="H220" t="s">
        <v>33</v>
      </c>
      <c r="I220" t="s">
        <v>25</v>
      </c>
      <c r="J220" s="2">
        <v>10.3635</v>
      </c>
      <c r="K220">
        <v>6.5</v>
      </c>
      <c r="L220" t="str">
        <f>VLOOKUP(supermarkt_data[[#This Row],[Net Profit]],Category[],2,TRUE)</f>
        <v>Bronze</v>
      </c>
      <c r="M220" s="7">
        <f>VLOOKUP(supermarkt_data[[#This Row],[Net Profit]],Discount_[],2,TRUE)</f>
        <v>0.02</v>
      </c>
      <c r="N220" s="8" t="str">
        <f>IF(supermarkt_data[[#This Row],[Payment]]="Cash","Y","")</f>
        <v>Y</v>
      </c>
      <c r="O220" t="str">
        <f>IF(OR(supermarkt_data[[#This Row],[Category]]="Gold",supermarkt_data[[#This Row],[Category]]="Premium"),"Gift","")</f>
        <v/>
      </c>
    </row>
    <row r="221" spans="1:15" x14ac:dyDescent="0.35">
      <c r="A221" t="s">
        <v>248</v>
      </c>
      <c r="B221" s="1">
        <v>43546</v>
      </c>
      <c r="C221" t="s">
        <v>20</v>
      </c>
      <c r="D221" t="s">
        <v>13</v>
      </c>
      <c r="E221" t="s">
        <v>14</v>
      </c>
      <c r="F221" t="s">
        <v>23</v>
      </c>
      <c r="G221" t="s">
        <v>27</v>
      </c>
      <c r="H221" t="s">
        <v>28</v>
      </c>
      <c r="I221" t="s">
        <v>29</v>
      </c>
      <c r="J221" s="2">
        <v>0.91400000000000003</v>
      </c>
      <c r="K221">
        <v>8.3000000000000007</v>
      </c>
      <c r="L221" t="str">
        <f>VLOOKUP(supermarkt_data[[#This Row],[Net Profit]],Category[],2,TRUE)</f>
        <v>Alert</v>
      </c>
      <c r="M221" s="7">
        <f>VLOOKUP(supermarkt_data[[#This Row],[Net Profit]],Discount_[],2,TRUE)</f>
        <v>0</v>
      </c>
      <c r="N221" s="8" t="str">
        <f>IF(supermarkt_data[[#This Row],[Payment]]="Cash","Y","")</f>
        <v/>
      </c>
      <c r="O221" t="str">
        <f>IF(OR(supermarkt_data[[#This Row],[Category]]="Gold",supermarkt_data[[#This Row],[Category]]="Premium"),"Gift","")</f>
        <v/>
      </c>
    </row>
    <row r="222" spans="1:15" x14ac:dyDescent="0.35">
      <c r="A222" t="s">
        <v>249</v>
      </c>
      <c r="B222" s="1">
        <v>43548</v>
      </c>
      <c r="C222" t="s">
        <v>20</v>
      </c>
      <c r="D222" t="s">
        <v>39</v>
      </c>
      <c r="E222" t="s">
        <v>40</v>
      </c>
      <c r="F222" t="s">
        <v>23</v>
      </c>
      <c r="G222" t="s">
        <v>16</v>
      </c>
      <c r="H222" t="s">
        <v>33</v>
      </c>
      <c r="I222" t="s">
        <v>25</v>
      </c>
      <c r="J222" s="2">
        <v>6.1924999999999999</v>
      </c>
      <c r="K222">
        <v>8.5</v>
      </c>
      <c r="L222" t="str">
        <f>VLOOKUP(supermarkt_data[[#This Row],[Net Profit]],Category[],2,TRUE)</f>
        <v>Alert</v>
      </c>
      <c r="M222" s="7">
        <f>VLOOKUP(supermarkt_data[[#This Row],[Net Profit]],Discount_[],2,TRUE)</f>
        <v>0</v>
      </c>
      <c r="N222" s="8" t="str">
        <f>IF(supermarkt_data[[#This Row],[Payment]]="Cash","Y","")</f>
        <v>Y</v>
      </c>
      <c r="O222" t="str">
        <f>IF(OR(supermarkt_data[[#This Row],[Category]]="Gold",supermarkt_data[[#This Row],[Category]]="Premium"),"Gift","")</f>
        <v/>
      </c>
    </row>
    <row r="223" spans="1:15" x14ac:dyDescent="0.35">
      <c r="A223" t="s">
        <v>250</v>
      </c>
      <c r="B223" s="1">
        <v>43517</v>
      </c>
      <c r="C223" t="s">
        <v>32</v>
      </c>
      <c r="D223" t="s">
        <v>13</v>
      </c>
      <c r="E223" t="s">
        <v>14</v>
      </c>
      <c r="F223" t="s">
        <v>15</v>
      </c>
      <c r="G223" t="s">
        <v>16</v>
      </c>
      <c r="H223" t="s">
        <v>24</v>
      </c>
      <c r="I223" t="s">
        <v>25</v>
      </c>
      <c r="J223" s="2">
        <v>14.196</v>
      </c>
      <c r="K223">
        <v>5.5</v>
      </c>
      <c r="L223" t="str">
        <f>VLOOKUP(supermarkt_data[[#This Row],[Net Profit]],Category[],2,TRUE)</f>
        <v>Bronze</v>
      </c>
      <c r="M223" s="7">
        <f>VLOOKUP(supermarkt_data[[#This Row],[Net Profit]],Discount_[],2,TRUE)</f>
        <v>0.02</v>
      </c>
      <c r="N223" s="8" t="str">
        <f>IF(supermarkt_data[[#This Row],[Payment]]="Cash","Y","")</f>
        <v>Y</v>
      </c>
      <c r="O223" t="str">
        <f>IF(OR(supermarkt_data[[#This Row],[Category]]="Gold",supermarkt_data[[#This Row],[Category]]="Premium"),"Gift","")</f>
        <v/>
      </c>
    </row>
    <row r="224" spans="1:15" x14ac:dyDescent="0.35">
      <c r="A224" t="s">
        <v>251</v>
      </c>
      <c r="B224" s="1">
        <v>43508</v>
      </c>
      <c r="C224" t="s">
        <v>32</v>
      </c>
      <c r="D224" t="s">
        <v>39</v>
      </c>
      <c r="E224" t="s">
        <v>40</v>
      </c>
      <c r="F224" t="s">
        <v>23</v>
      </c>
      <c r="G224" t="s">
        <v>27</v>
      </c>
      <c r="H224" t="s">
        <v>43</v>
      </c>
      <c r="I224" t="s">
        <v>18</v>
      </c>
      <c r="J224" s="2">
        <v>37.948</v>
      </c>
      <c r="K224">
        <v>8.6999999999999993</v>
      </c>
      <c r="L224" t="str">
        <f>VLOOKUP(supermarkt_data[[#This Row],[Net Profit]],Category[],2,TRUE)</f>
        <v>Gold</v>
      </c>
      <c r="M224" s="7">
        <f>VLOOKUP(supermarkt_data[[#This Row],[Net Profit]],Discount_[],2,TRUE)</f>
        <v>7.0000000000000007E-2</v>
      </c>
      <c r="N224" s="8" t="str">
        <f>IF(supermarkt_data[[#This Row],[Payment]]="Cash","Y","")</f>
        <v/>
      </c>
      <c r="O224" t="str">
        <f>IF(OR(supermarkt_data[[#This Row],[Category]]="Gold",supermarkt_data[[#This Row],[Category]]="Premium"),"Gift","")</f>
        <v>Gift</v>
      </c>
    </row>
    <row r="225" spans="1:15" x14ac:dyDescent="0.35">
      <c r="A225" t="s">
        <v>252</v>
      </c>
      <c r="B225" s="1">
        <v>43534</v>
      </c>
      <c r="C225" t="s">
        <v>20</v>
      </c>
      <c r="D225" t="s">
        <v>39</v>
      </c>
      <c r="E225" t="s">
        <v>40</v>
      </c>
      <c r="F225" t="s">
        <v>23</v>
      </c>
      <c r="G225" t="s">
        <v>16</v>
      </c>
      <c r="H225" t="s">
        <v>41</v>
      </c>
      <c r="I225" t="s">
        <v>29</v>
      </c>
      <c r="J225" s="2">
        <v>8.6010000000000009</v>
      </c>
      <c r="K225">
        <v>7.9</v>
      </c>
      <c r="L225" t="str">
        <f>VLOOKUP(supermarkt_data[[#This Row],[Net Profit]],Category[],2,TRUE)</f>
        <v>Alert</v>
      </c>
      <c r="M225" s="7">
        <f>VLOOKUP(supermarkt_data[[#This Row],[Net Profit]],Discount_[],2,TRUE)</f>
        <v>0</v>
      </c>
      <c r="N225" s="8" t="str">
        <f>IF(supermarkt_data[[#This Row],[Payment]]="Cash","Y","")</f>
        <v/>
      </c>
      <c r="O225" t="str">
        <f>IF(OR(supermarkt_data[[#This Row],[Category]]="Gold",supermarkt_data[[#This Row],[Category]]="Premium"),"Gift","")</f>
        <v/>
      </c>
    </row>
    <row r="226" spans="1:15" x14ac:dyDescent="0.35">
      <c r="A226" t="s">
        <v>253</v>
      </c>
      <c r="B226" s="1">
        <v>43496</v>
      </c>
      <c r="C226" t="s">
        <v>12</v>
      </c>
      <c r="D226" t="s">
        <v>39</v>
      </c>
      <c r="E226" t="s">
        <v>40</v>
      </c>
      <c r="F226" t="s">
        <v>23</v>
      </c>
      <c r="G226" t="s">
        <v>27</v>
      </c>
      <c r="H226" t="s">
        <v>24</v>
      </c>
      <c r="I226" t="s">
        <v>18</v>
      </c>
      <c r="J226" s="2">
        <v>13.605</v>
      </c>
      <c r="K226">
        <v>6.1</v>
      </c>
      <c r="L226" t="str">
        <f>VLOOKUP(supermarkt_data[[#This Row],[Net Profit]],Category[],2,TRUE)</f>
        <v>Bronze</v>
      </c>
      <c r="M226" s="7">
        <f>VLOOKUP(supermarkt_data[[#This Row],[Net Profit]],Discount_[],2,TRUE)</f>
        <v>0.02</v>
      </c>
      <c r="N226" s="8" t="str">
        <f>IF(supermarkt_data[[#This Row],[Payment]]="Cash","Y","")</f>
        <v/>
      </c>
      <c r="O226" t="str">
        <f>IF(OR(supermarkt_data[[#This Row],[Category]]="Gold",supermarkt_data[[#This Row],[Category]]="Premium"),"Gift","")</f>
        <v/>
      </c>
    </row>
    <row r="227" spans="1:15" x14ac:dyDescent="0.35">
      <c r="A227" t="s">
        <v>254</v>
      </c>
      <c r="B227" s="1">
        <v>43530</v>
      </c>
      <c r="C227" t="s">
        <v>20</v>
      </c>
      <c r="D227" t="s">
        <v>39</v>
      </c>
      <c r="E227" t="s">
        <v>40</v>
      </c>
      <c r="F227" t="s">
        <v>23</v>
      </c>
      <c r="G227" t="s">
        <v>27</v>
      </c>
      <c r="H227" t="s">
        <v>41</v>
      </c>
      <c r="I227" t="s">
        <v>18</v>
      </c>
      <c r="J227" s="2">
        <v>21.728000000000002</v>
      </c>
      <c r="K227">
        <v>5.4</v>
      </c>
      <c r="L227" t="str">
        <f>VLOOKUP(supermarkt_data[[#This Row],[Net Profit]],Category[],2,TRUE)</f>
        <v>Silver</v>
      </c>
      <c r="M227" s="7">
        <f>VLOOKUP(supermarkt_data[[#This Row],[Net Profit]],Discount_[],2,TRUE)</f>
        <v>0.04</v>
      </c>
      <c r="N227" s="8" t="str">
        <f>IF(supermarkt_data[[#This Row],[Payment]]="Cash","Y","")</f>
        <v/>
      </c>
      <c r="O227" t="str">
        <f>IF(OR(supermarkt_data[[#This Row],[Category]]="Gold",supermarkt_data[[#This Row],[Category]]="Premium"),"Gift","")</f>
        <v/>
      </c>
    </row>
    <row r="228" spans="1:15" x14ac:dyDescent="0.35">
      <c r="A228" t="s">
        <v>255</v>
      </c>
      <c r="B228" s="1">
        <v>43513</v>
      </c>
      <c r="C228" t="s">
        <v>32</v>
      </c>
      <c r="D228" t="s">
        <v>21</v>
      </c>
      <c r="E228" t="s">
        <v>22</v>
      </c>
      <c r="F228" t="s">
        <v>23</v>
      </c>
      <c r="G228" t="s">
        <v>27</v>
      </c>
      <c r="H228" t="s">
        <v>24</v>
      </c>
      <c r="I228" t="s">
        <v>25</v>
      </c>
      <c r="J228" s="2">
        <v>2.9525000000000001</v>
      </c>
      <c r="K228">
        <v>9.4</v>
      </c>
      <c r="L228" t="str">
        <f>VLOOKUP(supermarkt_data[[#This Row],[Net Profit]],Category[],2,TRUE)</f>
        <v>Alert</v>
      </c>
      <c r="M228" s="7">
        <f>VLOOKUP(supermarkt_data[[#This Row],[Net Profit]],Discount_[],2,TRUE)</f>
        <v>0</v>
      </c>
      <c r="N228" s="8" t="str">
        <f>IF(supermarkt_data[[#This Row],[Payment]]="Cash","Y","")</f>
        <v>Y</v>
      </c>
      <c r="O228" t="str">
        <f>IF(OR(supermarkt_data[[#This Row],[Category]]="Gold",supermarkt_data[[#This Row],[Category]]="Premium"),"Gift","")</f>
        <v/>
      </c>
    </row>
    <row r="229" spans="1:15" x14ac:dyDescent="0.35">
      <c r="A229" t="s">
        <v>256</v>
      </c>
      <c r="B229" s="1">
        <v>43517</v>
      </c>
      <c r="C229" t="s">
        <v>32</v>
      </c>
      <c r="D229" t="s">
        <v>21</v>
      </c>
      <c r="E229" t="s">
        <v>22</v>
      </c>
      <c r="F229" t="s">
        <v>15</v>
      </c>
      <c r="G229" t="s">
        <v>16</v>
      </c>
      <c r="H229" t="s">
        <v>43</v>
      </c>
      <c r="I229" t="s">
        <v>25</v>
      </c>
      <c r="J229" s="2">
        <v>0.627</v>
      </c>
      <c r="K229">
        <v>8.1999999999999993</v>
      </c>
      <c r="L229" t="str">
        <f>VLOOKUP(supermarkt_data[[#This Row],[Net Profit]],Category[],2,TRUE)</f>
        <v>Alert</v>
      </c>
      <c r="M229" s="7">
        <f>VLOOKUP(supermarkt_data[[#This Row],[Net Profit]],Discount_[],2,TRUE)</f>
        <v>0</v>
      </c>
      <c r="N229" s="8" t="str">
        <f>IF(supermarkt_data[[#This Row],[Payment]]="Cash","Y","")</f>
        <v>Y</v>
      </c>
      <c r="O229" t="str">
        <f>IF(OR(supermarkt_data[[#This Row],[Category]]="Gold",supermarkt_data[[#This Row],[Category]]="Premium"),"Gift","")</f>
        <v/>
      </c>
    </row>
    <row r="230" spans="1:15" x14ac:dyDescent="0.35">
      <c r="A230" t="s">
        <v>257</v>
      </c>
      <c r="B230" s="1">
        <v>43544</v>
      </c>
      <c r="C230" t="s">
        <v>20</v>
      </c>
      <c r="D230" t="s">
        <v>13</v>
      </c>
      <c r="E230" t="s">
        <v>14</v>
      </c>
      <c r="F230" t="s">
        <v>23</v>
      </c>
      <c r="G230" t="s">
        <v>27</v>
      </c>
      <c r="H230" t="s">
        <v>41</v>
      </c>
      <c r="I230" t="s">
        <v>25</v>
      </c>
      <c r="J230" s="2">
        <v>4.3250000000000002</v>
      </c>
      <c r="K230">
        <v>6.2</v>
      </c>
      <c r="L230" t="str">
        <f>VLOOKUP(supermarkt_data[[#This Row],[Net Profit]],Category[],2,TRUE)</f>
        <v>Alert</v>
      </c>
      <c r="M230" s="7">
        <f>VLOOKUP(supermarkt_data[[#This Row],[Net Profit]],Discount_[],2,TRUE)</f>
        <v>0</v>
      </c>
      <c r="N230" s="8" t="str">
        <f>IF(supermarkt_data[[#This Row],[Payment]]="Cash","Y","")</f>
        <v>Y</v>
      </c>
      <c r="O230" t="str">
        <f>IF(OR(supermarkt_data[[#This Row],[Category]]="Gold",supermarkt_data[[#This Row],[Category]]="Premium"),"Gift","")</f>
        <v/>
      </c>
    </row>
    <row r="231" spans="1:15" x14ac:dyDescent="0.35">
      <c r="A231" t="s">
        <v>258</v>
      </c>
      <c r="B231" s="1">
        <v>43476</v>
      </c>
      <c r="C231" t="s">
        <v>12</v>
      </c>
      <c r="D231" t="s">
        <v>21</v>
      </c>
      <c r="E231" t="s">
        <v>22</v>
      </c>
      <c r="F231" t="s">
        <v>15</v>
      </c>
      <c r="G231" t="s">
        <v>16</v>
      </c>
      <c r="H231" t="s">
        <v>33</v>
      </c>
      <c r="I231" t="s">
        <v>29</v>
      </c>
      <c r="J231" s="2">
        <v>8.7159999999999993</v>
      </c>
      <c r="K231">
        <v>9.6999999999999993</v>
      </c>
      <c r="L231" t="str">
        <f>VLOOKUP(supermarkt_data[[#This Row],[Net Profit]],Category[],2,TRUE)</f>
        <v>Alert</v>
      </c>
      <c r="M231" s="7">
        <f>VLOOKUP(supermarkt_data[[#This Row],[Net Profit]],Discount_[],2,TRUE)</f>
        <v>0</v>
      </c>
      <c r="N231" s="8" t="str">
        <f>IF(supermarkt_data[[#This Row],[Payment]]="Cash","Y","")</f>
        <v/>
      </c>
      <c r="O231" t="str">
        <f>IF(OR(supermarkt_data[[#This Row],[Category]]="Gold",supermarkt_data[[#This Row],[Category]]="Premium"),"Gift","")</f>
        <v/>
      </c>
    </row>
    <row r="232" spans="1:15" x14ac:dyDescent="0.35">
      <c r="A232" t="s">
        <v>259</v>
      </c>
      <c r="B232" s="1">
        <v>43491</v>
      </c>
      <c r="C232" t="s">
        <v>12</v>
      </c>
      <c r="D232" t="s">
        <v>39</v>
      </c>
      <c r="E232" t="s">
        <v>40</v>
      </c>
      <c r="F232" t="s">
        <v>15</v>
      </c>
      <c r="G232" t="s">
        <v>27</v>
      </c>
      <c r="H232" t="s">
        <v>17</v>
      </c>
      <c r="I232" t="s">
        <v>18</v>
      </c>
      <c r="J232" s="2">
        <v>31.2165</v>
      </c>
      <c r="K232">
        <v>4</v>
      </c>
      <c r="L232" t="str">
        <f>VLOOKUP(supermarkt_data[[#This Row],[Net Profit]],Category[],2,TRUE)</f>
        <v>Gold</v>
      </c>
      <c r="M232" s="7">
        <f>VLOOKUP(supermarkt_data[[#This Row],[Net Profit]],Discount_[],2,TRUE)</f>
        <v>7.0000000000000007E-2</v>
      </c>
      <c r="N232" s="8" t="str">
        <f>IF(supermarkt_data[[#This Row],[Payment]]="Cash","Y","")</f>
        <v/>
      </c>
      <c r="O232" t="str">
        <f>IF(OR(supermarkt_data[[#This Row],[Category]]="Gold",supermarkt_data[[#This Row],[Category]]="Premium"),"Gift","")</f>
        <v>Gift</v>
      </c>
    </row>
    <row r="233" spans="1:15" x14ac:dyDescent="0.35">
      <c r="A233" t="s">
        <v>260</v>
      </c>
      <c r="B233" s="1">
        <v>43496</v>
      </c>
      <c r="C233" t="s">
        <v>12</v>
      </c>
      <c r="D233" t="s">
        <v>21</v>
      </c>
      <c r="E233" t="s">
        <v>22</v>
      </c>
      <c r="F233" t="s">
        <v>15</v>
      </c>
      <c r="G233" t="s">
        <v>27</v>
      </c>
      <c r="H233" t="s">
        <v>24</v>
      </c>
      <c r="I233" t="s">
        <v>18</v>
      </c>
      <c r="J233" s="2">
        <v>7.4119999999999999</v>
      </c>
      <c r="K233">
        <v>9.6999999999999993</v>
      </c>
      <c r="L233" t="str">
        <f>VLOOKUP(supermarkt_data[[#This Row],[Net Profit]],Category[],2,TRUE)</f>
        <v>Alert</v>
      </c>
      <c r="M233" s="7">
        <f>VLOOKUP(supermarkt_data[[#This Row],[Net Profit]],Discount_[],2,TRUE)</f>
        <v>0</v>
      </c>
      <c r="N233" s="8" t="str">
        <f>IF(supermarkt_data[[#This Row],[Payment]]="Cash","Y","")</f>
        <v/>
      </c>
      <c r="O233" t="str">
        <f>IF(OR(supermarkt_data[[#This Row],[Category]]="Gold",supermarkt_data[[#This Row],[Category]]="Premium"),"Gift","")</f>
        <v/>
      </c>
    </row>
    <row r="234" spans="1:15" x14ac:dyDescent="0.35">
      <c r="A234" t="s">
        <v>261</v>
      </c>
      <c r="B234" s="1">
        <v>43522</v>
      </c>
      <c r="C234" t="s">
        <v>32</v>
      </c>
      <c r="D234" t="s">
        <v>39</v>
      </c>
      <c r="E234" t="s">
        <v>40</v>
      </c>
      <c r="F234" t="s">
        <v>15</v>
      </c>
      <c r="G234" t="s">
        <v>16</v>
      </c>
      <c r="H234" t="s">
        <v>24</v>
      </c>
      <c r="I234" t="s">
        <v>25</v>
      </c>
      <c r="J234" s="2">
        <v>27.21</v>
      </c>
      <c r="K234">
        <v>5.3</v>
      </c>
      <c r="L234" t="str">
        <f>VLOOKUP(supermarkt_data[[#This Row],[Net Profit]],Category[],2,TRUE)</f>
        <v>Silver</v>
      </c>
      <c r="M234" s="7">
        <f>VLOOKUP(supermarkt_data[[#This Row],[Net Profit]],Discount_[],2,TRUE)</f>
        <v>0.04</v>
      </c>
      <c r="N234" s="8" t="str">
        <f>IF(supermarkt_data[[#This Row],[Payment]]="Cash","Y","")</f>
        <v>Y</v>
      </c>
      <c r="O234" t="str">
        <f>IF(OR(supermarkt_data[[#This Row],[Category]]="Gold",supermarkt_data[[#This Row],[Category]]="Premium"),"Gift","")</f>
        <v/>
      </c>
    </row>
    <row r="235" spans="1:15" x14ac:dyDescent="0.35">
      <c r="A235" t="s">
        <v>262</v>
      </c>
      <c r="B235" s="1">
        <v>43535</v>
      </c>
      <c r="C235" t="s">
        <v>20</v>
      </c>
      <c r="D235" t="s">
        <v>13</v>
      </c>
      <c r="E235" t="s">
        <v>14</v>
      </c>
      <c r="F235" t="s">
        <v>23</v>
      </c>
      <c r="G235" t="s">
        <v>16</v>
      </c>
      <c r="H235" t="s">
        <v>28</v>
      </c>
      <c r="I235" t="s">
        <v>18</v>
      </c>
      <c r="J235" s="2">
        <v>25.367999999999999</v>
      </c>
      <c r="K235">
        <v>7.4</v>
      </c>
      <c r="L235" t="str">
        <f>VLOOKUP(supermarkt_data[[#This Row],[Net Profit]],Category[],2,TRUE)</f>
        <v>Silver</v>
      </c>
      <c r="M235" s="7">
        <f>VLOOKUP(supermarkt_data[[#This Row],[Net Profit]],Discount_[],2,TRUE)</f>
        <v>0.04</v>
      </c>
      <c r="N235" s="8" t="str">
        <f>IF(supermarkt_data[[#This Row],[Payment]]="Cash","Y","")</f>
        <v/>
      </c>
      <c r="O235" t="str">
        <f>IF(OR(supermarkt_data[[#This Row],[Category]]="Gold",supermarkt_data[[#This Row],[Category]]="Premium"),"Gift","")</f>
        <v/>
      </c>
    </row>
    <row r="236" spans="1:15" x14ac:dyDescent="0.35">
      <c r="A236" t="s">
        <v>263</v>
      </c>
      <c r="B236" s="1">
        <v>43491</v>
      </c>
      <c r="C236" t="s">
        <v>12</v>
      </c>
      <c r="D236" t="s">
        <v>39</v>
      </c>
      <c r="E236" t="s">
        <v>40</v>
      </c>
      <c r="F236" t="s">
        <v>23</v>
      </c>
      <c r="G236" t="s">
        <v>16</v>
      </c>
      <c r="H236" t="s">
        <v>43</v>
      </c>
      <c r="I236" t="s">
        <v>25</v>
      </c>
      <c r="J236" s="2">
        <v>8.1370000000000005</v>
      </c>
      <c r="K236">
        <v>6.5</v>
      </c>
      <c r="L236" t="str">
        <f>VLOOKUP(supermarkt_data[[#This Row],[Net Profit]],Category[],2,TRUE)</f>
        <v>Alert</v>
      </c>
      <c r="M236" s="7">
        <f>VLOOKUP(supermarkt_data[[#This Row],[Net Profit]],Discount_[],2,TRUE)</f>
        <v>0</v>
      </c>
      <c r="N236" s="8" t="str">
        <f>IF(supermarkt_data[[#This Row],[Payment]]="Cash","Y","")</f>
        <v>Y</v>
      </c>
      <c r="O236" t="str">
        <f>IF(OR(supermarkt_data[[#This Row],[Category]]="Gold",supermarkt_data[[#This Row],[Category]]="Premium"),"Gift","")</f>
        <v/>
      </c>
    </row>
    <row r="237" spans="1:15" x14ac:dyDescent="0.35">
      <c r="A237" t="s">
        <v>264</v>
      </c>
      <c r="B237" s="1">
        <v>43536</v>
      </c>
      <c r="C237" t="s">
        <v>20</v>
      </c>
      <c r="D237" t="s">
        <v>39</v>
      </c>
      <c r="E237" t="s">
        <v>40</v>
      </c>
      <c r="F237" t="s">
        <v>15</v>
      </c>
      <c r="G237" t="s">
        <v>16</v>
      </c>
      <c r="H237" t="s">
        <v>24</v>
      </c>
      <c r="I237" t="s">
        <v>29</v>
      </c>
      <c r="J237" s="2">
        <v>1.5885</v>
      </c>
      <c r="K237">
        <v>8.6999999999999993</v>
      </c>
      <c r="L237" t="str">
        <f>VLOOKUP(supermarkt_data[[#This Row],[Net Profit]],Category[],2,TRUE)</f>
        <v>Alert</v>
      </c>
      <c r="M237" s="7">
        <f>VLOOKUP(supermarkt_data[[#This Row],[Net Profit]],Discount_[],2,TRUE)</f>
        <v>0</v>
      </c>
      <c r="N237" s="8" t="str">
        <f>IF(supermarkt_data[[#This Row],[Payment]]="Cash","Y","")</f>
        <v/>
      </c>
      <c r="O237" t="str">
        <f>IF(OR(supermarkt_data[[#This Row],[Category]]="Gold",supermarkt_data[[#This Row],[Category]]="Premium"),"Gift","")</f>
        <v/>
      </c>
    </row>
    <row r="238" spans="1:15" x14ac:dyDescent="0.35">
      <c r="A238" t="s">
        <v>265</v>
      </c>
      <c r="B238" s="1">
        <v>43507</v>
      </c>
      <c r="C238" t="s">
        <v>32</v>
      </c>
      <c r="D238" t="s">
        <v>39</v>
      </c>
      <c r="E238" t="s">
        <v>40</v>
      </c>
      <c r="F238" t="s">
        <v>23</v>
      </c>
      <c r="G238" t="s">
        <v>16</v>
      </c>
      <c r="H238" t="s">
        <v>17</v>
      </c>
      <c r="I238" t="s">
        <v>25</v>
      </c>
      <c r="J238" s="2">
        <v>37.840499999999999</v>
      </c>
      <c r="K238">
        <v>8</v>
      </c>
      <c r="L238" t="str">
        <f>VLOOKUP(supermarkt_data[[#This Row],[Net Profit]],Category[],2,TRUE)</f>
        <v>Gold</v>
      </c>
      <c r="M238" s="7">
        <f>VLOOKUP(supermarkt_data[[#This Row],[Net Profit]],Discount_[],2,TRUE)</f>
        <v>7.0000000000000007E-2</v>
      </c>
      <c r="N238" s="8" t="str">
        <f>IF(supermarkt_data[[#This Row],[Payment]]="Cash","Y","")</f>
        <v>Y</v>
      </c>
      <c r="O238" t="str">
        <f>IF(OR(supermarkt_data[[#This Row],[Category]]="Gold",supermarkt_data[[#This Row],[Category]]="Premium"),"Gift","")</f>
        <v>Gift</v>
      </c>
    </row>
    <row r="239" spans="1:15" x14ac:dyDescent="0.35">
      <c r="A239" t="s">
        <v>266</v>
      </c>
      <c r="B239" s="1">
        <v>43517</v>
      </c>
      <c r="C239" t="s">
        <v>32</v>
      </c>
      <c r="D239" t="s">
        <v>39</v>
      </c>
      <c r="E239" t="s">
        <v>40</v>
      </c>
      <c r="F239" t="s">
        <v>15</v>
      </c>
      <c r="G239" t="s">
        <v>27</v>
      </c>
      <c r="H239" t="s">
        <v>43</v>
      </c>
      <c r="I239" t="s">
        <v>25</v>
      </c>
      <c r="J239" s="2">
        <v>14.763999999999999</v>
      </c>
      <c r="K239">
        <v>6.7</v>
      </c>
      <c r="L239" t="str">
        <f>VLOOKUP(supermarkt_data[[#This Row],[Net Profit]],Category[],2,TRUE)</f>
        <v>Bronze</v>
      </c>
      <c r="M239" s="7">
        <f>VLOOKUP(supermarkt_data[[#This Row],[Net Profit]],Discount_[],2,TRUE)</f>
        <v>0.02</v>
      </c>
      <c r="N239" s="8" t="str">
        <f>IF(supermarkt_data[[#This Row],[Payment]]="Cash","Y","")</f>
        <v>Y</v>
      </c>
      <c r="O239" t="str">
        <f>IF(OR(supermarkt_data[[#This Row],[Category]]="Gold",supermarkt_data[[#This Row],[Category]]="Premium"),"Gift","")</f>
        <v/>
      </c>
    </row>
    <row r="240" spans="1:15" x14ac:dyDescent="0.35">
      <c r="A240" t="s">
        <v>267</v>
      </c>
      <c r="B240" s="1">
        <v>43533</v>
      </c>
      <c r="C240" t="s">
        <v>20</v>
      </c>
      <c r="D240" t="s">
        <v>13</v>
      </c>
      <c r="E240" t="s">
        <v>14</v>
      </c>
      <c r="F240" t="s">
        <v>15</v>
      </c>
      <c r="G240" t="s">
        <v>27</v>
      </c>
      <c r="H240" t="s">
        <v>17</v>
      </c>
      <c r="I240" t="s">
        <v>18</v>
      </c>
      <c r="J240" s="2">
        <v>25.97</v>
      </c>
      <c r="K240">
        <v>6.5</v>
      </c>
      <c r="L240" t="str">
        <f>VLOOKUP(supermarkt_data[[#This Row],[Net Profit]],Category[],2,TRUE)</f>
        <v>Silver</v>
      </c>
      <c r="M240" s="7">
        <f>VLOOKUP(supermarkt_data[[#This Row],[Net Profit]],Discount_[],2,TRUE)</f>
        <v>0.04</v>
      </c>
      <c r="N240" s="8" t="str">
        <f>IF(supermarkt_data[[#This Row],[Payment]]="Cash","Y","")</f>
        <v/>
      </c>
      <c r="O240" t="str">
        <f>IF(OR(supermarkt_data[[#This Row],[Category]]="Gold",supermarkt_data[[#This Row],[Category]]="Premium"),"Gift","")</f>
        <v/>
      </c>
    </row>
    <row r="241" spans="1:15" x14ac:dyDescent="0.35">
      <c r="A241" t="s">
        <v>268</v>
      </c>
      <c r="B241" s="1">
        <v>43485</v>
      </c>
      <c r="C241" t="s">
        <v>12</v>
      </c>
      <c r="D241" t="s">
        <v>13</v>
      </c>
      <c r="E241" t="s">
        <v>14</v>
      </c>
      <c r="F241" t="s">
        <v>23</v>
      </c>
      <c r="G241" t="s">
        <v>16</v>
      </c>
      <c r="H241" t="s">
        <v>33</v>
      </c>
      <c r="I241" t="s">
        <v>18</v>
      </c>
      <c r="J241" s="2">
        <v>9.3140000000000001</v>
      </c>
      <c r="K241">
        <v>4.0999999999999996</v>
      </c>
      <c r="L241" t="str">
        <f>VLOOKUP(supermarkt_data[[#This Row],[Net Profit]],Category[],2,TRUE)</f>
        <v>Alert</v>
      </c>
      <c r="M241" s="7">
        <f>VLOOKUP(supermarkt_data[[#This Row],[Net Profit]],Discount_[],2,TRUE)</f>
        <v>0</v>
      </c>
      <c r="N241" s="8" t="str">
        <f>IF(supermarkt_data[[#This Row],[Payment]]="Cash","Y","")</f>
        <v/>
      </c>
      <c r="O241" t="str">
        <f>IF(OR(supermarkt_data[[#This Row],[Category]]="Gold",supermarkt_data[[#This Row],[Category]]="Premium"),"Gift","")</f>
        <v/>
      </c>
    </row>
    <row r="242" spans="1:15" x14ac:dyDescent="0.35">
      <c r="A242" t="s">
        <v>269</v>
      </c>
      <c r="B242" s="1">
        <v>43493</v>
      </c>
      <c r="C242" t="s">
        <v>12</v>
      </c>
      <c r="D242" t="s">
        <v>21</v>
      </c>
      <c r="E242" t="s">
        <v>22</v>
      </c>
      <c r="F242" t="s">
        <v>23</v>
      </c>
      <c r="G242" t="s">
        <v>27</v>
      </c>
      <c r="H242" t="s">
        <v>17</v>
      </c>
      <c r="I242" t="s">
        <v>29</v>
      </c>
      <c r="J242" s="2">
        <v>4.3525</v>
      </c>
      <c r="K242">
        <v>4.9000000000000004</v>
      </c>
      <c r="L242" t="str">
        <f>VLOOKUP(supermarkt_data[[#This Row],[Net Profit]],Category[],2,TRUE)</f>
        <v>Alert</v>
      </c>
      <c r="M242" s="7">
        <f>VLOOKUP(supermarkt_data[[#This Row],[Net Profit]],Discount_[],2,TRUE)</f>
        <v>0</v>
      </c>
      <c r="N242" s="8" t="str">
        <f>IF(supermarkt_data[[#This Row],[Payment]]="Cash","Y","")</f>
        <v/>
      </c>
      <c r="O242" t="str">
        <f>IF(OR(supermarkt_data[[#This Row],[Category]]="Gold",supermarkt_data[[#This Row],[Category]]="Premium"),"Gift","")</f>
        <v/>
      </c>
    </row>
    <row r="243" spans="1:15" x14ac:dyDescent="0.35">
      <c r="A243" t="s">
        <v>270</v>
      </c>
      <c r="B243" s="1">
        <v>43529</v>
      </c>
      <c r="C243" t="s">
        <v>20</v>
      </c>
      <c r="D243" t="s">
        <v>21</v>
      </c>
      <c r="E243" t="s">
        <v>22</v>
      </c>
      <c r="F243" t="s">
        <v>15</v>
      </c>
      <c r="G243" t="s">
        <v>16</v>
      </c>
      <c r="H243" t="s">
        <v>43</v>
      </c>
      <c r="I243" t="s">
        <v>29</v>
      </c>
      <c r="J243" s="2">
        <v>11.055</v>
      </c>
      <c r="K243">
        <v>8.6</v>
      </c>
      <c r="L243" t="str">
        <f>VLOOKUP(supermarkt_data[[#This Row],[Net Profit]],Category[],2,TRUE)</f>
        <v>Bronze</v>
      </c>
      <c r="M243" s="7">
        <f>VLOOKUP(supermarkt_data[[#This Row],[Net Profit]],Discount_[],2,TRUE)</f>
        <v>0.02</v>
      </c>
      <c r="N243" s="8" t="str">
        <f>IF(supermarkt_data[[#This Row],[Payment]]="Cash","Y","")</f>
        <v/>
      </c>
      <c r="O243" t="str">
        <f>IF(OR(supermarkt_data[[#This Row],[Category]]="Gold",supermarkt_data[[#This Row],[Category]]="Premium"),"Gift","")</f>
        <v/>
      </c>
    </row>
    <row r="244" spans="1:15" x14ac:dyDescent="0.35">
      <c r="A244" t="s">
        <v>271</v>
      </c>
      <c r="B244" s="1">
        <v>43526</v>
      </c>
      <c r="C244" t="s">
        <v>20</v>
      </c>
      <c r="D244" t="s">
        <v>39</v>
      </c>
      <c r="E244" t="s">
        <v>40</v>
      </c>
      <c r="F244" t="s">
        <v>15</v>
      </c>
      <c r="G244" t="s">
        <v>16</v>
      </c>
      <c r="H244" t="s">
        <v>24</v>
      </c>
      <c r="I244" t="s">
        <v>25</v>
      </c>
      <c r="J244" s="2">
        <v>3.3050000000000002</v>
      </c>
      <c r="K244">
        <v>4.3</v>
      </c>
      <c r="L244" t="str">
        <f>VLOOKUP(supermarkt_data[[#This Row],[Net Profit]],Category[],2,TRUE)</f>
        <v>Alert</v>
      </c>
      <c r="M244" s="7">
        <f>VLOOKUP(supermarkt_data[[#This Row],[Net Profit]],Discount_[],2,TRUE)</f>
        <v>0</v>
      </c>
      <c r="N244" s="8" t="str">
        <f>IF(supermarkt_data[[#This Row],[Payment]]="Cash","Y","")</f>
        <v>Y</v>
      </c>
      <c r="O244" t="str">
        <f>IF(OR(supermarkt_data[[#This Row],[Category]]="Gold",supermarkt_data[[#This Row],[Category]]="Premium"),"Gift","")</f>
        <v/>
      </c>
    </row>
    <row r="245" spans="1:15" x14ac:dyDescent="0.35">
      <c r="A245" t="s">
        <v>272</v>
      </c>
      <c r="B245" s="1">
        <v>43476</v>
      </c>
      <c r="C245" t="s">
        <v>12</v>
      </c>
      <c r="D245" t="s">
        <v>13</v>
      </c>
      <c r="E245" t="s">
        <v>14</v>
      </c>
      <c r="F245" t="s">
        <v>23</v>
      </c>
      <c r="G245" t="s">
        <v>27</v>
      </c>
      <c r="H245" t="s">
        <v>43</v>
      </c>
      <c r="I245" t="s">
        <v>18</v>
      </c>
      <c r="J245" s="2">
        <v>4.4844999999999997</v>
      </c>
      <c r="K245">
        <v>4.9000000000000004</v>
      </c>
      <c r="L245" t="str">
        <f>VLOOKUP(supermarkt_data[[#This Row],[Net Profit]],Category[],2,TRUE)</f>
        <v>Alert</v>
      </c>
      <c r="M245" s="7">
        <f>VLOOKUP(supermarkt_data[[#This Row],[Net Profit]],Discount_[],2,TRUE)</f>
        <v>0</v>
      </c>
      <c r="N245" s="8" t="str">
        <f>IF(supermarkt_data[[#This Row],[Payment]]="Cash","Y","")</f>
        <v/>
      </c>
      <c r="O245" t="str">
        <f>IF(OR(supermarkt_data[[#This Row],[Category]]="Gold",supermarkt_data[[#This Row],[Category]]="Premium"),"Gift","")</f>
        <v/>
      </c>
    </row>
    <row r="246" spans="1:15" x14ac:dyDescent="0.35">
      <c r="A246" t="s">
        <v>273</v>
      </c>
      <c r="B246" s="1">
        <v>43476</v>
      </c>
      <c r="C246" t="s">
        <v>12</v>
      </c>
      <c r="D246" t="s">
        <v>13</v>
      </c>
      <c r="E246" t="s">
        <v>14</v>
      </c>
      <c r="F246" t="s">
        <v>23</v>
      </c>
      <c r="G246" t="s">
        <v>27</v>
      </c>
      <c r="H246" t="s">
        <v>41</v>
      </c>
      <c r="I246" t="s">
        <v>29</v>
      </c>
      <c r="J246" s="2">
        <v>11.223000000000001</v>
      </c>
      <c r="K246">
        <v>5.6</v>
      </c>
      <c r="L246" t="str">
        <f>VLOOKUP(supermarkt_data[[#This Row],[Net Profit]],Category[],2,TRUE)</f>
        <v>Bronze</v>
      </c>
      <c r="M246" s="7">
        <f>VLOOKUP(supermarkt_data[[#This Row],[Net Profit]],Discount_[],2,TRUE)</f>
        <v>0.02</v>
      </c>
      <c r="N246" s="8" t="str">
        <f>IF(supermarkt_data[[#This Row],[Payment]]="Cash","Y","")</f>
        <v/>
      </c>
      <c r="O246" t="str">
        <f>IF(OR(supermarkt_data[[#This Row],[Category]]="Gold",supermarkt_data[[#This Row],[Category]]="Premium"),"Gift","")</f>
        <v/>
      </c>
    </row>
    <row r="247" spans="1:15" x14ac:dyDescent="0.35">
      <c r="A247" t="s">
        <v>274</v>
      </c>
      <c r="B247" s="1">
        <v>43535</v>
      </c>
      <c r="C247" t="s">
        <v>20</v>
      </c>
      <c r="D247" t="s">
        <v>13</v>
      </c>
      <c r="E247" t="s">
        <v>14</v>
      </c>
      <c r="F247" t="s">
        <v>23</v>
      </c>
      <c r="G247" t="s">
        <v>27</v>
      </c>
      <c r="H247" t="s">
        <v>17</v>
      </c>
      <c r="I247" t="s">
        <v>29</v>
      </c>
      <c r="J247" s="2">
        <v>5.9770000000000003</v>
      </c>
      <c r="K247">
        <v>5.8</v>
      </c>
      <c r="L247" t="str">
        <f>VLOOKUP(supermarkt_data[[#This Row],[Net Profit]],Category[],2,TRUE)</f>
        <v>Alert</v>
      </c>
      <c r="M247" s="7">
        <f>VLOOKUP(supermarkt_data[[#This Row],[Net Profit]],Discount_[],2,TRUE)</f>
        <v>0</v>
      </c>
      <c r="N247" s="8" t="str">
        <f>IF(supermarkt_data[[#This Row],[Payment]]="Cash","Y","")</f>
        <v/>
      </c>
      <c r="O247" t="str">
        <f>IF(OR(supermarkt_data[[#This Row],[Category]]="Gold",supermarkt_data[[#This Row],[Category]]="Premium"),"Gift","")</f>
        <v/>
      </c>
    </row>
    <row r="248" spans="1:15" x14ac:dyDescent="0.35">
      <c r="A248" t="s">
        <v>275</v>
      </c>
      <c r="B248" s="1">
        <v>43524</v>
      </c>
      <c r="C248" t="s">
        <v>32</v>
      </c>
      <c r="D248" t="s">
        <v>21</v>
      </c>
      <c r="E248" t="s">
        <v>22</v>
      </c>
      <c r="F248" t="s">
        <v>15</v>
      </c>
      <c r="G248" t="s">
        <v>27</v>
      </c>
      <c r="H248" t="s">
        <v>43</v>
      </c>
      <c r="I248" t="s">
        <v>29</v>
      </c>
      <c r="J248" s="2">
        <v>9.32</v>
      </c>
      <c r="K248">
        <v>6</v>
      </c>
      <c r="L248" t="str">
        <f>VLOOKUP(supermarkt_data[[#This Row],[Net Profit]],Category[],2,TRUE)</f>
        <v>Alert</v>
      </c>
      <c r="M248" s="7">
        <f>VLOOKUP(supermarkt_data[[#This Row],[Net Profit]],Discount_[],2,TRUE)</f>
        <v>0</v>
      </c>
      <c r="N248" s="8" t="str">
        <f>IF(supermarkt_data[[#This Row],[Payment]]="Cash","Y","")</f>
        <v/>
      </c>
      <c r="O248" t="str">
        <f>IF(OR(supermarkt_data[[#This Row],[Category]]="Gold",supermarkt_data[[#This Row],[Category]]="Premium"),"Gift","")</f>
        <v/>
      </c>
    </row>
    <row r="249" spans="1:15" x14ac:dyDescent="0.35">
      <c r="A249" t="s">
        <v>276</v>
      </c>
      <c r="B249" s="1">
        <v>43470</v>
      </c>
      <c r="C249" t="s">
        <v>12</v>
      </c>
      <c r="D249" t="s">
        <v>13</v>
      </c>
      <c r="E249" t="s">
        <v>14</v>
      </c>
      <c r="F249" t="s">
        <v>15</v>
      </c>
      <c r="G249" t="s">
        <v>27</v>
      </c>
      <c r="H249" t="s">
        <v>28</v>
      </c>
      <c r="I249" t="s">
        <v>25</v>
      </c>
      <c r="J249" s="2">
        <v>12.53</v>
      </c>
      <c r="K249">
        <v>4.2</v>
      </c>
      <c r="L249" t="str">
        <f>VLOOKUP(supermarkt_data[[#This Row],[Net Profit]],Category[],2,TRUE)</f>
        <v>Bronze</v>
      </c>
      <c r="M249" s="7">
        <f>VLOOKUP(supermarkt_data[[#This Row],[Net Profit]],Discount_[],2,TRUE)</f>
        <v>0.02</v>
      </c>
      <c r="N249" s="8" t="str">
        <f>IF(supermarkt_data[[#This Row],[Payment]]="Cash","Y","")</f>
        <v>Y</v>
      </c>
      <c r="O249" t="str">
        <f>IF(OR(supermarkt_data[[#This Row],[Category]]="Gold",supermarkt_data[[#This Row],[Category]]="Premium"),"Gift","")</f>
        <v/>
      </c>
    </row>
    <row r="250" spans="1:15" x14ac:dyDescent="0.35">
      <c r="A250" t="s">
        <v>277</v>
      </c>
      <c r="B250" s="1">
        <v>43498</v>
      </c>
      <c r="C250" t="s">
        <v>32</v>
      </c>
      <c r="D250" t="s">
        <v>39</v>
      </c>
      <c r="E250" t="s">
        <v>40</v>
      </c>
      <c r="F250" t="s">
        <v>23</v>
      </c>
      <c r="G250" t="s">
        <v>27</v>
      </c>
      <c r="H250" t="s">
        <v>28</v>
      </c>
      <c r="I250" t="s">
        <v>29</v>
      </c>
      <c r="J250" s="2">
        <v>37.548000000000002</v>
      </c>
      <c r="K250">
        <v>8.3000000000000007</v>
      </c>
      <c r="L250" t="str">
        <f>VLOOKUP(supermarkt_data[[#This Row],[Net Profit]],Category[],2,TRUE)</f>
        <v>Gold</v>
      </c>
      <c r="M250" s="7">
        <f>VLOOKUP(supermarkt_data[[#This Row],[Net Profit]],Discount_[],2,TRUE)</f>
        <v>7.0000000000000007E-2</v>
      </c>
      <c r="N250" s="8" t="str">
        <f>IF(supermarkt_data[[#This Row],[Payment]]="Cash","Y","")</f>
        <v/>
      </c>
      <c r="O250" t="str">
        <f>IF(OR(supermarkt_data[[#This Row],[Category]]="Gold",supermarkt_data[[#This Row],[Category]]="Premium"),"Gift","")</f>
        <v>Gift</v>
      </c>
    </row>
    <row r="251" spans="1:15" x14ac:dyDescent="0.35">
      <c r="A251" t="s">
        <v>278</v>
      </c>
      <c r="B251" s="1">
        <v>43466</v>
      </c>
      <c r="C251" t="s">
        <v>12</v>
      </c>
      <c r="D251" t="s">
        <v>13</v>
      </c>
      <c r="E251" t="s">
        <v>14</v>
      </c>
      <c r="F251" t="s">
        <v>15</v>
      </c>
      <c r="G251" t="s">
        <v>27</v>
      </c>
      <c r="H251" t="s">
        <v>28</v>
      </c>
      <c r="I251" t="s">
        <v>25</v>
      </c>
      <c r="J251" s="2">
        <v>19.036000000000001</v>
      </c>
      <c r="K251">
        <v>5.7</v>
      </c>
      <c r="L251" t="str">
        <f>VLOOKUP(supermarkt_data[[#This Row],[Net Profit]],Category[],2,TRUE)</f>
        <v>Bronze</v>
      </c>
      <c r="M251" s="7">
        <f>VLOOKUP(supermarkt_data[[#This Row],[Net Profit]],Discount_[],2,TRUE)</f>
        <v>0.02</v>
      </c>
      <c r="N251" s="8" t="str">
        <f>IF(supermarkt_data[[#This Row],[Payment]]="Cash","Y","")</f>
        <v>Y</v>
      </c>
      <c r="O251" t="str">
        <f>IF(OR(supermarkt_data[[#This Row],[Category]]="Gold",supermarkt_data[[#This Row],[Category]]="Premium"),"Gift","")</f>
        <v/>
      </c>
    </row>
    <row r="252" spans="1:15" x14ac:dyDescent="0.35">
      <c r="A252" t="s">
        <v>279</v>
      </c>
      <c r="B252" s="1">
        <v>43505</v>
      </c>
      <c r="C252" t="s">
        <v>32</v>
      </c>
      <c r="D252" t="s">
        <v>39</v>
      </c>
      <c r="E252" t="s">
        <v>40</v>
      </c>
      <c r="F252" t="s">
        <v>15</v>
      </c>
      <c r="G252" t="s">
        <v>16</v>
      </c>
      <c r="H252" t="s">
        <v>24</v>
      </c>
      <c r="I252" t="s">
        <v>25</v>
      </c>
      <c r="J252" s="2">
        <v>12.21</v>
      </c>
      <c r="K252">
        <v>4.8</v>
      </c>
      <c r="L252" t="str">
        <f>VLOOKUP(supermarkt_data[[#This Row],[Net Profit]],Category[],2,TRUE)</f>
        <v>Bronze</v>
      </c>
      <c r="M252" s="7">
        <f>VLOOKUP(supermarkt_data[[#This Row],[Net Profit]],Discount_[],2,TRUE)</f>
        <v>0.02</v>
      </c>
      <c r="N252" s="8" t="str">
        <f>IF(supermarkt_data[[#This Row],[Payment]]="Cash","Y","")</f>
        <v>Y</v>
      </c>
      <c r="O252" t="str">
        <f>IF(OR(supermarkt_data[[#This Row],[Category]]="Gold",supermarkt_data[[#This Row],[Category]]="Premium"),"Gift","")</f>
        <v/>
      </c>
    </row>
    <row r="253" spans="1:15" x14ac:dyDescent="0.35">
      <c r="A253" t="s">
        <v>280</v>
      </c>
      <c r="B253" s="1">
        <v>43488</v>
      </c>
      <c r="C253" t="s">
        <v>12</v>
      </c>
      <c r="D253" t="s">
        <v>13</v>
      </c>
      <c r="E253" t="s">
        <v>14</v>
      </c>
      <c r="F253" t="s">
        <v>15</v>
      </c>
      <c r="G253" t="s">
        <v>27</v>
      </c>
      <c r="H253" t="s">
        <v>43</v>
      </c>
      <c r="I253" t="s">
        <v>18</v>
      </c>
      <c r="J253" s="2">
        <v>4.4850000000000003</v>
      </c>
      <c r="K253">
        <v>6.8</v>
      </c>
      <c r="L253" t="str">
        <f>VLOOKUP(supermarkt_data[[#This Row],[Net Profit]],Category[],2,TRUE)</f>
        <v>Alert</v>
      </c>
      <c r="M253" s="7">
        <f>VLOOKUP(supermarkt_data[[#This Row],[Net Profit]],Discount_[],2,TRUE)</f>
        <v>0</v>
      </c>
      <c r="N253" s="8" t="str">
        <f>IF(supermarkt_data[[#This Row],[Payment]]="Cash","Y","")</f>
        <v/>
      </c>
      <c r="O253" t="str">
        <f>IF(OR(supermarkt_data[[#This Row],[Category]]="Gold",supermarkt_data[[#This Row],[Category]]="Premium"),"Gift","")</f>
        <v/>
      </c>
    </row>
    <row r="254" spans="1:15" x14ac:dyDescent="0.35">
      <c r="A254" t="s">
        <v>281</v>
      </c>
      <c r="B254" s="1">
        <v>43472</v>
      </c>
      <c r="C254" t="s">
        <v>12</v>
      </c>
      <c r="D254" t="s">
        <v>13</v>
      </c>
      <c r="E254" t="s">
        <v>14</v>
      </c>
      <c r="F254" t="s">
        <v>15</v>
      </c>
      <c r="G254" t="s">
        <v>27</v>
      </c>
      <c r="H254" t="s">
        <v>24</v>
      </c>
      <c r="I254" t="s">
        <v>29</v>
      </c>
      <c r="J254" s="2">
        <v>15.544</v>
      </c>
      <c r="K254">
        <v>8.8000000000000007</v>
      </c>
      <c r="L254" t="str">
        <f>VLOOKUP(supermarkt_data[[#This Row],[Net Profit]],Category[],2,TRUE)</f>
        <v>Bronze</v>
      </c>
      <c r="M254" s="7">
        <f>VLOOKUP(supermarkt_data[[#This Row],[Net Profit]],Discount_[],2,TRUE)</f>
        <v>0.02</v>
      </c>
      <c r="N254" s="8" t="str">
        <f>IF(supermarkt_data[[#This Row],[Payment]]="Cash","Y","")</f>
        <v/>
      </c>
      <c r="O254" t="str">
        <f>IF(OR(supermarkt_data[[#This Row],[Category]]="Gold",supermarkt_data[[#This Row],[Category]]="Premium"),"Gift","")</f>
        <v/>
      </c>
    </row>
    <row r="255" spans="1:15" x14ac:dyDescent="0.35">
      <c r="A255" t="s">
        <v>282</v>
      </c>
      <c r="B255" s="1">
        <v>43479</v>
      </c>
      <c r="C255" t="s">
        <v>12</v>
      </c>
      <c r="D255" t="s">
        <v>39</v>
      </c>
      <c r="E255" t="s">
        <v>40</v>
      </c>
      <c r="F255" t="s">
        <v>23</v>
      </c>
      <c r="G255" t="s">
        <v>27</v>
      </c>
      <c r="H255" t="s">
        <v>41</v>
      </c>
      <c r="I255" t="s">
        <v>29</v>
      </c>
      <c r="J255" s="2">
        <v>25.571000000000002</v>
      </c>
      <c r="K255">
        <v>4.2</v>
      </c>
      <c r="L255" t="str">
        <f>VLOOKUP(supermarkt_data[[#This Row],[Net Profit]],Category[],2,TRUE)</f>
        <v>Silver</v>
      </c>
      <c r="M255" s="7">
        <f>VLOOKUP(supermarkt_data[[#This Row],[Net Profit]],Discount_[],2,TRUE)</f>
        <v>0.04</v>
      </c>
      <c r="N255" s="8" t="str">
        <f>IF(supermarkt_data[[#This Row],[Payment]]="Cash","Y","")</f>
        <v/>
      </c>
      <c r="O255" t="str">
        <f>IF(OR(supermarkt_data[[#This Row],[Category]]="Gold",supermarkt_data[[#This Row],[Category]]="Premium"),"Gift","")</f>
        <v/>
      </c>
    </row>
    <row r="256" spans="1:15" x14ac:dyDescent="0.35">
      <c r="A256" t="s">
        <v>283</v>
      </c>
      <c r="B256" s="1">
        <v>43498</v>
      </c>
      <c r="C256" t="s">
        <v>32</v>
      </c>
      <c r="D256" t="s">
        <v>39</v>
      </c>
      <c r="E256" t="s">
        <v>40</v>
      </c>
      <c r="F256" t="s">
        <v>15</v>
      </c>
      <c r="G256" t="s">
        <v>27</v>
      </c>
      <c r="H256" t="s">
        <v>41</v>
      </c>
      <c r="I256" t="s">
        <v>18</v>
      </c>
      <c r="J256" s="2">
        <v>20.947500000000002</v>
      </c>
      <c r="K256">
        <v>6.4</v>
      </c>
      <c r="L256" t="str">
        <f>VLOOKUP(supermarkt_data[[#This Row],[Net Profit]],Category[],2,TRUE)</f>
        <v>Silver</v>
      </c>
      <c r="M256" s="7">
        <f>VLOOKUP(supermarkt_data[[#This Row],[Net Profit]],Discount_[],2,TRUE)</f>
        <v>0.04</v>
      </c>
      <c r="N256" s="8" t="str">
        <f>IF(supermarkt_data[[#This Row],[Payment]]="Cash","Y","")</f>
        <v/>
      </c>
      <c r="O256" t="str">
        <f>IF(OR(supermarkt_data[[#This Row],[Category]]="Gold",supermarkt_data[[#This Row],[Category]]="Premium"),"Gift","")</f>
        <v/>
      </c>
    </row>
    <row r="257" spans="1:15" x14ac:dyDescent="0.35">
      <c r="A257" t="s">
        <v>284</v>
      </c>
      <c r="B257" s="1">
        <v>43541</v>
      </c>
      <c r="C257" t="s">
        <v>20</v>
      </c>
      <c r="D257" t="s">
        <v>21</v>
      </c>
      <c r="E257" t="s">
        <v>22</v>
      </c>
      <c r="F257" t="s">
        <v>15</v>
      </c>
      <c r="G257" t="s">
        <v>27</v>
      </c>
      <c r="H257" t="s">
        <v>43</v>
      </c>
      <c r="I257" t="s">
        <v>29</v>
      </c>
      <c r="J257" s="2">
        <v>17.594999999999999</v>
      </c>
      <c r="K257">
        <v>8.4</v>
      </c>
      <c r="L257" t="str">
        <f>VLOOKUP(supermarkt_data[[#This Row],[Net Profit]],Category[],2,TRUE)</f>
        <v>Bronze</v>
      </c>
      <c r="M257" s="7">
        <f>VLOOKUP(supermarkt_data[[#This Row],[Net Profit]],Discount_[],2,TRUE)</f>
        <v>0.02</v>
      </c>
      <c r="N257" s="8" t="str">
        <f>IF(supermarkt_data[[#This Row],[Payment]]="Cash","Y","")</f>
        <v/>
      </c>
      <c r="O257" t="str">
        <f>IF(OR(supermarkt_data[[#This Row],[Category]]="Gold",supermarkt_data[[#This Row],[Category]]="Premium"),"Gift","")</f>
        <v/>
      </c>
    </row>
    <row r="258" spans="1:15" x14ac:dyDescent="0.35">
      <c r="A258" t="s">
        <v>285</v>
      </c>
      <c r="B258" s="1">
        <v>43526</v>
      </c>
      <c r="C258" t="s">
        <v>20</v>
      </c>
      <c r="D258" t="s">
        <v>21</v>
      </c>
      <c r="E258" t="s">
        <v>22</v>
      </c>
      <c r="F258" t="s">
        <v>23</v>
      </c>
      <c r="G258" t="s">
        <v>16</v>
      </c>
      <c r="H258" t="s">
        <v>33</v>
      </c>
      <c r="I258" t="s">
        <v>29</v>
      </c>
      <c r="J258" s="2">
        <v>1.4390000000000001</v>
      </c>
      <c r="K258">
        <v>7.2</v>
      </c>
      <c r="L258" t="str">
        <f>VLOOKUP(supermarkt_data[[#This Row],[Net Profit]],Category[],2,TRUE)</f>
        <v>Alert</v>
      </c>
      <c r="M258" s="7">
        <f>VLOOKUP(supermarkt_data[[#This Row],[Net Profit]],Discount_[],2,TRUE)</f>
        <v>0</v>
      </c>
      <c r="N258" s="8" t="str">
        <f>IF(supermarkt_data[[#This Row],[Payment]]="Cash","Y","")</f>
        <v/>
      </c>
      <c r="O258" t="str">
        <f>IF(OR(supermarkt_data[[#This Row],[Category]]="Gold",supermarkt_data[[#This Row],[Category]]="Premium"),"Gift","")</f>
        <v/>
      </c>
    </row>
    <row r="259" spans="1:15" x14ac:dyDescent="0.35">
      <c r="A259" t="s">
        <v>286</v>
      </c>
      <c r="B259" s="1">
        <v>43540</v>
      </c>
      <c r="C259" t="s">
        <v>20</v>
      </c>
      <c r="D259" t="s">
        <v>13</v>
      </c>
      <c r="E259" t="s">
        <v>14</v>
      </c>
      <c r="F259" t="s">
        <v>23</v>
      </c>
      <c r="G259" t="s">
        <v>27</v>
      </c>
      <c r="H259" t="s">
        <v>28</v>
      </c>
      <c r="I259" t="s">
        <v>25</v>
      </c>
      <c r="J259" s="2">
        <v>4.75</v>
      </c>
      <c r="K259">
        <v>5.2</v>
      </c>
      <c r="L259" t="str">
        <f>VLOOKUP(supermarkt_data[[#This Row],[Net Profit]],Category[],2,TRUE)</f>
        <v>Alert</v>
      </c>
      <c r="M259" s="7">
        <f>VLOOKUP(supermarkt_data[[#This Row],[Net Profit]],Discount_[],2,TRUE)</f>
        <v>0</v>
      </c>
      <c r="N259" s="8" t="str">
        <f>IF(supermarkt_data[[#This Row],[Payment]]="Cash","Y","")</f>
        <v>Y</v>
      </c>
      <c r="O259" t="str">
        <f>IF(OR(supermarkt_data[[#This Row],[Category]]="Gold",supermarkt_data[[#This Row],[Category]]="Premium"),"Gift","")</f>
        <v/>
      </c>
    </row>
    <row r="260" spans="1:15" x14ac:dyDescent="0.35">
      <c r="A260" t="s">
        <v>287</v>
      </c>
      <c r="B260" s="1">
        <v>43471</v>
      </c>
      <c r="C260" t="s">
        <v>12</v>
      </c>
      <c r="D260" t="s">
        <v>13</v>
      </c>
      <c r="E260" t="s">
        <v>14</v>
      </c>
      <c r="F260" t="s">
        <v>15</v>
      </c>
      <c r="G260" t="s">
        <v>27</v>
      </c>
      <c r="H260" t="s">
        <v>28</v>
      </c>
      <c r="I260" t="s">
        <v>25</v>
      </c>
      <c r="J260" s="2">
        <v>23.56</v>
      </c>
      <c r="K260">
        <v>8.9</v>
      </c>
      <c r="L260" t="str">
        <f>VLOOKUP(supermarkt_data[[#This Row],[Net Profit]],Category[],2,TRUE)</f>
        <v>Silver</v>
      </c>
      <c r="M260" s="7">
        <f>VLOOKUP(supermarkt_data[[#This Row],[Net Profit]],Discount_[],2,TRUE)</f>
        <v>0.04</v>
      </c>
      <c r="N260" s="8" t="str">
        <f>IF(supermarkt_data[[#This Row],[Payment]]="Cash","Y","")</f>
        <v>Y</v>
      </c>
      <c r="O260" t="str">
        <f>IF(OR(supermarkt_data[[#This Row],[Category]]="Gold",supermarkt_data[[#This Row],[Category]]="Premium"),"Gift","")</f>
        <v/>
      </c>
    </row>
    <row r="261" spans="1:15" x14ac:dyDescent="0.35">
      <c r="A261" t="s">
        <v>288</v>
      </c>
      <c r="B261" s="1">
        <v>43494</v>
      </c>
      <c r="C261" t="s">
        <v>12</v>
      </c>
      <c r="D261" t="s">
        <v>39</v>
      </c>
      <c r="E261" t="s">
        <v>40</v>
      </c>
      <c r="F261" t="s">
        <v>15</v>
      </c>
      <c r="G261" t="s">
        <v>27</v>
      </c>
      <c r="H261" t="s">
        <v>43</v>
      </c>
      <c r="I261" t="s">
        <v>25</v>
      </c>
      <c r="J261" s="2">
        <v>6.524</v>
      </c>
      <c r="K261">
        <v>9</v>
      </c>
      <c r="L261" t="str">
        <f>VLOOKUP(supermarkt_data[[#This Row],[Net Profit]],Category[],2,TRUE)</f>
        <v>Alert</v>
      </c>
      <c r="M261" s="7">
        <f>VLOOKUP(supermarkt_data[[#This Row],[Net Profit]],Discount_[],2,TRUE)</f>
        <v>0</v>
      </c>
      <c r="N261" s="8" t="str">
        <f>IF(supermarkt_data[[#This Row],[Payment]]="Cash","Y","")</f>
        <v>Y</v>
      </c>
      <c r="O261" t="str">
        <f>IF(OR(supermarkt_data[[#This Row],[Category]]="Gold",supermarkt_data[[#This Row],[Category]]="Premium"),"Gift","")</f>
        <v/>
      </c>
    </row>
    <row r="262" spans="1:15" x14ac:dyDescent="0.35">
      <c r="A262" t="s">
        <v>289</v>
      </c>
      <c r="B262" s="1">
        <v>43496</v>
      </c>
      <c r="C262" t="s">
        <v>12</v>
      </c>
      <c r="D262" t="s">
        <v>13</v>
      </c>
      <c r="E262" t="s">
        <v>14</v>
      </c>
      <c r="F262" t="s">
        <v>15</v>
      </c>
      <c r="G262" t="s">
        <v>27</v>
      </c>
      <c r="H262" t="s">
        <v>24</v>
      </c>
      <c r="I262" t="s">
        <v>29</v>
      </c>
      <c r="J262" s="2">
        <v>3.3174999999999999</v>
      </c>
      <c r="K262">
        <v>9.6999999999999993</v>
      </c>
      <c r="L262" t="str">
        <f>VLOOKUP(supermarkt_data[[#This Row],[Net Profit]],Category[],2,TRUE)</f>
        <v>Alert</v>
      </c>
      <c r="M262" s="7">
        <f>VLOOKUP(supermarkt_data[[#This Row],[Net Profit]],Discount_[],2,TRUE)</f>
        <v>0</v>
      </c>
      <c r="N262" s="8" t="str">
        <f>IF(supermarkt_data[[#This Row],[Payment]]="Cash","Y","")</f>
        <v/>
      </c>
      <c r="O262" t="str">
        <f>IF(OR(supermarkt_data[[#This Row],[Category]]="Gold",supermarkt_data[[#This Row],[Category]]="Premium"),"Gift","")</f>
        <v/>
      </c>
    </row>
    <row r="263" spans="1:15" x14ac:dyDescent="0.35">
      <c r="A263" t="s">
        <v>290</v>
      </c>
      <c r="B263" s="1">
        <v>43501</v>
      </c>
      <c r="C263" t="s">
        <v>32</v>
      </c>
      <c r="D263" t="s">
        <v>13</v>
      </c>
      <c r="E263" t="s">
        <v>14</v>
      </c>
      <c r="F263" t="s">
        <v>15</v>
      </c>
      <c r="G263" t="s">
        <v>27</v>
      </c>
      <c r="H263" t="s">
        <v>28</v>
      </c>
      <c r="I263" t="s">
        <v>18</v>
      </c>
      <c r="J263" s="2">
        <v>7.7729999999999997</v>
      </c>
      <c r="K263">
        <v>8.6999999999999993</v>
      </c>
      <c r="L263" t="str">
        <f>VLOOKUP(supermarkt_data[[#This Row],[Net Profit]],Category[],2,TRUE)</f>
        <v>Alert</v>
      </c>
      <c r="M263" s="7">
        <f>VLOOKUP(supermarkt_data[[#This Row],[Net Profit]],Discount_[],2,TRUE)</f>
        <v>0</v>
      </c>
      <c r="N263" s="8" t="str">
        <f>IF(supermarkt_data[[#This Row],[Payment]]="Cash","Y","")</f>
        <v/>
      </c>
      <c r="O263" t="str">
        <f>IF(OR(supermarkt_data[[#This Row],[Category]]="Gold",supermarkt_data[[#This Row],[Category]]="Premium"),"Gift","")</f>
        <v/>
      </c>
    </row>
    <row r="264" spans="1:15" x14ac:dyDescent="0.35">
      <c r="A264" t="s">
        <v>291</v>
      </c>
      <c r="B264" s="1">
        <v>43509</v>
      </c>
      <c r="C264" t="s">
        <v>32</v>
      </c>
      <c r="D264" t="s">
        <v>13</v>
      </c>
      <c r="E264" t="s">
        <v>14</v>
      </c>
      <c r="F264" t="s">
        <v>15</v>
      </c>
      <c r="G264" t="s">
        <v>27</v>
      </c>
      <c r="H264" t="s">
        <v>24</v>
      </c>
      <c r="I264" t="s">
        <v>18</v>
      </c>
      <c r="J264" s="2">
        <v>6.45</v>
      </c>
      <c r="K264">
        <v>6.5</v>
      </c>
      <c r="L264" t="str">
        <f>VLOOKUP(supermarkt_data[[#This Row],[Net Profit]],Category[],2,TRUE)</f>
        <v>Alert</v>
      </c>
      <c r="M264" s="7">
        <f>VLOOKUP(supermarkt_data[[#This Row],[Net Profit]],Discount_[],2,TRUE)</f>
        <v>0</v>
      </c>
      <c r="N264" s="8" t="str">
        <f>IF(supermarkt_data[[#This Row],[Payment]]="Cash","Y","")</f>
        <v/>
      </c>
      <c r="O264" t="str">
        <f>IF(OR(supermarkt_data[[#This Row],[Category]]="Gold",supermarkt_data[[#This Row],[Category]]="Premium"),"Gift","")</f>
        <v/>
      </c>
    </row>
    <row r="265" spans="1:15" x14ac:dyDescent="0.35">
      <c r="A265" t="s">
        <v>292</v>
      </c>
      <c r="B265" s="1">
        <v>43503</v>
      </c>
      <c r="C265" t="s">
        <v>32</v>
      </c>
      <c r="D265" t="s">
        <v>21</v>
      </c>
      <c r="E265" t="s">
        <v>22</v>
      </c>
      <c r="F265" t="s">
        <v>15</v>
      </c>
      <c r="G265" t="s">
        <v>27</v>
      </c>
      <c r="H265" t="s">
        <v>24</v>
      </c>
      <c r="I265" t="s">
        <v>29</v>
      </c>
      <c r="J265" s="2">
        <v>13.188000000000001</v>
      </c>
      <c r="K265">
        <v>6.9</v>
      </c>
      <c r="L265" t="str">
        <f>VLOOKUP(supermarkt_data[[#This Row],[Net Profit]],Category[],2,TRUE)</f>
        <v>Bronze</v>
      </c>
      <c r="M265" s="7">
        <f>VLOOKUP(supermarkt_data[[#This Row],[Net Profit]],Discount_[],2,TRUE)</f>
        <v>0.02</v>
      </c>
      <c r="N265" s="8" t="str">
        <f>IF(supermarkt_data[[#This Row],[Payment]]="Cash","Y","")</f>
        <v/>
      </c>
      <c r="O265" t="str">
        <f>IF(OR(supermarkt_data[[#This Row],[Category]]="Gold",supermarkt_data[[#This Row],[Category]]="Premium"),"Gift","")</f>
        <v/>
      </c>
    </row>
    <row r="266" spans="1:15" x14ac:dyDescent="0.35">
      <c r="A266" t="s">
        <v>293</v>
      </c>
      <c r="B266" s="1">
        <v>43543</v>
      </c>
      <c r="C266" t="s">
        <v>20</v>
      </c>
      <c r="D266" t="s">
        <v>13</v>
      </c>
      <c r="E266" t="s">
        <v>14</v>
      </c>
      <c r="F266" t="s">
        <v>23</v>
      </c>
      <c r="G266" t="s">
        <v>16</v>
      </c>
      <c r="H266" t="s">
        <v>24</v>
      </c>
      <c r="I266" t="s">
        <v>18</v>
      </c>
      <c r="J266" s="2">
        <v>33.777000000000001</v>
      </c>
      <c r="K266">
        <v>6.2</v>
      </c>
      <c r="L266" t="str">
        <f>VLOOKUP(supermarkt_data[[#This Row],[Net Profit]],Category[],2,TRUE)</f>
        <v>Gold</v>
      </c>
      <c r="M266" s="7">
        <f>VLOOKUP(supermarkt_data[[#This Row],[Net Profit]],Discount_[],2,TRUE)</f>
        <v>7.0000000000000007E-2</v>
      </c>
      <c r="N266" s="8" t="str">
        <f>IF(supermarkt_data[[#This Row],[Payment]]="Cash","Y","")</f>
        <v/>
      </c>
      <c r="O266" t="str">
        <f>IF(OR(supermarkt_data[[#This Row],[Category]]="Gold",supermarkt_data[[#This Row],[Category]]="Premium"),"Gift","")</f>
        <v>Gift</v>
      </c>
    </row>
    <row r="267" spans="1:15" x14ac:dyDescent="0.35">
      <c r="A267" t="s">
        <v>294</v>
      </c>
      <c r="B267" s="1">
        <v>43531</v>
      </c>
      <c r="C267" t="s">
        <v>20</v>
      </c>
      <c r="D267" t="s">
        <v>21</v>
      </c>
      <c r="E267" t="s">
        <v>22</v>
      </c>
      <c r="F267" t="s">
        <v>23</v>
      </c>
      <c r="G267" t="s">
        <v>16</v>
      </c>
      <c r="H267" t="s">
        <v>43</v>
      </c>
      <c r="I267" t="s">
        <v>18</v>
      </c>
      <c r="J267" s="2">
        <v>3.29</v>
      </c>
      <c r="K267">
        <v>5.6</v>
      </c>
      <c r="L267" t="str">
        <f>VLOOKUP(supermarkt_data[[#This Row],[Net Profit]],Category[],2,TRUE)</f>
        <v>Alert</v>
      </c>
      <c r="M267" s="7">
        <f>VLOOKUP(supermarkt_data[[#This Row],[Net Profit]],Discount_[],2,TRUE)</f>
        <v>0</v>
      </c>
      <c r="N267" s="8" t="str">
        <f>IF(supermarkt_data[[#This Row],[Payment]]="Cash","Y","")</f>
        <v/>
      </c>
      <c r="O267" t="str">
        <f>IF(OR(supermarkt_data[[#This Row],[Category]]="Gold",supermarkt_data[[#This Row],[Category]]="Premium"),"Gift","")</f>
        <v/>
      </c>
    </row>
    <row r="268" spans="1:15" x14ac:dyDescent="0.35">
      <c r="A268" t="s">
        <v>295</v>
      </c>
      <c r="B268" s="1">
        <v>43537</v>
      </c>
      <c r="C268" t="s">
        <v>20</v>
      </c>
      <c r="D268" t="s">
        <v>39</v>
      </c>
      <c r="E268" t="s">
        <v>40</v>
      </c>
      <c r="F268" t="s">
        <v>15</v>
      </c>
      <c r="G268" t="s">
        <v>16</v>
      </c>
      <c r="H268" t="s">
        <v>43</v>
      </c>
      <c r="I268" t="s">
        <v>25</v>
      </c>
      <c r="J268" s="2">
        <v>7.66</v>
      </c>
      <c r="K268">
        <v>5.7</v>
      </c>
      <c r="L268" t="str">
        <f>VLOOKUP(supermarkt_data[[#This Row],[Net Profit]],Category[],2,TRUE)</f>
        <v>Alert</v>
      </c>
      <c r="M268" s="7">
        <f>VLOOKUP(supermarkt_data[[#This Row],[Net Profit]],Discount_[],2,TRUE)</f>
        <v>0</v>
      </c>
      <c r="N268" s="8" t="str">
        <f>IF(supermarkt_data[[#This Row],[Payment]]="Cash","Y","")</f>
        <v>Y</v>
      </c>
      <c r="O268" t="str">
        <f>IF(OR(supermarkt_data[[#This Row],[Category]]="Gold",supermarkt_data[[#This Row],[Category]]="Premium"),"Gift","")</f>
        <v/>
      </c>
    </row>
    <row r="269" spans="1:15" x14ac:dyDescent="0.35">
      <c r="A269" t="s">
        <v>296</v>
      </c>
      <c r="B269" s="1">
        <v>43505</v>
      </c>
      <c r="C269" t="s">
        <v>32</v>
      </c>
      <c r="D269" t="s">
        <v>13</v>
      </c>
      <c r="E269" t="s">
        <v>14</v>
      </c>
      <c r="F269" t="s">
        <v>15</v>
      </c>
      <c r="G269" t="s">
        <v>16</v>
      </c>
      <c r="H269" t="s">
        <v>33</v>
      </c>
      <c r="I269" t="s">
        <v>25</v>
      </c>
      <c r="J269" s="2">
        <v>11.12</v>
      </c>
      <c r="K269">
        <v>4.2</v>
      </c>
      <c r="L269" t="str">
        <f>VLOOKUP(supermarkt_data[[#This Row],[Net Profit]],Category[],2,TRUE)</f>
        <v>Bronze</v>
      </c>
      <c r="M269" s="7">
        <f>VLOOKUP(supermarkt_data[[#This Row],[Net Profit]],Discount_[],2,TRUE)</f>
        <v>0.02</v>
      </c>
      <c r="N269" s="8" t="str">
        <f>IF(supermarkt_data[[#This Row],[Payment]]="Cash","Y","")</f>
        <v>Y</v>
      </c>
      <c r="O269" t="str">
        <f>IF(OR(supermarkt_data[[#This Row],[Category]]="Gold",supermarkt_data[[#This Row],[Category]]="Premium"),"Gift","")</f>
        <v/>
      </c>
    </row>
    <row r="270" spans="1:15" x14ac:dyDescent="0.35">
      <c r="A270" t="s">
        <v>297</v>
      </c>
      <c r="B270" s="1">
        <v>43522</v>
      </c>
      <c r="C270" t="s">
        <v>32</v>
      </c>
      <c r="D270" t="s">
        <v>39</v>
      </c>
      <c r="E270" t="s">
        <v>40</v>
      </c>
      <c r="F270" t="s">
        <v>23</v>
      </c>
      <c r="G270" t="s">
        <v>27</v>
      </c>
      <c r="H270" t="s">
        <v>33</v>
      </c>
      <c r="I270" t="s">
        <v>18</v>
      </c>
      <c r="J270" s="2">
        <v>2.7225000000000001</v>
      </c>
      <c r="K270">
        <v>7.9</v>
      </c>
      <c r="L270" t="str">
        <f>VLOOKUP(supermarkt_data[[#This Row],[Net Profit]],Category[],2,TRUE)</f>
        <v>Alert</v>
      </c>
      <c r="M270" s="7">
        <f>VLOOKUP(supermarkt_data[[#This Row],[Net Profit]],Discount_[],2,TRUE)</f>
        <v>0</v>
      </c>
      <c r="N270" s="8" t="str">
        <f>IF(supermarkt_data[[#This Row],[Payment]]="Cash","Y","")</f>
        <v/>
      </c>
      <c r="O270" t="str">
        <f>IF(OR(supermarkt_data[[#This Row],[Category]]="Gold",supermarkt_data[[#This Row],[Category]]="Premium"),"Gift","")</f>
        <v/>
      </c>
    </row>
    <row r="271" spans="1:15" x14ac:dyDescent="0.35">
      <c r="A271" t="s">
        <v>298</v>
      </c>
      <c r="B271" s="1">
        <v>43536</v>
      </c>
      <c r="C271" t="s">
        <v>20</v>
      </c>
      <c r="D271" t="s">
        <v>13</v>
      </c>
      <c r="E271" t="s">
        <v>14</v>
      </c>
      <c r="F271" t="s">
        <v>15</v>
      </c>
      <c r="G271" t="s">
        <v>16</v>
      </c>
      <c r="H271" t="s">
        <v>33</v>
      </c>
      <c r="I271" t="s">
        <v>29</v>
      </c>
      <c r="J271" s="2">
        <v>34.44</v>
      </c>
      <c r="K271">
        <v>8.6999999999999993</v>
      </c>
      <c r="L271" t="str">
        <f>VLOOKUP(supermarkt_data[[#This Row],[Net Profit]],Category[],2,TRUE)</f>
        <v>Gold</v>
      </c>
      <c r="M271" s="7">
        <f>VLOOKUP(supermarkt_data[[#This Row],[Net Profit]],Discount_[],2,TRUE)</f>
        <v>7.0000000000000007E-2</v>
      </c>
      <c r="N271" s="8" t="str">
        <f>IF(supermarkt_data[[#This Row],[Payment]]="Cash","Y","")</f>
        <v/>
      </c>
      <c r="O271" t="str">
        <f>IF(OR(supermarkt_data[[#This Row],[Category]]="Gold",supermarkt_data[[#This Row],[Category]]="Premium"),"Gift","")</f>
        <v>Gift</v>
      </c>
    </row>
    <row r="272" spans="1:15" x14ac:dyDescent="0.35">
      <c r="A272" t="s">
        <v>299</v>
      </c>
      <c r="B272" s="1">
        <v>43538</v>
      </c>
      <c r="C272" t="s">
        <v>20</v>
      </c>
      <c r="D272" t="s">
        <v>21</v>
      </c>
      <c r="E272" t="s">
        <v>22</v>
      </c>
      <c r="F272" t="s">
        <v>23</v>
      </c>
      <c r="G272" t="s">
        <v>27</v>
      </c>
      <c r="H272" t="s">
        <v>28</v>
      </c>
      <c r="I272" t="s">
        <v>29</v>
      </c>
      <c r="J272" s="2">
        <v>7.0940000000000003</v>
      </c>
      <c r="K272">
        <v>6.9</v>
      </c>
      <c r="L272" t="str">
        <f>VLOOKUP(supermarkt_data[[#This Row],[Net Profit]],Category[],2,TRUE)</f>
        <v>Alert</v>
      </c>
      <c r="M272" s="7">
        <f>VLOOKUP(supermarkt_data[[#This Row],[Net Profit]],Discount_[],2,TRUE)</f>
        <v>0</v>
      </c>
      <c r="N272" s="8" t="str">
        <f>IF(supermarkt_data[[#This Row],[Payment]]="Cash","Y","")</f>
        <v/>
      </c>
      <c r="O272" t="str">
        <f>IF(OR(supermarkt_data[[#This Row],[Category]]="Gold",supermarkt_data[[#This Row],[Category]]="Premium"),"Gift","")</f>
        <v/>
      </c>
    </row>
    <row r="273" spans="1:15" x14ac:dyDescent="0.35">
      <c r="A273" t="s">
        <v>300</v>
      </c>
      <c r="B273" s="1">
        <v>43473</v>
      </c>
      <c r="C273" t="s">
        <v>12</v>
      </c>
      <c r="D273" t="s">
        <v>39</v>
      </c>
      <c r="E273" t="s">
        <v>40</v>
      </c>
      <c r="F273" t="s">
        <v>15</v>
      </c>
      <c r="G273" t="s">
        <v>16</v>
      </c>
      <c r="H273" t="s">
        <v>41</v>
      </c>
      <c r="I273" t="s">
        <v>25</v>
      </c>
      <c r="J273" s="2">
        <v>37.299999999999997</v>
      </c>
      <c r="K273">
        <v>9.5</v>
      </c>
      <c r="L273" t="str">
        <f>VLOOKUP(supermarkt_data[[#This Row],[Net Profit]],Category[],2,TRUE)</f>
        <v>Gold</v>
      </c>
      <c r="M273" s="7">
        <f>VLOOKUP(supermarkt_data[[#This Row],[Net Profit]],Discount_[],2,TRUE)</f>
        <v>7.0000000000000007E-2</v>
      </c>
      <c r="N273" s="8" t="str">
        <f>IF(supermarkt_data[[#This Row],[Payment]]="Cash","Y","")</f>
        <v>Y</v>
      </c>
      <c r="O273" t="str">
        <f>IF(OR(supermarkt_data[[#This Row],[Category]]="Gold",supermarkt_data[[#This Row],[Category]]="Premium"),"Gift","")</f>
        <v>Gift</v>
      </c>
    </row>
    <row r="274" spans="1:15" x14ac:dyDescent="0.35">
      <c r="A274" t="s">
        <v>301</v>
      </c>
      <c r="B274" s="1">
        <v>43470</v>
      </c>
      <c r="C274" t="s">
        <v>12</v>
      </c>
      <c r="D274" t="s">
        <v>13</v>
      </c>
      <c r="E274" t="s">
        <v>14</v>
      </c>
      <c r="F274" t="s">
        <v>15</v>
      </c>
      <c r="G274" t="s">
        <v>27</v>
      </c>
      <c r="H274" t="s">
        <v>28</v>
      </c>
      <c r="I274" t="s">
        <v>29</v>
      </c>
      <c r="J274" s="2">
        <v>14.148</v>
      </c>
      <c r="K274">
        <v>4.4000000000000004</v>
      </c>
      <c r="L274" t="str">
        <f>VLOOKUP(supermarkt_data[[#This Row],[Net Profit]],Category[],2,TRUE)</f>
        <v>Bronze</v>
      </c>
      <c r="M274" s="7">
        <f>VLOOKUP(supermarkt_data[[#This Row],[Net Profit]],Discount_[],2,TRUE)</f>
        <v>0.02</v>
      </c>
      <c r="N274" s="8" t="str">
        <f>IF(supermarkt_data[[#This Row],[Payment]]="Cash","Y","")</f>
        <v/>
      </c>
      <c r="O274" t="str">
        <f>IF(OR(supermarkt_data[[#This Row],[Category]]="Gold",supermarkt_data[[#This Row],[Category]]="Premium"),"Gift","")</f>
        <v/>
      </c>
    </row>
    <row r="275" spans="1:15" x14ac:dyDescent="0.35">
      <c r="A275" t="s">
        <v>302</v>
      </c>
      <c r="B275" s="1">
        <v>43469</v>
      </c>
      <c r="C275" t="s">
        <v>12</v>
      </c>
      <c r="D275" t="s">
        <v>13</v>
      </c>
      <c r="E275" t="s">
        <v>14</v>
      </c>
      <c r="F275" t="s">
        <v>15</v>
      </c>
      <c r="G275" t="s">
        <v>16</v>
      </c>
      <c r="H275" t="s">
        <v>28</v>
      </c>
      <c r="I275" t="s">
        <v>18</v>
      </c>
      <c r="J275" s="2">
        <v>17.77</v>
      </c>
      <c r="K275">
        <v>7</v>
      </c>
      <c r="L275" t="str">
        <f>VLOOKUP(supermarkt_data[[#This Row],[Net Profit]],Category[],2,TRUE)</f>
        <v>Bronze</v>
      </c>
      <c r="M275" s="7">
        <f>VLOOKUP(supermarkt_data[[#This Row],[Net Profit]],Discount_[],2,TRUE)</f>
        <v>0.02</v>
      </c>
      <c r="N275" s="8" t="str">
        <f>IF(supermarkt_data[[#This Row],[Payment]]="Cash","Y","")</f>
        <v/>
      </c>
      <c r="O275" t="str">
        <f>IF(OR(supermarkt_data[[#This Row],[Category]]="Gold",supermarkt_data[[#This Row],[Category]]="Premium"),"Gift","")</f>
        <v/>
      </c>
    </row>
    <row r="276" spans="1:15" x14ac:dyDescent="0.35">
      <c r="A276" t="s">
        <v>303</v>
      </c>
      <c r="B276" s="1">
        <v>43530</v>
      </c>
      <c r="C276" t="s">
        <v>20</v>
      </c>
      <c r="D276" t="s">
        <v>39</v>
      </c>
      <c r="E276" t="s">
        <v>40</v>
      </c>
      <c r="F276" t="s">
        <v>23</v>
      </c>
      <c r="G276" t="s">
        <v>16</v>
      </c>
      <c r="H276" t="s">
        <v>33</v>
      </c>
      <c r="I276" t="s">
        <v>18</v>
      </c>
      <c r="J276" s="2">
        <v>16.857500000000002</v>
      </c>
      <c r="K276">
        <v>6.3</v>
      </c>
      <c r="L276" t="str">
        <f>VLOOKUP(supermarkt_data[[#This Row],[Net Profit]],Category[],2,TRUE)</f>
        <v>Bronze</v>
      </c>
      <c r="M276" s="7">
        <f>VLOOKUP(supermarkt_data[[#This Row],[Net Profit]],Discount_[],2,TRUE)</f>
        <v>0.02</v>
      </c>
      <c r="N276" s="8" t="str">
        <f>IF(supermarkt_data[[#This Row],[Payment]]="Cash","Y","")</f>
        <v/>
      </c>
      <c r="O276" t="str">
        <f>IF(OR(supermarkt_data[[#This Row],[Category]]="Gold",supermarkt_data[[#This Row],[Category]]="Premium"),"Gift","")</f>
        <v/>
      </c>
    </row>
    <row r="277" spans="1:15" x14ac:dyDescent="0.35">
      <c r="A277" t="s">
        <v>304</v>
      </c>
      <c r="B277" s="1">
        <v>43468</v>
      </c>
      <c r="C277" t="s">
        <v>12</v>
      </c>
      <c r="D277" t="s">
        <v>21</v>
      </c>
      <c r="E277" t="s">
        <v>22</v>
      </c>
      <c r="F277" t="s">
        <v>15</v>
      </c>
      <c r="G277" t="s">
        <v>16</v>
      </c>
      <c r="H277" t="s">
        <v>17</v>
      </c>
      <c r="I277" t="s">
        <v>25</v>
      </c>
      <c r="J277" s="2">
        <v>2.1120000000000001</v>
      </c>
      <c r="K277">
        <v>9.6999999999999993</v>
      </c>
      <c r="L277" t="str">
        <f>VLOOKUP(supermarkt_data[[#This Row],[Net Profit]],Category[],2,TRUE)</f>
        <v>Alert</v>
      </c>
      <c r="M277" s="7">
        <f>VLOOKUP(supermarkt_data[[#This Row],[Net Profit]],Discount_[],2,TRUE)</f>
        <v>0</v>
      </c>
      <c r="N277" s="8" t="str">
        <f>IF(supermarkt_data[[#This Row],[Payment]]="Cash","Y","")</f>
        <v>Y</v>
      </c>
      <c r="O277" t="str">
        <f>IF(OR(supermarkt_data[[#This Row],[Category]]="Gold",supermarkt_data[[#This Row],[Category]]="Premium"),"Gift","")</f>
        <v/>
      </c>
    </row>
    <row r="278" spans="1:15" x14ac:dyDescent="0.35">
      <c r="A278" t="s">
        <v>305</v>
      </c>
      <c r="B278" s="1">
        <v>43472</v>
      </c>
      <c r="C278" t="s">
        <v>12</v>
      </c>
      <c r="D278" t="s">
        <v>13</v>
      </c>
      <c r="E278" t="s">
        <v>14</v>
      </c>
      <c r="F278" t="s">
        <v>15</v>
      </c>
      <c r="G278" t="s">
        <v>16</v>
      </c>
      <c r="H278" t="s">
        <v>28</v>
      </c>
      <c r="I278" t="s">
        <v>29</v>
      </c>
      <c r="J278" s="2">
        <v>9.6929999999999996</v>
      </c>
      <c r="K278">
        <v>8.8000000000000007</v>
      </c>
      <c r="L278" t="str">
        <f>VLOOKUP(supermarkt_data[[#This Row],[Net Profit]],Category[],2,TRUE)</f>
        <v>Alert</v>
      </c>
      <c r="M278" s="7">
        <f>VLOOKUP(supermarkt_data[[#This Row],[Net Profit]],Discount_[],2,TRUE)</f>
        <v>0</v>
      </c>
      <c r="N278" s="8" t="str">
        <f>IF(supermarkt_data[[#This Row],[Payment]]="Cash","Y","")</f>
        <v/>
      </c>
      <c r="O278" t="str">
        <f>IF(OR(supermarkt_data[[#This Row],[Category]]="Gold",supermarkt_data[[#This Row],[Category]]="Premium"),"Gift","")</f>
        <v/>
      </c>
    </row>
    <row r="279" spans="1:15" x14ac:dyDescent="0.35">
      <c r="A279" t="s">
        <v>306</v>
      </c>
      <c r="B279" s="1">
        <v>43492</v>
      </c>
      <c r="C279" t="s">
        <v>12</v>
      </c>
      <c r="D279" t="s">
        <v>13</v>
      </c>
      <c r="E279" t="s">
        <v>14</v>
      </c>
      <c r="F279" t="s">
        <v>23</v>
      </c>
      <c r="G279" t="s">
        <v>16</v>
      </c>
      <c r="H279" t="s">
        <v>28</v>
      </c>
      <c r="I279" t="s">
        <v>25</v>
      </c>
      <c r="J279" s="2">
        <v>1.2030000000000001</v>
      </c>
      <c r="K279">
        <v>5.0999999999999996</v>
      </c>
      <c r="L279" t="str">
        <f>VLOOKUP(supermarkt_data[[#This Row],[Net Profit]],Category[],2,TRUE)</f>
        <v>Alert</v>
      </c>
      <c r="M279" s="7">
        <f>VLOOKUP(supermarkt_data[[#This Row],[Net Profit]],Discount_[],2,TRUE)</f>
        <v>0</v>
      </c>
      <c r="N279" s="8" t="str">
        <f>IF(supermarkt_data[[#This Row],[Payment]]="Cash","Y","")</f>
        <v>Y</v>
      </c>
      <c r="O279" t="str">
        <f>IF(OR(supermarkt_data[[#This Row],[Category]]="Gold",supermarkt_data[[#This Row],[Category]]="Premium"),"Gift","")</f>
        <v/>
      </c>
    </row>
    <row r="280" spans="1:15" x14ac:dyDescent="0.35">
      <c r="A280" t="s">
        <v>307</v>
      </c>
      <c r="B280" s="1">
        <v>43522</v>
      </c>
      <c r="C280" t="s">
        <v>32</v>
      </c>
      <c r="D280" t="s">
        <v>39</v>
      </c>
      <c r="E280" t="s">
        <v>40</v>
      </c>
      <c r="F280" t="s">
        <v>23</v>
      </c>
      <c r="G280" t="s">
        <v>16</v>
      </c>
      <c r="H280" t="s">
        <v>17</v>
      </c>
      <c r="I280" t="s">
        <v>18</v>
      </c>
      <c r="J280" s="2">
        <v>29.913</v>
      </c>
      <c r="K280">
        <v>7.9</v>
      </c>
      <c r="L280" t="str">
        <f>VLOOKUP(supermarkt_data[[#This Row],[Net Profit]],Category[],2,TRUE)</f>
        <v>Silver</v>
      </c>
      <c r="M280" s="7">
        <f>VLOOKUP(supermarkt_data[[#This Row],[Net Profit]],Discount_[],2,TRUE)</f>
        <v>0.04</v>
      </c>
      <c r="N280" s="8" t="str">
        <f>IF(supermarkt_data[[#This Row],[Payment]]="Cash","Y","")</f>
        <v/>
      </c>
      <c r="O280" t="str">
        <f>IF(OR(supermarkt_data[[#This Row],[Category]]="Gold",supermarkt_data[[#This Row],[Category]]="Premium"),"Gift","")</f>
        <v/>
      </c>
    </row>
    <row r="281" spans="1:15" x14ac:dyDescent="0.35">
      <c r="A281" t="s">
        <v>308</v>
      </c>
      <c r="B281" s="1">
        <v>43472</v>
      </c>
      <c r="C281" t="s">
        <v>12</v>
      </c>
      <c r="D281" t="s">
        <v>39</v>
      </c>
      <c r="E281" t="s">
        <v>40</v>
      </c>
      <c r="F281" t="s">
        <v>23</v>
      </c>
      <c r="G281" t="s">
        <v>27</v>
      </c>
      <c r="H281" t="s">
        <v>43</v>
      </c>
      <c r="I281" t="s">
        <v>25</v>
      </c>
      <c r="J281" s="2">
        <v>16.7895</v>
      </c>
      <c r="K281">
        <v>6.2</v>
      </c>
      <c r="L281" t="str">
        <f>VLOOKUP(supermarkt_data[[#This Row],[Net Profit]],Category[],2,TRUE)</f>
        <v>Bronze</v>
      </c>
      <c r="M281" s="7">
        <f>VLOOKUP(supermarkt_data[[#This Row],[Net Profit]],Discount_[],2,TRUE)</f>
        <v>0.02</v>
      </c>
      <c r="N281" s="8" t="str">
        <f>IF(supermarkt_data[[#This Row],[Payment]]="Cash","Y","")</f>
        <v>Y</v>
      </c>
      <c r="O281" t="str">
        <f>IF(OR(supermarkt_data[[#This Row],[Category]]="Gold",supermarkt_data[[#This Row],[Category]]="Premium"),"Gift","")</f>
        <v/>
      </c>
    </row>
    <row r="282" spans="1:15" x14ac:dyDescent="0.35">
      <c r="A282" t="s">
        <v>309</v>
      </c>
      <c r="B282" s="1">
        <v>43472</v>
      </c>
      <c r="C282" t="s">
        <v>12</v>
      </c>
      <c r="D282" t="s">
        <v>21</v>
      </c>
      <c r="E282" t="s">
        <v>22</v>
      </c>
      <c r="F282" t="s">
        <v>15</v>
      </c>
      <c r="G282" t="s">
        <v>16</v>
      </c>
      <c r="H282" t="s">
        <v>28</v>
      </c>
      <c r="I282" t="s">
        <v>25</v>
      </c>
      <c r="J282" s="2">
        <v>10.91</v>
      </c>
      <c r="K282">
        <v>7.1</v>
      </c>
      <c r="L282" t="str">
        <f>VLOOKUP(supermarkt_data[[#This Row],[Net Profit]],Category[],2,TRUE)</f>
        <v>Bronze</v>
      </c>
      <c r="M282" s="7">
        <f>VLOOKUP(supermarkt_data[[#This Row],[Net Profit]],Discount_[],2,TRUE)</f>
        <v>0.02</v>
      </c>
      <c r="N282" s="8" t="str">
        <f>IF(supermarkt_data[[#This Row],[Payment]]="Cash","Y","")</f>
        <v>Y</v>
      </c>
      <c r="O282" t="str">
        <f>IF(OR(supermarkt_data[[#This Row],[Category]]="Gold",supermarkt_data[[#This Row],[Category]]="Premium"),"Gift","")</f>
        <v/>
      </c>
    </row>
    <row r="283" spans="1:15" x14ac:dyDescent="0.35">
      <c r="A283" t="s">
        <v>310</v>
      </c>
      <c r="B283" s="1">
        <v>43498</v>
      </c>
      <c r="C283" t="s">
        <v>32</v>
      </c>
      <c r="D283" t="s">
        <v>21</v>
      </c>
      <c r="E283" t="s">
        <v>22</v>
      </c>
      <c r="F283" t="s">
        <v>23</v>
      </c>
      <c r="G283" t="s">
        <v>16</v>
      </c>
      <c r="H283" t="s">
        <v>43</v>
      </c>
      <c r="I283" t="s">
        <v>18</v>
      </c>
      <c r="J283" s="2">
        <v>19.084</v>
      </c>
      <c r="K283">
        <v>6.4</v>
      </c>
      <c r="L283" t="str">
        <f>VLOOKUP(supermarkt_data[[#This Row],[Net Profit]],Category[],2,TRUE)</f>
        <v>Bronze</v>
      </c>
      <c r="M283" s="7">
        <f>VLOOKUP(supermarkt_data[[#This Row],[Net Profit]],Discount_[],2,TRUE)</f>
        <v>0.02</v>
      </c>
      <c r="N283" s="8" t="str">
        <f>IF(supermarkt_data[[#This Row],[Payment]]="Cash","Y","")</f>
        <v/>
      </c>
      <c r="O283" t="str">
        <f>IF(OR(supermarkt_data[[#This Row],[Category]]="Gold",supermarkt_data[[#This Row],[Category]]="Premium"),"Gift","")</f>
        <v/>
      </c>
    </row>
    <row r="284" spans="1:15" x14ac:dyDescent="0.35">
      <c r="A284" t="s">
        <v>311</v>
      </c>
      <c r="B284" s="1">
        <v>43544</v>
      </c>
      <c r="C284" t="s">
        <v>20</v>
      </c>
      <c r="D284" t="s">
        <v>21</v>
      </c>
      <c r="E284" t="s">
        <v>22</v>
      </c>
      <c r="F284" t="s">
        <v>15</v>
      </c>
      <c r="G284" t="s">
        <v>27</v>
      </c>
      <c r="H284" t="s">
        <v>43</v>
      </c>
      <c r="I284" t="s">
        <v>25</v>
      </c>
      <c r="J284" s="2">
        <v>35.494999999999997</v>
      </c>
      <c r="K284">
        <v>5.7</v>
      </c>
      <c r="L284" t="str">
        <f>VLOOKUP(supermarkt_data[[#This Row],[Net Profit]],Category[],2,TRUE)</f>
        <v>Gold</v>
      </c>
      <c r="M284" s="7">
        <f>VLOOKUP(supermarkt_data[[#This Row],[Net Profit]],Discount_[],2,TRUE)</f>
        <v>7.0000000000000007E-2</v>
      </c>
      <c r="N284" s="8" t="str">
        <f>IF(supermarkt_data[[#This Row],[Payment]]="Cash","Y","")</f>
        <v>Y</v>
      </c>
      <c r="O284" t="str">
        <f>IF(OR(supermarkt_data[[#This Row],[Category]]="Gold",supermarkt_data[[#This Row],[Category]]="Premium"),"Gift","")</f>
        <v>Gift</v>
      </c>
    </row>
    <row r="285" spans="1:15" x14ac:dyDescent="0.35">
      <c r="A285" t="s">
        <v>312</v>
      </c>
      <c r="B285" s="1">
        <v>43544</v>
      </c>
      <c r="C285" t="s">
        <v>20</v>
      </c>
      <c r="D285" t="s">
        <v>13</v>
      </c>
      <c r="E285" t="s">
        <v>14</v>
      </c>
      <c r="F285" t="s">
        <v>15</v>
      </c>
      <c r="G285" t="s">
        <v>27</v>
      </c>
      <c r="H285" t="s">
        <v>33</v>
      </c>
      <c r="I285" t="s">
        <v>29</v>
      </c>
      <c r="J285" s="2">
        <v>22.01</v>
      </c>
      <c r="K285">
        <v>9.6</v>
      </c>
      <c r="L285" t="str">
        <f>VLOOKUP(supermarkt_data[[#This Row],[Net Profit]],Category[],2,TRUE)</f>
        <v>Silver</v>
      </c>
      <c r="M285" s="7">
        <f>VLOOKUP(supermarkt_data[[#This Row],[Net Profit]],Discount_[],2,TRUE)</f>
        <v>0.04</v>
      </c>
      <c r="N285" s="8" t="str">
        <f>IF(supermarkt_data[[#This Row],[Payment]]="Cash","Y","")</f>
        <v/>
      </c>
      <c r="O285" t="str">
        <f>IF(OR(supermarkt_data[[#This Row],[Category]]="Gold",supermarkt_data[[#This Row],[Category]]="Premium"),"Gift","")</f>
        <v/>
      </c>
    </row>
    <row r="286" spans="1:15" x14ac:dyDescent="0.35">
      <c r="A286" t="s">
        <v>313</v>
      </c>
      <c r="B286" s="1">
        <v>43511</v>
      </c>
      <c r="C286" t="s">
        <v>32</v>
      </c>
      <c r="D286" t="s">
        <v>13</v>
      </c>
      <c r="E286" t="s">
        <v>14</v>
      </c>
      <c r="F286" t="s">
        <v>23</v>
      </c>
      <c r="G286" t="s">
        <v>16</v>
      </c>
      <c r="H286" t="s">
        <v>28</v>
      </c>
      <c r="I286" t="s">
        <v>29</v>
      </c>
      <c r="J286" s="2">
        <v>27.984000000000002</v>
      </c>
      <c r="K286">
        <v>6.4</v>
      </c>
      <c r="L286" t="str">
        <f>VLOOKUP(supermarkt_data[[#This Row],[Net Profit]],Category[],2,TRUE)</f>
        <v>Silver</v>
      </c>
      <c r="M286" s="7">
        <f>VLOOKUP(supermarkt_data[[#This Row],[Net Profit]],Discount_[],2,TRUE)</f>
        <v>0.04</v>
      </c>
      <c r="N286" s="8" t="str">
        <f>IF(supermarkt_data[[#This Row],[Payment]]="Cash","Y","")</f>
        <v/>
      </c>
      <c r="O286" t="str">
        <f>IF(OR(supermarkt_data[[#This Row],[Category]]="Gold",supermarkt_data[[#This Row],[Category]]="Premium"),"Gift","")</f>
        <v/>
      </c>
    </row>
    <row r="287" spans="1:15" x14ac:dyDescent="0.35">
      <c r="A287" t="s">
        <v>314</v>
      </c>
      <c r="B287" s="1">
        <v>43530</v>
      </c>
      <c r="C287" t="s">
        <v>20</v>
      </c>
      <c r="D287" t="s">
        <v>21</v>
      </c>
      <c r="E287" t="s">
        <v>22</v>
      </c>
      <c r="F287" t="s">
        <v>23</v>
      </c>
      <c r="G287" t="s">
        <v>27</v>
      </c>
      <c r="H287" t="s">
        <v>28</v>
      </c>
      <c r="I287" t="s">
        <v>29</v>
      </c>
      <c r="J287" s="2">
        <v>1.85</v>
      </c>
      <c r="K287">
        <v>7.9</v>
      </c>
      <c r="L287" t="str">
        <f>VLOOKUP(supermarkt_data[[#This Row],[Net Profit]],Category[],2,TRUE)</f>
        <v>Alert</v>
      </c>
      <c r="M287" s="7">
        <f>VLOOKUP(supermarkt_data[[#This Row],[Net Profit]],Discount_[],2,TRUE)</f>
        <v>0</v>
      </c>
      <c r="N287" s="8" t="str">
        <f>IF(supermarkt_data[[#This Row],[Payment]]="Cash","Y","")</f>
        <v/>
      </c>
      <c r="O287" t="str">
        <f>IF(OR(supermarkt_data[[#This Row],[Category]]="Gold",supermarkt_data[[#This Row],[Category]]="Premium"),"Gift","")</f>
        <v/>
      </c>
    </row>
    <row r="288" spans="1:15" x14ac:dyDescent="0.35">
      <c r="A288" t="s">
        <v>315</v>
      </c>
      <c r="B288" s="1">
        <v>43471</v>
      </c>
      <c r="C288" t="s">
        <v>12</v>
      </c>
      <c r="D288" t="s">
        <v>13</v>
      </c>
      <c r="E288" t="s">
        <v>14</v>
      </c>
      <c r="F288" t="s">
        <v>23</v>
      </c>
      <c r="G288" t="s">
        <v>16</v>
      </c>
      <c r="H288" t="s">
        <v>33</v>
      </c>
      <c r="I288" t="s">
        <v>25</v>
      </c>
      <c r="J288" s="2">
        <v>0.76700000000000002</v>
      </c>
      <c r="K288">
        <v>6.5</v>
      </c>
      <c r="L288" t="str">
        <f>VLOOKUP(supermarkt_data[[#This Row],[Net Profit]],Category[],2,TRUE)</f>
        <v>Alert</v>
      </c>
      <c r="M288" s="7">
        <f>VLOOKUP(supermarkt_data[[#This Row],[Net Profit]],Discount_[],2,TRUE)</f>
        <v>0</v>
      </c>
      <c r="N288" s="8" t="str">
        <f>IF(supermarkt_data[[#This Row],[Payment]]="Cash","Y","")</f>
        <v>Y</v>
      </c>
      <c r="O288" t="str">
        <f>IF(OR(supermarkt_data[[#This Row],[Category]]="Gold",supermarkt_data[[#This Row],[Category]]="Premium"),"Gift","")</f>
        <v/>
      </c>
    </row>
    <row r="289" spans="1:15" x14ac:dyDescent="0.35">
      <c r="A289" t="s">
        <v>316</v>
      </c>
      <c r="B289" s="1">
        <v>43528</v>
      </c>
      <c r="C289" t="s">
        <v>20</v>
      </c>
      <c r="D289" t="s">
        <v>13</v>
      </c>
      <c r="E289" t="s">
        <v>14</v>
      </c>
      <c r="F289" t="s">
        <v>15</v>
      </c>
      <c r="G289" t="s">
        <v>27</v>
      </c>
      <c r="H289" t="s">
        <v>17</v>
      </c>
      <c r="I289" t="s">
        <v>18</v>
      </c>
      <c r="J289" s="2">
        <v>29.949000000000002</v>
      </c>
      <c r="K289">
        <v>8.5</v>
      </c>
      <c r="L289" t="str">
        <f>VLOOKUP(supermarkt_data[[#This Row],[Net Profit]],Category[],2,TRUE)</f>
        <v>Silver</v>
      </c>
      <c r="M289" s="7">
        <f>VLOOKUP(supermarkt_data[[#This Row],[Net Profit]],Discount_[],2,TRUE)</f>
        <v>0.04</v>
      </c>
      <c r="N289" s="8" t="str">
        <f>IF(supermarkt_data[[#This Row],[Payment]]="Cash","Y","")</f>
        <v/>
      </c>
      <c r="O289" t="str">
        <f>IF(OR(supermarkt_data[[#This Row],[Category]]="Gold",supermarkt_data[[#This Row],[Category]]="Premium"),"Gift","")</f>
        <v/>
      </c>
    </row>
    <row r="290" spans="1:15" x14ac:dyDescent="0.35">
      <c r="A290" t="s">
        <v>317</v>
      </c>
      <c r="B290" s="1">
        <v>43536</v>
      </c>
      <c r="C290" t="s">
        <v>20</v>
      </c>
      <c r="D290" t="s">
        <v>13</v>
      </c>
      <c r="E290" t="s">
        <v>14</v>
      </c>
      <c r="F290" t="s">
        <v>15</v>
      </c>
      <c r="G290" t="s">
        <v>16</v>
      </c>
      <c r="H290" t="s">
        <v>17</v>
      </c>
      <c r="I290" t="s">
        <v>25</v>
      </c>
      <c r="J290" s="2">
        <v>9.5340000000000007</v>
      </c>
      <c r="K290">
        <v>9.1</v>
      </c>
      <c r="L290" t="str">
        <f>VLOOKUP(supermarkt_data[[#This Row],[Net Profit]],Category[],2,TRUE)</f>
        <v>Alert</v>
      </c>
      <c r="M290" s="7">
        <f>VLOOKUP(supermarkt_data[[#This Row],[Net Profit]],Discount_[],2,TRUE)</f>
        <v>0</v>
      </c>
      <c r="N290" s="8" t="str">
        <f>IF(supermarkt_data[[#This Row],[Payment]]="Cash","Y","")</f>
        <v>Y</v>
      </c>
      <c r="O290" t="str">
        <f>IF(OR(supermarkt_data[[#This Row],[Category]]="Gold",supermarkt_data[[#This Row],[Category]]="Premium"),"Gift","")</f>
        <v/>
      </c>
    </row>
    <row r="291" spans="1:15" x14ac:dyDescent="0.35">
      <c r="A291" t="s">
        <v>318</v>
      </c>
      <c r="B291" s="1">
        <v>43516</v>
      </c>
      <c r="C291" t="s">
        <v>32</v>
      </c>
      <c r="D291" t="s">
        <v>39</v>
      </c>
      <c r="E291" t="s">
        <v>40</v>
      </c>
      <c r="F291" t="s">
        <v>23</v>
      </c>
      <c r="G291" t="s">
        <v>27</v>
      </c>
      <c r="H291" t="s">
        <v>17</v>
      </c>
      <c r="I291" t="s">
        <v>25</v>
      </c>
      <c r="J291" s="2">
        <v>16.670000000000002</v>
      </c>
      <c r="K291">
        <v>7.6</v>
      </c>
      <c r="L291" t="str">
        <f>VLOOKUP(supermarkt_data[[#This Row],[Net Profit]],Category[],2,TRUE)</f>
        <v>Bronze</v>
      </c>
      <c r="M291" s="7">
        <f>VLOOKUP(supermarkt_data[[#This Row],[Net Profit]],Discount_[],2,TRUE)</f>
        <v>0.02</v>
      </c>
      <c r="N291" s="8" t="str">
        <f>IF(supermarkt_data[[#This Row],[Payment]]="Cash","Y","")</f>
        <v>Y</v>
      </c>
      <c r="O291" t="str">
        <f>IF(OR(supermarkt_data[[#This Row],[Category]]="Gold",supermarkt_data[[#This Row],[Category]]="Premium"),"Gift","")</f>
        <v/>
      </c>
    </row>
    <row r="292" spans="1:15" x14ac:dyDescent="0.35">
      <c r="A292" t="s">
        <v>319</v>
      </c>
      <c r="B292" s="1">
        <v>43548</v>
      </c>
      <c r="C292" t="s">
        <v>20</v>
      </c>
      <c r="D292" t="s">
        <v>21</v>
      </c>
      <c r="E292" t="s">
        <v>22</v>
      </c>
      <c r="F292" t="s">
        <v>15</v>
      </c>
      <c r="G292" t="s">
        <v>27</v>
      </c>
      <c r="H292" t="s">
        <v>28</v>
      </c>
      <c r="I292" t="s">
        <v>25</v>
      </c>
      <c r="J292" s="2">
        <v>3.7429999999999999</v>
      </c>
      <c r="K292">
        <v>6.9</v>
      </c>
      <c r="L292" t="str">
        <f>VLOOKUP(supermarkt_data[[#This Row],[Net Profit]],Category[],2,TRUE)</f>
        <v>Alert</v>
      </c>
      <c r="M292" s="7">
        <f>VLOOKUP(supermarkt_data[[#This Row],[Net Profit]],Discount_[],2,TRUE)</f>
        <v>0</v>
      </c>
      <c r="N292" s="8" t="str">
        <f>IF(supermarkt_data[[#This Row],[Payment]]="Cash","Y","")</f>
        <v>Y</v>
      </c>
      <c r="O292" t="str">
        <f>IF(OR(supermarkt_data[[#This Row],[Category]]="Gold",supermarkt_data[[#This Row],[Category]]="Premium"),"Gift","")</f>
        <v/>
      </c>
    </row>
    <row r="293" spans="1:15" x14ac:dyDescent="0.35">
      <c r="A293" t="s">
        <v>320</v>
      </c>
      <c r="B293" s="1">
        <v>43496</v>
      </c>
      <c r="C293" t="s">
        <v>12</v>
      </c>
      <c r="D293" t="s">
        <v>21</v>
      </c>
      <c r="E293" t="s">
        <v>22</v>
      </c>
      <c r="F293" t="s">
        <v>23</v>
      </c>
      <c r="G293" t="s">
        <v>16</v>
      </c>
      <c r="H293" t="s">
        <v>33</v>
      </c>
      <c r="I293" t="s">
        <v>25</v>
      </c>
      <c r="J293" s="2">
        <v>10.6875</v>
      </c>
      <c r="K293">
        <v>9.5</v>
      </c>
      <c r="L293" t="str">
        <f>VLOOKUP(supermarkt_data[[#This Row],[Net Profit]],Category[],2,TRUE)</f>
        <v>Bronze</v>
      </c>
      <c r="M293" s="7">
        <f>VLOOKUP(supermarkt_data[[#This Row],[Net Profit]],Discount_[],2,TRUE)</f>
        <v>0.02</v>
      </c>
      <c r="N293" s="8" t="str">
        <f>IF(supermarkt_data[[#This Row],[Payment]]="Cash","Y","")</f>
        <v>Y</v>
      </c>
      <c r="O293" t="str">
        <f>IF(OR(supermarkt_data[[#This Row],[Category]]="Gold",supermarkt_data[[#This Row],[Category]]="Premium"),"Gift","")</f>
        <v/>
      </c>
    </row>
    <row r="294" spans="1:15" x14ac:dyDescent="0.35">
      <c r="A294" t="s">
        <v>321</v>
      </c>
      <c r="B294" s="1">
        <v>43490</v>
      </c>
      <c r="C294" t="s">
        <v>12</v>
      </c>
      <c r="D294" t="s">
        <v>39</v>
      </c>
      <c r="E294" t="s">
        <v>40</v>
      </c>
      <c r="F294" t="s">
        <v>23</v>
      </c>
      <c r="G294" t="s">
        <v>16</v>
      </c>
      <c r="H294" t="s">
        <v>41</v>
      </c>
      <c r="I294" t="s">
        <v>29</v>
      </c>
      <c r="J294" s="2">
        <v>16.9785</v>
      </c>
      <c r="K294">
        <v>5.2</v>
      </c>
      <c r="L294" t="str">
        <f>VLOOKUP(supermarkt_data[[#This Row],[Net Profit]],Category[],2,TRUE)</f>
        <v>Bronze</v>
      </c>
      <c r="M294" s="7">
        <f>VLOOKUP(supermarkt_data[[#This Row],[Net Profit]],Discount_[],2,TRUE)</f>
        <v>0.02</v>
      </c>
      <c r="N294" s="8" t="str">
        <f>IF(supermarkt_data[[#This Row],[Payment]]="Cash","Y","")</f>
        <v/>
      </c>
      <c r="O294" t="str">
        <f>IF(OR(supermarkt_data[[#This Row],[Category]]="Gold",supermarkt_data[[#This Row],[Category]]="Premium"),"Gift","")</f>
        <v/>
      </c>
    </row>
    <row r="295" spans="1:15" x14ac:dyDescent="0.35">
      <c r="A295" t="s">
        <v>322</v>
      </c>
      <c r="B295" s="1">
        <v>43499</v>
      </c>
      <c r="C295" t="s">
        <v>32</v>
      </c>
      <c r="D295" t="s">
        <v>13</v>
      </c>
      <c r="E295" t="s">
        <v>14</v>
      </c>
      <c r="F295" t="s">
        <v>15</v>
      </c>
      <c r="G295" t="s">
        <v>16</v>
      </c>
      <c r="H295" t="s">
        <v>28</v>
      </c>
      <c r="I295" t="s">
        <v>25</v>
      </c>
      <c r="J295" s="2">
        <v>33.207999999999998</v>
      </c>
      <c r="K295">
        <v>4.2</v>
      </c>
      <c r="L295" t="str">
        <f>VLOOKUP(supermarkt_data[[#This Row],[Net Profit]],Category[],2,TRUE)</f>
        <v>Gold</v>
      </c>
      <c r="M295" s="7">
        <f>VLOOKUP(supermarkt_data[[#This Row],[Net Profit]],Discount_[],2,TRUE)</f>
        <v>7.0000000000000007E-2</v>
      </c>
      <c r="N295" s="8" t="str">
        <f>IF(supermarkt_data[[#This Row],[Payment]]="Cash","Y","")</f>
        <v>Y</v>
      </c>
      <c r="O295" t="str">
        <f>IF(OR(supermarkt_data[[#This Row],[Category]]="Gold",supermarkt_data[[#This Row],[Category]]="Premium"),"Gift","")</f>
        <v>Gift</v>
      </c>
    </row>
    <row r="296" spans="1:15" x14ac:dyDescent="0.35">
      <c r="A296" t="s">
        <v>323</v>
      </c>
      <c r="B296" s="1">
        <v>43489</v>
      </c>
      <c r="C296" t="s">
        <v>12</v>
      </c>
      <c r="D296" t="s">
        <v>39</v>
      </c>
      <c r="E296" t="s">
        <v>40</v>
      </c>
      <c r="F296" t="s">
        <v>15</v>
      </c>
      <c r="G296" t="s">
        <v>27</v>
      </c>
      <c r="H296" t="s">
        <v>24</v>
      </c>
      <c r="I296" t="s">
        <v>29</v>
      </c>
      <c r="J296" s="2">
        <v>20.149999999999999</v>
      </c>
      <c r="K296">
        <v>7</v>
      </c>
      <c r="L296" t="str">
        <f>VLOOKUP(supermarkt_data[[#This Row],[Net Profit]],Category[],2,TRUE)</f>
        <v>Silver</v>
      </c>
      <c r="M296" s="7">
        <f>VLOOKUP(supermarkt_data[[#This Row],[Net Profit]],Discount_[],2,TRUE)</f>
        <v>0.04</v>
      </c>
      <c r="N296" s="8" t="str">
        <f>IF(supermarkt_data[[#This Row],[Payment]]="Cash","Y","")</f>
        <v/>
      </c>
      <c r="O296" t="str">
        <f>IF(OR(supermarkt_data[[#This Row],[Category]]="Gold",supermarkt_data[[#This Row],[Category]]="Premium"),"Gift","")</f>
        <v/>
      </c>
    </row>
    <row r="297" spans="1:15" x14ac:dyDescent="0.35">
      <c r="A297" t="s">
        <v>324</v>
      </c>
      <c r="B297" s="1">
        <v>43538</v>
      </c>
      <c r="C297" t="s">
        <v>20</v>
      </c>
      <c r="D297" t="s">
        <v>21</v>
      </c>
      <c r="E297" t="s">
        <v>22</v>
      </c>
      <c r="F297" t="s">
        <v>23</v>
      </c>
      <c r="G297" t="s">
        <v>27</v>
      </c>
      <c r="H297" t="s">
        <v>24</v>
      </c>
      <c r="I297" t="s">
        <v>18</v>
      </c>
      <c r="J297" s="2">
        <v>9.7475000000000005</v>
      </c>
      <c r="K297">
        <v>6</v>
      </c>
      <c r="L297" t="str">
        <f>VLOOKUP(supermarkt_data[[#This Row],[Net Profit]],Category[],2,TRUE)</f>
        <v>Alert</v>
      </c>
      <c r="M297" s="7">
        <f>VLOOKUP(supermarkt_data[[#This Row],[Net Profit]],Discount_[],2,TRUE)</f>
        <v>0</v>
      </c>
      <c r="N297" s="8" t="str">
        <f>IF(supermarkt_data[[#This Row],[Payment]]="Cash","Y","")</f>
        <v/>
      </c>
      <c r="O297" t="str">
        <f>IF(OR(supermarkt_data[[#This Row],[Category]]="Gold",supermarkt_data[[#This Row],[Category]]="Premium"),"Gift","")</f>
        <v/>
      </c>
    </row>
    <row r="298" spans="1:15" x14ac:dyDescent="0.35">
      <c r="A298" t="s">
        <v>325</v>
      </c>
      <c r="B298" s="1">
        <v>43514</v>
      </c>
      <c r="C298" t="s">
        <v>32</v>
      </c>
      <c r="D298" t="s">
        <v>13</v>
      </c>
      <c r="E298" t="s">
        <v>14</v>
      </c>
      <c r="F298" t="s">
        <v>15</v>
      </c>
      <c r="G298" t="s">
        <v>16</v>
      </c>
      <c r="H298" t="s">
        <v>24</v>
      </c>
      <c r="I298" t="s">
        <v>25</v>
      </c>
      <c r="J298" s="2">
        <v>3.1240000000000001</v>
      </c>
      <c r="K298">
        <v>4.7</v>
      </c>
      <c r="L298" t="str">
        <f>VLOOKUP(supermarkt_data[[#This Row],[Net Profit]],Category[],2,TRUE)</f>
        <v>Alert</v>
      </c>
      <c r="M298" s="7">
        <f>VLOOKUP(supermarkt_data[[#This Row],[Net Profit]],Discount_[],2,TRUE)</f>
        <v>0</v>
      </c>
      <c r="N298" s="8" t="str">
        <f>IF(supermarkt_data[[#This Row],[Payment]]="Cash","Y","")</f>
        <v>Y</v>
      </c>
      <c r="O298" t="str">
        <f>IF(OR(supermarkt_data[[#This Row],[Category]]="Gold",supermarkt_data[[#This Row],[Category]]="Premium"),"Gift","")</f>
        <v/>
      </c>
    </row>
    <row r="299" spans="1:15" x14ac:dyDescent="0.35">
      <c r="A299" t="s">
        <v>326</v>
      </c>
      <c r="B299" s="1">
        <v>43486</v>
      </c>
      <c r="C299" t="s">
        <v>12</v>
      </c>
      <c r="D299" t="s">
        <v>13</v>
      </c>
      <c r="E299" t="s">
        <v>14</v>
      </c>
      <c r="F299" t="s">
        <v>15</v>
      </c>
      <c r="G299" t="s">
        <v>16</v>
      </c>
      <c r="H299" t="s">
        <v>41</v>
      </c>
      <c r="I299" t="s">
        <v>25</v>
      </c>
      <c r="J299" s="2">
        <v>3.6360000000000001</v>
      </c>
      <c r="K299">
        <v>7.1</v>
      </c>
      <c r="L299" t="str">
        <f>VLOOKUP(supermarkt_data[[#This Row],[Net Profit]],Category[],2,TRUE)</f>
        <v>Alert</v>
      </c>
      <c r="M299" s="7">
        <f>VLOOKUP(supermarkt_data[[#This Row],[Net Profit]],Discount_[],2,TRUE)</f>
        <v>0</v>
      </c>
      <c r="N299" s="8" t="str">
        <f>IF(supermarkt_data[[#This Row],[Payment]]="Cash","Y","")</f>
        <v>Y</v>
      </c>
      <c r="O299" t="str">
        <f>IF(OR(supermarkt_data[[#This Row],[Category]]="Gold",supermarkt_data[[#This Row],[Category]]="Premium"),"Gift","")</f>
        <v/>
      </c>
    </row>
    <row r="300" spans="1:15" x14ac:dyDescent="0.35">
      <c r="A300" t="s">
        <v>327</v>
      </c>
      <c r="B300" s="1">
        <v>43537</v>
      </c>
      <c r="C300" t="s">
        <v>20</v>
      </c>
      <c r="D300" t="s">
        <v>39</v>
      </c>
      <c r="E300" t="s">
        <v>40</v>
      </c>
      <c r="F300" t="s">
        <v>23</v>
      </c>
      <c r="G300" t="s">
        <v>27</v>
      </c>
      <c r="H300" t="s">
        <v>17</v>
      </c>
      <c r="I300" t="s">
        <v>18</v>
      </c>
      <c r="J300" s="2">
        <v>9.0549999999999997</v>
      </c>
      <c r="K300">
        <v>5.9</v>
      </c>
      <c r="L300" t="str">
        <f>VLOOKUP(supermarkt_data[[#This Row],[Net Profit]],Category[],2,TRUE)</f>
        <v>Alert</v>
      </c>
      <c r="M300" s="7">
        <f>VLOOKUP(supermarkt_data[[#This Row],[Net Profit]],Discount_[],2,TRUE)</f>
        <v>0</v>
      </c>
      <c r="N300" s="8" t="str">
        <f>IF(supermarkt_data[[#This Row],[Payment]]="Cash","Y","")</f>
        <v/>
      </c>
      <c r="O300" t="str">
        <f>IF(OR(supermarkt_data[[#This Row],[Category]]="Gold",supermarkt_data[[#This Row],[Category]]="Premium"),"Gift","")</f>
        <v/>
      </c>
    </row>
    <row r="301" spans="1:15" x14ac:dyDescent="0.35">
      <c r="A301" t="s">
        <v>328</v>
      </c>
      <c r="B301" s="1">
        <v>43527</v>
      </c>
      <c r="C301" t="s">
        <v>20</v>
      </c>
      <c r="D301" t="s">
        <v>21</v>
      </c>
      <c r="E301" t="s">
        <v>22</v>
      </c>
      <c r="F301" t="s">
        <v>15</v>
      </c>
      <c r="G301" t="s">
        <v>16</v>
      </c>
      <c r="H301" t="s">
        <v>24</v>
      </c>
      <c r="I301" t="s">
        <v>25</v>
      </c>
      <c r="J301" s="2">
        <v>12.98</v>
      </c>
      <c r="K301">
        <v>7.5</v>
      </c>
      <c r="L301" t="str">
        <f>VLOOKUP(supermarkt_data[[#This Row],[Net Profit]],Category[],2,TRUE)</f>
        <v>Bronze</v>
      </c>
      <c r="M301" s="7">
        <f>VLOOKUP(supermarkt_data[[#This Row],[Net Profit]],Discount_[],2,TRUE)</f>
        <v>0.02</v>
      </c>
      <c r="N301" s="8" t="str">
        <f>IF(supermarkt_data[[#This Row],[Payment]]="Cash","Y","")</f>
        <v>Y</v>
      </c>
      <c r="O301" t="str">
        <f>IF(OR(supermarkt_data[[#This Row],[Category]]="Gold",supermarkt_data[[#This Row],[Category]]="Premium"),"Gift","")</f>
        <v/>
      </c>
    </row>
    <row r="302" spans="1:15" x14ac:dyDescent="0.35">
      <c r="A302" t="s">
        <v>329</v>
      </c>
      <c r="B302" s="1">
        <v>43553</v>
      </c>
      <c r="C302" t="s">
        <v>20</v>
      </c>
      <c r="D302" t="s">
        <v>21</v>
      </c>
      <c r="E302" t="s">
        <v>22</v>
      </c>
      <c r="F302" t="s">
        <v>23</v>
      </c>
      <c r="G302" t="s">
        <v>27</v>
      </c>
      <c r="H302" t="s">
        <v>24</v>
      </c>
      <c r="I302" t="s">
        <v>25</v>
      </c>
      <c r="J302" s="2">
        <v>5.7679999999999998</v>
      </c>
      <c r="K302">
        <v>6.4</v>
      </c>
      <c r="L302" t="str">
        <f>VLOOKUP(supermarkt_data[[#This Row],[Net Profit]],Category[],2,TRUE)</f>
        <v>Alert</v>
      </c>
      <c r="M302" s="7">
        <f>VLOOKUP(supermarkt_data[[#This Row],[Net Profit]],Discount_[],2,TRUE)</f>
        <v>0</v>
      </c>
      <c r="N302" s="8" t="str">
        <f>IF(supermarkt_data[[#This Row],[Payment]]="Cash","Y","")</f>
        <v>Y</v>
      </c>
      <c r="O302" t="str">
        <f>IF(OR(supermarkt_data[[#This Row],[Category]]="Gold",supermarkt_data[[#This Row],[Category]]="Premium"),"Gift","")</f>
        <v/>
      </c>
    </row>
    <row r="303" spans="1:15" x14ac:dyDescent="0.35">
      <c r="A303" t="s">
        <v>330</v>
      </c>
      <c r="B303" s="1">
        <v>43475</v>
      </c>
      <c r="C303" t="s">
        <v>12</v>
      </c>
      <c r="D303" t="s">
        <v>13</v>
      </c>
      <c r="E303" t="s">
        <v>14</v>
      </c>
      <c r="F303" t="s">
        <v>15</v>
      </c>
      <c r="G303" t="s">
        <v>27</v>
      </c>
      <c r="H303" t="s">
        <v>28</v>
      </c>
      <c r="I303" t="s">
        <v>18</v>
      </c>
      <c r="J303" s="2">
        <v>23.513999999999999</v>
      </c>
      <c r="K303">
        <v>5.8</v>
      </c>
      <c r="L303" t="str">
        <f>VLOOKUP(supermarkt_data[[#This Row],[Net Profit]],Category[],2,TRUE)</f>
        <v>Silver</v>
      </c>
      <c r="M303" s="7">
        <f>VLOOKUP(supermarkt_data[[#This Row],[Net Profit]],Discount_[],2,TRUE)</f>
        <v>0.04</v>
      </c>
      <c r="N303" s="8" t="str">
        <f>IF(supermarkt_data[[#This Row],[Payment]]="Cash","Y","")</f>
        <v/>
      </c>
      <c r="O303" t="str">
        <f>IF(OR(supermarkt_data[[#This Row],[Category]]="Gold",supermarkt_data[[#This Row],[Category]]="Premium"),"Gift","")</f>
        <v/>
      </c>
    </row>
    <row r="304" spans="1:15" x14ac:dyDescent="0.35">
      <c r="A304" t="s">
        <v>331</v>
      </c>
      <c r="B304" s="1">
        <v>43490</v>
      </c>
      <c r="C304" t="s">
        <v>12</v>
      </c>
      <c r="D304" t="s">
        <v>13</v>
      </c>
      <c r="E304" t="s">
        <v>14</v>
      </c>
      <c r="F304" t="s">
        <v>15</v>
      </c>
      <c r="G304" t="s">
        <v>27</v>
      </c>
      <c r="H304" t="s">
        <v>28</v>
      </c>
      <c r="I304" t="s">
        <v>25</v>
      </c>
      <c r="J304" s="2">
        <v>12.002000000000001</v>
      </c>
      <c r="K304">
        <v>4.5</v>
      </c>
      <c r="L304" t="str">
        <f>VLOOKUP(supermarkt_data[[#This Row],[Net Profit]],Category[],2,TRUE)</f>
        <v>Bronze</v>
      </c>
      <c r="M304" s="7">
        <f>VLOOKUP(supermarkt_data[[#This Row],[Net Profit]],Discount_[],2,TRUE)</f>
        <v>0.02</v>
      </c>
      <c r="N304" s="8" t="str">
        <f>IF(supermarkt_data[[#This Row],[Payment]]="Cash","Y","")</f>
        <v>Y</v>
      </c>
      <c r="O304" t="str">
        <f>IF(OR(supermarkt_data[[#This Row],[Category]]="Gold",supermarkt_data[[#This Row],[Category]]="Premium"),"Gift","")</f>
        <v/>
      </c>
    </row>
    <row r="305" spans="1:15" x14ac:dyDescent="0.35">
      <c r="A305" t="s">
        <v>332</v>
      </c>
      <c r="B305" s="1">
        <v>43484</v>
      </c>
      <c r="C305" t="s">
        <v>12</v>
      </c>
      <c r="D305" t="s">
        <v>21</v>
      </c>
      <c r="E305" t="s">
        <v>22</v>
      </c>
      <c r="F305" t="s">
        <v>15</v>
      </c>
      <c r="G305" t="s">
        <v>16</v>
      </c>
      <c r="H305" t="s">
        <v>28</v>
      </c>
      <c r="I305" t="s">
        <v>25</v>
      </c>
      <c r="J305" s="2">
        <v>4.4305000000000003</v>
      </c>
      <c r="K305">
        <v>7.7</v>
      </c>
      <c r="L305" t="str">
        <f>VLOOKUP(supermarkt_data[[#This Row],[Net Profit]],Category[],2,TRUE)</f>
        <v>Alert</v>
      </c>
      <c r="M305" s="7">
        <f>VLOOKUP(supermarkt_data[[#This Row],[Net Profit]],Discount_[],2,TRUE)</f>
        <v>0</v>
      </c>
      <c r="N305" s="8" t="str">
        <f>IF(supermarkt_data[[#This Row],[Payment]]="Cash","Y","")</f>
        <v>Y</v>
      </c>
      <c r="O305" t="str">
        <f>IF(OR(supermarkt_data[[#This Row],[Category]]="Gold",supermarkt_data[[#This Row],[Category]]="Premium"),"Gift","")</f>
        <v/>
      </c>
    </row>
    <row r="306" spans="1:15" x14ac:dyDescent="0.35">
      <c r="A306" t="s">
        <v>333</v>
      </c>
      <c r="B306" s="1">
        <v>43467</v>
      </c>
      <c r="C306" t="s">
        <v>12</v>
      </c>
      <c r="D306" t="s">
        <v>21</v>
      </c>
      <c r="E306" t="s">
        <v>22</v>
      </c>
      <c r="F306" t="s">
        <v>23</v>
      </c>
      <c r="G306" t="s">
        <v>27</v>
      </c>
      <c r="H306" t="s">
        <v>43</v>
      </c>
      <c r="I306" t="s">
        <v>29</v>
      </c>
      <c r="J306" s="2">
        <v>9.9819999999999993</v>
      </c>
      <c r="K306">
        <v>6.7</v>
      </c>
      <c r="L306" t="str">
        <f>VLOOKUP(supermarkt_data[[#This Row],[Net Profit]],Category[],2,TRUE)</f>
        <v>Alert</v>
      </c>
      <c r="M306" s="7">
        <f>VLOOKUP(supermarkt_data[[#This Row],[Net Profit]],Discount_[],2,TRUE)</f>
        <v>0</v>
      </c>
      <c r="N306" s="8" t="str">
        <f>IF(supermarkt_data[[#This Row],[Payment]]="Cash","Y","")</f>
        <v/>
      </c>
      <c r="O306" t="str">
        <f>IF(OR(supermarkt_data[[#This Row],[Category]]="Gold",supermarkt_data[[#This Row],[Category]]="Premium"),"Gift","")</f>
        <v/>
      </c>
    </row>
    <row r="307" spans="1:15" x14ac:dyDescent="0.35">
      <c r="A307" t="s">
        <v>334</v>
      </c>
      <c r="B307" s="1">
        <v>43536</v>
      </c>
      <c r="C307" t="s">
        <v>20</v>
      </c>
      <c r="D307" t="s">
        <v>39</v>
      </c>
      <c r="E307" t="s">
        <v>40</v>
      </c>
      <c r="F307" t="s">
        <v>15</v>
      </c>
      <c r="G307" t="s">
        <v>27</v>
      </c>
      <c r="H307" t="s">
        <v>17</v>
      </c>
      <c r="I307" t="s">
        <v>29</v>
      </c>
      <c r="J307" s="2">
        <v>1.9504999999999999</v>
      </c>
      <c r="K307">
        <v>4.7</v>
      </c>
      <c r="L307" t="str">
        <f>VLOOKUP(supermarkt_data[[#This Row],[Net Profit]],Category[],2,TRUE)</f>
        <v>Alert</v>
      </c>
      <c r="M307" s="7">
        <f>VLOOKUP(supermarkt_data[[#This Row],[Net Profit]],Discount_[],2,TRUE)</f>
        <v>0</v>
      </c>
      <c r="N307" s="8" t="str">
        <f>IF(supermarkt_data[[#This Row],[Payment]]="Cash","Y","")</f>
        <v/>
      </c>
      <c r="O307" t="str">
        <f>IF(OR(supermarkt_data[[#This Row],[Category]]="Gold",supermarkt_data[[#This Row],[Category]]="Premium"),"Gift","")</f>
        <v/>
      </c>
    </row>
    <row r="308" spans="1:15" x14ac:dyDescent="0.35">
      <c r="A308" t="s">
        <v>335</v>
      </c>
      <c r="B308" s="1">
        <v>43521</v>
      </c>
      <c r="C308" t="s">
        <v>32</v>
      </c>
      <c r="D308" t="s">
        <v>21</v>
      </c>
      <c r="E308" t="s">
        <v>22</v>
      </c>
      <c r="F308" t="s">
        <v>23</v>
      </c>
      <c r="G308" t="s">
        <v>27</v>
      </c>
      <c r="H308" t="s">
        <v>41</v>
      </c>
      <c r="I308" t="s">
        <v>25</v>
      </c>
      <c r="J308" s="2">
        <v>2.4304999999999999</v>
      </c>
      <c r="K308">
        <v>4.4000000000000004</v>
      </c>
      <c r="L308" t="str">
        <f>VLOOKUP(supermarkt_data[[#This Row],[Net Profit]],Category[],2,TRUE)</f>
        <v>Alert</v>
      </c>
      <c r="M308" s="7">
        <f>VLOOKUP(supermarkt_data[[#This Row],[Net Profit]],Discount_[],2,TRUE)</f>
        <v>0</v>
      </c>
      <c r="N308" s="8" t="str">
        <f>IF(supermarkt_data[[#This Row],[Payment]]="Cash","Y","")</f>
        <v>Y</v>
      </c>
      <c r="O308" t="str">
        <f>IF(OR(supermarkt_data[[#This Row],[Category]]="Gold",supermarkt_data[[#This Row],[Category]]="Premium"),"Gift","")</f>
        <v/>
      </c>
    </row>
    <row r="309" spans="1:15" x14ac:dyDescent="0.35">
      <c r="A309" t="s">
        <v>336</v>
      </c>
      <c r="B309" s="1">
        <v>43542</v>
      </c>
      <c r="C309" t="s">
        <v>20</v>
      </c>
      <c r="D309" t="s">
        <v>13</v>
      </c>
      <c r="E309" t="s">
        <v>14</v>
      </c>
      <c r="F309" t="s">
        <v>23</v>
      </c>
      <c r="G309" t="s">
        <v>16</v>
      </c>
      <c r="H309" t="s">
        <v>24</v>
      </c>
      <c r="I309" t="s">
        <v>29</v>
      </c>
      <c r="J309" s="2">
        <v>10.238</v>
      </c>
      <c r="K309">
        <v>4.7</v>
      </c>
      <c r="L309" t="str">
        <f>VLOOKUP(supermarkt_data[[#This Row],[Net Profit]],Category[],2,TRUE)</f>
        <v>Bronze</v>
      </c>
      <c r="M309" s="7">
        <f>VLOOKUP(supermarkt_data[[#This Row],[Net Profit]],Discount_[],2,TRUE)</f>
        <v>0.02</v>
      </c>
      <c r="N309" s="8" t="str">
        <f>IF(supermarkt_data[[#This Row],[Payment]]="Cash","Y","")</f>
        <v/>
      </c>
      <c r="O309" t="str">
        <f>IF(OR(supermarkt_data[[#This Row],[Category]]="Gold",supermarkt_data[[#This Row],[Category]]="Premium"),"Gift","")</f>
        <v/>
      </c>
    </row>
    <row r="310" spans="1:15" x14ac:dyDescent="0.35">
      <c r="A310" t="s">
        <v>337</v>
      </c>
      <c r="B310" s="1">
        <v>43519</v>
      </c>
      <c r="C310" t="s">
        <v>32</v>
      </c>
      <c r="D310" t="s">
        <v>39</v>
      </c>
      <c r="E310" t="s">
        <v>40</v>
      </c>
      <c r="F310" t="s">
        <v>23</v>
      </c>
      <c r="G310" t="s">
        <v>16</v>
      </c>
      <c r="H310" t="s">
        <v>24</v>
      </c>
      <c r="I310" t="s">
        <v>25</v>
      </c>
      <c r="J310" s="2">
        <v>5.984</v>
      </c>
      <c r="K310">
        <v>8.6</v>
      </c>
      <c r="L310" t="str">
        <f>VLOOKUP(supermarkt_data[[#This Row],[Net Profit]],Category[],2,TRUE)</f>
        <v>Alert</v>
      </c>
      <c r="M310" s="7">
        <f>VLOOKUP(supermarkt_data[[#This Row],[Net Profit]],Discount_[],2,TRUE)</f>
        <v>0</v>
      </c>
      <c r="N310" s="8" t="str">
        <f>IF(supermarkt_data[[#This Row],[Payment]]="Cash","Y","")</f>
        <v>Y</v>
      </c>
      <c r="O310" t="str">
        <f>IF(OR(supermarkt_data[[#This Row],[Category]]="Gold",supermarkt_data[[#This Row],[Category]]="Premium"),"Gift","")</f>
        <v/>
      </c>
    </row>
    <row r="311" spans="1:15" x14ac:dyDescent="0.35">
      <c r="A311" t="s">
        <v>338</v>
      </c>
      <c r="B311" s="1">
        <v>43550</v>
      </c>
      <c r="C311" t="s">
        <v>20</v>
      </c>
      <c r="D311" t="s">
        <v>13</v>
      </c>
      <c r="E311" t="s">
        <v>14</v>
      </c>
      <c r="F311" t="s">
        <v>15</v>
      </c>
      <c r="G311" t="s">
        <v>27</v>
      </c>
      <c r="H311" t="s">
        <v>24</v>
      </c>
      <c r="I311" t="s">
        <v>18</v>
      </c>
      <c r="J311" s="2">
        <v>25.27</v>
      </c>
      <c r="K311">
        <v>4.3</v>
      </c>
      <c r="L311" t="str">
        <f>VLOOKUP(supermarkt_data[[#This Row],[Net Profit]],Category[],2,TRUE)</f>
        <v>Silver</v>
      </c>
      <c r="M311" s="7">
        <f>VLOOKUP(supermarkt_data[[#This Row],[Net Profit]],Discount_[],2,TRUE)</f>
        <v>0.04</v>
      </c>
      <c r="N311" s="8" t="str">
        <f>IF(supermarkt_data[[#This Row],[Payment]]="Cash","Y","")</f>
        <v/>
      </c>
      <c r="O311" t="str">
        <f>IF(OR(supermarkt_data[[#This Row],[Category]]="Gold",supermarkt_data[[#This Row],[Category]]="Premium"),"Gift","")</f>
        <v/>
      </c>
    </row>
    <row r="312" spans="1:15" x14ac:dyDescent="0.35">
      <c r="A312" t="s">
        <v>339</v>
      </c>
      <c r="B312" s="1">
        <v>43554</v>
      </c>
      <c r="C312" t="s">
        <v>20</v>
      </c>
      <c r="D312" t="s">
        <v>13</v>
      </c>
      <c r="E312" t="s">
        <v>14</v>
      </c>
      <c r="F312" t="s">
        <v>23</v>
      </c>
      <c r="G312" t="s">
        <v>16</v>
      </c>
      <c r="H312" t="s">
        <v>33</v>
      </c>
      <c r="I312" t="s">
        <v>25</v>
      </c>
      <c r="J312" s="2">
        <v>14.080500000000001</v>
      </c>
      <c r="K312">
        <v>9.6</v>
      </c>
      <c r="L312" t="str">
        <f>VLOOKUP(supermarkt_data[[#This Row],[Net Profit]],Category[],2,TRUE)</f>
        <v>Bronze</v>
      </c>
      <c r="M312" s="7">
        <f>VLOOKUP(supermarkt_data[[#This Row],[Net Profit]],Discount_[],2,TRUE)</f>
        <v>0.02</v>
      </c>
      <c r="N312" s="8" t="str">
        <f>IF(supermarkt_data[[#This Row],[Payment]]="Cash","Y","")</f>
        <v>Y</v>
      </c>
      <c r="O312" t="str">
        <f>IF(OR(supermarkt_data[[#This Row],[Category]]="Gold",supermarkt_data[[#This Row],[Category]]="Premium"),"Gift","")</f>
        <v/>
      </c>
    </row>
    <row r="313" spans="1:15" x14ac:dyDescent="0.35">
      <c r="A313" t="s">
        <v>340</v>
      </c>
      <c r="B313" s="1">
        <v>43513</v>
      </c>
      <c r="C313" t="s">
        <v>32</v>
      </c>
      <c r="D313" t="s">
        <v>13</v>
      </c>
      <c r="E313" t="s">
        <v>14</v>
      </c>
      <c r="F313" t="s">
        <v>15</v>
      </c>
      <c r="G313" t="s">
        <v>16</v>
      </c>
      <c r="H313" t="s">
        <v>28</v>
      </c>
      <c r="I313" t="s">
        <v>25</v>
      </c>
      <c r="J313" s="2">
        <v>35.515999999999998</v>
      </c>
      <c r="K313">
        <v>4.0999999999999996</v>
      </c>
      <c r="L313" t="str">
        <f>VLOOKUP(supermarkt_data[[#This Row],[Net Profit]],Category[],2,TRUE)</f>
        <v>Gold</v>
      </c>
      <c r="M313" s="7">
        <f>VLOOKUP(supermarkt_data[[#This Row],[Net Profit]],Discount_[],2,TRUE)</f>
        <v>7.0000000000000007E-2</v>
      </c>
      <c r="N313" s="8" t="str">
        <f>IF(supermarkt_data[[#This Row],[Payment]]="Cash","Y","")</f>
        <v>Y</v>
      </c>
      <c r="O313" t="str">
        <f>IF(OR(supermarkt_data[[#This Row],[Category]]="Gold",supermarkt_data[[#This Row],[Category]]="Premium"),"Gift","")</f>
        <v>Gift</v>
      </c>
    </row>
    <row r="314" spans="1:15" x14ac:dyDescent="0.35">
      <c r="A314" t="s">
        <v>341</v>
      </c>
      <c r="B314" s="1">
        <v>43545</v>
      </c>
      <c r="C314" t="s">
        <v>20</v>
      </c>
      <c r="D314" t="s">
        <v>13</v>
      </c>
      <c r="E314" t="s">
        <v>14</v>
      </c>
      <c r="F314" t="s">
        <v>15</v>
      </c>
      <c r="G314" t="s">
        <v>16</v>
      </c>
      <c r="H314" t="s">
        <v>24</v>
      </c>
      <c r="I314" t="s">
        <v>18</v>
      </c>
      <c r="J314" s="2">
        <v>3.972</v>
      </c>
      <c r="K314">
        <v>4.7</v>
      </c>
      <c r="L314" t="str">
        <f>VLOOKUP(supermarkt_data[[#This Row],[Net Profit]],Category[],2,TRUE)</f>
        <v>Alert</v>
      </c>
      <c r="M314" s="7">
        <f>VLOOKUP(supermarkt_data[[#This Row],[Net Profit]],Discount_[],2,TRUE)</f>
        <v>0</v>
      </c>
      <c r="N314" s="8" t="str">
        <f>IF(supermarkt_data[[#This Row],[Payment]]="Cash","Y","")</f>
        <v/>
      </c>
      <c r="O314" t="str">
        <f>IF(OR(supermarkt_data[[#This Row],[Category]]="Gold",supermarkt_data[[#This Row],[Category]]="Premium"),"Gift","")</f>
        <v/>
      </c>
    </row>
    <row r="315" spans="1:15" x14ac:dyDescent="0.35">
      <c r="A315" t="s">
        <v>342</v>
      </c>
      <c r="B315" s="1">
        <v>43529</v>
      </c>
      <c r="C315" t="s">
        <v>20</v>
      </c>
      <c r="D315" t="s">
        <v>13</v>
      </c>
      <c r="E315" t="s">
        <v>14</v>
      </c>
      <c r="F315" t="s">
        <v>23</v>
      </c>
      <c r="G315" t="s">
        <v>16</v>
      </c>
      <c r="H315" t="s">
        <v>43</v>
      </c>
      <c r="I315" t="s">
        <v>25</v>
      </c>
      <c r="J315" s="2">
        <v>8.1910000000000007</v>
      </c>
      <c r="K315">
        <v>7.8</v>
      </c>
      <c r="L315" t="str">
        <f>VLOOKUP(supermarkt_data[[#This Row],[Net Profit]],Category[],2,TRUE)</f>
        <v>Alert</v>
      </c>
      <c r="M315" s="7">
        <f>VLOOKUP(supermarkt_data[[#This Row],[Net Profit]],Discount_[],2,TRUE)</f>
        <v>0</v>
      </c>
      <c r="N315" s="8" t="str">
        <f>IF(supermarkt_data[[#This Row],[Payment]]="Cash","Y","")</f>
        <v>Y</v>
      </c>
      <c r="O315" t="str">
        <f>IF(OR(supermarkt_data[[#This Row],[Category]]="Gold",supermarkt_data[[#This Row],[Category]]="Premium"),"Gift","")</f>
        <v/>
      </c>
    </row>
    <row r="316" spans="1:15" x14ac:dyDescent="0.35">
      <c r="A316" t="s">
        <v>343</v>
      </c>
      <c r="B316" s="1">
        <v>43496</v>
      </c>
      <c r="C316" t="s">
        <v>12</v>
      </c>
      <c r="D316" t="s">
        <v>39</v>
      </c>
      <c r="E316" t="s">
        <v>40</v>
      </c>
      <c r="F316" t="s">
        <v>15</v>
      </c>
      <c r="G316" t="s">
        <v>27</v>
      </c>
      <c r="H316" t="s">
        <v>33</v>
      </c>
      <c r="I316" t="s">
        <v>25</v>
      </c>
      <c r="J316" s="2">
        <v>23.978999999999999</v>
      </c>
      <c r="K316">
        <v>5.5</v>
      </c>
      <c r="L316" t="str">
        <f>VLOOKUP(supermarkt_data[[#This Row],[Net Profit]],Category[],2,TRUE)</f>
        <v>Silver</v>
      </c>
      <c r="M316" s="7">
        <f>VLOOKUP(supermarkt_data[[#This Row],[Net Profit]],Discount_[],2,TRUE)</f>
        <v>0.04</v>
      </c>
      <c r="N316" s="8" t="str">
        <f>IF(supermarkt_data[[#This Row],[Payment]]="Cash","Y","")</f>
        <v>Y</v>
      </c>
      <c r="O316" t="str">
        <f>IF(OR(supermarkt_data[[#This Row],[Category]]="Gold",supermarkt_data[[#This Row],[Category]]="Premium"),"Gift","")</f>
        <v/>
      </c>
    </row>
    <row r="317" spans="1:15" x14ac:dyDescent="0.35">
      <c r="A317" t="s">
        <v>344</v>
      </c>
      <c r="B317" s="1">
        <v>43501</v>
      </c>
      <c r="C317" t="s">
        <v>32</v>
      </c>
      <c r="D317" t="s">
        <v>21</v>
      </c>
      <c r="E317" t="s">
        <v>22</v>
      </c>
      <c r="F317" t="s">
        <v>15</v>
      </c>
      <c r="G317" t="s">
        <v>27</v>
      </c>
      <c r="H317" t="s">
        <v>43</v>
      </c>
      <c r="I317" t="s">
        <v>18</v>
      </c>
      <c r="J317" s="2">
        <v>6.9329999999999998</v>
      </c>
      <c r="K317">
        <v>9.6999999999999993</v>
      </c>
      <c r="L317" t="str">
        <f>VLOOKUP(supermarkt_data[[#This Row],[Net Profit]],Category[],2,TRUE)</f>
        <v>Alert</v>
      </c>
      <c r="M317" s="7">
        <f>VLOOKUP(supermarkt_data[[#This Row],[Net Profit]],Discount_[],2,TRUE)</f>
        <v>0</v>
      </c>
      <c r="N317" s="8" t="str">
        <f>IF(supermarkt_data[[#This Row],[Payment]]="Cash","Y","")</f>
        <v/>
      </c>
      <c r="O317" t="str">
        <f>IF(OR(supermarkt_data[[#This Row],[Category]]="Gold",supermarkt_data[[#This Row],[Category]]="Premium"),"Gift","")</f>
        <v/>
      </c>
    </row>
    <row r="318" spans="1:15" x14ac:dyDescent="0.35">
      <c r="A318" t="s">
        <v>345</v>
      </c>
      <c r="B318" s="1">
        <v>43497</v>
      </c>
      <c r="C318" t="s">
        <v>32</v>
      </c>
      <c r="D318" t="s">
        <v>13</v>
      </c>
      <c r="E318" t="s">
        <v>14</v>
      </c>
      <c r="F318" t="s">
        <v>15</v>
      </c>
      <c r="G318" t="s">
        <v>16</v>
      </c>
      <c r="H318" t="s">
        <v>41</v>
      </c>
      <c r="I318" t="s">
        <v>29</v>
      </c>
      <c r="J318" s="2">
        <v>3.5575000000000001</v>
      </c>
      <c r="K318">
        <v>4.4000000000000004</v>
      </c>
      <c r="L318" t="str">
        <f>VLOOKUP(supermarkt_data[[#This Row],[Net Profit]],Category[],2,TRUE)</f>
        <v>Alert</v>
      </c>
      <c r="M318" s="7">
        <f>VLOOKUP(supermarkt_data[[#This Row],[Net Profit]],Discount_[],2,TRUE)</f>
        <v>0</v>
      </c>
      <c r="N318" s="8" t="str">
        <f>IF(supermarkt_data[[#This Row],[Payment]]="Cash","Y","")</f>
        <v/>
      </c>
      <c r="O318" t="str">
        <f>IF(OR(supermarkt_data[[#This Row],[Category]]="Gold",supermarkt_data[[#This Row],[Category]]="Premium"),"Gift","")</f>
        <v/>
      </c>
    </row>
    <row r="319" spans="1:15" x14ac:dyDescent="0.35">
      <c r="A319" t="s">
        <v>346</v>
      </c>
      <c r="B319" s="1">
        <v>43531</v>
      </c>
      <c r="C319" t="s">
        <v>20</v>
      </c>
      <c r="D319" t="s">
        <v>13</v>
      </c>
      <c r="E319" t="s">
        <v>14</v>
      </c>
      <c r="F319" t="s">
        <v>15</v>
      </c>
      <c r="G319" t="s">
        <v>16</v>
      </c>
      <c r="H319" t="s">
        <v>17</v>
      </c>
      <c r="I319" t="s">
        <v>25</v>
      </c>
      <c r="J319" s="2">
        <v>6.9974999999999996</v>
      </c>
      <c r="K319">
        <v>5</v>
      </c>
      <c r="L319" t="str">
        <f>VLOOKUP(supermarkt_data[[#This Row],[Net Profit]],Category[],2,TRUE)</f>
        <v>Alert</v>
      </c>
      <c r="M319" s="7">
        <f>VLOOKUP(supermarkt_data[[#This Row],[Net Profit]],Discount_[],2,TRUE)</f>
        <v>0</v>
      </c>
      <c r="N319" s="8" t="str">
        <f>IF(supermarkt_data[[#This Row],[Payment]]="Cash","Y","")</f>
        <v>Y</v>
      </c>
      <c r="O319" t="str">
        <f>IF(OR(supermarkt_data[[#This Row],[Category]]="Gold",supermarkt_data[[#This Row],[Category]]="Premium"),"Gift","")</f>
        <v/>
      </c>
    </row>
    <row r="320" spans="1:15" x14ac:dyDescent="0.35">
      <c r="A320" t="s">
        <v>347</v>
      </c>
      <c r="B320" s="1">
        <v>43506</v>
      </c>
      <c r="C320" t="s">
        <v>32</v>
      </c>
      <c r="D320" t="s">
        <v>21</v>
      </c>
      <c r="E320" t="s">
        <v>22</v>
      </c>
      <c r="F320" t="s">
        <v>15</v>
      </c>
      <c r="G320" t="s">
        <v>16</v>
      </c>
      <c r="H320" t="s">
        <v>24</v>
      </c>
      <c r="I320" t="s">
        <v>25</v>
      </c>
      <c r="J320" s="2">
        <v>39.064999999999998</v>
      </c>
      <c r="K320">
        <v>4.4000000000000004</v>
      </c>
      <c r="L320" t="str">
        <f>VLOOKUP(supermarkt_data[[#This Row],[Net Profit]],Category[],2,TRUE)</f>
        <v>Gold</v>
      </c>
      <c r="M320" s="7">
        <f>VLOOKUP(supermarkt_data[[#This Row],[Net Profit]],Discount_[],2,TRUE)</f>
        <v>7.0000000000000007E-2</v>
      </c>
      <c r="N320" s="8" t="str">
        <f>IF(supermarkt_data[[#This Row],[Payment]]="Cash","Y","")</f>
        <v>Y</v>
      </c>
      <c r="O320" t="str">
        <f>IF(OR(supermarkt_data[[#This Row],[Category]]="Gold",supermarkt_data[[#This Row],[Category]]="Premium"),"Gift","")</f>
        <v>Gift</v>
      </c>
    </row>
    <row r="321" spans="1:15" x14ac:dyDescent="0.35">
      <c r="A321" t="s">
        <v>348</v>
      </c>
      <c r="B321" s="1">
        <v>43510</v>
      </c>
      <c r="C321" t="s">
        <v>32</v>
      </c>
      <c r="D321" t="s">
        <v>21</v>
      </c>
      <c r="E321" t="s">
        <v>22</v>
      </c>
      <c r="F321" t="s">
        <v>15</v>
      </c>
      <c r="G321" t="s">
        <v>27</v>
      </c>
      <c r="H321" t="s">
        <v>41</v>
      </c>
      <c r="I321" t="s">
        <v>25</v>
      </c>
      <c r="J321" s="2">
        <v>9.9369999999999994</v>
      </c>
      <c r="K321">
        <v>5.2</v>
      </c>
      <c r="L321" t="str">
        <f>VLOOKUP(supermarkt_data[[#This Row],[Net Profit]],Category[],2,TRUE)</f>
        <v>Alert</v>
      </c>
      <c r="M321" s="7">
        <f>VLOOKUP(supermarkt_data[[#This Row],[Net Profit]],Discount_[],2,TRUE)</f>
        <v>0</v>
      </c>
      <c r="N321" s="8" t="str">
        <f>IF(supermarkt_data[[#This Row],[Payment]]="Cash","Y","")</f>
        <v>Y</v>
      </c>
      <c r="O321" t="str">
        <f>IF(OR(supermarkt_data[[#This Row],[Category]]="Gold",supermarkt_data[[#This Row],[Category]]="Premium"),"Gift","")</f>
        <v/>
      </c>
    </row>
    <row r="322" spans="1:15" x14ac:dyDescent="0.35">
      <c r="A322" t="s">
        <v>349</v>
      </c>
      <c r="B322" s="1">
        <v>43505</v>
      </c>
      <c r="C322" t="s">
        <v>32</v>
      </c>
      <c r="D322" t="s">
        <v>21</v>
      </c>
      <c r="E322" t="s">
        <v>22</v>
      </c>
      <c r="F322" t="s">
        <v>15</v>
      </c>
      <c r="G322" t="s">
        <v>16</v>
      </c>
      <c r="H322" t="s">
        <v>41</v>
      </c>
      <c r="I322" t="s">
        <v>25</v>
      </c>
      <c r="J322" s="2">
        <v>3.1619999999999999</v>
      </c>
      <c r="K322">
        <v>7.3</v>
      </c>
      <c r="L322" t="str">
        <f>VLOOKUP(supermarkt_data[[#This Row],[Net Profit]],Category[],2,TRUE)</f>
        <v>Alert</v>
      </c>
      <c r="M322" s="7">
        <f>VLOOKUP(supermarkt_data[[#This Row],[Net Profit]],Discount_[],2,TRUE)</f>
        <v>0</v>
      </c>
      <c r="N322" s="8" t="str">
        <f>IF(supermarkt_data[[#This Row],[Payment]]="Cash","Y","")</f>
        <v>Y</v>
      </c>
      <c r="O322" t="str">
        <f>IF(OR(supermarkt_data[[#This Row],[Category]]="Gold",supermarkt_data[[#This Row],[Category]]="Premium"),"Gift","")</f>
        <v/>
      </c>
    </row>
    <row r="323" spans="1:15" x14ac:dyDescent="0.35">
      <c r="A323" t="s">
        <v>350</v>
      </c>
      <c r="B323" s="1">
        <v>43475</v>
      </c>
      <c r="C323" t="s">
        <v>12</v>
      </c>
      <c r="D323" t="s">
        <v>21</v>
      </c>
      <c r="E323" t="s">
        <v>22</v>
      </c>
      <c r="F323" t="s">
        <v>15</v>
      </c>
      <c r="G323" t="s">
        <v>27</v>
      </c>
      <c r="H323" t="s">
        <v>24</v>
      </c>
      <c r="I323" t="s">
        <v>25</v>
      </c>
      <c r="J323" s="2">
        <v>18.697500000000002</v>
      </c>
      <c r="K323">
        <v>4.9000000000000004</v>
      </c>
      <c r="L323" t="str">
        <f>VLOOKUP(supermarkt_data[[#This Row],[Net Profit]],Category[],2,TRUE)</f>
        <v>Bronze</v>
      </c>
      <c r="M323" s="7">
        <f>VLOOKUP(supermarkt_data[[#This Row],[Net Profit]],Discount_[],2,TRUE)</f>
        <v>0.02</v>
      </c>
      <c r="N323" s="8" t="str">
        <f>IF(supermarkt_data[[#This Row],[Payment]]="Cash","Y","")</f>
        <v>Y</v>
      </c>
      <c r="O323" t="str">
        <f>IF(OR(supermarkt_data[[#This Row],[Category]]="Gold",supermarkt_data[[#This Row],[Category]]="Premium"),"Gift","")</f>
        <v/>
      </c>
    </row>
    <row r="324" spans="1:15" x14ac:dyDescent="0.35">
      <c r="A324" t="s">
        <v>351</v>
      </c>
      <c r="B324" s="1">
        <v>43535</v>
      </c>
      <c r="C324" t="s">
        <v>20</v>
      </c>
      <c r="D324" t="s">
        <v>21</v>
      </c>
      <c r="E324" t="s">
        <v>22</v>
      </c>
      <c r="F324" t="s">
        <v>15</v>
      </c>
      <c r="G324" t="s">
        <v>16</v>
      </c>
      <c r="H324" t="s">
        <v>17</v>
      </c>
      <c r="I324" t="s">
        <v>29</v>
      </c>
      <c r="J324" s="2">
        <v>10.384499999999999</v>
      </c>
      <c r="K324">
        <v>8.1</v>
      </c>
      <c r="L324" t="str">
        <f>VLOOKUP(supermarkt_data[[#This Row],[Net Profit]],Category[],2,TRUE)</f>
        <v>Bronze</v>
      </c>
      <c r="M324" s="7">
        <f>VLOOKUP(supermarkt_data[[#This Row],[Net Profit]],Discount_[],2,TRUE)</f>
        <v>0.02</v>
      </c>
      <c r="N324" s="8" t="str">
        <f>IF(supermarkt_data[[#This Row],[Payment]]="Cash","Y","")</f>
        <v/>
      </c>
      <c r="O324" t="str">
        <f>IF(OR(supermarkt_data[[#This Row],[Category]]="Gold",supermarkt_data[[#This Row],[Category]]="Premium"),"Gift","")</f>
        <v/>
      </c>
    </row>
    <row r="325" spans="1:15" x14ac:dyDescent="0.35">
      <c r="A325" t="s">
        <v>352</v>
      </c>
      <c r="B325" s="1">
        <v>43514</v>
      </c>
      <c r="C325" t="s">
        <v>32</v>
      </c>
      <c r="D325" t="s">
        <v>21</v>
      </c>
      <c r="E325" t="s">
        <v>22</v>
      </c>
      <c r="F325" t="s">
        <v>15</v>
      </c>
      <c r="G325" t="s">
        <v>27</v>
      </c>
      <c r="H325" t="s">
        <v>17</v>
      </c>
      <c r="I325" t="s">
        <v>18</v>
      </c>
      <c r="J325" s="2">
        <v>8.8140000000000001</v>
      </c>
      <c r="K325">
        <v>8.4</v>
      </c>
      <c r="L325" t="str">
        <f>VLOOKUP(supermarkt_data[[#This Row],[Net Profit]],Category[],2,TRUE)</f>
        <v>Alert</v>
      </c>
      <c r="M325" s="7">
        <f>VLOOKUP(supermarkt_data[[#This Row],[Net Profit]],Discount_[],2,TRUE)</f>
        <v>0</v>
      </c>
      <c r="N325" s="8" t="str">
        <f>IF(supermarkt_data[[#This Row],[Payment]]="Cash","Y","")</f>
        <v/>
      </c>
      <c r="O325" t="str">
        <f>IF(OR(supermarkt_data[[#This Row],[Category]]="Gold",supermarkt_data[[#This Row],[Category]]="Premium"),"Gift","")</f>
        <v/>
      </c>
    </row>
    <row r="326" spans="1:15" x14ac:dyDescent="0.35">
      <c r="A326" t="s">
        <v>353</v>
      </c>
      <c r="B326" s="1">
        <v>43522</v>
      </c>
      <c r="C326" t="s">
        <v>32</v>
      </c>
      <c r="D326" t="s">
        <v>21</v>
      </c>
      <c r="E326" t="s">
        <v>22</v>
      </c>
      <c r="F326" t="s">
        <v>23</v>
      </c>
      <c r="G326" t="s">
        <v>16</v>
      </c>
      <c r="H326" t="s">
        <v>41</v>
      </c>
      <c r="I326" t="s">
        <v>25</v>
      </c>
      <c r="J326" s="2">
        <v>10.3185</v>
      </c>
      <c r="K326">
        <v>5.5</v>
      </c>
      <c r="L326" t="str">
        <f>VLOOKUP(supermarkt_data[[#This Row],[Net Profit]],Category[],2,TRUE)</f>
        <v>Bronze</v>
      </c>
      <c r="M326" s="7">
        <f>VLOOKUP(supermarkt_data[[#This Row],[Net Profit]],Discount_[],2,TRUE)</f>
        <v>0.02</v>
      </c>
      <c r="N326" s="8" t="str">
        <f>IF(supermarkt_data[[#This Row],[Payment]]="Cash","Y","")</f>
        <v>Y</v>
      </c>
      <c r="O326" t="str">
        <f>IF(OR(supermarkt_data[[#This Row],[Category]]="Gold",supermarkt_data[[#This Row],[Category]]="Premium"),"Gift","")</f>
        <v/>
      </c>
    </row>
    <row r="327" spans="1:15" x14ac:dyDescent="0.35">
      <c r="A327" t="s">
        <v>354</v>
      </c>
      <c r="B327" s="1">
        <v>43483</v>
      </c>
      <c r="C327" t="s">
        <v>12</v>
      </c>
      <c r="D327" t="s">
        <v>21</v>
      </c>
      <c r="E327" t="s">
        <v>22</v>
      </c>
      <c r="F327" t="s">
        <v>23</v>
      </c>
      <c r="G327" t="s">
        <v>16</v>
      </c>
      <c r="H327" t="s">
        <v>17</v>
      </c>
      <c r="I327" t="s">
        <v>25</v>
      </c>
      <c r="J327" s="2">
        <v>1.9710000000000001</v>
      </c>
      <c r="K327">
        <v>8.4</v>
      </c>
      <c r="L327" t="str">
        <f>VLOOKUP(supermarkt_data[[#This Row],[Net Profit]],Category[],2,TRUE)</f>
        <v>Alert</v>
      </c>
      <c r="M327" s="7">
        <f>VLOOKUP(supermarkt_data[[#This Row],[Net Profit]],Discount_[],2,TRUE)</f>
        <v>0</v>
      </c>
      <c r="N327" s="8" t="str">
        <f>IF(supermarkt_data[[#This Row],[Payment]]="Cash","Y","")</f>
        <v>Y</v>
      </c>
      <c r="O327" t="str">
        <f>IF(OR(supermarkt_data[[#This Row],[Category]]="Gold",supermarkt_data[[#This Row],[Category]]="Premium"),"Gift","")</f>
        <v/>
      </c>
    </row>
    <row r="328" spans="1:15" x14ac:dyDescent="0.35">
      <c r="A328" t="s">
        <v>355</v>
      </c>
      <c r="B328" s="1">
        <v>43511</v>
      </c>
      <c r="C328" t="s">
        <v>32</v>
      </c>
      <c r="D328" t="s">
        <v>13</v>
      </c>
      <c r="E328" t="s">
        <v>14</v>
      </c>
      <c r="F328" t="s">
        <v>23</v>
      </c>
      <c r="G328" t="s">
        <v>27</v>
      </c>
      <c r="H328" t="s">
        <v>17</v>
      </c>
      <c r="I328" t="s">
        <v>18</v>
      </c>
      <c r="J328" s="2">
        <v>4.5780000000000003</v>
      </c>
      <c r="K328">
        <v>9.8000000000000007</v>
      </c>
      <c r="L328" t="str">
        <f>VLOOKUP(supermarkt_data[[#This Row],[Net Profit]],Category[],2,TRUE)</f>
        <v>Alert</v>
      </c>
      <c r="M328" s="7">
        <f>VLOOKUP(supermarkt_data[[#This Row],[Net Profit]],Discount_[],2,TRUE)</f>
        <v>0</v>
      </c>
      <c r="N328" s="8" t="str">
        <f>IF(supermarkt_data[[#This Row],[Payment]]="Cash","Y","")</f>
        <v/>
      </c>
      <c r="O328" t="str">
        <f>IF(OR(supermarkt_data[[#This Row],[Category]]="Gold",supermarkt_data[[#This Row],[Category]]="Premium"),"Gift","")</f>
        <v/>
      </c>
    </row>
    <row r="329" spans="1:15" x14ac:dyDescent="0.35">
      <c r="A329" t="s">
        <v>356</v>
      </c>
      <c r="B329" s="1">
        <v>43532</v>
      </c>
      <c r="C329" t="s">
        <v>20</v>
      </c>
      <c r="D329" t="s">
        <v>13</v>
      </c>
      <c r="E329" t="s">
        <v>14</v>
      </c>
      <c r="F329" t="s">
        <v>23</v>
      </c>
      <c r="G329" t="s">
        <v>16</v>
      </c>
      <c r="H329" t="s">
        <v>43</v>
      </c>
      <c r="I329" t="s">
        <v>25</v>
      </c>
      <c r="J329" s="2">
        <v>15.442500000000001</v>
      </c>
      <c r="K329">
        <v>6.7</v>
      </c>
      <c r="L329" t="str">
        <f>VLOOKUP(supermarkt_data[[#This Row],[Net Profit]],Category[],2,TRUE)</f>
        <v>Bronze</v>
      </c>
      <c r="M329" s="7">
        <f>VLOOKUP(supermarkt_data[[#This Row],[Net Profit]],Discount_[],2,TRUE)</f>
        <v>0.02</v>
      </c>
      <c r="N329" s="8" t="str">
        <f>IF(supermarkt_data[[#This Row],[Payment]]="Cash","Y","")</f>
        <v>Y</v>
      </c>
      <c r="O329" t="str">
        <f>IF(OR(supermarkt_data[[#This Row],[Category]]="Gold",supermarkt_data[[#This Row],[Category]]="Premium"),"Gift","")</f>
        <v/>
      </c>
    </row>
    <row r="330" spans="1:15" x14ac:dyDescent="0.35">
      <c r="A330" t="s">
        <v>357</v>
      </c>
      <c r="B330" s="1">
        <v>43482</v>
      </c>
      <c r="C330" t="s">
        <v>12</v>
      </c>
      <c r="D330" t="s">
        <v>13</v>
      </c>
      <c r="E330" t="s">
        <v>14</v>
      </c>
      <c r="F330" t="s">
        <v>23</v>
      </c>
      <c r="G330" t="s">
        <v>27</v>
      </c>
      <c r="H330" t="s">
        <v>28</v>
      </c>
      <c r="I330" t="s">
        <v>29</v>
      </c>
      <c r="J330" s="2">
        <v>6.4560000000000004</v>
      </c>
      <c r="K330">
        <v>9.4</v>
      </c>
      <c r="L330" t="str">
        <f>VLOOKUP(supermarkt_data[[#This Row],[Net Profit]],Category[],2,TRUE)</f>
        <v>Alert</v>
      </c>
      <c r="M330" s="7">
        <f>VLOOKUP(supermarkt_data[[#This Row],[Net Profit]],Discount_[],2,TRUE)</f>
        <v>0</v>
      </c>
      <c r="N330" s="8" t="str">
        <f>IF(supermarkt_data[[#This Row],[Payment]]="Cash","Y","")</f>
        <v/>
      </c>
      <c r="O330" t="str">
        <f>IF(OR(supermarkt_data[[#This Row],[Category]]="Gold",supermarkt_data[[#This Row],[Category]]="Premium"),"Gift","")</f>
        <v/>
      </c>
    </row>
    <row r="331" spans="1:15" x14ac:dyDescent="0.35">
      <c r="A331" t="s">
        <v>358</v>
      </c>
      <c r="B331" s="1">
        <v>43536</v>
      </c>
      <c r="C331" t="s">
        <v>20</v>
      </c>
      <c r="D331" t="s">
        <v>39</v>
      </c>
      <c r="E331" t="s">
        <v>40</v>
      </c>
      <c r="F331" t="s">
        <v>23</v>
      </c>
      <c r="G331" t="s">
        <v>27</v>
      </c>
      <c r="H331" t="s">
        <v>33</v>
      </c>
      <c r="I331" t="s">
        <v>18</v>
      </c>
      <c r="J331" s="2">
        <v>19.547999999999998</v>
      </c>
      <c r="K331">
        <v>6.4</v>
      </c>
      <c r="L331" t="str">
        <f>VLOOKUP(supermarkt_data[[#This Row],[Net Profit]],Category[],2,TRUE)</f>
        <v>Bronze</v>
      </c>
      <c r="M331" s="7">
        <f>VLOOKUP(supermarkt_data[[#This Row],[Net Profit]],Discount_[],2,TRUE)</f>
        <v>0.02</v>
      </c>
      <c r="N331" s="8" t="str">
        <f>IF(supermarkt_data[[#This Row],[Payment]]="Cash","Y","")</f>
        <v/>
      </c>
      <c r="O331" t="str">
        <f>IF(OR(supermarkt_data[[#This Row],[Category]]="Gold",supermarkt_data[[#This Row],[Category]]="Premium"),"Gift","")</f>
        <v/>
      </c>
    </row>
    <row r="332" spans="1:15" x14ac:dyDescent="0.35">
      <c r="A332" t="s">
        <v>359</v>
      </c>
      <c r="B332" s="1">
        <v>43533</v>
      </c>
      <c r="C332" t="s">
        <v>20</v>
      </c>
      <c r="D332" t="s">
        <v>13</v>
      </c>
      <c r="E332" t="s">
        <v>14</v>
      </c>
      <c r="F332" t="s">
        <v>15</v>
      </c>
      <c r="G332" t="s">
        <v>27</v>
      </c>
      <c r="H332" t="s">
        <v>41</v>
      </c>
      <c r="I332" t="s">
        <v>25</v>
      </c>
      <c r="J332" s="2">
        <v>24.945</v>
      </c>
      <c r="K332">
        <v>5.4</v>
      </c>
      <c r="L332" t="str">
        <f>VLOOKUP(supermarkt_data[[#This Row],[Net Profit]],Category[],2,TRUE)</f>
        <v>Silver</v>
      </c>
      <c r="M332" s="7">
        <f>VLOOKUP(supermarkt_data[[#This Row],[Net Profit]],Discount_[],2,TRUE)</f>
        <v>0.04</v>
      </c>
      <c r="N332" s="8" t="str">
        <f>IF(supermarkt_data[[#This Row],[Payment]]="Cash","Y","")</f>
        <v>Y</v>
      </c>
      <c r="O332" t="str">
        <f>IF(OR(supermarkt_data[[#This Row],[Category]]="Gold",supermarkt_data[[#This Row],[Category]]="Premium"),"Gift","")</f>
        <v/>
      </c>
    </row>
    <row r="333" spans="1:15" x14ac:dyDescent="0.35">
      <c r="A333" t="s">
        <v>360</v>
      </c>
      <c r="B333" s="1">
        <v>43536</v>
      </c>
      <c r="C333" t="s">
        <v>20</v>
      </c>
      <c r="D333" t="s">
        <v>21</v>
      </c>
      <c r="E333" t="s">
        <v>22</v>
      </c>
      <c r="F333" t="s">
        <v>15</v>
      </c>
      <c r="G333" t="s">
        <v>27</v>
      </c>
      <c r="H333" t="s">
        <v>41</v>
      </c>
      <c r="I333" t="s">
        <v>25</v>
      </c>
      <c r="J333" s="2">
        <v>18.852</v>
      </c>
      <c r="K333">
        <v>8.6</v>
      </c>
      <c r="L333" t="str">
        <f>VLOOKUP(supermarkt_data[[#This Row],[Net Profit]],Category[],2,TRUE)</f>
        <v>Bronze</v>
      </c>
      <c r="M333" s="7">
        <f>VLOOKUP(supermarkt_data[[#This Row],[Net Profit]],Discount_[],2,TRUE)</f>
        <v>0.02</v>
      </c>
      <c r="N333" s="8" t="str">
        <f>IF(supermarkt_data[[#This Row],[Payment]]="Cash","Y","")</f>
        <v>Y</v>
      </c>
      <c r="O333" t="str">
        <f>IF(OR(supermarkt_data[[#This Row],[Category]]="Gold",supermarkt_data[[#This Row],[Category]]="Premium"),"Gift","")</f>
        <v/>
      </c>
    </row>
    <row r="334" spans="1:15" x14ac:dyDescent="0.35">
      <c r="A334" t="s">
        <v>361</v>
      </c>
      <c r="B334" s="1">
        <v>43490</v>
      </c>
      <c r="C334" t="s">
        <v>12</v>
      </c>
      <c r="D334" t="s">
        <v>39</v>
      </c>
      <c r="E334" t="s">
        <v>40</v>
      </c>
      <c r="F334" t="s">
        <v>15</v>
      </c>
      <c r="G334" t="s">
        <v>27</v>
      </c>
      <c r="H334" t="s">
        <v>17</v>
      </c>
      <c r="I334" t="s">
        <v>29</v>
      </c>
      <c r="J334" s="2">
        <v>10.226000000000001</v>
      </c>
      <c r="K334">
        <v>4</v>
      </c>
      <c r="L334" t="str">
        <f>VLOOKUP(supermarkt_data[[#This Row],[Net Profit]],Category[],2,TRUE)</f>
        <v>Bronze</v>
      </c>
      <c r="M334" s="7">
        <f>VLOOKUP(supermarkt_data[[#This Row],[Net Profit]],Discount_[],2,TRUE)</f>
        <v>0.02</v>
      </c>
      <c r="N334" s="8" t="str">
        <f>IF(supermarkt_data[[#This Row],[Payment]]="Cash","Y","")</f>
        <v/>
      </c>
      <c r="O334" t="str">
        <f>IF(OR(supermarkt_data[[#This Row],[Category]]="Gold",supermarkt_data[[#This Row],[Category]]="Premium"),"Gift","")</f>
        <v/>
      </c>
    </row>
    <row r="335" spans="1:15" x14ac:dyDescent="0.35">
      <c r="A335" t="s">
        <v>362</v>
      </c>
      <c r="B335" s="1">
        <v>43549</v>
      </c>
      <c r="C335" t="s">
        <v>20</v>
      </c>
      <c r="D335" t="s">
        <v>13</v>
      </c>
      <c r="E335" t="s">
        <v>14</v>
      </c>
      <c r="F335" t="s">
        <v>15</v>
      </c>
      <c r="G335" t="s">
        <v>27</v>
      </c>
      <c r="H335" t="s">
        <v>24</v>
      </c>
      <c r="I335" t="s">
        <v>25</v>
      </c>
      <c r="J335" s="2">
        <v>7.2720000000000002</v>
      </c>
      <c r="K335">
        <v>7.6</v>
      </c>
      <c r="L335" t="str">
        <f>VLOOKUP(supermarkt_data[[#This Row],[Net Profit]],Category[],2,TRUE)</f>
        <v>Alert</v>
      </c>
      <c r="M335" s="7">
        <f>VLOOKUP(supermarkt_data[[#This Row],[Net Profit]],Discount_[],2,TRUE)</f>
        <v>0</v>
      </c>
      <c r="N335" s="8" t="str">
        <f>IF(supermarkt_data[[#This Row],[Payment]]="Cash","Y","")</f>
        <v>Y</v>
      </c>
      <c r="O335" t="str">
        <f>IF(OR(supermarkt_data[[#This Row],[Category]]="Gold",supermarkt_data[[#This Row],[Category]]="Premium"),"Gift","")</f>
        <v/>
      </c>
    </row>
    <row r="336" spans="1:15" x14ac:dyDescent="0.35">
      <c r="A336" t="s">
        <v>363</v>
      </c>
      <c r="B336" s="1">
        <v>43503</v>
      </c>
      <c r="C336" t="s">
        <v>32</v>
      </c>
      <c r="D336" t="s">
        <v>39</v>
      </c>
      <c r="E336" t="s">
        <v>40</v>
      </c>
      <c r="F336" t="s">
        <v>23</v>
      </c>
      <c r="G336" t="s">
        <v>27</v>
      </c>
      <c r="H336" t="s">
        <v>28</v>
      </c>
      <c r="I336" t="s">
        <v>25</v>
      </c>
      <c r="J336" s="2">
        <v>9.9090000000000007</v>
      </c>
      <c r="K336">
        <v>6.8</v>
      </c>
      <c r="L336" t="str">
        <f>VLOOKUP(supermarkt_data[[#This Row],[Net Profit]],Category[],2,TRUE)</f>
        <v>Alert</v>
      </c>
      <c r="M336" s="7">
        <f>VLOOKUP(supermarkt_data[[#This Row],[Net Profit]],Discount_[],2,TRUE)</f>
        <v>0</v>
      </c>
      <c r="N336" s="8" t="str">
        <f>IF(supermarkt_data[[#This Row],[Payment]]="Cash","Y","")</f>
        <v>Y</v>
      </c>
      <c r="O336" t="str">
        <f>IF(OR(supermarkt_data[[#This Row],[Category]]="Gold",supermarkt_data[[#This Row],[Category]]="Premium"),"Gift","")</f>
        <v/>
      </c>
    </row>
    <row r="337" spans="1:15" x14ac:dyDescent="0.35">
      <c r="A337" t="s">
        <v>364</v>
      </c>
      <c r="B337" s="1">
        <v>43513</v>
      </c>
      <c r="C337" t="s">
        <v>32</v>
      </c>
      <c r="D337" t="s">
        <v>13</v>
      </c>
      <c r="E337" t="s">
        <v>14</v>
      </c>
      <c r="F337" t="s">
        <v>23</v>
      </c>
      <c r="G337" t="s">
        <v>27</v>
      </c>
      <c r="H337" t="s">
        <v>41</v>
      </c>
      <c r="I337" t="s">
        <v>29</v>
      </c>
      <c r="J337" s="2">
        <v>4.9349999999999996</v>
      </c>
      <c r="K337">
        <v>9.1</v>
      </c>
      <c r="L337" t="str">
        <f>VLOOKUP(supermarkt_data[[#This Row],[Net Profit]],Category[],2,TRUE)</f>
        <v>Alert</v>
      </c>
      <c r="M337" s="7">
        <f>VLOOKUP(supermarkt_data[[#This Row],[Net Profit]],Discount_[],2,TRUE)</f>
        <v>0</v>
      </c>
      <c r="N337" s="8" t="str">
        <f>IF(supermarkt_data[[#This Row],[Payment]]="Cash","Y","")</f>
        <v/>
      </c>
      <c r="O337" t="str">
        <f>IF(OR(supermarkt_data[[#This Row],[Category]]="Gold",supermarkt_data[[#This Row],[Category]]="Premium"),"Gift","")</f>
        <v/>
      </c>
    </row>
    <row r="338" spans="1:15" x14ac:dyDescent="0.35">
      <c r="A338" t="s">
        <v>365</v>
      </c>
      <c r="B338" s="1">
        <v>43499</v>
      </c>
      <c r="C338" t="s">
        <v>32</v>
      </c>
      <c r="D338" t="s">
        <v>13</v>
      </c>
      <c r="E338" t="s">
        <v>14</v>
      </c>
      <c r="F338" t="s">
        <v>23</v>
      </c>
      <c r="G338" t="s">
        <v>27</v>
      </c>
      <c r="H338" t="s">
        <v>43</v>
      </c>
      <c r="I338" t="s">
        <v>25</v>
      </c>
      <c r="J338" s="2">
        <v>19.254999999999999</v>
      </c>
      <c r="K338">
        <v>5.5</v>
      </c>
      <c r="L338" t="str">
        <f>VLOOKUP(supermarkt_data[[#This Row],[Net Profit]],Category[],2,TRUE)</f>
        <v>Bronze</v>
      </c>
      <c r="M338" s="7">
        <f>VLOOKUP(supermarkt_data[[#This Row],[Net Profit]],Discount_[],2,TRUE)</f>
        <v>0.02</v>
      </c>
      <c r="N338" s="8" t="str">
        <f>IF(supermarkt_data[[#This Row],[Payment]]="Cash","Y","")</f>
        <v>Y</v>
      </c>
      <c r="O338" t="str">
        <f>IF(OR(supermarkt_data[[#This Row],[Category]]="Gold",supermarkt_data[[#This Row],[Category]]="Premium"),"Gift","")</f>
        <v/>
      </c>
    </row>
    <row r="339" spans="1:15" x14ac:dyDescent="0.35">
      <c r="A339" t="s">
        <v>366</v>
      </c>
      <c r="B339" s="1">
        <v>43538</v>
      </c>
      <c r="C339" t="s">
        <v>20</v>
      </c>
      <c r="D339" t="s">
        <v>13</v>
      </c>
      <c r="E339" t="s">
        <v>14</v>
      </c>
      <c r="F339" t="s">
        <v>15</v>
      </c>
      <c r="G339" t="s">
        <v>27</v>
      </c>
      <c r="H339" t="s">
        <v>41</v>
      </c>
      <c r="I339" t="s">
        <v>29</v>
      </c>
      <c r="J339" s="2">
        <v>2.3479999999999999</v>
      </c>
      <c r="K339">
        <v>7.9</v>
      </c>
      <c r="L339" t="str">
        <f>VLOOKUP(supermarkt_data[[#This Row],[Net Profit]],Category[],2,TRUE)</f>
        <v>Alert</v>
      </c>
      <c r="M339" s="7">
        <f>VLOOKUP(supermarkt_data[[#This Row],[Net Profit]],Discount_[],2,TRUE)</f>
        <v>0</v>
      </c>
      <c r="N339" s="8" t="str">
        <f>IF(supermarkt_data[[#This Row],[Payment]]="Cash","Y","")</f>
        <v/>
      </c>
      <c r="O339" t="str">
        <f>IF(OR(supermarkt_data[[#This Row],[Category]]="Gold",supermarkt_data[[#This Row],[Category]]="Premium"),"Gift","")</f>
        <v/>
      </c>
    </row>
    <row r="340" spans="1:15" x14ac:dyDescent="0.35">
      <c r="A340" t="s">
        <v>367</v>
      </c>
      <c r="B340" s="1">
        <v>43548</v>
      </c>
      <c r="C340" t="s">
        <v>20</v>
      </c>
      <c r="D340" t="s">
        <v>21</v>
      </c>
      <c r="E340" t="s">
        <v>22</v>
      </c>
      <c r="F340" t="s">
        <v>15</v>
      </c>
      <c r="G340" t="s">
        <v>27</v>
      </c>
      <c r="H340" t="s">
        <v>33</v>
      </c>
      <c r="I340" t="s">
        <v>18</v>
      </c>
      <c r="J340" s="2">
        <v>3.6749999999999998</v>
      </c>
      <c r="K340">
        <v>8.5</v>
      </c>
      <c r="L340" t="str">
        <f>VLOOKUP(supermarkt_data[[#This Row],[Net Profit]],Category[],2,TRUE)</f>
        <v>Alert</v>
      </c>
      <c r="M340" s="7">
        <f>VLOOKUP(supermarkt_data[[#This Row],[Net Profit]],Discount_[],2,TRUE)</f>
        <v>0</v>
      </c>
      <c r="N340" s="8" t="str">
        <f>IF(supermarkt_data[[#This Row],[Payment]]="Cash","Y","")</f>
        <v/>
      </c>
      <c r="O340" t="str">
        <f>IF(OR(supermarkt_data[[#This Row],[Category]]="Gold",supermarkt_data[[#This Row],[Category]]="Premium"),"Gift","")</f>
        <v/>
      </c>
    </row>
    <row r="341" spans="1:15" x14ac:dyDescent="0.35">
      <c r="A341" t="s">
        <v>368</v>
      </c>
      <c r="B341" s="1">
        <v>43545</v>
      </c>
      <c r="C341" t="s">
        <v>20</v>
      </c>
      <c r="D341" t="s">
        <v>13</v>
      </c>
      <c r="E341" t="s">
        <v>14</v>
      </c>
      <c r="F341" t="s">
        <v>15</v>
      </c>
      <c r="G341" t="s">
        <v>16</v>
      </c>
      <c r="H341" t="s">
        <v>24</v>
      </c>
      <c r="I341" t="s">
        <v>29</v>
      </c>
      <c r="J341" s="2">
        <v>7.1124999999999998</v>
      </c>
      <c r="K341">
        <v>9.1</v>
      </c>
      <c r="L341" t="str">
        <f>VLOOKUP(supermarkt_data[[#This Row],[Net Profit]],Category[],2,TRUE)</f>
        <v>Alert</v>
      </c>
      <c r="M341" s="7">
        <f>VLOOKUP(supermarkt_data[[#This Row],[Net Profit]],Discount_[],2,TRUE)</f>
        <v>0</v>
      </c>
      <c r="N341" s="8" t="str">
        <f>IF(supermarkt_data[[#This Row],[Payment]]="Cash","Y","")</f>
        <v/>
      </c>
      <c r="O341" t="str">
        <f>IF(OR(supermarkt_data[[#This Row],[Category]]="Gold",supermarkt_data[[#This Row],[Category]]="Premium"),"Gift","")</f>
        <v/>
      </c>
    </row>
    <row r="342" spans="1:15" x14ac:dyDescent="0.35">
      <c r="A342" t="s">
        <v>369</v>
      </c>
      <c r="B342" s="1">
        <v>43543</v>
      </c>
      <c r="C342" t="s">
        <v>20</v>
      </c>
      <c r="D342" t="s">
        <v>13</v>
      </c>
      <c r="E342" t="s">
        <v>14</v>
      </c>
      <c r="F342" t="s">
        <v>23</v>
      </c>
      <c r="G342" t="s">
        <v>27</v>
      </c>
      <c r="H342" t="s">
        <v>43</v>
      </c>
      <c r="I342" t="s">
        <v>18</v>
      </c>
      <c r="J342" s="2">
        <v>34.380000000000003</v>
      </c>
      <c r="K342">
        <v>7.5</v>
      </c>
      <c r="L342" t="str">
        <f>VLOOKUP(supermarkt_data[[#This Row],[Net Profit]],Category[],2,TRUE)</f>
        <v>Gold</v>
      </c>
      <c r="M342" s="7">
        <f>VLOOKUP(supermarkt_data[[#This Row],[Net Profit]],Discount_[],2,TRUE)</f>
        <v>7.0000000000000007E-2</v>
      </c>
      <c r="N342" s="8" t="str">
        <f>IF(supermarkt_data[[#This Row],[Payment]]="Cash","Y","")</f>
        <v/>
      </c>
      <c r="O342" t="str">
        <f>IF(OR(supermarkt_data[[#This Row],[Category]]="Gold",supermarkt_data[[#This Row],[Category]]="Premium"),"Gift","")</f>
        <v>Gift</v>
      </c>
    </row>
    <row r="343" spans="1:15" x14ac:dyDescent="0.35">
      <c r="A343" t="s">
        <v>370</v>
      </c>
      <c r="B343" s="1">
        <v>43520</v>
      </c>
      <c r="C343" t="s">
        <v>32</v>
      </c>
      <c r="D343" t="s">
        <v>39</v>
      </c>
      <c r="E343" t="s">
        <v>40</v>
      </c>
      <c r="F343" t="s">
        <v>23</v>
      </c>
      <c r="G343" t="s">
        <v>16</v>
      </c>
      <c r="H343" t="s">
        <v>33</v>
      </c>
      <c r="I343" t="s">
        <v>25</v>
      </c>
      <c r="J343" s="2">
        <v>17.385000000000002</v>
      </c>
      <c r="K343">
        <v>5.2</v>
      </c>
      <c r="L343" t="str">
        <f>VLOOKUP(supermarkt_data[[#This Row],[Net Profit]],Category[],2,TRUE)</f>
        <v>Bronze</v>
      </c>
      <c r="M343" s="7">
        <f>VLOOKUP(supermarkt_data[[#This Row],[Net Profit]],Discount_[],2,TRUE)</f>
        <v>0.02</v>
      </c>
      <c r="N343" s="8" t="str">
        <f>IF(supermarkt_data[[#This Row],[Payment]]="Cash","Y","")</f>
        <v>Y</v>
      </c>
      <c r="O343" t="str">
        <f>IF(OR(supermarkt_data[[#This Row],[Category]]="Gold",supermarkt_data[[#This Row],[Category]]="Premium"),"Gift","")</f>
        <v/>
      </c>
    </row>
    <row r="344" spans="1:15" x14ac:dyDescent="0.35">
      <c r="A344" t="s">
        <v>371</v>
      </c>
      <c r="B344" s="1">
        <v>43552</v>
      </c>
      <c r="C344" t="s">
        <v>20</v>
      </c>
      <c r="D344" t="s">
        <v>21</v>
      </c>
      <c r="E344" t="s">
        <v>22</v>
      </c>
      <c r="F344" t="s">
        <v>23</v>
      </c>
      <c r="G344" t="s">
        <v>16</v>
      </c>
      <c r="H344" t="s">
        <v>24</v>
      </c>
      <c r="I344" t="s">
        <v>29</v>
      </c>
      <c r="J344" s="2">
        <v>7.1475</v>
      </c>
      <c r="K344">
        <v>9.5</v>
      </c>
      <c r="L344" t="str">
        <f>VLOOKUP(supermarkt_data[[#This Row],[Net Profit]],Category[],2,TRUE)</f>
        <v>Alert</v>
      </c>
      <c r="M344" s="7">
        <f>VLOOKUP(supermarkt_data[[#This Row],[Net Profit]],Discount_[],2,TRUE)</f>
        <v>0</v>
      </c>
      <c r="N344" s="8" t="str">
        <f>IF(supermarkt_data[[#This Row],[Payment]]="Cash","Y","")</f>
        <v/>
      </c>
      <c r="O344" t="str">
        <f>IF(OR(supermarkt_data[[#This Row],[Category]]="Gold",supermarkt_data[[#This Row],[Category]]="Premium"),"Gift","")</f>
        <v/>
      </c>
    </row>
    <row r="345" spans="1:15" x14ac:dyDescent="0.35">
      <c r="A345" t="s">
        <v>372</v>
      </c>
      <c r="B345" s="1">
        <v>43501</v>
      </c>
      <c r="C345" t="s">
        <v>32</v>
      </c>
      <c r="D345" t="s">
        <v>39</v>
      </c>
      <c r="E345" t="s">
        <v>40</v>
      </c>
      <c r="F345" t="s">
        <v>15</v>
      </c>
      <c r="G345" t="s">
        <v>16</v>
      </c>
      <c r="H345" t="s">
        <v>41</v>
      </c>
      <c r="I345" t="s">
        <v>29</v>
      </c>
      <c r="J345" s="2">
        <v>19.268999999999998</v>
      </c>
      <c r="K345">
        <v>8.9</v>
      </c>
      <c r="L345" t="str">
        <f>VLOOKUP(supermarkt_data[[#This Row],[Net Profit]],Category[],2,TRUE)</f>
        <v>Bronze</v>
      </c>
      <c r="M345" s="7">
        <f>VLOOKUP(supermarkt_data[[#This Row],[Net Profit]],Discount_[],2,TRUE)</f>
        <v>0.02</v>
      </c>
      <c r="N345" s="8" t="str">
        <f>IF(supermarkt_data[[#This Row],[Payment]]="Cash","Y","")</f>
        <v/>
      </c>
      <c r="O345" t="str">
        <f>IF(OR(supermarkt_data[[#This Row],[Category]]="Gold",supermarkt_data[[#This Row],[Category]]="Premium"),"Gift","")</f>
        <v/>
      </c>
    </row>
    <row r="346" spans="1:15" x14ac:dyDescent="0.35">
      <c r="A346" t="s">
        <v>373</v>
      </c>
      <c r="B346" s="1">
        <v>43506</v>
      </c>
      <c r="C346" t="s">
        <v>32</v>
      </c>
      <c r="D346" t="s">
        <v>39</v>
      </c>
      <c r="E346" t="s">
        <v>40</v>
      </c>
      <c r="F346" t="s">
        <v>15</v>
      </c>
      <c r="G346" t="s">
        <v>27</v>
      </c>
      <c r="H346" t="s">
        <v>24</v>
      </c>
      <c r="I346" t="s">
        <v>29</v>
      </c>
      <c r="J346" s="2">
        <v>7.2134999999999998</v>
      </c>
      <c r="K346">
        <v>7.8</v>
      </c>
      <c r="L346" t="str">
        <f>VLOOKUP(supermarkt_data[[#This Row],[Net Profit]],Category[],2,TRUE)</f>
        <v>Alert</v>
      </c>
      <c r="M346" s="7">
        <f>VLOOKUP(supermarkt_data[[#This Row],[Net Profit]],Discount_[],2,TRUE)</f>
        <v>0</v>
      </c>
      <c r="N346" s="8" t="str">
        <f>IF(supermarkt_data[[#This Row],[Payment]]="Cash","Y","")</f>
        <v/>
      </c>
      <c r="O346" t="str">
        <f>IF(OR(supermarkt_data[[#This Row],[Category]]="Gold",supermarkt_data[[#This Row],[Category]]="Premium"),"Gift","")</f>
        <v/>
      </c>
    </row>
    <row r="347" spans="1:15" x14ac:dyDescent="0.35">
      <c r="A347" t="s">
        <v>374</v>
      </c>
      <c r="B347" s="1">
        <v>43529</v>
      </c>
      <c r="C347" t="s">
        <v>20</v>
      </c>
      <c r="D347" t="s">
        <v>39</v>
      </c>
      <c r="E347" t="s">
        <v>40</v>
      </c>
      <c r="F347" t="s">
        <v>15</v>
      </c>
      <c r="G347" t="s">
        <v>16</v>
      </c>
      <c r="H347" t="s">
        <v>17</v>
      </c>
      <c r="I347" t="s">
        <v>18</v>
      </c>
      <c r="J347" s="2">
        <v>19.589500000000001</v>
      </c>
      <c r="K347">
        <v>8.9</v>
      </c>
      <c r="L347" t="str">
        <f>VLOOKUP(supermarkt_data[[#This Row],[Net Profit]],Category[],2,TRUE)</f>
        <v>Bronze</v>
      </c>
      <c r="M347" s="7">
        <f>VLOOKUP(supermarkt_data[[#This Row],[Net Profit]],Discount_[],2,TRUE)</f>
        <v>0.02</v>
      </c>
      <c r="N347" s="8" t="str">
        <f>IF(supermarkt_data[[#This Row],[Payment]]="Cash","Y","")</f>
        <v/>
      </c>
      <c r="O347" t="str">
        <f>IF(OR(supermarkt_data[[#This Row],[Category]]="Gold",supermarkt_data[[#This Row],[Category]]="Premium"),"Gift","")</f>
        <v/>
      </c>
    </row>
    <row r="348" spans="1:15" x14ac:dyDescent="0.35">
      <c r="A348" t="s">
        <v>375</v>
      </c>
      <c r="B348" s="1">
        <v>43511</v>
      </c>
      <c r="C348" t="s">
        <v>32</v>
      </c>
      <c r="D348" t="s">
        <v>39</v>
      </c>
      <c r="E348" t="s">
        <v>40</v>
      </c>
      <c r="F348" t="s">
        <v>15</v>
      </c>
      <c r="G348" t="s">
        <v>16</v>
      </c>
      <c r="H348" t="s">
        <v>17</v>
      </c>
      <c r="I348" t="s">
        <v>25</v>
      </c>
      <c r="J348" s="2">
        <v>26.914999999999999</v>
      </c>
      <c r="K348">
        <v>7.7</v>
      </c>
      <c r="L348" t="str">
        <f>VLOOKUP(supermarkt_data[[#This Row],[Net Profit]],Category[],2,TRUE)</f>
        <v>Silver</v>
      </c>
      <c r="M348" s="7">
        <f>VLOOKUP(supermarkt_data[[#This Row],[Net Profit]],Discount_[],2,TRUE)</f>
        <v>0.04</v>
      </c>
      <c r="N348" s="8" t="str">
        <f>IF(supermarkt_data[[#This Row],[Payment]]="Cash","Y","")</f>
        <v>Y</v>
      </c>
      <c r="O348" t="str">
        <f>IF(OR(supermarkt_data[[#This Row],[Category]]="Gold",supermarkt_data[[#This Row],[Category]]="Premium"),"Gift","")</f>
        <v/>
      </c>
    </row>
    <row r="349" spans="1:15" x14ac:dyDescent="0.35">
      <c r="A349" t="s">
        <v>376</v>
      </c>
      <c r="B349" s="1">
        <v>43495</v>
      </c>
      <c r="C349" t="s">
        <v>12</v>
      </c>
      <c r="D349" t="s">
        <v>21</v>
      </c>
      <c r="E349" t="s">
        <v>22</v>
      </c>
      <c r="F349" t="s">
        <v>23</v>
      </c>
      <c r="G349" t="s">
        <v>16</v>
      </c>
      <c r="H349" t="s">
        <v>41</v>
      </c>
      <c r="I349" t="s">
        <v>18</v>
      </c>
      <c r="J349" s="2">
        <v>24.2575</v>
      </c>
      <c r="K349">
        <v>9.3000000000000007</v>
      </c>
      <c r="L349" t="str">
        <f>VLOOKUP(supermarkt_data[[#This Row],[Net Profit]],Category[],2,TRUE)</f>
        <v>Silver</v>
      </c>
      <c r="M349" s="7">
        <f>VLOOKUP(supermarkt_data[[#This Row],[Net Profit]],Discount_[],2,TRUE)</f>
        <v>0.04</v>
      </c>
      <c r="N349" s="8" t="str">
        <f>IF(supermarkt_data[[#This Row],[Payment]]="Cash","Y","")</f>
        <v/>
      </c>
      <c r="O349" t="str">
        <f>IF(OR(supermarkt_data[[#This Row],[Category]]="Gold",supermarkt_data[[#This Row],[Category]]="Premium"),"Gift","")</f>
        <v/>
      </c>
    </row>
    <row r="350" spans="1:15" x14ac:dyDescent="0.35">
      <c r="A350" t="s">
        <v>377</v>
      </c>
      <c r="B350" s="1">
        <v>43510</v>
      </c>
      <c r="C350" t="s">
        <v>32</v>
      </c>
      <c r="D350" t="s">
        <v>13</v>
      </c>
      <c r="E350" t="s">
        <v>14</v>
      </c>
      <c r="F350" t="s">
        <v>23</v>
      </c>
      <c r="G350" t="s">
        <v>27</v>
      </c>
      <c r="H350" t="s">
        <v>33</v>
      </c>
      <c r="I350" t="s">
        <v>25</v>
      </c>
      <c r="J350" s="2">
        <v>6.6974999999999998</v>
      </c>
      <c r="K350">
        <v>6.2</v>
      </c>
      <c r="L350" t="str">
        <f>VLOOKUP(supermarkt_data[[#This Row],[Net Profit]],Category[],2,TRUE)</f>
        <v>Alert</v>
      </c>
      <c r="M350" s="7">
        <f>VLOOKUP(supermarkt_data[[#This Row],[Net Profit]],Discount_[],2,TRUE)</f>
        <v>0</v>
      </c>
      <c r="N350" s="8" t="str">
        <f>IF(supermarkt_data[[#This Row],[Payment]]="Cash","Y","")</f>
        <v>Y</v>
      </c>
      <c r="O350" t="str">
        <f>IF(OR(supermarkt_data[[#This Row],[Category]]="Gold",supermarkt_data[[#This Row],[Category]]="Premium"),"Gift","")</f>
        <v/>
      </c>
    </row>
    <row r="351" spans="1:15" x14ac:dyDescent="0.35">
      <c r="A351" t="s">
        <v>378</v>
      </c>
      <c r="B351" s="1">
        <v>43523</v>
      </c>
      <c r="C351" t="s">
        <v>32</v>
      </c>
      <c r="D351" t="s">
        <v>13</v>
      </c>
      <c r="E351" t="s">
        <v>14</v>
      </c>
      <c r="F351" t="s">
        <v>23</v>
      </c>
      <c r="G351" t="s">
        <v>16</v>
      </c>
      <c r="H351" t="s">
        <v>43</v>
      </c>
      <c r="I351" t="s">
        <v>18</v>
      </c>
      <c r="J351" s="2">
        <v>35.0685</v>
      </c>
      <c r="K351">
        <v>7.6</v>
      </c>
      <c r="L351" t="str">
        <f>VLOOKUP(supermarkt_data[[#This Row],[Net Profit]],Category[],2,TRUE)</f>
        <v>Gold</v>
      </c>
      <c r="M351" s="7">
        <f>VLOOKUP(supermarkt_data[[#This Row],[Net Profit]],Discount_[],2,TRUE)</f>
        <v>7.0000000000000007E-2</v>
      </c>
      <c r="N351" s="8" t="str">
        <f>IF(supermarkt_data[[#This Row],[Payment]]="Cash","Y","")</f>
        <v/>
      </c>
      <c r="O351" t="str">
        <f>IF(OR(supermarkt_data[[#This Row],[Category]]="Gold",supermarkt_data[[#This Row],[Category]]="Premium"),"Gift","")</f>
        <v>Gift</v>
      </c>
    </row>
    <row r="352" spans="1:15" x14ac:dyDescent="0.35">
      <c r="A352" t="s">
        <v>379</v>
      </c>
      <c r="B352" s="1">
        <v>43500</v>
      </c>
      <c r="C352" t="s">
        <v>32</v>
      </c>
      <c r="D352" t="s">
        <v>13</v>
      </c>
      <c r="E352" t="s">
        <v>14</v>
      </c>
      <c r="F352" t="s">
        <v>15</v>
      </c>
      <c r="G352" t="s">
        <v>27</v>
      </c>
      <c r="H352" t="s">
        <v>24</v>
      </c>
      <c r="I352" t="s">
        <v>25</v>
      </c>
      <c r="J352" s="2">
        <v>3.5975000000000001</v>
      </c>
      <c r="K352">
        <v>7.3</v>
      </c>
      <c r="L352" t="str">
        <f>VLOOKUP(supermarkt_data[[#This Row],[Net Profit]],Category[],2,TRUE)</f>
        <v>Alert</v>
      </c>
      <c r="M352" s="7">
        <f>VLOOKUP(supermarkt_data[[#This Row],[Net Profit]],Discount_[],2,TRUE)</f>
        <v>0</v>
      </c>
      <c r="N352" s="8" t="str">
        <f>IF(supermarkt_data[[#This Row],[Payment]]="Cash","Y","")</f>
        <v>Y</v>
      </c>
      <c r="O352" t="str">
        <f>IF(OR(supermarkt_data[[#This Row],[Category]]="Gold",supermarkt_data[[#This Row],[Category]]="Premium"),"Gift","")</f>
        <v/>
      </c>
    </row>
    <row r="353" spans="1:15" x14ac:dyDescent="0.35">
      <c r="A353" t="s">
        <v>380</v>
      </c>
      <c r="B353" s="1">
        <v>43485</v>
      </c>
      <c r="C353" t="s">
        <v>12</v>
      </c>
      <c r="D353" t="s">
        <v>21</v>
      </c>
      <c r="E353" t="s">
        <v>22</v>
      </c>
      <c r="F353" t="s">
        <v>15</v>
      </c>
      <c r="G353" t="s">
        <v>16</v>
      </c>
      <c r="H353" t="s">
        <v>28</v>
      </c>
      <c r="I353" t="s">
        <v>25</v>
      </c>
      <c r="J353" s="2">
        <v>35.700000000000003</v>
      </c>
      <c r="K353">
        <v>4.7</v>
      </c>
      <c r="L353" t="str">
        <f>VLOOKUP(supermarkt_data[[#This Row],[Net Profit]],Category[],2,TRUE)</f>
        <v>Gold</v>
      </c>
      <c r="M353" s="7">
        <f>VLOOKUP(supermarkt_data[[#This Row],[Net Profit]],Discount_[],2,TRUE)</f>
        <v>7.0000000000000007E-2</v>
      </c>
      <c r="N353" s="8" t="str">
        <f>IF(supermarkt_data[[#This Row],[Payment]]="Cash","Y","")</f>
        <v>Y</v>
      </c>
      <c r="O353" t="str">
        <f>IF(OR(supermarkt_data[[#This Row],[Category]]="Gold",supermarkt_data[[#This Row],[Category]]="Premium"),"Gift","")</f>
        <v>Gift</v>
      </c>
    </row>
    <row r="354" spans="1:15" x14ac:dyDescent="0.35">
      <c r="A354" t="s">
        <v>381</v>
      </c>
      <c r="B354" s="1">
        <v>43552</v>
      </c>
      <c r="C354" t="s">
        <v>20</v>
      </c>
      <c r="D354" t="s">
        <v>13</v>
      </c>
      <c r="E354" t="s">
        <v>14</v>
      </c>
      <c r="F354" t="s">
        <v>23</v>
      </c>
      <c r="G354" t="s">
        <v>27</v>
      </c>
      <c r="H354" t="s">
        <v>24</v>
      </c>
      <c r="I354" t="s">
        <v>25</v>
      </c>
      <c r="J354" s="2">
        <v>9.1069999999999993</v>
      </c>
      <c r="K354">
        <v>5.0999999999999996</v>
      </c>
      <c r="L354" t="str">
        <f>VLOOKUP(supermarkt_data[[#This Row],[Net Profit]],Category[],2,TRUE)</f>
        <v>Alert</v>
      </c>
      <c r="M354" s="7">
        <f>VLOOKUP(supermarkt_data[[#This Row],[Net Profit]],Discount_[],2,TRUE)</f>
        <v>0</v>
      </c>
      <c r="N354" s="8" t="str">
        <f>IF(supermarkt_data[[#This Row],[Payment]]="Cash","Y","")</f>
        <v>Y</v>
      </c>
      <c r="O354" t="str">
        <f>IF(OR(supermarkt_data[[#This Row],[Category]]="Gold",supermarkt_data[[#This Row],[Category]]="Premium"),"Gift","")</f>
        <v/>
      </c>
    </row>
    <row r="355" spans="1:15" x14ac:dyDescent="0.35">
      <c r="A355" t="s">
        <v>382</v>
      </c>
      <c r="B355" s="1">
        <v>43523</v>
      </c>
      <c r="C355" t="s">
        <v>32</v>
      </c>
      <c r="D355" t="s">
        <v>39</v>
      </c>
      <c r="E355" t="s">
        <v>40</v>
      </c>
      <c r="F355" t="s">
        <v>23</v>
      </c>
      <c r="G355" t="s">
        <v>16</v>
      </c>
      <c r="H355" t="s">
        <v>17</v>
      </c>
      <c r="I355" t="s">
        <v>29</v>
      </c>
      <c r="J355" s="2">
        <v>6.75</v>
      </c>
      <c r="K355">
        <v>4.8</v>
      </c>
      <c r="L355" t="str">
        <f>VLOOKUP(supermarkt_data[[#This Row],[Net Profit]],Category[],2,TRUE)</f>
        <v>Alert</v>
      </c>
      <c r="M355" s="7">
        <f>VLOOKUP(supermarkt_data[[#This Row],[Net Profit]],Discount_[],2,TRUE)</f>
        <v>0</v>
      </c>
      <c r="N355" s="8" t="str">
        <f>IF(supermarkt_data[[#This Row],[Payment]]="Cash","Y","")</f>
        <v/>
      </c>
      <c r="O355" t="str">
        <f>IF(OR(supermarkt_data[[#This Row],[Category]]="Gold",supermarkt_data[[#This Row],[Category]]="Premium"),"Gift","")</f>
        <v/>
      </c>
    </row>
    <row r="356" spans="1:15" x14ac:dyDescent="0.35">
      <c r="A356" t="s">
        <v>383</v>
      </c>
      <c r="B356" s="1">
        <v>43511</v>
      </c>
      <c r="C356" t="s">
        <v>32</v>
      </c>
      <c r="D356" t="s">
        <v>21</v>
      </c>
      <c r="E356" t="s">
        <v>22</v>
      </c>
      <c r="F356" t="s">
        <v>15</v>
      </c>
      <c r="G356" t="s">
        <v>16</v>
      </c>
      <c r="H356" t="s">
        <v>43</v>
      </c>
      <c r="I356" t="s">
        <v>29</v>
      </c>
      <c r="J356" s="2">
        <v>49.65</v>
      </c>
      <c r="K356">
        <v>6.6</v>
      </c>
      <c r="L356" t="str">
        <f>VLOOKUP(supermarkt_data[[#This Row],[Net Profit]],Category[],2,TRUE)</f>
        <v>Premium</v>
      </c>
      <c r="M356" s="7">
        <f>VLOOKUP(supermarkt_data[[#This Row],[Net Profit]],Discount_[],2,TRUE)</f>
        <v>0.1</v>
      </c>
      <c r="N356" s="8" t="str">
        <f>IF(supermarkt_data[[#This Row],[Payment]]="Cash","Y","")</f>
        <v/>
      </c>
      <c r="O356" t="str">
        <f>IF(OR(supermarkt_data[[#This Row],[Category]]="Gold",supermarkt_data[[#This Row],[Category]]="Premium"),"Gift","")</f>
        <v>Gift</v>
      </c>
    </row>
    <row r="357" spans="1:15" x14ac:dyDescent="0.35">
      <c r="A357" t="s">
        <v>384</v>
      </c>
      <c r="B357" s="1">
        <v>43491</v>
      </c>
      <c r="C357" t="s">
        <v>12</v>
      </c>
      <c r="D357" t="s">
        <v>13</v>
      </c>
      <c r="E357" t="s">
        <v>14</v>
      </c>
      <c r="F357" t="s">
        <v>23</v>
      </c>
      <c r="G357" t="s">
        <v>27</v>
      </c>
      <c r="H357" t="s">
        <v>24</v>
      </c>
      <c r="I357" t="s">
        <v>25</v>
      </c>
      <c r="J357" s="2">
        <v>18.0915</v>
      </c>
      <c r="K357">
        <v>5.5</v>
      </c>
      <c r="L357" t="str">
        <f>VLOOKUP(supermarkt_data[[#This Row],[Net Profit]],Category[],2,TRUE)</f>
        <v>Bronze</v>
      </c>
      <c r="M357" s="7">
        <f>VLOOKUP(supermarkt_data[[#This Row],[Net Profit]],Discount_[],2,TRUE)</f>
        <v>0.02</v>
      </c>
      <c r="N357" s="8" t="str">
        <f>IF(supermarkt_data[[#This Row],[Payment]]="Cash","Y","")</f>
        <v>Y</v>
      </c>
      <c r="O357" t="str">
        <f>IF(OR(supermarkt_data[[#This Row],[Category]]="Gold",supermarkt_data[[#This Row],[Category]]="Premium"),"Gift","")</f>
        <v/>
      </c>
    </row>
    <row r="358" spans="1:15" x14ac:dyDescent="0.35">
      <c r="A358" t="s">
        <v>385</v>
      </c>
      <c r="B358" s="1">
        <v>43538</v>
      </c>
      <c r="C358" t="s">
        <v>20</v>
      </c>
      <c r="D358" t="s">
        <v>39</v>
      </c>
      <c r="E358" t="s">
        <v>40</v>
      </c>
      <c r="F358" t="s">
        <v>15</v>
      </c>
      <c r="G358" t="s">
        <v>16</v>
      </c>
      <c r="H358" t="s">
        <v>43</v>
      </c>
      <c r="I358" t="s">
        <v>29</v>
      </c>
      <c r="J358" s="2">
        <v>19.1555</v>
      </c>
      <c r="K358">
        <v>8.5</v>
      </c>
      <c r="L358" t="str">
        <f>VLOOKUP(supermarkt_data[[#This Row],[Net Profit]],Category[],2,TRUE)</f>
        <v>Bronze</v>
      </c>
      <c r="M358" s="7">
        <f>VLOOKUP(supermarkt_data[[#This Row],[Net Profit]],Discount_[],2,TRUE)</f>
        <v>0.02</v>
      </c>
      <c r="N358" s="8" t="str">
        <f>IF(supermarkt_data[[#This Row],[Payment]]="Cash","Y","")</f>
        <v/>
      </c>
      <c r="O358" t="str">
        <f>IF(OR(supermarkt_data[[#This Row],[Category]]="Gold",supermarkt_data[[#This Row],[Category]]="Premium"),"Gift","")</f>
        <v/>
      </c>
    </row>
    <row r="359" spans="1:15" x14ac:dyDescent="0.35">
      <c r="A359" t="s">
        <v>386</v>
      </c>
      <c r="B359" s="1">
        <v>43526</v>
      </c>
      <c r="C359" t="s">
        <v>20</v>
      </c>
      <c r="D359" t="s">
        <v>39</v>
      </c>
      <c r="E359" t="s">
        <v>40</v>
      </c>
      <c r="F359" t="s">
        <v>15</v>
      </c>
      <c r="G359" t="s">
        <v>27</v>
      </c>
      <c r="H359" t="s">
        <v>28</v>
      </c>
      <c r="I359" t="s">
        <v>25</v>
      </c>
      <c r="J359" s="2">
        <v>12.15</v>
      </c>
      <c r="K359">
        <v>4.8</v>
      </c>
      <c r="L359" t="str">
        <f>VLOOKUP(supermarkt_data[[#This Row],[Net Profit]],Category[],2,TRUE)</f>
        <v>Bronze</v>
      </c>
      <c r="M359" s="7">
        <f>VLOOKUP(supermarkt_data[[#This Row],[Net Profit]],Discount_[],2,TRUE)</f>
        <v>0.02</v>
      </c>
      <c r="N359" s="8" t="str">
        <f>IF(supermarkt_data[[#This Row],[Payment]]="Cash","Y","")</f>
        <v>Y</v>
      </c>
      <c r="O359" t="str">
        <f>IF(OR(supermarkt_data[[#This Row],[Category]]="Gold",supermarkt_data[[#This Row],[Category]]="Premium"),"Gift","")</f>
        <v/>
      </c>
    </row>
    <row r="360" spans="1:15" x14ac:dyDescent="0.35">
      <c r="A360" t="s">
        <v>387</v>
      </c>
      <c r="B360" s="1">
        <v>43528</v>
      </c>
      <c r="C360" t="s">
        <v>20</v>
      </c>
      <c r="D360" t="s">
        <v>21</v>
      </c>
      <c r="E360" t="s">
        <v>22</v>
      </c>
      <c r="F360" t="s">
        <v>23</v>
      </c>
      <c r="G360" t="s">
        <v>16</v>
      </c>
      <c r="H360" t="s">
        <v>24</v>
      </c>
      <c r="I360" t="s">
        <v>25</v>
      </c>
      <c r="J360" s="2">
        <v>1.512</v>
      </c>
      <c r="K360">
        <v>8.4</v>
      </c>
      <c r="L360" t="str">
        <f>VLOOKUP(supermarkt_data[[#This Row],[Net Profit]],Category[],2,TRUE)</f>
        <v>Alert</v>
      </c>
      <c r="M360" s="7">
        <f>VLOOKUP(supermarkt_data[[#This Row],[Net Profit]],Discount_[],2,TRUE)</f>
        <v>0</v>
      </c>
      <c r="N360" s="8" t="str">
        <f>IF(supermarkt_data[[#This Row],[Payment]]="Cash","Y","")</f>
        <v>Y</v>
      </c>
      <c r="O360" t="str">
        <f>IF(OR(supermarkt_data[[#This Row],[Category]]="Gold",supermarkt_data[[#This Row],[Category]]="Premium"),"Gift","")</f>
        <v/>
      </c>
    </row>
    <row r="361" spans="1:15" x14ac:dyDescent="0.35">
      <c r="A361" t="s">
        <v>388</v>
      </c>
      <c r="B361" s="1">
        <v>43472</v>
      </c>
      <c r="C361" t="s">
        <v>12</v>
      </c>
      <c r="D361" t="s">
        <v>39</v>
      </c>
      <c r="E361" t="s">
        <v>40</v>
      </c>
      <c r="F361" t="s">
        <v>15</v>
      </c>
      <c r="G361" t="s">
        <v>16</v>
      </c>
      <c r="H361" t="s">
        <v>41</v>
      </c>
      <c r="I361" t="s">
        <v>29</v>
      </c>
      <c r="J361" s="2">
        <v>17.827999999999999</v>
      </c>
      <c r="K361">
        <v>7.8</v>
      </c>
      <c r="L361" t="str">
        <f>VLOOKUP(supermarkt_data[[#This Row],[Net Profit]],Category[],2,TRUE)</f>
        <v>Bronze</v>
      </c>
      <c r="M361" s="7">
        <f>VLOOKUP(supermarkt_data[[#This Row],[Net Profit]],Discount_[],2,TRUE)</f>
        <v>0.02</v>
      </c>
      <c r="N361" s="8" t="str">
        <f>IF(supermarkt_data[[#This Row],[Payment]]="Cash","Y","")</f>
        <v/>
      </c>
      <c r="O361" t="str">
        <f>IF(OR(supermarkt_data[[#This Row],[Category]]="Gold",supermarkt_data[[#This Row],[Category]]="Premium"),"Gift","")</f>
        <v/>
      </c>
    </row>
    <row r="362" spans="1:15" x14ac:dyDescent="0.35">
      <c r="A362" t="s">
        <v>389</v>
      </c>
      <c r="B362" s="1">
        <v>43532</v>
      </c>
      <c r="C362" t="s">
        <v>20</v>
      </c>
      <c r="D362" t="s">
        <v>21</v>
      </c>
      <c r="E362" t="s">
        <v>22</v>
      </c>
      <c r="F362" t="s">
        <v>23</v>
      </c>
      <c r="G362" t="s">
        <v>16</v>
      </c>
      <c r="H362" t="s">
        <v>43</v>
      </c>
      <c r="I362" t="s">
        <v>29</v>
      </c>
      <c r="J362" s="2">
        <v>18.774999999999999</v>
      </c>
      <c r="K362">
        <v>9.3000000000000007</v>
      </c>
      <c r="L362" t="str">
        <f>VLOOKUP(supermarkt_data[[#This Row],[Net Profit]],Category[],2,TRUE)</f>
        <v>Bronze</v>
      </c>
      <c r="M362" s="7">
        <f>VLOOKUP(supermarkt_data[[#This Row],[Net Profit]],Discount_[],2,TRUE)</f>
        <v>0.02</v>
      </c>
      <c r="N362" s="8" t="str">
        <f>IF(supermarkt_data[[#This Row],[Payment]]="Cash","Y","")</f>
        <v/>
      </c>
      <c r="O362" t="str">
        <f>IF(OR(supermarkt_data[[#This Row],[Category]]="Gold",supermarkt_data[[#This Row],[Category]]="Premium"),"Gift","")</f>
        <v/>
      </c>
    </row>
    <row r="363" spans="1:15" x14ac:dyDescent="0.35">
      <c r="A363" t="s">
        <v>390</v>
      </c>
      <c r="B363" s="1">
        <v>43474</v>
      </c>
      <c r="C363" t="s">
        <v>12</v>
      </c>
      <c r="D363" t="s">
        <v>21</v>
      </c>
      <c r="E363" t="s">
        <v>22</v>
      </c>
      <c r="F363" t="s">
        <v>23</v>
      </c>
      <c r="G363" t="s">
        <v>16</v>
      </c>
      <c r="H363" t="s">
        <v>33</v>
      </c>
      <c r="I363" t="s">
        <v>25</v>
      </c>
      <c r="J363" s="2">
        <v>47.72</v>
      </c>
      <c r="K363">
        <v>5.2</v>
      </c>
      <c r="L363" t="str">
        <f>VLOOKUP(supermarkt_data[[#This Row],[Net Profit]],Category[],2,TRUE)</f>
        <v>Premium</v>
      </c>
      <c r="M363" s="7">
        <f>VLOOKUP(supermarkt_data[[#This Row],[Net Profit]],Discount_[],2,TRUE)</f>
        <v>0.1</v>
      </c>
      <c r="N363" s="8" t="str">
        <f>IF(supermarkt_data[[#This Row],[Payment]]="Cash","Y","")</f>
        <v>Y</v>
      </c>
      <c r="O363" t="str">
        <f>IF(OR(supermarkt_data[[#This Row],[Category]]="Gold",supermarkt_data[[#This Row],[Category]]="Premium"),"Gift","")</f>
        <v>Gift</v>
      </c>
    </row>
    <row r="364" spans="1:15" x14ac:dyDescent="0.35">
      <c r="A364" t="s">
        <v>391</v>
      </c>
      <c r="B364" s="1">
        <v>43525</v>
      </c>
      <c r="C364" t="s">
        <v>20</v>
      </c>
      <c r="D364" t="s">
        <v>39</v>
      </c>
      <c r="E364" t="s">
        <v>40</v>
      </c>
      <c r="F364" t="s">
        <v>23</v>
      </c>
      <c r="G364" t="s">
        <v>27</v>
      </c>
      <c r="H364" t="s">
        <v>24</v>
      </c>
      <c r="I364" t="s">
        <v>18</v>
      </c>
      <c r="J364" s="2">
        <v>4.125</v>
      </c>
      <c r="K364">
        <v>6.5</v>
      </c>
      <c r="L364" t="str">
        <f>VLOOKUP(supermarkt_data[[#This Row],[Net Profit]],Category[],2,TRUE)</f>
        <v>Alert</v>
      </c>
      <c r="M364" s="7">
        <f>VLOOKUP(supermarkt_data[[#This Row],[Net Profit]],Discount_[],2,TRUE)</f>
        <v>0</v>
      </c>
      <c r="N364" s="8" t="str">
        <f>IF(supermarkt_data[[#This Row],[Payment]]="Cash","Y","")</f>
        <v/>
      </c>
      <c r="O364" t="str">
        <f>IF(OR(supermarkt_data[[#This Row],[Category]]="Gold",supermarkt_data[[#This Row],[Category]]="Premium"),"Gift","")</f>
        <v/>
      </c>
    </row>
    <row r="365" spans="1:15" x14ac:dyDescent="0.35">
      <c r="A365" t="s">
        <v>392</v>
      </c>
      <c r="B365" s="1">
        <v>43540</v>
      </c>
      <c r="C365" t="s">
        <v>20</v>
      </c>
      <c r="D365" t="s">
        <v>39</v>
      </c>
      <c r="E365" t="s">
        <v>40</v>
      </c>
      <c r="F365" t="s">
        <v>23</v>
      </c>
      <c r="G365" t="s">
        <v>27</v>
      </c>
      <c r="H365" t="s">
        <v>33</v>
      </c>
      <c r="I365" t="s">
        <v>25</v>
      </c>
      <c r="J365" s="2">
        <v>3.7484999999999999</v>
      </c>
      <c r="K365">
        <v>5.6</v>
      </c>
      <c r="L365" t="str">
        <f>VLOOKUP(supermarkt_data[[#This Row],[Net Profit]],Category[],2,TRUE)</f>
        <v>Alert</v>
      </c>
      <c r="M365" s="7">
        <f>VLOOKUP(supermarkt_data[[#This Row],[Net Profit]],Discount_[],2,TRUE)</f>
        <v>0</v>
      </c>
      <c r="N365" s="8" t="str">
        <f>IF(supermarkt_data[[#This Row],[Payment]]="Cash","Y","")</f>
        <v>Y</v>
      </c>
      <c r="O365" t="str">
        <f>IF(OR(supermarkt_data[[#This Row],[Category]]="Gold",supermarkt_data[[#This Row],[Category]]="Premium"),"Gift","")</f>
        <v/>
      </c>
    </row>
    <row r="366" spans="1:15" x14ac:dyDescent="0.35">
      <c r="A366" t="s">
        <v>393</v>
      </c>
      <c r="B366" s="1">
        <v>43513</v>
      </c>
      <c r="C366" t="s">
        <v>32</v>
      </c>
      <c r="D366" t="s">
        <v>13</v>
      </c>
      <c r="E366" t="s">
        <v>14</v>
      </c>
      <c r="F366" t="s">
        <v>15</v>
      </c>
      <c r="G366" t="s">
        <v>27</v>
      </c>
      <c r="H366" t="s">
        <v>41</v>
      </c>
      <c r="I366" t="s">
        <v>29</v>
      </c>
      <c r="J366" s="2">
        <v>32.384</v>
      </c>
      <c r="K366">
        <v>7.4</v>
      </c>
      <c r="L366" t="str">
        <f>VLOOKUP(supermarkt_data[[#This Row],[Net Profit]],Category[],2,TRUE)</f>
        <v>Gold</v>
      </c>
      <c r="M366" s="7">
        <f>VLOOKUP(supermarkt_data[[#This Row],[Net Profit]],Discount_[],2,TRUE)</f>
        <v>7.0000000000000007E-2</v>
      </c>
      <c r="N366" s="8" t="str">
        <f>IF(supermarkt_data[[#This Row],[Payment]]="Cash","Y","")</f>
        <v/>
      </c>
      <c r="O366" t="str">
        <f>IF(OR(supermarkt_data[[#This Row],[Category]]="Gold",supermarkt_data[[#This Row],[Category]]="Premium"),"Gift","")</f>
        <v>Gift</v>
      </c>
    </row>
    <row r="367" spans="1:15" x14ac:dyDescent="0.35">
      <c r="A367" t="s">
        <v>394</v>
      </c>
      <c r="B367" s="1">
        <v>43523</v>
      </c>
      <c r="C367" t="s">
        <v>32</v>
      </c>
      <c r="D367" t="s">
        <v>21</v>
      </c>
      <c r="E367" t="s">
        <v>22</v>
      </c>
      <c r="F367" t="s">
        <v>23</v>
      </c>
      <c r="G367" t="s">
        <v>16</v>
      </c>
      <c r="H367" t="s">
        <v>41</v>
      </c>
      <c r="I367" t="s">
        <v>25</v>
      </c>
      <c r="J367" s="2">
        <v>37.787999999999997</v>
      </c>
      <c r="K367">
        <v>9.1</v>
      </c>
      <c r="L367" t="str">
        <f>VLOOKUP(supermarkt_data[[#This Row],[Net Profit]],Category[],2,TRUE)</f>
        <v>Gold</v>
      </c>
      <c r="M367" s="7">
        <f>VLOOKUP(supermarkt_data[[#This Row],[Net Profit]],Discount_[],2,TRUE)</f>
        <v>7.0000000000000007E-2</v>
      </c>
      <c r="N367" s="8" t="str">
        <f>IF(supermarkt_data[[#This Row],[Payment]]="Cash","Y","")</f>
        <v>Y</v>
      </c>
      <c r="O367" t="str">
        <f>IF(OR(supermarkt_data[[#This Row],[Category]]="Gold",supermarkt_data[[#This Row],[Category]]="Premium"),"Gift","")</f>
        <v>Gift</v>
      </c>
    </row>
    <row r="368" spans="1:15" x14ac:dyDescent="0.35">
      <c r="A368" t="s">
        <v>395</v>
      </c>
      <c r="B368" s="1">
        <v>43531</v>
      </c>
      <c r="C368" t="s">
        <v>20</v>
      </c>
      <c r="D368" t="s">
        <v>21</v>
      </c>
      <c r="E368" t="s">
        <v>22</v>
      </c>
      <c r="F368" t="s">
        <v>23</v>
      </c>
      <c r="G368" t="s">
        <v>27</v>
      </c>
      <c r="H368" t="s">
        <v>41</v>
      </c>
      <c r="I368" t="s">
        <v>18</v>
      </c>
      <c r="J368" s="2">
        <v>9.9789999999999992</v>
      </c>
      <c r="K368">
        <v>8</v>
      </c>
      <c r="L368" t="str">
        <f>VLOOKUP(supermarkt_data[[#This Row],[Net Profit]],Category[],2,TRUE)</f>
        <v>Alert</v>
      </c>
      <c r="M368" s="7">
        <f>VLOOKUP(supermarkt_data[[#This Row],[Net Profit]],Discount_[],2,TRUE)</f>
        <v>0</v>
      </c>
      <c r="N368" s="8" t="str">
        <f>IF(supermarkt_data[[#This Row],[Payment]]="Cash","Y","")</f>
        <v/>
      </c>
      <c r="O368" t="str">
        <f>IF(OR(supermarkt_data[[#This Row],[Category]]="Gold",supermarkt_data[[#This Row],[Category]]="Premium"),"Gift","")</f>
        <v/>
      </c>
    </row>
    <row r="369" spans="1:15" x14ac:dyDescent="0.35">
      <c r="A369" t="s">
        <v>396</v>
      </c>
      <c r="B369" s="1">
        <v>43486</v>
      </c>
      <c r="C369" t="s">
        <v>12</v>
      </c>
      <c r="D369" t="s">
        <v>13</v>
      </c>
      <c r="E369" t="s">
        <v>14</v>
      </c>
      <c r="F369" t="s">
        <v>23</v>
      </c>
      <c r="G369" t="s">
        <v>27</v>
      </c>
      <c r="H369" t="s">
        <v>28</v>
      </c>
      <c r="I369" t="s">
        <v>25</v>
      </c>
      <c r="J369" s="2">
        <v>21.966000000000001</v>
      </c>
      <c r="K369">
        <v>7.2</v>
      </c>
      <c r="L369" t="str">
        <f>VLOOKUP(supermarkt_data[[#This Row],[Net Profit]],Category[],2,TRUE)</f>
        <v>Silver</v>
      </c>
      <c r="M369" s="7">
        <f>VLOOKUP(supermarkt_data[[#This Row],[Net Profit]],Discount_[],2,TRUE)</f>
        <v>0.04</v>
      </c>
      <c r="N369" s="8" t="str">
        <f>IF(supermarkt_data[[#This Row],[Payment]]="Cash","Y","")</f>
        <v>Y</v>
      </c>
      <c r="O369" t="str">
        <f>IF(OR(supermarkt_data[[#This Row],[Category]]="Gold",supermarkt_data[[#This Row],[Category]]="Premium"),"Gift","")</f>
        <v/>
      </c>
    </row>
    <row r="370" spans="1:15" x14ac:dyDescent="0.35">
      <c r="A370" t="s">
        <v>397</v>
      </c>
      <c r="B370" s="1">
        <v>43515</v>
      </c>
      <c r="C370" t="s">
        <v>32</v>
      </c>
      <c r="D370" t="s">
        <v>21</v>
      </c>
      <c r="E370" t="s">
        <v>22</v>
      </c>
      <c r="F370" t="s">
        <v>23</v>
      </c>
      <c r="G370" t="s">
        <v>16</v>
      </c>
      <c r="H370" t="s">
        <v>41</v>
      </c>
      <c r="I370" t="s">
        <v>25</v>
      </c>
      <c r="J370" s="2">
        <v>8.2479999999999993</v>
      </c>
      <c r="K370">
        <v>7.1</v>
      </c>
      <c r="L370" t="str">
        <f>VLOOKUP(supermarkt_data[[#This Row],[Net Profit]],Category[],2,TRUE)</f>
        <v>Alert</v>
      </c>
      <c r="M370" s="7">
        <f>VLOOKUP(supermarkt_data[[#This Row],[Net Profit]],Discount_[],2,TRUE)</f>
        <v>0</v>
      </c>
      <c r="N370" s="8" t="str">
        <f>IF(supermarkt_data[[#This Row],[Payment]]="Cash","Y","")</f>
        <v>Y</v>
      </c>
      <c r="O370" t="str">
        <f>IF(OR(supermarkt_data[[#This Row],[Category]]="Gold",supermarkt_data[[#This Row],[Category]]="Premium"),"Gift","")</f>
        <v/>
      </c>
    </row>
    <row r="371" spans="1:15" x14ac:dyDescent="0.35">
      <c r="A371" t="s">
        <v>398</v>
      </c>
      <c r="B371" s="1">
        <v>43471</v>
      </c>
      <c r="C371" t="s">
        <v>12</v>
      </c>
      <c r="D371" t="s">
        <v>21</v>
      </c>
      <c r="E371" t="s">
        <v>22</v>
      </c>
      <c r="F371" t="s">
        <v>23</v>
      </c>
      <c r="G371" t="s">
        <v>16</v>
      </c>
      <c r="H371" t="s">
        <v>43</v>
      </c>
      <c r="I371" t="s">
        <v>25</v>
      </c>
      <c r="J371" s="2">
        <v>16.335999999999999</v>
      </c>
      <c r="K371">
        <v>9.1</v>
      </c>
      <c r="L371" t="str">
        <f>VLOOKUP(supermarkt_data[[#This Row],[Net Profit]],Category[],2,TRUE)</f>
        <v>Bronze</v>
      </c>
      <c r="M371" s="7">
        <f>VLOOKUP(supermarkt_data[[#This Row],[Net Profit]],Discount_[],2,TRUE)</f>
        <v>0.02</v>
      </c>
      <c r="N371" s="8" t="str">
        <f>IF(supermarkt_data[[#This Row],[Payment]]="Cash","Y","")</f>
        <v>Y</v>
      </c>
      <c r="O371" t="str">
        <f>IF(OR(supermarkt_data[[#This Row],[Category]]="Gold",supermarkt_data[[#This Row],[Category]]="Premium"),"Gift","")</f>
        <v/>
      </c>
    </row>
    <row r="372" spans="1:15" x14ac:dyDescent="0.35">
      <c r="A372" t="s">
        <v>399</v>
      </c>
      <c r="B372" s="1">
        <v>43538</v>
      </c>
      <c r="C372" t="s">
        <v>20</v>
      </c>
      <c r="D372" t="s">
        <v>21</v>
      </c>
      <c r="E372" t="s">
        <v>22</v>
      </c>
      <c r="F372" t="s">
        <v>23</v>
      </c>
      <c r="G372" t="s">
        <v>16</v>
      </c>
      <c r="H372" t="s">
        <v>24</v>
      </c>
      <c r="I372" t="s">
        <v>25</v>
      </c>
      <c r="J372" s="2">
        <v>23.094000000000001</v>
      </c>
      <c r="K372">
        <v>5.6</v>
      </c>
      <c r="L372" t="str">
        <f>VLOOKUP(supermarkt_data[[#This Row],[Net Profit]],Category[],2,TRUE)</f>
        <v>Silver</v>
      </c>
      <c r="M372" s="7">
        <f>VLOOKUP(supermarkt_data[[#This Row],[Net Profit]],Discount_[],2,TRUE)</f>
        <v>0.04</v>
      </c>
      <c r="N372" s="8" t="str">
        <f>IF(supermarkt_data[[#This Row],[Payment]]="Cash","Y","")</f>
        <v>Y</v>
      </c>
      <c r="O372" t="str">
        <f>IF(OR(supermarkt_data[[#This Row],[Category]]="Gold",supermarkt_data[[#This Row],[Category]]="Premium"),"Gift","")</f>
        <v/>
      </c>
    </row>
    <row r="373" spans="1:15" x14ac:dyDescent="0.35">
      <c r="A373" t="s">
        <v>400</v>
      </c>
      <c r="B373" s="1">
        <v>43548</v>
      </c>
      <c r="C373" t="s">
        <v>20</v>
      </c>
      <c r="D373" t="s">
        <v>13</v>
      </c>
      <c r="E373" t="s">
        <v>14</v>
      </c>
      <c r="F373" t="s">
        <v>15</v>
      </c>
      <c r="G373" t="s">
        <v>27</v>
      </c>
      <c r="H373" t="s">
        <v>28</v>
      </c>
      <c r="I373" t="s">
        <v>25</v>
      </c>
      <c r="J373" s="2">
        <v>13.188000000000001</v>
      </c>
      <c r="K373">
        <v>6</v>
      </c>
      <c r="L373" t="str">
        <f>VLOOKUP(supermarkt_data[[#This Row],[Net Profit]],Category[],2,TRUE)</f>
        <v>Bronze</v>
      </c>
      <c r="M373" s="7">
        <f>VLOOKUP(supermarkt_data[[#This Row],[Net Profit]],Discount_[],2,TRUE)</f>
        <v>0.02</v>
      </c>
      <c r="N373" s="8" t="str">
        <f>IF(supermarkt_data[[#This Row],[Payment]]="Cash","Y","")</f>
        <v>Y</v>
      </c>
      <c r="O373" t="str">
        <f>IF(OR(supermarkt_data[[#This Row],[Category]]="Gold",supermarkt_data[[#This Row],[Category]]="Premium"),"Gift","")</f>
        <v/>
      </c>
    </row>
    <row r="374" spans="1:15" x14ac:dyDescent="0.35">
      <c r="A374" t="s">
        <v>401</v>
      </c>
      <c r="B374" s="1">
        <v>43492</v>
      </c>
      <c r="C374" t="s">
        <v>12</v>
      </c>
      <c r="D374" t="s">
        <v>21</v>
      </c>
      <c r="E374" t="s">
        <v>22</v>
      </c>
      <c r="F374" t="s">
        <v>23</v>
      </c>
      <c r="G374" t="s">
        <v>16</v>
      </c>
      <c r="H374" t="s">
        <v>33</v>
      </c>
      <c r="I374" t="s">
        <v>25</v>
      </c>
      <c r="J374" s="2">
        <v>7.18</v>
      </c>
      <c r="K374">
        <v>5.4</v>
      </c>
      <c r="L374" t="str">
        <f>VLOOKUP(supermarkt_data[[#This Row],[Net Profit]],Category[],2,TRUE)</f>
        <v>Alert</v>
      </c>
      <c r="M374" s="7">
        <f>VLOOKUP(supermarkt_data[[#This Row],[Net Profit]],Discount_[],2,TRUE)</f>
        <v>0</v>
      </c>
      <c r="N374" s="8" t="str">
        <f>IF(supermarkt_data[[#This Row],[Payment]]="Cash","Y","")</f>
        <v>Y</v>
      </c>
      <c r="O374" t="str">
        <f>IF(OR(supermarkt_data[[#This Row],[Category]]="Gold",supermarkt_data[[#This Row],[Category]]="Premium"),"Gift","")</f>
        <v/>
      </c>
    </row>
    <row r="375" spans="1:15" x14ac:dyDescent="0.35">
      <c r="A375" t="s">
        <v>402</v>
      </c>
      <c r="B375" s="1">
        <v>43530</v>
      </c>
      <c r="C375" t="s">
        <v>20</v>
      </c>
      <c r="D375" t="s">
        <v>13</v>
      </c>
      <c r="E375" t="s">
        <v>14</v>
      </c>
      <c r="F375" t="s">
        <v>15</v>
      </c>
      <c r="G375" t="s">
        <v>27</v>
      </c>
      <c r="H375" t="s">
        <v>24</v>
      </c>
      <c r="I375" t="s">
        <v>29</v>
      </c>
      <c r="J375" s="2">
        <v>9.6750000000000007</v>
      </c>
      <c r="K375">
        <v>7.8</v>
      </c>
      <c r="L375" t="str">
        <f>VLOOKUP(supermarkt_data[[#This Row],[Net Profit]],Category[],2,TRUE)</f>
        <v>Alert</v>
      </c>
      <c r="M375" s="7">
        <f>VLOOKUP(supermarkt_data[[#This Row],[Net Profit]],Discount_[],2,TRUE)</f>
        <v>0</v>
      </c>
      <c r="N375" s="8" t="str">
        <f>IF(supermarkt_data[[#This Row],[Payment]]="Cash","Y","")</f>
        <v/>
      </c>
      <c r="O375" t="str">
        <f>IF(OR(supermarkt_data[[#This Row],[Category]]="Gold",supermarkt_data[[#This Row],[Category]]="Premium"),"Gift","")</f>
        <v/>
      </c>
    </row>
    <row r="376" spans="1:15" x14ac:dyDescent="0.35">
      <c r="A376" t="s">
        <v>403</v>
      </c>
      <c r="B376" s="1">
        <v>43498</v>
      </c>
      <c r="C376" t="s">
        <v>32</v>
      </c>
      <c r="D376" t="s">
        <v>39</v>
      </c>
      <c r="E376" t="s">
        <v>40</v>
      </c>
      <c r="F376" t="s">
        <v>15</v>
      </c>
      <c r="G376" t="s">
        <v>16</v>
      </c>
      <c r="H376" t="s">
        <v>24</v>
      </c>
      <c r="I376" t="s">
        <v>25</v>
      </c>
      <c r="J376" s="2">
        <v>9.1910000000000007</v>
      </c>
      <c r="K376">
        <v>9.9</v>
      </c>
      <c r="L376" t="str">
        <f>VLOOKUP(supermarkt_data[[#This Row],[Net Profit]],Category[],2,TRUE)</f>
        <v>Alert</v>
      </c>
      <c r="M376" s="7">
        <f>VLOOKUP(supermarkt_data[[#This Row],[Net Profit]],Discount_[],2,TRUE)</f>
        <v>0</v>
      </c>
      <c r="N376" s="8" t="str">
        <f>IF(supermarkt_data[[#This Row],[Payment]]="Cash","Y","")</f>
        <v>Y</v>
      </c>
      <c r="O376" t="str">
        <f>IF(OR(supermarkt_data[[#This Row],[Category]]="Gold",supermarkt_data[[#This Row],[Category]]="Premium"),"Gift","")</f>
        <v/>
      </c>
    </row>
    <row r="377" spans="1:15" x14ac:dyDescent="0.35">
      <c r="A377" t="s">
        <v>404</v>
      </c>
      <c r="B377" s="1">
        <v>43490</v>
      </c>
      <c r="C377" t="s">
        <v>12</v>
      </c>
      <c r="D377" t="s">
        <v>39</v>
      </c>
      <c r="E377" t="s">
        <v>40</v>
      </c>
      <c r="F377" t="s">
        <v>23</v>
      </c>
      <c r="G377" t="s">
        <v>16</v>
      </c>
      <c r="H377" t="s">
        <v>43</v>
      </c>
      <c r="I377" t="s">
        <v>29</v>
      </c>
      <c r="J377" s="2">
        <v>6.0960000000000001</v>
      </c>
      <c r="K377">
        <v>4.9000000000000004</v>
      </c>
      <c r="L377" t="str">
        <f>VLOOKUP(supermarkt_data[[#This Row],[Net Profit]],Category[],2,TRUE)</f>
        <v>Alert</v>
      </c>
      <c r="M377" s="7">
        <f>VLOOKUP(supermarkt_data[[#This Row],[Net Profit]],Discount_[],2,TRUE)</f>
        <v>0</v>
      </c>
      <c r="N377" s="8" t="str">
        <f>IF(supermarkt_data[[#This Row],[Payment]]="Cash","Y","")</f>
        <v/>
      </c>
      <c r="O377" t="str">
        <f>IF(OR(supermarkt_data[[#This Row],[Category]]="Gold",supermarkt_data[[#This Row],[Category]]="Premium"),"Gift","")</f>
        <v/>
      </c>
    </row>
    <row r="378" spans="1:15" x14ac:dyDescent="0.35">
      <c r="A378" t="s">
        <v>405</v>
      </c>
      <c r="B378" s="1">
        <v>43538</v>
      </c>
      <c r="C378" t="s">
        <v>20</v>
      </c>
      <c r="D378" t="s">
        <v>21</v>
      </c>
      <c r="E378" t="s">
        <v>22</v>
      </c>
      <c r="F378" t="s">
        <v>23</v>
      </c>
      <c r="G378" t="s">
        <v>16</v>
      </c>
      <c r="H378" t="s">
        <v>28</v>
      </c>
      <c r="I378" t="s">
        <v>18</v>
      </c>
      <c r="J378" s="2">
        <v>21.033000000000001</v>
      </c>
      <c r="K378">
        <v>5.2</v>
      </c>
      <c r="L378" t="str">
        <f>VLOOKUP(supermarkt_data[[#This Row],[Net Profit]],Category[],2,TRUE)</f>
        <v>Silver</v>
      </c>
      <c r="M378" s="7">
        <f>VLOOKUP(supermarkt_data[[#This Row],[Net Profit]],Discount_[],2,TRUE)</f>
        <v>0.04</v>
      </c>
      <c r="N378" s="8" t="str">
        <f>IF(supermarkt_data[[#This Row],[Payment]]="Cash","Y","")</f>
        <v/>
      </c>
      <c r="O378" t="str">
        <f>IF(OR(supermarkt_data[[#This Row],[Category]]="Gold",supermarkt_data[[#This Row],[Category]]="Premium"),"Gift","")</f>
        <v/>
      </c>
    </row>
    <row r="379" spans="1:15" x14ac:dyDescent="0.35">
      <c r="A379" t="s">
        <v>406</v>
      </c>
      <c r="B379" s="1">
        <v>43494</v>
      </c>
      <c r="C379" t="s">
        <v>12</v>
      </c>
      <c r="D379" t="s">
        <v>21</v>
      </c>
      <c r="E379" t="s">
        <v>22</v>
      </c>
      <c r="F379" t="s">
        <v>23</v>
      </c>
      <c r="G379" t="s">
        <v>27</v>
      </c>
      <c r="H379" t="s">
        <v>43</v>
      </c>
      <c r="I379" t="s">
        <v>25</v>
      </c>
      <c r="J379" s="2">
        <v>12.624000000000001</v>
      </c>
      <c r="K379">
        <v>8.9</v>
      </c>
      <c r="L379" t="str">
        <f>VLOOKUP(supermarkt_data[[#This Row],[Net Profit]],Category[],2,TRUE)</f>
        <v>Bronze</v>
      </c>
      <c r="M379" s="7">
        <f>VLOOKUP(supermarkt_data[[#This Row],[Net Profit]],Discount_[],2,TRUE)</f>
        <v>0.02</v>
      </c>
      <c r="N379" s="8" t="str">
        <f>IF(supermarkt_data[[#This Row],[Payment]]="Cash","Y","")</f>
        <v>Y</v>
      </c>
      <c r="O379" t="str">
        <f>IF(OR(supermarkt_data[[#This Row],[Category]]="Gold",supermarkt_data[[#This Row],[Category]]="Premium"),"Gift","")</f>
        <v/>
      </c>
    </row>
    <row r="380" spans="1:15" x14ac:dyDescent="0.35">
      <c r="A380" t="s">
        <v>407</v>
      </c>
      <c r="B380" s="1">
        <v>43468</v>
      </c>
      <c r="C380" t="s">
        <v>12</v>
      </c>
      <c r="D380" t="s">
        <v>13</v>
      </c>
      <c r="E380" t="s">
        <v>14</v>
      </c>
      <c r="F380" t="s">
        <v>23</v>
      </c>
      <c r="G380" t="s">
        <v>16</v>
      </c>
      <c r="H380" t="s">
        <v>28</v>
      </c>
      <c r="I380" t="s">
        <v>29</v>
      </c>
      <c r="J380" s="2">
        <v>16.772500000000001</v>
      </c>
      <c r="K380">
        <v>9.1</v>
      </c>
      <c r="L380" t="str">
        <f>VLOOKUP(supermarkt_data[[#This Row],[Net Profit]],Category[],2,TRUE)</f>
        <v>Bronze</v>
      </c>
      <c r="M380" s="7">
        <f>VLOOKUP(supermarkt_data[[#This Row],[Net Profit]],Discount_[],2,TRUE)</f>
        <v>0.02</v>
      </c>
      <c r="N380" s="8" t="str">
        <f>IF(supermarkt_data[[#This Row],[Payment]]="Cash","Y","")</f>
        <v/>
      </c>
      <c r="O380" t="str">
        <f>IF(OR(supermarkt_data[[#This Row],[Category]]="Gold",supermarkt_data[[#This Row],[Category]]="Premium"),"Gift","")</f>
        <v/>
      </c>
    </row>
    <row r="381" spans="1:15" x14ac:dyDescent="0.35">
      <c r="A381" t="s">
        <v>408</v>
      </c>
      <c r="B381" s="1">
        <v>43479</v>
      </c>
      <c r="C381" t="s">
        <v>12</v>
      </c>
      <c r="D381" t="s">
        <v>13</v>
      </c>
      <c r="E381" t="s">
        <v>14</v>
      </c>
      <c r="F381" t="s">
        <v>15</v>
      </c>
      <c r="G381" t="s">
        <v>16</v>
      </c>
      <c r="H381" t="s">
        <v>43</v>
      </c>
      <c r="I381" t="s">
        <v>18</v>
      </c>
      <c r="J381" s="2">
        <v>24.175000000000001</v>
      </c>
      <c r="K381">
        <v>7</v>
      </c>
      <c r="L381" t="str">
        <f>VLOOKUP(supermarkt_data[[#This Row],[Net Profit]],Category[],2,TRUE)</f>
        <v>Silver</v>
      </c>
      <c r="M381" s="7">
        <f>VLOOKUP(supermarkt_data[[#This Row],[Net Profit]],Discount_[],2,TRUE)</f>
        <v>0.04</v>
      </c>
      <c r="N381" s="8" t="str">
        <f>IF(supermarkt_data[[#This Row],[Payment]]="Cash","Y","")</f>
        <v/>
      </c>
      <c r="O381" t="str">
        <f>IF(OR(supermarkt_data[[#This Row],[Category]]="Gold",supermarkt_data[[#This Row],[Category]]="Premium"),"Gift","")</f>
        <v/>
      </c>
    </row>
    <row r="382" spans="1:15" x14ac:dyDescent="0.35">
      <c r="A382" t="s">
        <v>409</v>
      </c>
      <c r="B382" s="1">
        <v>43470</v>
      </c>
      <c r="C382" t="s">
        <v>12</v>
      </c>
      <c r="D382" t="s">
        <v>39</v>
      </c>
      <c r="E382" t="s">
        <v>40</v>
      </c>
      <c r="F382" t="s">
        <v>15</v>
      </c>
      <c r="G382" t="s">
        <v>16</v>
      </c>
      <c r="H382" t="s">
        <v>28</v>
      </c>
      <c r="I382" t="s">
        <v>29</v>
      </c>
      <c r="J382" s="2">
        <v>15.920999999999999</v>
      </c>
      <c r="K382">
        <v>9.6</v>
      </c>
      <c r="L382" t="str">
        <f>VLOOKUP(supermarkt_data[[#This Row],[Net Profit]],Category[],2,TRUE)</f>
        <v>Bronze</v>
      </c>
      <c r="M382" s="7">
        <f>VLOOKUP(supermarkt_data[[#This Row],[Net Profit]],Discount_[],2,TRUE)</f>
        <v>0.02</v>
      </c>
      <c r="N382" s="8" t="str">
        <f>IF(supermarkt_data[[#This Row],[Payment]]="Cash","Y","")</f>
        <v/>
      </c>
      <c r="O382" t="str">
        <f>IF(OR(supermarkt_data[[#This Row],[Category]]="Gold",supermarkt_data[[#This Row],[Category]]="Premium"),"Gift","")</f>
        <v/>
      </c>
    </row>
    <row r="383" spans="1:15" x14ac:dyDescent="0.35">
      <c r="A383" t="s">
        <v>410</v>
      </c>
      <c r="B383" s="1">
        <v>43518</v>
      </c>
      <c r="C383" t="s">
        <v>32</v>
      </c>
      <c r="D383" t="s">
        <v>21</v>
      </c>
      <c r="E383" t="s">
        <v>22</v>
      </c>
      <c r="F383" t="s">
        <v>23</v>
      </c>
      <c r="G383" t="s">
        <v>27</v>
      </c>
      <c r="H383" t="s">
        <v>33</v>
      </c>
      <c r="I383" t="s">
        <v>18</v>
      </c>
      <c r="J383" s="2">
        <v>33.421500000000002</v>
      </c>
      <c r="K383">
        <v>8.6999999999999993</v>
      </c>
      <c r="L383" t="str">
        <f>VLOOKUP(supermarkt_data[[#This Row],[Net Profit]],Category[],2,TRUE)</f>
        <v>Gold</v>
      </c>
      <c r="M383" s="7">
        <f>VLOOKUP(supermarkt_data[[#This Row],[Net Profit]],Discount_[],2,TRUE)</f>
        <v>7.0000000000000007E-2</v>
      </c>
      <c r="N383" s="8" t="str">
        <f>IF(supermarkt_data[[#This Row],[Payment]]="Cash","Y","")</f>
        <v/>
      </c>
      <c r="O383" t="str">
        <f>IF(OR(supermarkt_data[[#This Row],[Category]]="Gold",supermarkt_data[[#This Row],[Category]]="Premium"),"Gift","")</f>
        <v>Gift</v>
      </c>
    </row>
    <row r="384" spans="1:15" x14ac:dyDescent="0.35">
      <c r="A384" t="s">
        <v>411</v>
      </c>
      <c r="B384" s="1">
        <v>43502</v>
      </c>
      <c r="C384" t="s">
        <v>32</v>
      </c>
      <c r="D384" t="s">
        <v>21</v>
      </c>
      <c r="E384" t="s">
        <v>22</v>
      </c>
      <c r="F384" t="s">
        <v>15</v>
      </c>
      <c r="G384" t="s">
        <v>27</v>
      </c>
      <c r="H384" t="s">
        <v>43</v>
      </c>
      <c r="I384" t="s">
        <v>18</v>
      </c>
      <c r="J384" s="2">
        <v>19.396000000000001</v>
      </c>
      <c r="K384">
        <v>9.4</v>
      </c>
      <c r="L384" t="str">
        <f>VLOOKUP(supermarkt_data[[#This Row],[Net Profit]],Category[],2,TRUE)</f>
        <v>Bronze</v>
      </c>
      <c r="M384" s="7">
        <f>VLOOKUP(supermarkt_data[[#This Row],[Net Profit]],Discount_[],2,TRUE)</f>
        <v>0.02</v>
      </c>
      <c r="N384" s="8" t="str">
        <f>IF(supermarkt_data[[#This Row],[Payment]]="Cash","Y","")</f>
        <v/>
      </c>
      <c r="O384" t="str">
        <f>IF(OR(supermarkt_data[[#This Row],[Category]]="Gold",supermarkt_data[[#This Row],[Category]]="Premium"),"Gift","")</f>
        <v/>
      </c>
    </row>
    <row r="385" spans="1:15" x14ac:dyDescent="0.35">
      <c r="A385" t="s">
        <v>412</v>
      </c>
      <c r="B385" s="1">
        <v>43495</v>
      </c>
      <c r="C385" t="s">
        <v>12</v>
      </c>
      <c r="D385" t="s">
        <v>39</v>
      </c>
      <c r="E385" t="s">
        <v>40</v>
      </c>
      <c r="F385" t="s">
        <v>23</v>
      </c>
      <c r="G385" t="s">
        <v>16</v>
      </c>
      <c r="H385" t="s">
        <v>24</v>
      </c>
      <c r="I385" t="s">
        <v>29</v>
      </c>
      <c r="J385" s="2">
        <v>4.7300000000000004</v>
      </c>
      <c r="K385">
        <v>4</v>
      </c>
      <c r="L385" t="str">
        <f>VLOOKUP(supermarkt_data[[#This Row],[Net Profit]],Category[],2,TRUE)</f>
        <v>Alert</v>
      </c>
      <c r="M385" s="7">
        <f>VLOOKUP(supermarkt_data[[#This Row],[Net Profit]],Discount_[],2,TRUE)</f>
        <v>0</v>
      </c>
      <c r="N385" s="8" t="str">
        <f>IF(supermarkt_data[[#This Row],[Payment]]="Cash","Y","")</f>
        <v/>
      </c>
      <c r="O385" t="str">
        <f>IF(OR(supermarkt_data[[#This Row],[Category]]="Gold",supermarkt_data[[#This Row],[Category]]="Premium"),"Gift","")</f>
        <v/>
      </c>
    </row>
    <row r="386" spans="1:15" x14ac:dyDescent="0.35">
      <c r="A386" t="s">
        <v>413</v>
      </c>
      <c r="B386" s="1">
        <v>43476</v>
      </c>
      <c r="C386" t="s">
        <v>12</v>
      </c>
      <c r="D386" t="s">
        <v>13</v>
      </c>
      <c r="E386" t="s">
        <v>14</v>
      </c>
      <c r="F386" t="s">
        <v>15</v>
      </c>
      <c r="G386" t="s">
        <v>27</v>
      </c>
      <c r="H386" t="s">
        <v>33</v>
      </c>
      <c r="I386" t="s">
        <v>29</v>
      </c>
      <c r="J386" s="2">
        <v>16.466000000000001</v>
      </c>
      <c r="K386">
        <v>7.5</v>
      </c>
      <c r="L386" t="str">
        <f>VLOOKUP(supermarkt_data[[#This Row],[Net Profit]],Category[],2,TRUE)</f>
        <v>Bronze</v>
      </c>
      <c r="M386" s="7">
        <f>VLOOKUP(supermarkt_data[[#This Row],[Net Profit]],Discount_[],2,TRUE)</f>
        <v>0.02</v>
      </c>
      <c r="N386" s="8" t="str">
        <f>IF(supermarkt_data[[#This Row],[Payment]]="Cash","Y","")</f>
        <v/>
      </c>
      <c r="O386" t="str">
        <f>IF(OR(supermarkt_data[[#This Row],[Category]]="Gold",supermarkt_data[[#This Row],[Category]]="Premium"),"Gift","")</f>
        <v/>
      </c>
    </row>
    <row r="387" spans="1:15" x14ac:dyDescent="0.35">
      <c r="A387" t="s">
        <v>414</v>
      </c>
      <c r="B387" s="1">
        <v>43543</v>
      </c>
      <c r="C387" t="s">
        <v>20</v>
      </c>
      <c r="D387" t="s">
        <v>21</v>
      </c>
      <c r="E387" t="s">
        <v>22</v>
      </c>
      <c r="F387" t="s">
        <v>23</v>
      </c>
      <c r="G387" t="s">
        <v>16</v>
      </c>
      <c r="H387" t="s">
        <v>24</v>
      </c>
      <c r="I387" t="s">
        <v>25</v>
      </c>
      <c r="J387" s="2">
        <v>2.661</v>
      </c>
      <c r="K387">
        <v>4.2</v>
      </c>
      <c r="L387" t="str">
        <f>VLOOKUP(supermarkt_data[[#This Row],[Net Profit]],Category[],2,TRUE)</f>
        <v>Alert</v>
      </c>
      <c r="M387" s="7">
        <f>VLOOKUP(supermarkt_data[[#This Row],[Net Profit]],Discount_[],2,TRUE)</f>
        <v>0</v>
      </c>
      <c r="N387" s="8" t="str">
        <f>IF(supermarkt_data[[#This Row],[Payment]]="Cash","Y","")</f>
        <v>Y</v>
      </c>
      <c r="O387" t="str">
        <f>IF(OR(supermarkt_data[[#This Row],[Category]]="Gold",supermarkt_data[[#This Row],[Category]]="Premium"),"Gift","")</f>
        <v/>
      </c>
    </row>
    <row r="388" spans="1:15" x14ac:dyDescent="0.35">
      <c r="A388" t="s">
        <v>415</v>
      </c>
      <c r="B388" s="1">
        <v>43479</v>
      </c>
      <c r="C388" t="s">
        <v>12</v>
      </c>
      <c r="D388" t="s">
        <v>39</v>
      </c>
      <c r="E388" t="s">
        <v>40</v>
      </c>
      <c r="F388" t="s">
        <v>23</v>
      </c>
      <c r="G388" t="s">
        <v>16</v>
      </c>
      <c r="H388" t="s">
        <v>41</v>
      </c>
      <c r="I388" t="s">
        <v>25</v>
      </c>
      <c r="J388" s="2">
        <v>24.922499999999999</v>
      </c>
      <c r="K388">
        <v>9.9</v>
      </c>
      <c r="L388" t="str">
        <f>VLOOKUP(supermarkt_data[[#This Row],[Net Profit]],Category[],2,TRUE)</f>
        <v>Silver</v>
      </c>
      <c r="M388" s="7">
        <f>VLOOKUP(supermarkt_data[[#This Row],[Net Profit]],Discount_[],2,TRUE)</f>
        <v>0.04</v>
      </c>
      <c r="N388" s="8" t="str">
        <f>IF(supermarkt_data[[#This Row],[Payment]]="Cash","Y","")</f>
        <v>Y</v>
      </c>
      <c r="O388" t="str">
        <f>IF(OR(supermarkt_data[[#This Row],[Category]]="Gold",supermarkt_data[[#This Row],[Category]]="Premium"),"Gift","")</f>
        <v/>
      </c>
    </row>
    <row r="389" spans="1:15" x14ac:dyDescent="0.35">
      <c r="A389" t="s">
        <v>416</v>
      </c>
      <c r="B389" s="1">
        <v>43525</v>
      </c>
      <c r="C389" t="s">
        <v>20</v>
      </c>
      <c r="D389" t="s">
        <v>21</v>
      </c>
      <c r="E389" t="s">
        <v>22</v>
      </c>
      <c r="F389" t="s">
        <v>15</v>
      </c>
      <c r="G389" t="s">
        <v>16</v>
      </c>
      <c r="H389" t="s">
        <v>41</v>
      </c>
      <c r="I389" t="s">
        <v>18</v>
      </c>
      <c r="J389" s="2">
        <v>14.978</v>
      </c>
      <c r="K389">
        <v>4.2</v>
      </c>
      <c r="L389" t="str">
        <f>VLOOKUP(supermarkt_data[[#This Row],[Net Profit]],Category[],2,TRUE)</f>
        <v>Bronze</v>
      </c>
      <c r="M389" s="7">
        <f>VLOOKUP(supermarkt_data[[#This Row],[Net Profit]],Discount_[],2,TRUE)</f>
        <v>0.02</v>
      </c>
      <c r="N389" s="8" t="str">
        <f>IF(supermarkt_data[[#This Row],[Payment]]="Cash","Y","")</f>
        <v/>
      </c>
      <c r="O389" t="str">
        <f>IF(OR(supermarkt_data[[#This Row],[Category]]="Gold",supermarkt_data[[#This Row],[Category]]="Premium"),"Gift","")</f>
        <v/>
      </c>
    </row>
    <row r="390" spans="1:15" x14ac:dyDescent="0.35">
      <c r="A390" t="s">
        <v>417</v>
      </c>
      <c r="B390" s="1">
        <v>43471</v>
      </c>
      <c r="C390" t="s">
        <v>12</v>
      </c>
      <c r="D390" t="s">
        <v>13</v>
      </c>
      <c r="E390" t="s">
        <v>14</v>
      </c>
      <c r="F390" t="s">
        <v>23</v>
      </c>
      <c r="G390" t="s">
        <v>16</v>
      </c>
      <c r="H390" t="s">
        <v>41</v>
      </c>
      <c r="I390" t="s">
        <v>18</v>
      </c>
      <c r="J390" s="2">
        <v>10.234999999999999</v>
      </c>
      <c r="K390">
        <v>9.9</v>
      </c>
      <c r="L390" t="str">
        <f>VLOOKUP(supermarkt_data[[#This Row],[Net Profit]],Category[],2,TRUE)</f>
        <v>Bronze</v>
      </c>
      <c r="M390" s="7">
        <f>VLOOKUP(supermarkt_data[[#This Row],[Net Profit]],Discount_[],2,TRUE)</f>
        <v>0.02</v>
      </c>
      <c r="N390" s="8" t="str">
        <f>IF(supermarkt_data[[#This Row],[Payment]]="Cash","Y","")</f>
        <v/>
      </c>
      <c r="O390" t="str">
        <f>IF(OR(supermarkt_data[[#This Row],[Category]]="Gold",supermarkt_data[[#This Row],[Category]]="Premium"),"Gift","")</f>
        <v/>
      </c>
    </row>
    <row r="391" spans="1:15" x14ac:dyDescent="0.35">
      <c r="A391" t="s">
        <v>418</v>
      </c>
      <c r="B391" s="1">
        <v>43496</v>
      </c>
      <c r="C391" t="s">
        <v>12</v>
      </c>
      <c r="D391" t="s">
        <v>39</v>
      </c>
      <c r="E391" t="s">
        <v>40</v>
      </c>
      <c r="F391" t="s">
        <v>15</v>
      </c>
      <c r="G391" t="s">
        <v>27</v>
      </c>
      <c r="H391" t="s">
        <v>33</v>
      </c>
      <c r="I391" t="s">
        <v>25</v>
      </c>
      <c r="J391" s="2">
        <v>3.7909999999999999</v>
      </c>
      <c r="K391">
        <v>5.8</v>
      </c>
      <c r="L391" t="str">
        <f>VLOOKUP(supermarkt_data[[#This Row],[Net Profit]],Category[],2,TRUE)</f>
        <v>Alert</v>
      </c>
      <c r="M391" s="7">
        <f>VLOOKUP(supermarkt_data[[#This Row],[Net Profit]],Discount_[],2,TRUE)</f>
        <v>0</v>
      </c>
      <c r="N391" s="8" t="str">
        <f>IF(supermarkt_data[[#This Row],[Payment]]="Cash","Y","")</f>
        <v>Y</v>
      </c>
      <c r="O391" t="str">
        <f>IF(OR(supermarkt_data[[#This Row],[Category]]="Gold",supermarkt_data[[#This Row],[Category]]="Premium"),"Gift","")</f>
        <v/>
      </c>
    </row>
    <row r="392" spans="1:15" x14ac:dyDescent="0.35">
      <c r="A392" t="s">
        <v>419</v>
      </c>
      <c r="B392" s="1">
        <v>43535</v>
      </c>
      <c r="C392" t="s">
        <v>20</v>
      </c>
      <c r="D392" t="s">
        <v>21</v>
      </c>
      <c r="E392" t="s">
        <v>22</v>
      </c>
      <c r="F392" t="s">
        <v>23</v>
      </c>
      <c r="G392" t="s">
        <v>27</v>
      </c>
      <c r="H392" t="s">
        <v>41</v>
      </c>
      <c r="I392" t="s">
        <v>25</v>
      </c>
      <c r="J392" s="2">
        <v>14.031000000000001</v>
      </c>
      <c r="K392">
        <v>6</v>
      </c>
      <c r="L392" t="str">
        <f>VLOOKUP(supermarkt_data[[#This Row],[Net Profit]],Category[],2,TRUE)</f>
        <v>Bronze</v>
      </c>
      <c r="M392" s="7">
        <f>VLOOKUP(supermarkt_data[[#This Row],[Net Profit]],Discount_[],2,TRUE)</f>
        <v>0.02</v>
      </c>
      <c r="N392" s="8" t="str">
        <f>IF(supermarkt_data[[#This Row],[Payment]]="Cash","Y","")</f>
        <v>Y</v>
      </c>
      <c r="O392" t="str">
        <f>IF(OR(supermarkt_data[[#This Row],[Category]]="Gold",supermarkt_data[[#This Row],[Category]]="Premium"),"Gift","")</f>
        <v/>
      </c>
    </row>
    <row r="393" spans="1:15" x14ac:dyDescent="0.35">
      <c r="A393" t="s">
        <v>420</v>
      </c>
      <c r="B393" s="1">
        <v>43516</v>
      </c>
      <c r="C393" t="s">
        <v>32</v>
      </c>
      <c r="D393" t="s">
        <v>13</v>
      </c>
      <c r="E393" t="s">
        <v>14</v>
      </c>
      <c r="F393" t="s">
        <v>23</v>
      </c>
      <c r="G393" t="s">
        <v>16</v>
      </c>
      <c r="H393" t="s">
        <v>17</v>
      </c>
      <c r="I393" t="s">
        <v>29</v>
      </c>
      <c r="J393" s="2">
        <v>16.16</v>
      </c>
      <c r="K393">
        <v>10</v>
      </c>
      <c r="L393" t="str">
        <f>VLOOKUP(supermarkt_data[[#This Row],[Net Profit]],Category[],2,TRUE)</f>
        <v>Bronze</v>
      </c>
      <c r="M393" s="7">
        <f>VLOOKUP(supermarkt_data[[#This Row],[Net Profit]],Discount_[],2,TRUE)</f>
        <v>0.02</v>
      </c>
      <c r="N393" s="8" t="str">
        <f>IF(supermarkt_data[[#This Row],[Payment]]="Cash","Y","")</f>
        <v/>
      </c>
      <c r="O393" t="str">
        <f>IF(OR(supermarkt_data[[#This Row],[Category]]="Gold",supermarkt_data[[#This Row],[Category]]="Premium"),"Gift","")</f>
        <v/>
      </c>
    </row>
    <row r="394" spans="1:15" x14ac:dyDescent="0.35">
      <c r="A394" t="s">
        <v>421</v>
      </c>
      <c r="B394" s="1">
        <v>43492</v>
      </c>
      <c r="C394" t="s">
        <v>12</v>
      </c>
      <c r="D394" t="s">
        <v>21</v>
      </c>
      <c r="E394" t="s">
        <v>22</v>
      </c>
      <c r="F394" t="s">
        <v>15</v>
      </c>
      <c r="G394" t="s">
        <v>16</v>
      </c>
      <c r="H394" t="s">
        <v>43</v>
      </c>
      <c r="I394" t="s">
        <v>18</v>
      </c>
      <c r="J394" s="2">
        <v>24.331499999999998</v>
      </c>
      <c r="K394">
        <v>9.5</v>
      </c>
      <c r="L394" t="str">
        <f>VLOOKUP(supermarkt_data[[#This Row],[Net Profit]],Category[],2,TRUE)</f>
        <v>Silver</v>
      </c>
      <c r="M394" s="7">
        <f>VLOOKUP(supermarkt_data[[#This Row],[Net Profit]],Discount_[],2,TRUE)</f>
        <v>0.04</v>
      </c>
      <c r="N394" s="8" t="str">
        <f>IF(supermarkt_data[[#This Row],[Payment]]="Cash","Y","")</f>
        <v/>
      </c>
      <c r="O394" t="str">
        <f>IF(OR(supermarkt_data[[#This Row],[Category]]="Gold",supermarkt_data[[#This Row],[Category]]="Premium"),"Gift","")</f>
        <v/>
      </c>
    </row>
    <row r="395" spans="1:15" x14ac:dyDescent="0.35">
      <c r="A395" t="s">
        <v>422</v>
      </c>
      <c r="B395" s="1">
        <v>43534</v>
      </c>
      <c r="C395" t="s">
        <v>20</v>
      </c>
      <c r="D395" t="s">
        <v>39</v>
      </c>
      <c r="E395" t="s">
        <v>40</v>
      </c>
      <c r="F395" t="s">
        <v>23</v>
      </c>
      <c r="G395" t="s">
        <v>27</v>
      </c>
      <c r="H395" t="s">
        <v>41</v>
      </c>
      <c r="I395" t="s">
        <v>29</v>
      </c>
      <c r="J395" s="2">
        <v>6.3769999999999998</v>
      </c>
      <c r="K395">
        <v>6.6</v>
      </c>
      <c r="L395" t="str">
        <f>VLOOKUP(supermarkt_data[[#This Row],[Net Profit]],Category[],2,TRUE)</f>
        <v>Alert</v>
      </c>
      <c r="M395" s="7">
        <f>VLOOKUP(supermarkt_data[[#This Row],[Net Profit]],Discount_[],2,TRUE)</f>
        <v>0</v>
      </c>
      <c r="N395" s="8" t="str">
        <f>IF(supermarkt_data[[#This Row],[Payment]]="Cash","Y","")</f>
        <v/>
      </c>
      <c r="O395" t="str">
        <f>IF(OR(supermarkt_data[[#This Row],[Category]]="Gold",supermarkt_data[[#This Row],[Category]]="Premium"),"Gift","")</f>
        <v/>
      </c>
    </row>
    <row r="396" spans="1:15" x14ac:dyDescent="0.35">
      <c r="A396" t="s">
        <v>423</v>
      </c>
      <c r="B396" s="1">
        <v>43511</v>
      </c>
      <c r="C396" t="s">
        <v>32</v>
      </c>
      <c r="D396" t="s">
        <v>21</v>
      </c>
      <c r="E396" t="s">
        <v>22</v>
      </c>
      <c r="F396" t="s">
        <v>15</v>
      </c>
      <c r="G396" t="s">
        <v>16</v>
      </c>
      <c r="H396" t="s">
        <v>43</v>
      </c>
      <c r="I396" t="s">
        <v>25</v>
      </c>
      <c r="J396" s="2">
        <v>12.071999999999999</v>
      </c>
      <c r="K396">
        <v>8.1</v>
      </c>
      <c r="L396" t="str">
        <f>VLOOKUP(supermarkt_data[[#This Row],[Net Profit]],Category[],2,TRUE)</f>
        <v>Bronze</v>
      </c>
      <c r="M396" s="7">
        <f>VLOOKUP(supermarkt_data[[#This Row],[Net Profit]],Discount_[],2,TRUE)</f>
        <v>0.02</v>
      </c>
      <c r="N396" s="8" t="str">
        <f>IF(supermarkt_data[[#This Row],[Payment]]="Cash","Y","")</f>
        <v>Y</v>
      </c>
      <c r="O396" t="str">
        <f>IF(OR(supermarkt_data[[#This Row],[Category]]="Gold",supermarkt_data[[#This Row],[Category]]="Premium"),"Gift","")</f>
        <v/>
      </c>
    </row>
    <row r="397" spans="1:15" x14ac:dyDescent="0.35">
      <c r="A397" t="s">
        <v>424</v>
      </c>
      <c r="B397" s="1">
        <v>43491</v>
      </c>
      <c r="C397" t="s">
        <v>12</v>
      </c>
      <c r="D397" t="s">
        <v>39</v>
      </c>
      <c r="E397" t="s">
        <v>40</v>
      </c>
      <c r="F397" t="s">
        <v>23</v>
      </c>
      <c r="G397" t="s">
        <v>16</v>
      </c>
      <c r="H397" t="s">
        <v>43</v>
      </c>
      <c r="I397" t="s">
        <v>25</v>
      </c>
      <c r="J397" s="2">
        <v>18.975000000000001</v>
      </c>
      <c r="K397">
        <v>9.6999999999999993</v>
      </c>
      <c r="L397" t="str">
        <f>VLOOKUP(supermarkt_data[[#This Row],[Net Profit]],Category[],2,TRUE)</f>
        <v>Bronze</v>
      </c>
      <c r="M397" s="7">
        <f>VLOOKUP(supermarkt_data[[#This Row],[Net Profit]],Discount_[],2,TRUE)</f>
        <v>0.02</v>
      </c>
      <c r="N397" s="8" t="str">
        <f>IF(supermarkt_data[[#This Row],[Payment]]="Cash","Y","")</f>
        <v>Y</v>
      </c>
      <c r="O397" t="str">
        <f>IF(OR(supermarkt_data[[#This Row],[Category]]="Gold",supermarkt_data[[#This Row],[Category]]="Premium"),"Gift","")</f>
        <v/>
      </c>
    </row>
    <row r="398" spans="1:15" x14ac:dyDescent="0.35">
      <c r="A398" t="s">
        <v>425</v>
      </c>
      <c r="B398" s="1">
        <v>43509</v>
      </c>
      <c r="C398" t="s">
        <v>32</v>
      </c>
      <c r="D398" t="s">
        <v>13</v>
      </c>
      <c r="E398" t="s">
        <v>14</v>
      </c>
      <c r="F398" t="s">
        <v>15</v>
      </c>
      <c r="G398" t="s">
        <v>27</v>
      </c>
      <c r="H398" t="s">
        <v>24</v>
      </c>
      <c r="I398" t="s">
        <v>18</v>
      </c>
      <c r="J398" s="2">
        <v>3.8410000000000002</v>
      </c>
      <c r="K398">
        <v>7.2</v>
      </c>
      <c r="L398" t="str">
        <f>VLOOKUP(supermarkt_data[[#This Row],[Net Profit]],Category[],2,TRUE)</f>
        <v>Alert</v>
      </c>
      <c r="M398" s="7">
        <f>VLOOKUP(supermarkt_data[[#This Row],[Net Profit]],Discount_[],2,TRUE)</f>
        <v>0</v>
      </c>
      <c r="N398" s="8" t="str">
        <f>IF(supermarkt_data[[#This Row],[Payment]]="Cash","Y","")</f>
        <v/>
      </c>
      <c r="O398" t="str">
        <f>IF(OR(supermarkt_data[[#This Row],[Category]]="Gold",supermarkt_data[[#This Row],[Category]]="Premium"),"Gift","")</f>
        <v/>
      </c>
    </row>
    <row r="399" spans="1:15" x14ac:dyDescent="0.35">
      <c r="A399" t="s">
        <v>426</v>
      </c>
      <c r="B399" s="1">
        <v>43533</v>
      </c>
      <c r="C399" t="s">
        <v>20</v>
      </c>
      <c r="D399" t="s">
        <v>13</v>
      </c>
      <c r="E399" t="s">
        <v>14</v>
      </c>
      <c r="F399" t="s">
        <v>15</v>
      </c>
      <c r="G399" t="s">
        <v>16</v>
      </c>
      <c r="H399" t="s">
        <v>33</v>
      </c>
      <c r="I399" t="s">
        <v>29</v>
      </c>
      <c r="J399" s="2">
        <v>26.13</v>
      </c>
      <c r="K399">
        <v>6.2</v>
      </c>
      <c r="L399" t="str">
        <f>VLOOKUP(supermarkt_data[[#This Row],[Net Profit]],Category[],2,TRUE)</f>
        <v>Silver</v>
      </c>
      <c r="M399" s="7">
        <f>VLOOKUP(supermarkt_data[[#This Row],[Net Profit]],Discount_[],2,TRUE)</f>
        <v>0.04</v>
      </c>
      <c r="N399" s="8" t="str">
        <f>IF(supermarkt_data[[#This Row],[Payment]]="Cash","Y","")</f>
        <v/>
      </c>
      <c r="O399" t="str">
        <f>IF(OR(supermarkt_data[[#This Row],[Category]]="Gold",supermarkt_data[[#This Row],[Category]]="Premium"),"Gift","")</f>
        <v/>
      </c>
    </row>
    <row r="400" spans="1:15" x14ac:dyDescent="0.35">
      <c r="A400" t="s">
        <v>427</v>
      </c>
      <c r="B400" s="1">
        <v>43530</v>
      </c>
      <c r="C400" t="s">
        <v>20</v>
      </c>
      <c r="D400" t="s">
        <v>13</v>
      </c>
      <c r="E400" t="s">
        <v>14</v>
      </c>
      <c r="F400" t="s">
        <v>23</v>
      </c>
      <c r="G400" t="s">
        <v>16</v>
      </c>
      <c r="H400" t="s">
        <v>17</v>
      </c>
      <c r="I400" t="s">
        <v>18</v>
      </c>
      <c r="J400" s="2">
        <v>3.9870000000000001</v>
      </c>
      <c r="K400">
        <v>7.3</v>
      </c>
      <c r="L400" t="str">
        <f>VLOOKUP(supermarkt_data[[#This Row],[Net Profit]],Category[],2,TRUE)</f>
        <v>Alert</v>
      </c>
      <c r="M400" s="7">
        <f>VLOOKUP(supermarkt_data[[#This Row],[Net Profit]],Discount_[],2,TRUE)</f>
        <v>0</v>
      </c>
      <c r="N400" s="8" t="str">
        <f>IF(supermarkt_data[[#This Row],[Payment]]="Cash","Y","")</f>
        <v/>
      </c>
      <c r="O400" t="str">
        <f>IF(OR(supermarkt_data[[#This Row],[Category]]="Gold",supermarkt_data[[#This Row],[Category]]="Premium"),"Gift","")</f>
        <v/>
      </c>
    </row>
    <row r="401" spans="1:15" x14ac:dyDescent="0.35">
      <c r="A401" t="s">
        <v>428</v>
      </c>
      <c r="B401" s="1">
        <v>43489</v>
      </c>
      <c r="C401" t="s">
        <v>12</v>
      </c>
      <c r="D401" t="s">
        <v>13</v>
      </c>
      <c r="E401" t="s">
        <v>14</v>
      </c>
      <c r="F401" t="s">
        <v>23</v>
      </c>
      <c r="G401" t="s">
        <v>16</v>
      </c>
      <c r="H401" t="s">
        <v>17</v>
      </c>
      <c r="I401" t="s">
        <v>18</v>
      </c>
      <c r="J401" s="2">
        <v>19.375</v>
      </c>
      <c r="K401">
        <v>4.3</v>
      </c>
      <c r="L401" t="str">
        <f>VLOOKUP(supermarkt_data[[#This Row],[Net Profit]],Category[],2,TRUE)</f>
        <v>Bronze</v>
      </c>
      <c r="M401" s="7">
        <f>VLOOKUP(supermarkt_data[[#This Row],[Net Profit]],Discount_[],2,TRUE)</f>
        <v>0.02</v>
      </c>
      <c r="N401" s="8" t="str">
        <f>IF(supermarkt_data[[#This Row],[Payment]]="Cash","Y","")</f>
        <v/>
      </c>
      <c r="O401" t="str">
        <f>IF(OR(supermarkt_data[[#This Row],[Category]]="Gold",supermarkt_data[[#This Row],[Category]]="Premium"),"Gift","")</f>
        <v/>
      </c>
    </row>
    <row r="402" spans="1:15" x14ac:dyDescent="0.35">
      <c r="A402" t="s">
        <v>429</v>
      </c>
      <c r="B402" s="1">
        <v>43537</v>
      </c>
      <c r="C402" t="s">
        <v>20</v>
      </c>
      <c r="D402" t="s">
        <v>13</v>
      </c>
      <c r="E402" t="s">
        <v>14</v>
      </c>
      <c r="F402" t="s">
        <v>23</v>
      </c>
      <c r="G402" t="s">
        <v>16</v>
      </c>
      <c r="H402" t="s">
        <v>41</v>
      </c>
      <c r="I402" t="s">
        <v>18</v>
      </c>
      <c r="J402" s="2">
        <v>13.567500000000001</v>
      </c>
      <c r="K402">
        <v>4.5999999999999996</v>
      </c>
      <c r="L402" t="str">
        <f>VLOOKUP(supermarkt_data[[#This Row],[Net Profit]],Category[],2,TRUE)</f>
        <v>Bronze</v>
      </c>
      <c r="M402" s="7">
        <f>VLOOKUP(supermarkt_data[[#This Row],[Net Profit]],Discount_[],2,TRUE)</f>
        <v>0.02</v>
      </c>
      <c r="N402" s="8" t="str">
        <f>IF(supermarkt_data[[#This Row],[Payment]]="Cash","Y","")</f>
        <v/>
      </c>
      <c r="O402" t="str">
        <f>IF(OR(supermarkt_data[[#This Row],[Category]]="Gold",supermarkt_data[[#This Row],[Category]]="Premium"),"Gift","")</f>
        <v/>
      </c>
    </row>
    <row r="403" spans="1:15" x14ac:dyDescent="0.35">
      <c r="A403" t="s">
        <v>430</v>
      </c>
      <c r="B403" s="1">
        <v>43539</v>
      </c>
      <c r="C403" t="s">
        <v>20</v>
      </c>
      <c r="D403" t="s">
        <v>39</v>
      </c>
      <c r="E403" t="s">
        <v>40</v>
      </c>
      <c r="F403" t="s">
        <v>23</v>
      </c>
      <c r="G403" t="s">
        <v>27</v>
      </c>
      <c r="H403" t="s">
        <v>28</v>
      </c>
      <c r="I403" t="s">
        <v>25</v>
      </c>
      <c r="J403" s="2">
        <v>6.1154999999999999</v>
      </c>
      <c r="K403">
        <v>5.8</v>
      </c>
      <c r="L403" t="str">
        <f>VLOOKUP(supermarkt_data[[#This Row],[Net Profit]],Category[],2,TRUE)</f>
        <v>Alert</v>
      </c>
      <c r="M403" s="7">
        <f>VLOOKUP(supermarkt_data[[#This Row],[Net Profit]],Discount_[],2,TRUE)</f>
        <v>0</v>
      </c>
      <c r="N403" s="8" t="str">
        <f>IF(supermarkt_data[[#This Row],[Payment]]="Cash","Y","")</f>
        <v>Y</v>
      </c>
      <c r="O403" t="str">
        <f>IF(OR(supermarkt_data[[#This Row],[Category]]="Gold",supermarkt_data[[#This Row],[Category]]="Premium"),"Gift","")</f>
        <v/>
      </c>
    </row>
    <row r="404" spans="1:15" x14ac:dyDescent="0.35">
      <c r="A404" t="s">
        <v>431</v>
      </c>
      <c r="B404" s="1">
        <v>43529</v>
      </c>
      <c r="C404" t="s">
        <v>20</v>
      </c>
      <c r="D404" t="s">
        <v>39</v>
      </c>
      <c r="E404" t="s">
        <v>40</v>
      </c>
      <c r="F404" t="s">
        <v>15</v>
      </c>
      <c r="G404" t="s">
        <v>16</v>
      </c>
      <c r="H404" t="s">
        <v>17</v>
      </c>
      <c r="I404" t="s">
        <v>29</v>
      </c>
      <c r="J404" s="2">
        <v>12.318</v>
      </c>
      <c r="K404">
        <v>8.3000000000000007</v>
      </c>
      <c r="L404" t="str">
        <f>VLOOKUP(supermarkt_data[[#This Row],[Net Profit]],Category[],2,TRUE)</f>
        <v>Bronze</v>
      </c>
      <c r="M404" s="7">
        <f>VLOOKUP(supermarkt_data[[#This Row],[Net Profit]],Discount_[],2,TRUE)</f>
        <v>0.02</v>
      </c>
      <c r="N404" s="8" t="str">
        <f>IF(supermarkt_data[[#This Row],[Payment]]="Cash","Y","")</f>
        <v/>
      </c>
      <c r="O404" t="str">
        <f>IF(OR(supermarkt_data[[#This Row],[Category]]="Gold",supermarkt_data[[#This Row],[Category]]="Premium"),"Gift","")</f>
        <v/>
      </c>
    </row>
    <row r="405" spans="1:15" x14ac:dyDescent="0.35">
      <c r="A405" t="s">
        <v>432</v>
      </c>
      <c r="B405" s="1">
        <v>43528</v>
      </c>
      <c r="C405" t="s">
        <v>20</v>
      </c>
      <c r="D405" t="s">
        <v>39</v>
      </c>
      <c r="E405" t="s">
        <v>40</v>
      </c>
      <c r="F405" t="s">
        <v>15</v>
      </c>
      <c r="G405" t="s">
        <v>27</v>
      </c>
      <c r="H405" t="s">
        <v>24</v>
      </c>
      <c r="I405" t="s">
        <v>25</v>
      </c>
      <c r="J405" s="2">
        <v>8.6579999999999995</v>
      </c>
      <c r="K405">
        <v>8</v>
      </c>
      <c r="L405" t="str">
        <f>VLOOKUP(supermarkt_data[[#This Row],[Net Profit]],Category[],2,TRUE)</f>
        <v>Alert</v>
      </c>
      <c r="M405" s="7">
        <f>VLOOKUP(supermarkt_data[[#This Row],[Net Profit]],Discount_[],2,TRUE)</f>
        <v>0</v>
      </c>
      <c r="N405" s="8" t="str">
        <f>IF(supermarkt_data[[#This Row],[Payment]]="Cash","Y","")</f>
        <v>Y</v>
      </c>
      <c r="O405" t="str">
        <f>IF(OR(supermarkt_data[[#This Row],[Category]]="Gold",supermarkt_data[[#This Row],[Category]]="Premium"),"Gift","")</f>
        <v/>
      </c>
    </row>
    <row r="406" spans="1:15" x14ac:dyDescent="0.35">
      <c r="A406" t="s">
        <v>433</v>
      </c>
      <c r="B406" s="1">
        <v>43549</v>
      </c>
      <c r="C406" t="s">
        <v>20</v>
      </c>
      <c r="D406" t="s">
        <v>21</v>
      </c>
      <c r="E406" t="s">
        <v>22</v>
      </c>
      <c r="F406" t="s">
        <v>23</v>
      </c>
      <c r="G406" t="s">
        <v>16</v>
      </c>
      <c r="H406" t="s">
        <v>41</v>
      </c>
      <c r="I406" t="s">
        <v>29</v>
      </c>
      <c r="J406" s="2">
        <v>11.829000000000001</v>
      </c>
      <c r="K406">
        <v>9.4</v>
      </c>
      <c r="L406" t="str">
        <f>VLOOKUP(supermarkt_data[[#This Row],[Net Profit]],Category[],2,TRUE)</f>
        <v>Bronze</v>
      </c>
      <c r="M406" s="7">
        <f>VLOOKUP(supermarkt_data[[#This Row],[Net Profit]],Discount_[],2,TRUE)</f>
        <v>0.02</v>
      </c>
      <c r="N406" s="8" t="str">
        <f>IF(supermarkt_data[[#This Row],[Payment]]="Cash","Y","")</f>
        <v/>
      </c>
      <c r="O406" t="str">
        <f>IF(OR(supermarkt_data[[#This Row],[Category]]="Gold",supermarkt_data[[#This Row],[Category]]="Premium"),"Gift","")</f>
        <v/>
      </c>
    </row>
    <row r="407" spans="1:15" x14ac:dyDescent="0.35">
      <c r="A407" t="s">
        <v>434</v>
      </c>
      <c r="B407" s="1">
        <v>43536</v>
      </c>
      <c r="C407" t="s">
        <v>20</v>
      </c>
      <c r="D407" t="s">
        <v>21</v>
      </c>
      <c r="E407" t="s">
        <v>22</v>
      </c>
      <c r="F407" t="s">
        <v>23</v>
      </c>
      <c r="G407" t="s">
        <v>27</v>
      </c>
      <c r="H407" t="s">
        <v>28</v>
      </c>
      <c r="I407" t="s">
        <v>29</v>
      </c>
      <c r="J407" s="2">
        <v>9.2439999999999998</v>
      </c>
      <c r="K407">
        <v>6.2</v>
      </c>
      <c r="L407" t="str">
        <f>VLOOKUP(supermarkt_data[[#This Row],[Net Profit]],Category[],2,TRUE)</f>
        <v>Alert</v>
      </c>
      <c r="M407" s="7">
        <f>VLOOKUP(supermarkt_data[[#This Row],[Net Profit]],Discount_[],2,TRUE)</f>
        <v>0</v>
      </c>
      <c r="N407" s="8" t="str">
        <f>IF(supermarkt_data[[#This Row],[Payment]]="Cash","Y","")</f>
        <v/>
      </c>
      <c r="O407" t="str">
        <f>IF(OR(supermarkt_data[[#This Row],[Category]]="Gold",supermarkt_data[[#This Row],[Category]]="Premium"),"Gift","")</f>
        <v/>
      </c>
    </row>
    <row r="408" spans="1:15" x14ac:dyDescent="0.35">
      <c r="A408" t="s">
        <v>435</v>
      </c>
      <c r="B408" s="1">
        <v>43500</v>
      </c>
      <c r="C408" t="s">
        <v>32</v>
      </c>
      <c r="D408" t="s">
        <v>21</v>
      </c>
      <c r="E408" t="s">
        <v>22</v>
      </c>
      <c r="F408" t="s">
        <v>15</v>
      </c>
      <c r="G408" t="s">
        <v>27</v>
      </c>
      <c r="H408" t="s">
        <v>28</v>
      </c>
      <c r="I408" t="s">
        <v>18</v>
      </c>
      <c r="J408" s="2">
        <v>0.69899999999999995</v>
      </c>
      <c r="K408">
        <v>9.8000000000000007</v>
      </c>
      <c r="L408" t="str">
        <f>VLOOKUP(supermarkt_data[[#This Row],[Net Profit]],Category[],2,TRUE)</f>
        <v>Alert</v>
      </c>
      <c r="M408" s="7">
        <f>VLOOKUP(supermarkt_data[[#This Row],[Net Profit]],Discount_[],2,TRUE)</f>
        <v>0</v>
      </c>
      <c r="N408" s="8" t="str">
        <f>IF(supermarkt_data[[#This Row],[Payment]]="Cash","Y","")</f>
        <v/>
      </c>
      <c r="O408" t="str">
        <f>IF(OR(supermarkt_data[[#This Row],[Category]]="Gold",supermarkt_data[[#This Row],[Category]]="Premium"),"Gift","")</f>
        <v/>
      </c>
    </row>
    <row r="409" spans="1:15" x14ac:dyDescent="0.35">
      <c r="A409" t="s">
        <v>436</v>
      </c>
      <c r="B409" s="1">
        <v>43518</v>
      </c>
      <c r="C409" t="s">
        <v>32</v>
      </c>
      <c r="D409" t="s">
        <v>39</v>
      </c>
      <c r="E409" t="s">
        <v>40</v>
      </c>
      <c r="F409" t="s">
        <v>23</v>
      </c>
      <c r="G409" t="s">
        <v>16</v>
      </c>
      <c r="H409" t="s">
        <v>43</v>
      </c>
      <c r="I409" t="s">
        <v>18</v>
      </c>
      <c r="J409" s="2">
        <v>9.9375</v>
      </c>
      <c r="K409">
        <v>9.6</v>
      </c>
      <c r="L409" t="str">
        <f>VLOOKUP(supermarkt_data[[#This Row],[Net Profit]],Category[],2,TRUE)</f>
        <v>Alert</v>
      </c>
      <c r="M409" s="7">
        <f>VLOOKUP(supermarkt_data[[#This Row],[Net Profit]],Discount_[],2,TRUE)</f>
        <v>0</v>
      </c>
      <c r="N409" s="8" t="str">
        <f>IF(supermarkt_data[[#This Row],[Payment]]="Cash","Y","")</f>
        <v/>
      </c>
      <c r="O409" t="str">
        <f>IF(OR(supermarkt_data[[#This Row],[Category]]="Gold",supermarkt_data[[#This Row],[Category]]="Premium"),"Gift","")</f>
        <v/>
      </c>
    </row>
    <row r="410" spans="1:15" x14ac:dyDescent="0.35">
      <c r="A410" t="s">
        <v>437</v>
      </c>
      <c r="B410" s="1">
        <v>43512</v>
      </c>
      <c r="C410" t="s">
        <v>32</v>
      </c>
      <c r="D410" t="s">
        <v>21</v>
      </c>
      <c r="E410" t="s">
        <v>22</v>
      </c>
      <c r="F410" t="s">
        <v>15</v>
      </c>
      <c r="G410" t="s">
        <v>16</v>
      </c>
      <c r="H410" t="s">
        <v>43</v>
      </c>
      <c r="I410" t="s">
        <v>18</v>
      </c>
      <c r="J410" s="2">
        <v>34.226500000000001</v>
      </c>
      <c r="K410">
        <v>4.9000000000000004</v>
      </c>
      <c r="L410" t="str">
        <f>VLOOKUP(supermarkt_data[[#This Row],[Net Profit]],Category[],2,TRUE)</f>
        <v>Gold</v>
      </c>
      <c r="M410" s="7">
        <f>VLOOKUP(supermarkt_data[[#This Row],[Net Profit]],Discount_[],2,TRUE)</f>
        <v>7.0000000000000007E-2</v>
      </c>
      <c r="N410" s="8" t="str">
        <f>IF(supermarkt_data[[#This Row],[Payment]]="Cash","Y","")</f>
        <v/>
      </c>
      <c r="O410" t="str">
        <f>IF(OR(supermarkt_data[[#This Row],[Category]]="Gold",supermarkt_data[[#This Row],[Category]]="Premium"),"Gift","")</f>
        <v>Gift</v>
      </c>
    </row>
    <row r="411" spans="1:15" x14ac:dyDescent="0.35">
      <c r="A411" t="s">
        <v>438</v>
      </c>
      <c r="B411" s="1">
        <v>43484</v>
      </c>
      <c r="C411" t="s">
        <v>12</v>
      </c>
      <c r="D411" t="s">
        <v>13</v>
      </c>
      <c r="E411" t="s">
        <v>14</v>
      </c>
      <c r="F411" t="s">
        <v>15</v>
      </c>
      <c r="G411" t="s">
        <v>27</v>
      </c>
      <c r="H411" t="s">
        <v>33</v>
      </c>
      <c r="I411" t="s">
        <v>29</v>
      </c>
      <c r="J411" s="2">
        <v>13.452</v>
      </c>
      <c r="K411">
        <v>8</v>
      </c>
      <c r="L411" t="str">
        <f>VLOOKUP(supermarkt_data[[#This Row],[Net Profit]],Category[],2,TRUE)</f>
        <v>Bronze</v>
      </c>
      <c r="M411" s="7">
        <f>VLOOKUP(supermarkt_data[[#This Row],[Net Profit]],Discount_[],2,TRUE)</f>
        <v>0.02</v>
      </c>
      <c r="N411" s="8" t="str">
        <f>IF(supermarkt_data[[#This Row],[Payment]]="Cash","Y","")</f>
        <v/>
      </c>
      <c r="O411" t="str">
        <f>IF(OR(supermarkt_data[[#This Row],[Category]]="Gold",supermarkt_data[[#This Row],[Category]]="Premium"),"Gift","")</f>
        <v/>
      </c>
    </row>
    <row r="412" spans="1:15" x14ac:dyDescent="0.35">
      <c r="A412" t="s">
        <v>439</v>
      </c>
      <c r="B412" s="1">
        <v>43476</v>
      </c>
      <c r="C412" t="s">
        <v>12</v>
      </c>
      <c r="D412" t="s">
        <v>13</v>
      </c>
      <c r="E412" t="s">
        <v>14</v>
      </c>
      <c r="F412" t="s">
        <v>23</v>
      </c>
      <c r="G412" t="s">
        <v>27</v>
      </c>
      <c r="H412" t="s">
        <v>41</v>
      </c>
      <c r="I412" t="s">
        <v>29</v>
      </c>
      <c r="J412" s="2">
        <v>3.4474999999999998</v>
      </c>
      <c r="K412">
        <v>7.8</v>
      </c>
      <c r="L412" t="str">
        <f>VLOOKUP(supermarkt_data[[#This Row],[Net Profit]],Category[],2,TRUE)</f>
        <v>Alert</v>
      </c>
      <c r="M412" s="7">
        <f>VLOOKUP(supermarkt_data[[#This Row],[Net Profit]],Discount_[],2,TRUE)</f>
        <v>0</v>
      </c>
      <c r="N412" s="8" t="str">
        <f>IF(supermarkt_data[[#This Row],[Payment]]="Cash","Y","")</f>
        <v/>
      </c>
      <c r="O412" t="str">
        <f>IF(OR(supermarkt_data[[#This Row],[Category]]="Gold",supermarkt_data[[#This Row],[Category]]="Premium"),"Gift","")</f>
        <v/>
      </c>
    </row>
    <row r="413" spans="1:15" x14ac:dyDescent="0.35">
      <c r="A413" t="s">
        <v>440</v>
      </c>
      <c r="B413" s="1">
        <v>43469</v>
      </c>
      <c r="C413" t="s">
        <v>12</v>
      </c>
      <c r="D413" t="s">
        <v>39</v>
      </c>
      <c r="E413" t="s">
        <v>40</v>
      </c>
      <c r="F413" t="s">
        <v>15</v>
      </c>
      <c r="G413" t="s">
        <v>16</v>
      </c>
      <c r="H413" t="s">
        <v>43</v>
      </c>
      <c r="I413" t="s">
        <v>25</v>
      </c>
      <c r="J413" s="2">
        <v>13.742000000000001</v>
      </c>
      <c r="K413">
        <v>4.0999999999999996</v>
      </c>
      <c r="L413" t="str">
        <f>VLOOKUP(supermarkt_data[[#This Row],[Net Profit]],Category[],2,TRUE)</f>
        <v>Bronze</v>
      </c>
      <c r="M413" s="7">
        <f>VLOOKUP(supermarkt_data[[#This Row],[Net Profit]],Discount_[],2,TRUE)</f>
        <v>0.02</v>
      </c>
      <c r="N413" s="8" t="str">
        <f>IF(supermarkt_data[[#This Row],[Payment]]="Cash","Y","")</f>
        <v>Y</v>
      </c>
      <c r="O413" t="str">
        <f>IF(OR(supermarkt_data[[#This Row],[Category]]="Gold",supermarkt_data[[#This Row],[Category]]="Premium"),"Gift","")</f>
        <v/>
      </c>
    </row>
    <row r="414" spans="1:15" x14ac:dyDescent="0.35">
      <c r="A414" t="s">
        <v>441</v>
      </c>
      <c r="B414" s="1">
        <v>43528</v>
      </c>
      <c r="C414" t="s">
        <v>20</v>
      </c>
      <c r="D414" t="s">
        <v>13</v>
      </c>
      <c r="E414" t="s">
        <v>14</v>
      </c>
      <c r="F414" t="s">
        <v>23</v>
      </c>
      <c r="G414" t="s">
        <v>16</v>
      </c>
      <c r="H414" t="s">
        <v>28</v>
      </c>
      <c r="I414" t="s">
        <v>18</v>
      </c>
      <c r="J414" s="2">
        <v>11.305999999999999</v>
      </c>
      <c r="K414">
        <v>5.5</v>
      </c>
      <c r="L414" t="str">
        <f>VLOOKUP(supermarkt_data[[#This Row],[Net Profit]],Category[],2,TRUE)</f>
        <v>Bronze</v>
      </c>
      <c r="M414" s="7">
        <f>VLOOKUP(supermarkt_data[[#This Row],[Net Profit]],Discount_[],2,TRUE)</f>
        <v>0.02</v>
      </c>
      <c r="N414" s="8" t="str">
        <f>IF(supermarkt_data[[#This Row],[Payment]]="Cash","Y","")</f>
        <v/>
      </c>
      <c r="O414" t="str">
        <f>IF(OR(supermarkt_data[[#This Row],[Category]]="Gold",supermarkt_data[[#This Row],[Category]]="Premium"),"Gift","")</f>
        <v/>
      </c>
    </row>
    <row r="415" spans="1:15" x14ac:dyDescent="0.35">
      <c r="A415" t="s">
        <v>442</v>
      </c>
      <c r="B415" s="1">
        <v>43493</v>
      </c>
      <c r="C415" t="s">
        <v>12</v>
      </c>
      <c r="D415" t="s">
        <v>21</v>
      </c>
      <c r="E415" t="s">
        <v>22</v>
      </c>
      <c r="F415" t="s">
        <v>23</v>
      </c>
      <c r="G415" t="s">
        <v>16</v>
      </c>
      <c r="H415" t="s">
        <v>43</v>
      </c>
      <c r="I415" t="s">
        <v>18</v>
      </c>
      <c r="J415" s="2">
        <v>5.9550000000000001</v>
      </c>
      <c r="K415">
        <v>5.4</v>
      </c>
      <c r="L415" t="str">
        <f>VLOOKUP(supermarkt_data[[#This Row],[Net Profit]],Category[],2,TRUE)</f>
        <v>Alert</v>
      </c>
      <c r="M415" s="7">
        <f>VLOOKUP(supermarkt_data[[#This Row],[Net Profit]],Discount_[],2,TRUE)</f>
        <v>0</v>
      </c>
      <c r="N415" s="8" t="str">
        <f>IF(supermarkt_data[[#This Row],[Payment]]="Cash","Y","")</f>
        <v/>
      </c>
      <c r="O415" t="str">
        <f>IF(OR(supermarkt_data[[#This Row],[Category]]="Gold",supermarkt_data[[#This Row],[Category]]="Premium"),"Gift","")</f>
        <v/>
      </c>
    </row>
    <row r="416" spans="1:15" x14ac:dyDescent="0.35">
      <c r="A416" t="s">
        <v>443</v>
      </c>
      <c r="B416" s="1">
        <v>43467</v>
      </c>
      <c r="C416" t="s">
        <v>12</v>
      </c>
      <c r="D416" t="s">
        <v>39</v>
      </c>
      <c r="E416" t="s">
        <v>40</v>
      </c>
      <c r="F416" t="s">
        <v>23</v>
      </c>
      <c r="G416" t="s">
        <v>16</v>
      </c>
      <c r="H416" t="s">
        <v>17</v>
      </c>
      <c r="I416" t="s">
        <v>25</v>
      </c>
      <c r="J416" s="2">
        <v>17.105</v>
      </c>
      <c r="K416">
        <v>5.0999999999999996</v>
      </c>
      <c r="L416" t="str">
        <f>VLOOKUP(supermarkt_data[[#This Row],[Net Profit]],Category[],2,TRUE)</f>
        <v>Bronze</v>
      </c>
      <c r="M416" s="7">
        <f>VLOOKUP(supermarkt_data[[#This Row],[Net Profit]],Discount_[],2,TRUE)</f>
        <v>0.02</v>
      </c>
      <c r="N416" s="8" t="str">
        <f>IF(supermarkt_data[[#This Row],[Payment]]="Cash","Y","")</f>
        <v>Y</v>
      </c>
      <c r="O416" t="str">
        <f>IF(OR(supermarkt_data[[#This Row],[Category]]="Gold",supermarkt_data[[#This Row],[Category]]="Premium"),"Gift","")</f>
        <v/>
      </c>
    </row>
    <row r="417" spans="1:15" x14ac:dyDescent="0.35">
      <c r="A417" t="s">
        <v>444</v>
      </c>
      <c r="B417" s="1">
        <v>43490</v>
      </c>
      <c r="C417" t="s">
        <v>12</v>
      </c>
      <c r="D417" t="s">
        <v>39</v>
      </c>
      <c r="E417" t="s">
        <v>40</v>
      </c>
      <c r="F417" t="s">
        <v>23</v>
      </c>
      <c r="G417" t="s">
        <v>27</v>
      </c>
      <c r="H417" t="s">
        <v>33</v>
      </c>
      <c r="I417" t="s">
        <v>18</v>
      </c>
      <c r="J417" s="2">
        <v>2.1869999999999998</v>
      </c>
      <c r="K417">
        <v>6.9</v>
      </c>
      <c r="L417" t="str">
        <f>VLOOKUP(supermarkt_data[[#This Row],[Net Profit]],Category[],2,TRUE)</f>
        <v>Alert</v>
      </c>
      <c r="M417" s="7">
        <f>VLOOKUP(supermarkt_data[[#This Row],[Net Profit]],Discount_[],2,TRUE)</f>
        <v>0</v>
      </c>
      <c r="N417" s="8" t="str">
        <f>IF(supermarkt_data[[#This Row],[Payment]]="Cash","Y","")</f>
        <v/>
      </c>
      <c r="O417" t="str">
        <f>IF(OR(supermarkt_data[[#This Row],[Category]]="Gold",supermarkt_data[[#This Row],[Category]]="Premium"),"Gift","")</f>
        <v/>
      </c>
    </row>
    <row r="418" spans="1:15" x14ac:dyDescent="0.35">
      <c r="A418" t="s">
        <v>445</v>
      </c>
      <c r="B418" s="1">
        <v>43469</v>
      </c>
      <c r="C418" t="s">
        <v>12</v>
      </c>
      <c r="D418" t="s">
        <v>13</v>
      </c>
      <c r="E418" t="s">
        <v>14</v>
      </c>
      <c r="F418" t="s">
        <v>15</v>
      </c>
      <c r="G418" t="s">
        <v>27</v>
      </c>
      <c r="H418" t="s">
        <v>17</v>
      </c>
      <c r="I418" t="s">
        <v>25</v>
      </c>
      <c r="J418" s="2">
        <v>5.2424999999999997</v>
      </c>
      <c r="K418">
        <v>7.8</v>
      </c>
      <c r="L418" t="str">
        <f>VLOOKUP(supermarkt_data[[#This Row],[Net Profit]],Category[],2,TRUE)</f>
        <v>Alert</v>
      </c>
      <c r="M418" s="7">
        <f>VLOOKUP(supermarkt_data[[#This Row],[Net Profit]],Discount_[],2,TRUE)</f>
        <v>0</v>
      </c>
      <c r="N418" s="8" t="str">
        <f>IF(supermarkt_data[[#This Row],[Payment]]="Cash","Y","")</f>
        <v>Y</v>
      </c>
      <c r="O418" t="str">
        <f>IF(OR(supermarkt_data[[#This Row],[Category]]="Gold",supermarkt_data[[#This Row],[Category]]="Premium"),"Gift","")</f>
        <v/>
      </c>
    </row>
    <row r="419" spans="1:15" x14ac:dyDescent="0.35">
      <c r="A419" t="s">
        <v>446</v>
      </c>
      <c r="B419" s="1">
        <v>43534</v>
      </c>
      <c r="C419" t="s">
        <v>20</v>
      </c>
      <c r="D419" t="s">
        <v>13</v>
      </c>
      <c r="E419" t="s">
        <v>14</v>
      </c>
      <c r="F419" t="s">
        <v>23</v>
      </c>
      <c r="G419" t="s">
        <v>27</v>
      </c>
      <c r="H419" t="s">
        <v>33</v>
      </c>
      <c r="I419" t="s">
        <v>18</v>
      </c>
      <c r="J419" s="2">
        <v>3.8759999999999999</v>
      </c>
      <c r="K419">
        <v>6.6</v>
      </c>
      <c r="L419" t="str">
        <f>VLOOKUP(supermarkt_data[[#This Row],[Net Profit]],Category[],2,TRUE)</f>
        <v>Alert</v>
      </c>
      <c r="M419" s="7">
        <f>VLOOKUP(supermarkt_data[[#This Row],[Net Profit]],Discount_[],2,TRUE)</f>
        <v>0</v>
      </c>
      <c r="N419" s="8" t="str">
        <f>IF(supermarkt_data[[#This Row],[Payment]]="Cash","Y","")</f>
        <v/>
      </c>
      <c r="O419" t="str">
        <f>IF(OR(supermarkt_data[[#This Row],[Category]]="Gold",supermarkt_data[[#This Row],[Category]]="Premium"),"Gift","")</f>
        <v/>
      </c>
    </row>
    <row r="420" spans="1:15" x14ac:dyDescent="0.35">
      <c r="A420" t="s">
        <v>447</v>
      </c>
      <c r="B420" s="1">
        <v>43546</v>
      </c>
      <c r="C420" t="s">
        <v>20</v>
      </c>
      <c r="D420" t="s">
        <v>13</v>
      </c>
      <c r="E420" t="s">
        <v>14</v>
      </c>
      <c r="F420" t="s">
        <v>23</v>
      </c>
      <c r="G420" t="s">
        <v>27</v>
      </c>
      <c r="H420" t="s">
        <v>28</v>
      </c>
      <c r="I420" t="s">
        <v>18</v>
      </c>
      <c r="J420" s="2">
        <v>20.372</v>
      </c>
      <c r="K420">
        <v>9.1999999999999993</v>
      </c>
      <c r="L420" t="str">
        <f>VLOOKUP(supermarkt_data[[#This Row],[Net Profit]],Category[],2,TRUE)</f>
        <v>Silver</v>
      </c>
      <c r="M420" s="7">
        <f>VLOOKUP(supermarkt_data[[#This Row],[Net Profit]],Discount_[],2,TRUE)</f>
        <v>0.04</v>
      </c>
      <c r="N420" s="8" t="str">
        <f>IF(supermarkt_data[[#This Row],[Payment]]="Cash","Y","")</f>
        <v/>
      </c>
      <c r="O420" t="str">
        <f>IF(OR(supermarkt_data[[#This Row],[Category]]="Gold",supermarkt_data[[#This Row],[Category]]="Premium"),"Gift","")</f>
        <v/>
      </c>
    </row>
    <row r="421" spans="1:15" x14ac:dyDescent="0.35">
      <c r="A421" t="s">
        <v>448</v>
      </c>
      <c r="B421" s="1">
        <v>43490</v>
      </c>
      <c r="C421" t="s">
        <v>12</v>
      </c>
      <c r="D421" t="s">
        <v>39</v>
      </c>
      <c r="E421" t="s">
        <v>40</v>
      </c>
      <c r="F421" t="s">
        <v>23</v>
      </c>
      <c r="G421" t="s">
        <v>27</v>
      </c>
      <c r="H421" t="s">
        <v>17</v>
      </c>
      <c r="I421" t="s">
        <v>18</v>
      </c>
      <c r="J421" s="2">
        <v>4.8055000000000003</v>
      </c>
      <c r="K421">
        <v>7.8</v>
      </c>
      <c r="L421" t="str">
        <f>VLOOKUP(supermarkt_data[[#This Row],[Net Profit]],Category[],2,TRUE)</f>
        <v>Alert</v>
      </c>
      <c r="M421" s="7">
        <f>VLOOKUP(supermarkt_data[[#This Row],[Net Profit]],Discount_[],2,TRUE)</f>
        <v>0</v>
      </c>
      <c r="N421" s="8" t="str">
        <f>IF(supermarkt_data[[#This Row],[Payment]]="Cash","Y","")</f>
        <v/>
      </c>
      <c r="O421" t="str">
        <f>IF(OR(supermarkt_data[[#This Row],[Category]]="Gold",supermarkt_data[[#This Row],[Category]]="Premium"),"Gift","")</f>
        <v/>
      </c>
    </row>
    <row r="422" spans="1:15" x14ac:dyDescent="0.35">
      <c r="A422" t="s">
        <v>449</v>
      </c>
      <c r="B422" s="1">
        <v>43473</v>
      </c>
      <c r="C422" t="s">
        <v>12</v>
      </c>
      <c r="D422" t="s">
        <v>21</v>
      </c>
      <c r="E422" t="s">
        <v>22</v>
      </c>
      <c r="F422" t="s">
        <v>23</v>
      </c>
      <c r="G422" t="s">
        <v>16</v>
      </c>
      <c r="H422" t="s">
        <v>28</v>
      </c>
      <c r="I422" t="s">
        <v>29</v>
      </c>
      <c r="J422" s="2">
        <v>9.0760000000000005</v>
      </c>
      <c r="K422">
        <v>8.6999999999999993</v>
      </c>
      <c r="L422" t="str">
        <f>VLOOKUP(supermarkt_data[[#This Row],[Net Profit]],Category[],2,TRUE)</f>
        <v>Alert</v>
      </c>
      <c r="M422" s="7">
        <f>VLOOKUP(supermarkt_data[[#This Row],[Net Profit]],Discount_[],2,TRUE)</f>
        <v>0</v>
      </c>
      <c r="N422" s="8" t="str">
        <f>IF(supermarkt_data[[#This Row],[Payment]]="Cash","Y","")</f>
        <v/>
      </c>
      <c r="O422" t="str">
        <f>IF(OR(supermarkt_data[[#This Row],[Category]]="Gold",supermarkt_data[[#This Row],[Category]]="Premium"),"Gift","")</f>
        <v/>
      </c>
    </row>
    <row r="423" spans="1:15" x14ac:dyDescent="0.35">
      <c r="A423" t="s">
        <v>450</v>
      </c>
      <c r="B423" s="1">
        <v>43487</v>
      </c>
      <c r="C423" t="s">
        <v>12</v>
      </c>
      <c r="D423" t="s">
        <v>21</v>
      </c>
      <c r="E423" t="s">
        <v>22</v>
      </c>
      <c r="F423" t="s">
        <v>15</v>
      </c>
      <c r="G423" t="s">
        <v>16</v>
      </c>
      <c r="H423" t="s">
        <v>17</v>
      </c>
      <c r="I423" t="s">
        <v>18</v>
      </c>
      <c r="J423" s="2">
        <v>4.0754999999999999</v>
      </c>
      <c r="K423">
        <v>9.1999999999999993</v>
      </c>
      <c r="L423" t="str">
        <f>VLOOKUP(supermarkt_data[[#This Row],[Net Profit]],Category[],2,TRUE)</f>
        <v>Alert</v>
      </c>
      <c r="M423" s="7">
        <f>VLOOKUP(supermarkt_data[[#This Row],[Net Profit]],Discount_[],2,TRUE)</f>
        <v>0</v>
      </c>
      <c r="N423" s="8" t="str">
        <f>IF(supermarkt_data[[#This Row],[Payment]]="Cash","Y","")</f>
        <v/>
      </c>
      <c r="O423" t="str">
        <f>IF(OR(supermarkt_data[[#This Row],[Category]]="Gold",supermarkt_data[[#This Row],[Category]]="Premium"),"Gift","")</f>
        <v/>
      </c>
    </row>
    <row r="424" spans="1:15" x14ac:dyDescent="0.35">
      <c r="A424" t="s">
        <v>451</v>
      </c>
      <c r="B424" s="1">
        <v>43477</v>
      </c>
      <c r="C424" t="s">
        <v>12</v>
      </c>
      <c r="D424" t="s">
        <v>39</v>
      </c>
      <c r="E424" t="s">
        <v>40</v>
      </c>
      <c r="F424" t="s">
        <v>23</v>
      </c>
      <c r="G424" t="s">
        <v>16</v>
      </c>
      <c r="H424" t="s">
        <v>17</v>
      </c>
      <c r="I424" t="s">
        <v>18</v>
      </c>
      <c r="J424" s="2">
        <v>5.7220000000000004</v>
      </c>
      <c r="K424">
        <v>8.3000000000000007</v>
      </c>
      <c r="L424" t="str">
        <f>VLOOKUP(supermarkt_data[[#This Row],[Net Profit]],Category[],2,TRUE)</f>
        <v>Alert</v>
      </c>
      <c r="M424" s="7">
        <f>VLOOKUP(supermarkt_data[[#This Row],[Net Profit]],Discount_[],2,TRUE)</f>
        <v>0</v>
      </c>
      <c r="N424" s="8" t="str">
        <f>IF(supermarkt_data[[#This Row],[Payment]]="Cash","Y","")</f>
        <v/>
      </c>
      <c r="O424" t="str">
        <f>IF(OR(supermarkt_data[[#This Row],[Category]]="Gold",supermarkt_data[[#This Row],[Category]]="Premium"),"Gift","")</f>
        <v/>
      </c>
    </row>
    <row r="425" spans="1:15" x14ac:dyDescent="0.35">
      <c r="A425" t="s">
        <v>452</v>
      </c>
      <c r="B425" s="1">
        <v>43500</v>
      </c>
      <c r="C425" t="s">
        <v>32</v>
      </c>
      <c r="D425" t="s">
        <v>13</v>
      </c>
      <c r="E425" t="s">
        <v>14</v>
      </c>
      <c r="F425" t="s">
        <v>15</v>
      </c>
      <c r="G425" t="s">
        <v>16</v>
      </c>
      <c r="H425" t="s">
        <v>24</v>
      </c>
      <c r="I425" t="s">
        <v>25</v>
      </c>
      <c r="J425" s="2">
        <v>8.827</v>
      </c>
      <c r="K425">
        <v>8.1999999999999993</v>
      </c>
      <c r="L425" t="str">
        <f>VLOOKUP(supermarkt_data[[#This Row],[Net Profit]],Category[],2,TRUE)</f>
        <v>Alert</v>
      </c>
      <c r="M425" s="7">
        <f>VLOOKUP(supermarkt_data[[#This Row],[Net Profit]],Discount_[],2,TRUE)</f>
        <v>0</v>
      </c>
      <c r="N425" s="8" t="str">
        <f>IF(supermarkt_data[[#This Row],[Payment]]="Cash","Y","")</f>
        <v>Y</v>
      </c>
      <c r="O425" t="str">
        <f>IF(OR(supermarkt_data[[#This Row],[Category]]="Gold",supermarkt_data[[#This Row],[Category]]="Premium"),"Gift","")</f>
        <v/>
      </c>
    </row>
    <row r="426" spans="1:15" x14ac:dyDescent="0.35">
      <c r="A426" t="s">
        <v>453</v>
      </c>
      <c r="B426" s="1">
        <v>43552</v>
      </c>
      <c r="C426" t="s">
        <v>20</v>
      </c>
      <c r="D426" t="s">
        <v>21</v>
      </c>
      <c r="E426" t="s">
        <v>22</v>
      </c>
      <c r="F426" t="s">
        <v>15</v>
      </c>
      <c r="G426" t="s">
        <v>16</v>
      </c>
      <c r="H426" t="s">
        <v>41</v>
      </c>
      <c r="I426" t="s">
        <v>18</v>
      </c>
      <c r="J426" s="2">
        <v>5.79</v>
      </c>
      <c r="K426">
        <v>7.5</v>
      </c>
      <c r="L426" t="str">
        <f>VLOOKUP(supermarkt_data[[#This Row],[Net Profit]],Category[],2,TRUE)</f>
        <v>Alert</v>
      </c>
      <c r="M426" s="7">
        <f>VLOOKUP(supermarkt_data[[#This Row],[Net Profit]],Discount_[],2,TRUE)</f>
        <v>0</v>
      </c>
      <c r="N426" s="8" t="str">
        <f>IF(supermarkt_data[[#This Row],[Payment]]="Cash","Y","")</f>
        <v/>
      </c>
      <c r="O426" t="str">
        <f>IF(OR(supermarkt_data[[#This Row],[Category]]="Gold",supermarkt_data[[#This Row],[Category]]="Premium"),"Gift","")</f>
        <v/>
      </c>
    </row>
    <row r="427" spans="1:15" x14ac:dyDescent="0.35">
      <c r="A427" t="s">
        <v>454</v>
      </c>
      <c r="B427" s="1">
        <v>43488</v>
      </c>
      <c r="C427" t="s">
        <v>12</v>
      </c>
      <c r="D427" t="s">
        <v>21</v>
      </c>
      <c r="E427" t="s">
        <v>22</v>
      </c>
      <c r="F427" t="s">
        <v>23</v>
      </c>
      <c r="G427" t="s">
        <v>16</v>
      </c>
      <c r="H427" t="s">
        <v>24</v>
      </c>
      <c r="I427" t="s">
        <v>25</v>
      </c>
      <c r="J427" s="2">
        <v>12.6075</v>
      </c>
      <c r="K427">
        <v>9.8000000000000007</v>
      </c>
      <c r="L427" t="str">
        <f>VLOOKUP(supermarkt_data[[#This Row],[Net Profit]],Category[],2,TRUE)</f>
        <v>Bronze</v>
      </c>
      <c r="M427" s="7">
        <f>VLOOKUP(supermarkt_data[[#This Row],[Net Profit]],Discount_[],2,TRUE)</f>
        <v>0.02</v>
      </c>
      <c r="N427" s="8" t="str">
        <f>IF(supermarkt_data[[#This Row],[Payment]]="Cash","Y","")</f>
        <v>Y</v>
      </c>
      <c r="O427" t="str">
        <f>IF(OR(supermarkt_data[[#This Row],[Category]]="Gold",supermarkt_data[[#This Row],[Category]]="Premium"),"Gift","")</f>
        <v/>
      </c>
    </row>
    <row r="428" spans="1:15" x14ac:dyDescent="0.35">
      <c r="A428" t="s">
        <v>455</v>
      </c>
      <c r="B428" s="1">
        <v>43504</v>
      </c>
      <c r="C428" t="s">
        <v>32</v>
      </c>
      <c r="D428" t="s">
        <v>21</v>
      </c>
      <c r="E428" t="s">
        <v>22</v>
      </c>
      <c r="F428" t="s">
        <v>15</v>
      </c>
      <c r="G428" t="s">
        <v>16</v>
      </c>
      <c r="H428" t="s">
        <v>43</v>
      </c>
      <c r="I428" t="s">
        <v>29</v>
      </c>
      <c r="J428" s="2">
        <v>48.604999999999997</v>
      </c>
      <c r="K428">
        <v>8.6999999999999993</v>
      </c>
      <c r="L428" t="str">
        <f>VLOOKUP(supermarkt_data[[#This Row],[Net Profit]],Category[],2,TRUE)</f>
        <v>Premium</v>
      </c>
      <c r="M428" s="7">
        <f>VLOOKUP(supermarkt_data[[#This Row],[Net Profit]],Discount_[],2,TRUE)</f>
        <v>0.1</v>
      </c>
      <c r="N428" s="8" t="str">
        <f>IF(supermarkt_data[[#This Row],[Payment]]="Cash","Y","")</f>
        <v/>
      </c>
      <c r="O428" t="str">
        <f>IF(OR(supermarkt_data[[#This Row],[Category]]="Gold",supermarkt_data[[#This Row],[Category]]="Premium"),"Gift","")</f>
        <v>Gift</v>
      </c>
    </row>
    <row r="429" spans="1:15" x14ac:dyDescent="0.35">
      <c r="A429" t="s">
        <v>456</v>
      </c>
      <c r="B429" s="1">
        <v>43543</v>
      </c>
      <c r="C429" t="s">
        <v>20</v>
      </c>
      <c r="D429" t="s">
        <v>39</v>
      </c>
      <c r="E429" t="s">
        <v>40</v>
      </c>
      <c r="F429" t="s">
        <v>15</v>
      </c>
      <c r="G429" t="s">
        <v>27</v>
      </c>
      <c r="H429" t="s">
        <v>43</v>
      </c>
      <c r="I429" t="s">
        <v>29</v>
      </c>
      <c r="J429" s="2">
        <v>10.167999999999999</v>
      </c>
      <c r="K429">
        <v>6.7</v>
      </c>
      <c r="L429" t="str">
        <f>VLOOKUP(supermarkt_data[[#This Row],[Net Profit]],Category[],2,TRUE)</f>
        <v>Bronze</v>
      </c>
      <c r="M429" s="7">
        <f>VLOOKUP(supermarkt_data[[#This Row],[Net Profit]],Discount_[],2,TRUE)</f>
        <v>0.02</v>
      </c>
      <c r="N429" s="8" t="str">
        <f>IF(supermarkt_data[[#This Row],[Payment]]="Cash","Y","")</f>
        <v/>
      </c>
      <c r="O429" t="str">
        <f>IF(OR(supermarkt_data[[#This Row],[Category]]="Gold",supermarkt_data[[#This Row],[Category]]="Premium"),"Gift","")</f>
        <v/>
      </c>
    </row>
    <row r="430" spans="1:15" x14ac:dyDescent="0.35">
      <c r="A430" t="s">
        <v>457</v>
      </c>
      <c r="B430" s="1">
        <v>43533</v>
      </c>
      <c r="C430" t="s">
        <v>20</v>
      </c>
      <c r="D430" t="s">
        <v>21</v>
      </c>
      <c r="E430" t="s">
        <v>22</v>
      </c>
      <c r="F430" t="s">
        <v>23</v>
      </c>
      <c r="G430" t="s">
        <v>27</v>
      </c>
      <c r="H430" t="s">
        <v>43</v>
      </c>
      <c r="I430" t="s">
        <v>25</v>
      </c>
      <c r="J430" s="2">
        <v>0.81399999999999995</v>
      </c>
      <c r="K430">
        <v>5</v>
      </c>
      <c r="L430" t="str">
        <f>VLOOKUP(supermarkt_data[[#This Row],[Net Profit]],Category[],2,TRUE)</f>
        <v>Alert</v>
      </c>
      <c r="M430" s="7">
        <f>VLOOKUP(supermarkt_data[[#This Row],[Net Profit]],Discount_[],2,TRUE)</f>
        <v>0</v>
      </c>
      <c r="N430" s="8" t="str">
        <f>IF(supermarkt_data[[#This Row],[Payment]]="Cash","Y","")</f>
        <v>Y</v>
      </c>
      <c r="O430" t="str">
        <f>IF(OR(supermarkt_data[[#This Row],[Category]]="Gold",supermarkt_data[[#This Row],[Category]]="Premium"),"Gift","")</f>
        <v/>
      </c>
    </row>
    <row r="431" spans="1:15" x14ac:dyDescent="0.35">
      <c r="A431" t="s">
        <v>458</v>
      </c>
      <c r="B431" s="1">
        <v>43467</v>
      </c>
      <c r="C431" t="s">
        <v>12</v>
      </c>
      <c r="D431" t="s">
        <v>39</v>
      </c>
      <c r="E431" t="s">
        <v>40</v>
      </c>
      <c r="F431" t="s">
        <v>15</v>
      </c>
      <c r="G431" t="s">
        <v>27</v>
      </c>
      <c r="H431" t="s">
        <v>43</v>
      </c>
      <c r="I431" t="s">
        <v>25</v>
      </c>
      <c r="J431" s="2">
        <v>18.2745</v>
      </c>
      <c r="K431">
        <v>7</v>
      </c>
      <c r="L431" t="str">
        <f>VLOOKUP(supermarkt_data[[#This Row],[Net Profit]],Category[],2,TRUE)</f>
        <v>Bronze</v>
      </c>
      <c r="M431" s="7">
        <f>VLOOKUP(supermarkt_data[[#This Row],[Net Profit]],Discount_[],2,TRUE)</f>
        <v>0.02</v>
      </c>
      <c r="N431" s="8" t="str">
        <f>IF(supermarkt_data[[#This Row],[Payment]]="Cash","Y","")</f>
        <v>Y</v>
      </c>
      <c r="O431" t="str">
        <f>IF(OR(supermarkt_data[[#This Row],[Category]]="Gold",supermarkt_data[[#This Row],[Category]]="Premium"),"Gift","")</f>
        <v/>
      </c>
    </row>
    <row r="432" spans="1:15" x14ac:dyDescent="0.35">
      <c r="A432" t="s">
        <v>459</v>
      </c>
      <c r="B432" s="1">
        <v>43486</v>
      </c>
      <c r="C432" t="s">
        <v>12</v>
      </c>
      <c r="D432" t="s">
        <v>13</v>
      </c>
      <c r="E432" t="s">
        <v>14</v>
      </c>
      <c r="F432" t="s">
        <v>15</v>
      </c>
      <c r="G432" t="s">
        <v>27</v>
      </c>
      <c r="H432" t="s">
        <v>17</v>
      </c>
      <c r="I432" t="s">
        <v>25</v>
      </c>
      <c r="J432" s="2">
        <v>18.609500000000001</v>
      </c>
      <c r="K432">
        <v>8.9</v>
      </c>
      <c r="L432" t="str">
        <f>VLOOKUP(supermarkt_data[[#This Row],[Net Profit]],Category[],2,TRUE)</f>
        <v>Bronze</v>
      </c>
      <c r="M432" s="7">
        <f>VLOOKUP(supermarkt_data[[#This Row],[Net Profit]],Discount_[],2,TRUE)</f>
        <v>0.02</v>
      </c>
      <c r="N432" s="8" t="str">
        <f>IF(supermarkt_data[[#This Row],[Payment]]="Cash","Y","")</f>
        <v>Y</v>
      </c>
      <c r="O432" t="str">
        <f>IF(OR(supermarkt_data[[#This Row],[Category]]="Gold",supermarkt_data[[#This Row],[Category]]="Premium"),"Gift","")</f>
        <v/>
      </c>
    </row>
    <row r="433" spans="1:15" x14ac:dyDescent="0.35">
      <c r="A433" t="s">
        <v>460</v>
      </c>
      <c r="B433" s="1">
        <v>43544</v>
      </c>
      <c r="C433" t="s">
        <v>20</v>
      </c>
      <c r="D433" t="s">
        <v>39</v>
      </c>
      <c r="E433" t="s">
        <v>40</v>
      </c>
      <c r="F433" t="s">
        <v>15</v>
      </c>
      <c r="G433" t="s">
        <v>16</v>
      </c>
      <c r="H433" t="s">
        <v>41</v>
      </c>
      <c r="I433" t="s">
        <v>29</v>
      </c>
      <c r="J433" s="2">
        <v>3.1305000000000001</v>
      </c>
      <c r="K433">
        <v>8</v>
      </c>
      <c r="L433" t="str">
        <f>VLOOKUP(supermarkt_data[[#This Row],[Net Profit]],Category[],2,TRUE)</f>
        <v>Alert</v>
      </c>
      <c r="M433" s="7">
        <f>VLOOKUP(supermarkt_data[[#This Row],[Net Profit]],Discount_[],2,TRUE)</f>
        <v>0</v>
      </c>
      <c r="N433" s="8" t="str">
        <f>IF(supermarkt_data[[#This Row],[Payment]]="Cash","Y","")</f>
        <v/>
      </c>
      <c r="O433" t="str">
        <f>IF(OR(supermarkt_data[[#This Row],[Category]]="Gold",supermarkt_data[[#This Row],[Category]]="Premium"),"Gift","")</f>
        <v/>
      </c>
    </row>
    <row r="434" spans="1:15" x14ac:dyDescent="0.35">
      <c r="A434" t="s">
        <v>461</v>
      </c>
      <c r="B434" s="1">
        <v>43523</v>
      </c>
      <c r="C434" t="s">
        <v>32</v>
      </c>
      <c r="D434" t="s">
        <v>39</v>
      </c>
      <c r="E434" t="s">
        <v>40</v>
      </c>
      <c r="F434" t="s">
        <v>23</v>
      </c>
      <c r="G434" t="s">
        <v>27</v>
      </c>
      <c r="H434" t="s">
        <v>33</v>
      </c>
      <c r="I434" t="s">
        <v>25</v>
      </c>
      <c r="J434" s="2">
        <v>16.817499999999999</v>
      </c>
      <c r="K434">
        <v>6.9</v>
      </c>
      <c r="L434" t="str">
        <f>VLOOKUP(supermarkt_data[[#This Row],[Net Profit]],Category[],2,TRUE)</f>
        <v>Bronze</v>
      </c>
      <c r="M434" s="7">
        <f>VLOOKUP(supermarkt_data[[#This Row],[Net Profit]],Discount_[],2,TRUE)</f>
        <v>0.02</v>
      </c>
      <c r="N434" s="8" t="str">
        <f>IF(supermarkt_data[[#This Row],[Payment]]="Cash","Y","")</f>
        <v>Y</v>
      </c>
      <c r="O434" t="str">
        <f>IF(OR(supermarkt_data[[#This Row],[Category]]="Gold",supermarkt_data[[#This Row],[Category]]="Premium"),"Gift","")</f>
        <v/>
      </c>
    </row>
    <row r="435" spans="1:15" x14ac:dyDescent="0.35">
      <c r="A435" t="s">
        <v>462</v>
      </c>
      <c r="B435" s="1">
        <v>43532</v>
      </c>
      <c r="C435" t="s">
        <v>20</v>
      </c>
      <c r="D435" t="s">
        <v>13</v>
      </c>
      <c r="E435" t="s">
        <v>14</v>
      </c>
      <c r="F435" t="s">
        <v>15</v>
      </c>
      <c r="G435" t="s">
        <v>16</v>
      </c>
      <c r="H435" t="s">
        <v>28</v>
      </c>
      <c r="I435" t="s">
        <v>18</v>
      </c>
      <c r="J435" s="2">
        <v>45.325000000000003</v>
      </c>
      <c r="K435">
        <v>7.3</v>
      </c>
      <c r="L435" t="str">
        <f>VLOOKUP(supermarkt_data[[#This Row],[Net Profit]],Category[],2,TRUE)</f>
        <v>Premium</v>
      </c>
      <c r="M435" s="7">
        <f>VLOOKUP(supermarkt_data[[#This Row],[Net Profit]],Discount_[],2,TRUE)</f>
        <v>0.1</v>
      </c>
      <c r="N435" s="8" t="str">
        <f>IF(supermarkt_data[[#This Row],[Payment]]="Cash","Y","")</f>
        <v/>
      </c>
      <c r="O435" t="str">
        <f>IF(OR(supermarkt_data[[#This Row],[Category]]="Gold",supermarkt_data[[#This Row],[Category]]="Premium"),"Gift","")</f>
        <v>Gift</v>
      </c>
    </row>
    <row r="436" spans="1:15" x14ac:dyDescent="0.35">
      <c r="A436" t="s">
        <v>463</v>
      </c>
      <c r="B436" s="1">
        <v>43496</v>
      </c>
      <c r="C436" t="s">
        <v>12</v>
      </c>
      <c r="D436" t="s">
        <v>39</v>
      </c>
      <c r="E436" t="s">
        <v>40</v>
      </c>
      <c r="F436" t="s">
        <v>23</v>
      </c>
      <c r="G436" t="s">
        <v>27</v>
      </c>
      <c r="H436" t="s">
        <v>43</v>
      </c>
      <c r="I436" t="s">
        <v>29</v>
      </c>
      <c r="J436" s="2">
        <v>6.9080000000000004</v>
      </c>
      <c r="K436">
        <v>6.9</v>
      </c>
      <c r="L436" t="str">
        <f>VLOOKUP(supermarkt_data[[#This Row],[Net Profit]],Category[],2,TRUE)</f>
        <v>Alert</v>
      </c>
      <c r="M436" s="7">
        <f>VLOOKUP(supermarkt_data[[#This Row],[Net Profit]],Discount_[],2,TRUE)</f>
        <v>0</v>
      </c>
      <c r="N436" s="8" t="str">
        <f>IF(supermarkt_data[[#This Row],[Payment]]="Cash","Y","")</f>
        <v/>
      </c>
      <c r="O436" t="str">
        <f>IF(OR(supermarkt_data[[#This Row],[Category]]="Gold",supermarkt_data[[#This Row],[Category]]="Premium"),"Gift","")</f>
        <v/>
      </c>
    </row>
    <row r="437" spans="1:15" x14ac:dyDescent="0.35">
      <c r="A437" t="s">
        <v>464</v>
      </c>
      <c r="B437" s="1">
        <v>43532</v>
      </c>
      <c r="C437" t="s">
        <v>20</v>
      </c>
      <c r="D437" t="s">
        <v>21</v>
      </c>
      <c r="E437" t="s">
        <v>22</v>
      </c>
      <c r="F437" t="s">
        <v>23</v>
      </c>
      <c r="G437" t="s">
        <v>27</v>
      </c>
      <c r="H437" t="s">
        <v>41</v>
      </c>
      <c r="I437" t="s">
        <v>18</v>
      </c>
      <c r="J437" s="2">
        <v>4.327</v>
      </c>
      <c r="K437">
        <v>5.7</v>
      </c>
      <c r="L437" t="str">
        <f>VLOOKUP(supermarkt_data[[#This Row],[Net Profit]],Category[],2,TRUE)</f>
        <v>Alert</v>
      </c>
      <c r="M437" s="7">
        <f>VLOOKUP(supermarkt_data[[#This Row],[Net Profit]],Discount_[],2,TRUE)</f>
        <v>0</v>
      </c>
      <c r="N437" s="8" t="str">
        <f>IF(supermarkt_data[[#This Row],[Payment]]="Cash","Y","")</f>
        <v/>
      </c>
      <c r="O437" t="str">
        <f>IF(OR(supermarkt_data[[#This Row],[Category]]="Gold",supermarkt_data[[#This Row],[Category]]="Premium"),"Gift","")</f>
        <v/>
      </c>
    </row>
    <row r="438" spans="1:15" x14ac:dyDescent="0.35">
      <c r="A438" t="s">
        <v>465</v>
      </c>
      <c r="B438" s="1">
        <v>43478</v>
      </c>
      <c r="C438" t="s">
        <v>12</v>
      </c>
      <c r="D438" t="s">
        <v>13</v>
      </c>
      <c r="E438" t="s">
        <v>14</v>
      </c>
      <c r="F438" t="s">
        <v>23</v>
      </c>
      <c r="G438" t="s">
        <v>16</v>
      </c>
      <c r="H438" t="s">
        <v>24</v>
      </c>
      <c r="I438" t="s">
        <v>18</v>
      </c>
      <c r="J438" s="2">
        <v>7.0380000000000003</v>
      </c>
      <c r="K438">
        <v>6.4</v>
      </c>
      <c r="L438" t="str">
        <f>VLOOKUP(supermarkt_data[[#This Row],[Net Profit]],Category[],2,TRUE)</f>
        <v>Alert</v>
      </c>
      <c r="M438" s="7">
        <f>VLOOKUP(supermarkt_data[[#This Row],[Net Profit]],Discount_[],2,TRUE)</f>
        <v>0</v>
      </c>
      <c r="N438" s="8" t="str">
        <f>IF(supermarkt_data[[#This Row],[Payment]]="Cash","Y","")</f>
        <v/>
      </c>
      <c r="O438" t="str">
        <f>IF(OR(supermarkt_data[[#This Row],[Category]]="Gold",supermarkt_data[[#This Row],[Category]]="Premium"),"Gift","")</f>
        <v/>
      </c>
    </row>
    <row r="439" spans="1:15" x14ac:dyDescent="0.35">
      <c r="A439" t="s">
        <v>466</v>
      </c>
      <c r="B439" s="1">
        <v>43533</v>
      </c>
      <c r="C439" t="s">
        <v>20</v>
      </c>
      <c r="D439" t="s">
        <v>39</v>
      </c>
      <c r="E439" t="s">
        <v>40</v>
      </c>
      <c r="F439" t="s">
        <v>23</v>
      </c>
      <c r="G439" t="s">
        <v>27</v>
      </c>
      <c r="H439" t="s">
        <v>43</v>
      </c>
      <c r="I439" t="s">
        <v>29</v>
      </c>
      <c r="J439" s="2">
        <v>33.439</v>
      </c>
      <c r="K439">
        <v>9.6</v>
      </c>
      <c r="L439" t="str">
        <f>VLOOKUP(supermarkt_data[[#This Row],[Net Profit]],Category[],2,TRUE)</f>
        <v>Gold</v>
      </c>
      <c r="M439" s="7">
        <f>VLOOKUP(supermarkt_data[[#This Row],[Net Profit]],Discount_[],2,TRUE)</f>
        <v>7.0000000000000007E-2</v>
      </c>
      <c r="N439" s="8" t="str">
        <f>IF(supermarkt_data[[#This Row],[Payment]]="Cash","Y","")</f>
        <v/>
      </c>
      <c r="O439" t="str">
        <f>IF(OR(supermarkt_data[[#This Row],[Category]]="Gold",supermarkt_data[[#This Row],[Category]]="Premium"),"Gift","")</f>
        <v>Gift</v>
      </c>
    </row>
    <row r="440" spans="1:15" x14ac:dyDescent="0.35">
      <c r="A440" t="s">
        <v>467</v>
      </c>
      <c r="B440" s="1">
        <v>43518</v>
      </c>
      <c r="C440" t="s">
        <v>32</v>
      </c>
      <c r="D440" t="s">
        <v>39</v>
      </c>
      <c r="E440" t="s">
        <v>40</v>
      </c>
      <c r="F440" t="s">
        <v>23</v>
      </c>
      <c r="G440" t="s">
        <v>16</v>
      </c>
      <c r="H440" t="s">
        <v>43</v>
      </c>
      <c r="I440" t="s">
        <v>29</v>
      </c>
      <c r="J440" s="2">
        <v>2.3719999999999999</v>
      </c>
      <c r="K440">
        <v>6.8</v>
      </c>
      <c r="L440" t="str">
        <f>VLOOKUP(supermarkt_data[[#This Row],[Net Profit]],Category[],2,TRUE)</f>
        <v>Alert</v>
      </c>
      <c r="M440" s="7">
        <f>VLOOKUP(supermarkt_data[[#This Row],[Net Profit]],Discount_[],2,TRUE)</f>
        <v>0</v>
      </c>
      <c r="N440" s="8" t="str">
        <f>IF(supermarkt_data[[#This Row],[Payment]]="Cash","Y","")</f>
        <v/>
      </c>
      <c r="O440" t="str">
        <f>IF(OR(supermarkt_data[[#This Row],[Category]]="Gold",supermarkt_data[[#This Row],[Category]]="Premium"),"Gift","")</f>
        <v/>
      </c>
    </row>
    <row r="441" spans="1:15" x14ac:dyDescent="0.35">
      <c r="A441" t="s">
        <v>468</v>
      </c>
      <c r="B441" s="1">
        <v>43543</v>
      </c>
      <c r="C441" t="s">
        <v>20</v>
      </c>
      <c r="D441" t="s">
        <v>21</v>
      </c>
      <c r="E441" t="s">
        <v>22</v>
      </c>
      <c r="F441" t="s">
        <v>23</v>
      </c>
      <c r="G441" t="s">
        <v>27</v>
      </c>
      <c r="H441" t="s">
        <v>33</v>
      </c>
      <c r="I441" t="s">
        <v>18</v>
      </c>
      <c r="J441" s="2">
        <v>44.658000000000001</v>
      </c>
      <c r="K441">
        <v>9</v>
      </c>
      <c r="L441" t="str">
        <f>VLOOKUP(supermarkt_data[[#This Row],[Net Profit]],Category[],2,TRUE)</f>
        <v>Premium</v>
      </c>
      <c r="M441" s="7">
        <f>VLOOKUP(supermarkt_data[[#This Row],[Net Profit]],Discount_[],2,TRUE)</f>
        <v>0.1</v>
      </c>
      <c r="N441" s="8" t="str">
        <f>IF(supermarkt_data[[#This Row],[Payment]]="Cash","Y","")</f>
        <v/>
      </c>
      <c r="O441" t="str">
        <f>IF(OR(supermarkt_data[[#This Row],[Category]]="Gold",supermarkt_data[[#This Row],[Category]]="Premium"),"Gift","")</f>
        <v>Gift</v>
      </c>
    </row>
    <row r="442" spans="1:15" x14ac:dyDescent="0.35">
      <c r="A442" t="s">
        <v>469</v>
      </c>
      <c r="B442" s="1">
        <v>43485</v>
      </c>
      <c r="C442" t="s">
        <v>12</v>
      </c>
      <c r="D442" t="s">
        <v>21</v>
      </c>
      <c r="E442" t="s">
        <v>22</v>
      </c>
      <c r="F442" t="s">
        <v>15</v>
      </c>
      <c r="G442" t="s">
        <v>27</v>
      </c>
      <c r="H442" t="s">
        <v>33</v>
      </c>
      <c r="I442" t="s">
        <v>18</v>
      </c>
      <c r="J442" s="2">
        <v>16.585999999999999</v>
      </c>
      <c r="K442">
        <v>9.6</v>
      </c>
      <c r="L442" t="str">
        <f>VLOOKUP(supermarkt_data[[#This Row],[Net Profit]],Category[],2,TRUE)</f>
        <v>Bronze</v>
      </c>
      <c r="M442" s="7">
        <f>VLOOKUP(supermarkt_data[[#This Row],[Net Profit]],Discount_[],2,TRUE)</f>
        <v>0.02</v>
      </c>
      <c r="N442" s="8" t="str">
        <f>IF(supermarkt_data[[#This Row],[Payment]]="Cash","Y","")</f>
        <v/>
      </c>
      <c r="O442" t="str">
        <f>IF(OR(supermarkt_data[[#This Row],[Category]]="Gold",supermarkt_data[[#This Row],[Category]]="Premium"),"Gift","")</f>
        <v/>
      </c>
    </row>
    <row r="443" spans="1:15" x14ac:dyDescent="0.35">
      <c r="A443" t="s">
        <v>470</v>
      </c>
      <c r="B443" s="1">
        <v>43532</v>
      </c>
      <c r="C443" t="s">
        <v>20</v>
      </c>
      <c r="D443" t="s">
        <v>13</v>
      </c>
      <c r="E443" t="s">
        <v>14</v>
      </c>
      <c r="F443" t="s">
        <v>23</v>
      </c>
      <c r="G443" t="s">
        <v>27</v>
      </c>
      <c r="H443" t="s">
        <v>28</v>
      </c>
      <c r="I443" t="s">
        <v>29</v>
      </c>
      <c r="J443" s="2">
        <v>10.196999999999999</v>
      </c>
      <c r="K443">
        <v>7.7</v>
      </c>
      <c r="L443" t="str">
        <f>VLOOKUP(supermarkt_data[[#This Row],[Net Profit]],Category[],2,TRUE)</f>
        <v>Bronze</v>
      </c>
      <c r="M443" s="7">
        <f>VLOOKUP(supermarkt_data[[#This Row],[Net Profit]],Discount_[],2,TRUE)</f>
        <v>0.02</v>
      </c>
      <c r="N443" s="8" t="str">
        <f>IF(supermarkt_data[[#This Row],[Payment]]="Cash","Y","")</f>
        <v/>
      </c>
      <c r="O443" t="str">
        <f>IF(OR(supermarkt_data[[#This Row],[Category]]="Gold",supermarkt_data[[#This Row],[Category]]="Premium"),"Gift","")</f>
        <v/>
      </c>
    </row>
    <row r="444" spans="1:15" x14ac:dyDescent="0.35">
      <c r="A444" t="s">
        <v>471</v>
      </c>
      <c r="B444" s="1">
        <v>43532</v>
      </c>
      <c r="C444" t="s">
        <v>20</v>
      </c>
      <c r="D444" t="s">
        <v>21</v>
      </c>
      <c r="E444" t="s">
        <v>22</v>
      </c>
      <c r="F444" t="s">
        <v>15</v>
      </c>
      <c r="G444" t="s">
        <v>27</v>
      </c>
      <c r="H444" t="s">
        <v>41</v>
      </c>
      <c r="I444" t="s">
        <v>18</v>
      </c>
      <c r="J444" s="2">
        <v>3.4079999999999999</v>
      </c>
      <c r="K444">
        <v>7</v>
      </c>
      <c r="L444" t="str">
        <f>VLOOKUP(supermarkt_data[[#This Row],[Net Profit]],Category[],2,TRUE)</f>
        <v>Alert</v>
      </c>
      <c r="M444" s="7">
        <f>VLOOKUP(supermarkt_data[[#This Row],[Net Profit]],Discount_[],2,TRUE)</f>
        <v>0</v>
      </c>
      <c r="N444" s="8" t="str">
        <f>IF(supermarkt_data[[#This Row],[Payment]]="Cash","Y","")</f>
        <v/>
      </c>
      <c r="O444" t="str">
        <f>IF(OR(supermarkt_data[[#This Row],[Category]]="Gold",supermarkt_data[[#This Row],[Category]]="Premium"),"Gift","")</f>
        <v/>
      </c>
    </row>
    <row r="445" spans="1:15" x14ac:dyDescent="0.35">
      <c r="A445" t="s">
        <v>472</v>
      </c>
      <c r="B445" s="1">
        <v>43503</v>
      </c>
      <c r="C445" t="s">
        <v>32</v>
      </c>
      <c r="D445" t="s">
        <v>21</v>
      </c>
      <c r="E445" t="s">
        <v>22</v>
      </c>
      <c r="F445" t="s">
        <v>23</v>
      </c>
      <c r="G445" t="s">
        <v>16</v>
      </c>
      <c r="H445" t="s">
        <v>24</v>
      </c>
      <c r="I445" t="s">
        <v>29</v>
      </c>
      <c r="J445" s="2">
        <v>16.344000000000001</v>
      </c>
      <c r="K445">
        <v>6.5</v>
      </c>
      <c r="L445" t="str">
        <f>VLOOKUP(supermarkt_data[[#This Row],[Net Profit]],Category[],2,TRUE)</f>
        <v>Bronze</v>
      </c>
      <c r="M445" s="7">
        <f>VLOOKUP(supermarkt_data[[#This Row],[Net Profit]],Discount_[],2,TRUE)</f>
        <v>0.02</v>
      </c>
      <c r="N445" s="8" t="str">
        <f>IF(supermarkt_data[[#This Row],[Payment]]="Cash","Y","")</f>
        <v/>
      </c>
      <c r="O445" t="str">
        <f>IF(OR(supermarkt_data[[#This Row],[Category]]="Gold",supermarkt_data[[#This Row],[Category]]="Premium"),"Gift","")</f>
        <v/>
      </c>
    </row>
    <row r="446" spans="1:15" x14ac:dyDescent="0.35">
      <c r="A446" t="s">
        <v>473</v>
      </c>
      <c r="B446" s="1">
        <v>43480</v>
      </c>
      <c r="C446" t="s">
        <v>12</v>
      </c>
      <c r="D446" t="s">
        <v>21</v>
      </c>
      <c r="E446" t="s">
        <v>22</v>
      </c>
      <c r="F446" t="s">
        <v>15</v>
      </c>
      <c r="G446" t="s">
        <v>27</v>
      </c>
      <c r="H446" t="s">
        <v>41</v>
      </c>
      <c r="I446" t="s">
        <v>25</v>
      </c>
      <c r="J446" s="2">
        <v>4.3600000000000003</v>
      </c>
      <c r="K446">
        <v>8.1</v>
      </c>
      <c r="L446" t="str">
        <f>VLOOKUP(supermarkt_data[[#This Row],[Net Profit]],Category[],2,TRUE)</f>
        <v>Alert</v>
      </c>
      <c r="M446" s="7">
        <f>VLOOKUP(supermarkt_data[[#This Row],[Net Profit]],Discount_[],2,TRUE)</f>
        <v>0</v>
      </c>
      <c r="N446" s="8" t="str">
        <f>IF(supermarkt_data[[#This Row],[Payment]]="Cash","Y","")</f>
        <v>Y</v>
      </c>
      <c r="O446" t="str">
        <f>IF(OR(supermarkt_data[[#This Row],[Category]]="Gold",supermarkt_data[[#This Row],[Category]]="Premium"),"Gift","")</f>
        <v/>
      </c>
    </row>
    <row r="447" spans="1:15" x14ac:dyDescent="0.35">
      <c r="A447" t="s">
        <v>474</v>
      </c>
      <c r="B447" s="1">
        <v>43546</v>
      </c>
      <c r="C447" t="s">
        <v>20</v>
      </c>
      <c r="D447" t="s">
        <v>39</v>
      </c>
      <c r="E447" t="s">
        <v>40</v>
      </c>
      <c r="F447" t="s">
        <v>15</v>
      </c>
      <c r="G447" t="s">
        <v>16</v>
      </c>
      <c r="H447" t="s">
        <v>33</v>
      </c>
      <c r="I447" t="s">
        <v>29</v>
      </c>
      <c r="J447" s="2">
        <v>35.372</v>
      </c>
      <c r="K447">
        <v>4.3</v>
      </c>
      <c r="L447" t="str">
        <f>VLOOKUP(supermarkt_data[[#This Row],[Net Profit]],Category[],2,TRUE)</f>
        <v>Gold</v>
      </c>
      <c r="M447" s="7">
        <f>VLOOKUP(supermarkt_data[[#This Row],[Net Profit]],Discount_[],2,TRUE)</f>
        <v>7.0000000000000007E-2</v>
      </c>
      <c r="N447" s="8" t="str">
        <f>IF(supermarkt_data[[#This Row],[Payment]]="Cash","Y","")</f>
        <v/>
      </c>
      <c r="O447" t="str">
        <f>IF(OR(supermarkt_data[[#This Row],[Category]]="Gold",supermarkt_data[[#This Row],[Category]]="Premium"),"Gift","")</f>
        <v>Gift</v>
      </c>
    </row>
    <row r="448" spans="1:15" x14ac:dyDescent="0.35">
      <c r="A448" t="s">
        <v>475</v>
      </c>
      <c r="B448" s="1">
        <v>43480</v>
      </c>
      <c r="C448" t="s">
        <v>12</v>
      </c>
      <c r="D448" t="s">
        <v>13</v>
      </c>
      <c r="E448" t="s">
        <v>14</v>
      </c>
      <c r="F448" t="s">
        <v>15</v>
      </c>
      <c r="G448" t="s">
        <v>16</v>
      </c>
      <c r="H448" t="s">
        <v>28</v>
      </c>
      <c r="I448" t="s">
        <v>29</v>
      </c>
      <c r="J448" s="2">
        <v>40.144500000000001</v>
      </c>
      <c r="K448">
        <v>6.5</v>
      </c>
      <c r="L448" t="str">
        <f>VLOOKUP(supermarkt_data[[#This Row],[Net Profit]],Category[],2,TRUE)</f>
        <v>Premium</v>
      </c>
      <c r="M448" s="7">
        <f>VLOOKUP(supermarkt_data[[#This Row],[Net Profit]],Discount_[],2,TRUE)</f>
        <v>0.1</v>
      </c>
      <c r="N448" s="8" t="str">
        <f>IF(supermarkt_data[[#This Row],[Payment]]="Cash","Y","")</f>
        <v/>
      </c>
      <c r="O448" t="str">
        <f>IF(OR(supermarkt_data[[#This Row],[Category]]="Gold",supermarkt_data[[#This Row],[Category]]="Premium"),"Gift","")</f>
        <v>Gift</v>
      </c>
    </row>
    <row r="449" spans="1:15" x14ac:dyDescent="0.35">
      <c r="A449" t="s">
        <v>476</v>
      </c>
      <c r="B449" s="1">
        <v>43473</v>
      </c>
      <c r="C449" t="s">
        <v>12</v>
      </c>
      <c r="D449" t="s">
        <v>21</v>
      </c>
      <c r="E449" t="s">
        <v>22</v>
      </c>
      <c r="F449" t="s">
        <v>23</v>
      </c>
      <c r="G449" t="s">
        <v>27</v>
      </c>
      <c r="H449" t="s">
        <v>43</v>
      </c>
      <c r="I449" t="s">
        <v>18</v>
      </c>
      <c r="J449" s="2">
        <v>0.63900000000000001</v>
      </c>
      <c r="K449">
        <v>9.5</v>
      </c>
      <c r="L449" t="str">
        <f>VLOOKUP(supermarkt_data[[#This Row],[Net Profit]],Category[],2,TRUE)</f>
        <v>Alert</v>
      </c>
      <c r="M449" s="7">
        <f>VLOOKUP(supermarkt_data[[#This Row],[Net Profit]],Discount_[],2,TRUE)</f>
        <v>0</v>
      </c>
      <c r="N449" s="8" t="str">
        <f>IF(supermarkt_data[[#This Row],[Payment]]="Cash","Y","")</f>
        <v/>
      </c>
      <c r="O449" t="str">
        <f>IF(OR(supermarkt_data[[#This Row],[Category]]="Gold",supermarkt_data[[#This Row],[Category]]="Premium"),"Gift","")</f>
        <v/>
      </c>
    </row>
    <row r="450" spans="1:15" x14ac:dyDescent="0.35">
      <c r="A450" t="s">
        <v>477</v>
      </c>
      <c r="B450" s="1">
        <v>43480</v>
      </c>
      <c r="C450" t="s">
        <v>12</v>
      </c>
      <c r="D450" t="s">
        <v>13</v>
      </c>
      <c r="E450" t="s">
        <v>14</v>
      </c>
      <c r="F450" t="s">
        <v>23</v>
      </c>
      <c r="G450" t="s">
        <v>16</v>
      </c>
      <c r="H450" t="s">
        <v>33</v>
      </c>
      <c r="I450" t="s">
        <v>25</v>
      </c>
      <c r="J450" s="2">
        <v>6.6849999999999996</v>
      </c>
      <c r="K450">
        <v>9.6999999999999993</v>
      </c>
      <c r="L450" t="str">
        <f>VLOOKUP(supermarkt_data[[#This Row],[Net Profit]],Category[],2,TRUE)</f>
        <v>Alert</v>
      </c>
      <c r="M450" s="7">
        <f>VLOOKUP(supermarkt_data[[#This Row],[Net Profit]],Discount_[],2,TRUE)</f>
        <v>0</v>
      </c>
      <c r="N450" s="8" t="str">
        <f>IF(supermarkt_data[[#This Row],[Payment]]="Cash","Y","")</f>
        <v>Y</v>
      </c>
      <c r="O450" t="str">
        <f>IF(OR(supermarkt_data[[#This Row],[Category]]="Gold",supermarkt_data[[#This Row],[Category]]="Premium"),"Gift","")</f>
        <v/>
      </c>
    </row>
    <row r="451" spans="1:15" x14ac:dyDescent="0.35">
      <c r="A451" t="s">
        <v>478</v>
      </c>
      <c r="B451" s="1">
        <v>43493</v>
      </c>
      <c r="C451" t="s">
        <v>12</v>
      </c>
      <c r="D451" t="s">
        <v>39</v>
      </c>
      <c r="E451" t="s">
        <v>40</v>
      </c>
      <c r="F451" t="s">
        <v>15</v>
      </c>
      <c r="G451" t="s">
        <v>16</v>
      </c>
      <c r="H451" t="s">
        <v>17</v>
      </c>
      <c r="I451" t="s">
        <v>29</v>
      </c>
      <c r="J451" s="2">
        <v>0.95750000000000002</v>
      </c>
      <c r="K451">
        <v>9.5</v>
      </c>
      <c r="L451" t="str">
        <f>VLOOKUP(supermarkt_data[[#This Row],[Net Profit]],Category[],2,TRUE)</f>
        <v>Alert</v>
      </c>
      <c r="M451" s="7">
        <f>VLOOKUP(supermarkt_data[[#This Row],[Net Profit]],Discount_[],2,TRUE)</f>
        <v>0</v>
      </c>
      <c r="N451" s="8" t="str">
        <f>IF(supermarkt_data[[#This Row],[Payment]]="Cash","Y","")</f>
        <v/>
      </c>
      <c r="O451" t="str">
        <f>IF(OR(supermarkt_data[[#This Row],[Category]]="Gold",supermarkt_data[[#This Row],[Category]]="Premium"),"Gift","")</f>
        <v/>
      </c>
    </row>
    <row r="452" spans="1:15" x14ac:dyDescent="0.35">
      <c r="A452" t="s">
        <v>479</v>
      </c>
      <c r="B452" s="1">
        <v>43510</v>
      </c>
      <c r="C452" t="s">
        <v>32</v>
      </c>
      <c r="D452" t="s">
        <v>21</v>
      </c>
      <c r="E452" t="s">
        <v>22</v>
      </c>
      <c r="F452" t="s">
        <v>15</v>
      </c>
      <c r="G452" t="s">
        <v>27</v>
      </c>
      <c r="H452" t="s">
        <v>41</v>
      </c>
      <c r="I452" t="s">
        <v>29</v>
      </c>
      <c r="J452" s="2">
        <v>13.83</v>
      </c>
      <c r="K452">
        <v>8.9</v>
      </c>
      <c r="L452" t="str">
        <f>VLOOKUP(supermarkt_data[[#This Row],[Net Profit]],Category[],2,TRUE)</f>
        <v>Bronze</v>
      </c>
      <c r="M452" s="7">
        <f>VLOOKUP(supermarkt_data[[#This Row],[Net Profit]],Discount_[],2,TRUE)</f>
        <v>0.02</v>
      </c>
      <c r="N452" s="8" t="str">
        <f>IF(supermarkt_data[[#This Row],[Payment]]="Cash","Y","")</f>
        <v/>
      </c>
      <c r="O452" t="str">
        <f>IF(OR(supermarkt_data[[#This Row],[Category]]="Gold",supermarkt_data[[#This Row],[Category]]="Premium"),"Gift","")</f>
        <v/>
      </c>
    </row>
    <row r="453" spans="1:15" x14ac:dyDescent="0.35">
      <c r="A453" t="s">
        <v>480</v>
      </c>
      <c r="B453" s="1">
        <v>43534</v>
      </c>
      <c r="C453" t="s">
        <v>20</v>
      </c>
      <c r="D453" t="s">
        <v>21</v>
      </c>
      <c r="E453" t="s">
        <v>22</v>
      </c>
      <c r="F453" t="s">
        <v>23</v>
      </c>
      <c r="G453" t="s">
        <v>27</v>
      </c>
      <c r="H453" t="s">
        <v>43</v>
      </c>
      <c r="I453" t="s">
        <v>29</v>
      </c>
      <c r="J453" s="2">
        <v>6.8609999999999998</v>
      </c>
      <c r="K453">
        <v>6.5</v>
      </c>
      <c r="L453" t="str">
        <f>VLOOKUP(supermarkt_data[[#This Row],[Net Profit]],Category[],2,TRUE)</f>
        <v>Alert</v>
      </c>
      <c r="M453" s="7">
        <f>VLOOKUP(supermarkt_data[[#This Row],[Net Profit]],Discount_[],2,TRUE)</f>
        <v>0</v>
      </c>
      <c r="N453" s="8" t="str">
        <f>IF(supermarkt_data[[#This Row],[Payment]]="Cash","Y","")</f>
        <v/>
      </c>
      <c r="O453" t="str">
        <f>IF(OR(supermarkt_data[[#This Row],[Category]]="Gold",supermarkt_data[[#This Row],[Category]]="Premium"),"Gift","")</f>
        <v/>
      </c>
    </row>
    <row r="454" spans="1:15" x14ac:dyDescent="0.35">
      <c r="A454" t="s">
        <v>481</v>
      </c>
      <c r="B454" s="1">
        <v>43477</v>
      </c>
      <c r="C454" t="s">
        <v>12</v>
      </c>
      <c r="D454" t="s">
        <v>39</v>
      </c>
      <c r="E454" t="s">
        <v>40</v>
      </c>
      <c r="F454" t="s">
        <v>15</v>
      </c>
      <c r="G454" t="s">
        <v>16</v>
      </c>
      <c r="H454" t="s">
        <v>17</v>
      </c>
      <c r="I454" t="s">
        <v>29</v>
      </c>
      <c r="J454" s="2">
        <v>1.3534999999999999</v>
      </c>
      <c r="K454">
        <v>5.3</v>
      </c>
      <c r="L454" t="str">
        <f>VLOOKUP(supermarkt_data[[#This Row],[Net Profit]],Category[],2,TRUE)</f>
        <v>Alert</v>
      </c>
      <c r="M454" s="7">
        <f>VLOOKUP(supermarkt_data[[#This Row],[Net Profit]],Discount_[],2,TRUE)</f>
        <v>0</v>
      </c>
      <c r="N454" s="8" t="str">
        <f>IF(supermarkt_data[[#This Row],[Payment]]="Cash","Y","")</f>
        <v/>
      </c>
      <c r="O454" t="str">
        <f>IF(OR(supermarkt_data[[#This Row],[Category]]="Gold",supermarkt_data[[#This Row],[Category]]="Premium"),"Gift","")</f>
        <v/>
      </c>
    </row>
    <row r="455" spans="1:15" x14ac:dyDescent="0.35">
      <c r="A455" t="s">
        <v>482</v>
      </c>
      <c r="B455" s="1">
        <v>43550</v>
      </c>
      <c r="C455" t="s">
        <v>20</v>
      </c>
      <c r="D455" t="s">
        <v>39</v>
      </c>
      <c r="E455" t="s">
        <v>40</v>
      </c>
      <c r="F455" t="s">
        <v>15</v>
      </c>
      <c r="G455" t="s">
        <v>16</v>
      </c>
      <c r="H455" t="s">
        <v>33</v>
      </c>
      <c r="I455" t="s">
        <v>29</v>
      </c>
      <c r="J455" s="2">
        <v>1.956</v>
      </c>
      <c r="K455">
        <v>9.6</v>
      </c>
      <c r="L455" t="str">
        <f>VLOOKUP(supermarkt_data[[#This Row],[Net Profit]],Category[],2,TRUE)</f>
        <v>Alert</v>
      </c>
      <c r="M455" s="7">
        <f>VLOOKUP(supermarkt_data[[#This Row],[Net Profit]],Discount_[],2,TRUE)</f>
        <v>0</v>
      </c>
      <c r="N455" s="8" t="str">
        <f>IF(supermarkt_data[[#This Row],[Payment]]="Cash","Y","")</f>
        <v/>
      </c>
      <c r="O455" t="str">
        <f>IF(OR(supermarkt_data[[#This Row],[Category]]="Gold",supermarkt_data[[#This Row],[Category]]="Premium"),"Gift","")</f>
        <v/>
      </c>
    </row>
    <row r="456" spans="1:15" x14ac:dyDescent="0.35">
      <c r="A456" t="s">
        <v>483</v>
      </c>
      <c r="B456" s="1">
        <v>43466</v>
      </c>
      <c r="C456" t="s">
        <v>12</v>
      </c>
      <c r="D456" t="s">
        <v>39</v>
      </c>
      <c r="E456" t="s">
        <v>40</v>
      </c>
      <c r="F456" t="s">
        <v>23</v>
      </c>
      <c r="G456" t="s">
        <v>16</v>
      </c>
      <c r="H456" t="s">
        <v>24</v>
      </c>
      <c r="I456" t="s">
        <v>25</v>
      </c>
      <c r="J456" s="2">
        <v>22.413</v>
      </c>
      <c r="K456">
        <v>6.7</v>
      </c>
      <c r="L456" t="str">
        <f>VLOOKUP(supermarkt_data[[#This Row],[Net Profit]],Category[],2,TRUE)</f>
        <v>Silver</v>
      </c>
      <c r="M456" s="7">
        <f>VLOOKUP(supermarkt_data[[#This Row],[Net Profit]],Discount_[],2,TRUE)</f>
        <v>0.04</v>
      </c>
      <c r="N456" s="8" t="str">
        <f>IF(supermarkt_data[[#This Row],[Payment]]="Cash","Y","")</f>
        <v>Y</v>
      </c>
      <c r="O456" t="str">
        <f>IF(OR(supermarkt_data[[#This Row],[Category]]="Gold",supermarkt_data[[#This Row],[Category]]="Premium"),"Gift","")</f>
        <v/>
      </c>
    </row>
    <row r="457" spans="1:15" x14ac:dyDescent="0.35">
      <c r="A457" t="s">
        <v>484</v>
      </c>
      <c r="B457" s="1">
        <v>43467</v>
      </c>
      <c r="C457" t="s">
        <v>12</v>
      </c>
      <c r="D457" t="s">
        <v>39</v>
      </c>
      <c r="E457" t="s">
        <v>40</v>
      </c>
      <c r="F457" t="s">
        <v>23</v>
      </c>
      <c r="G457" t="s">
        <v>27</v>
      </c>
      <c r="H457" t="s">
        <v>24</v>
      </c>
      <c r="I457" t="s">
        <v>25</v>
      </c>
      <c r="J457" s="2">
        <v>6.6029999999999998</v>
      </c>
      <c r="K457">
        <v>7.6</v>
      </c>
      <c r="L457" t="str">
        <f>VLOOKUP(supermarkt_data[[#This Row],[Net Profit]],Category[],2,TRUE)</f>
        <v>Alert</v>
      </c>
      <c r="M457" s="7">
        <f>VLOOKUP(supermarkt_data[[#This Row],[Net Profit]],Discount_[],2,TRUE)</f>
        <v>0</v>
      </c>
      <c r="N457" s="8" t="str">
        <f>IF(supermarkt_data[[#This Row],[Payment]]="Cash","Y","")</f>
        <v>Y</v>
      </c>
      <c r="O457" t="str">
        <f>IF(OR(supermarkt_data[[#This Row],[Category]]="Gold",supermarkt_data[[#This Row],[Category]]="Premium"),"Gift","")</f>
        <v/>
      </c>
    </row>
    <row r="458" spans="1:15" x14ac:dyDescent="0.35">
      <c r="A458" t="s">
        <v>485</v>
      </c>
      <c r="B458" s="1">
        <v>43540</v>
      </c>
      <c r="C458" t="s">
        <v>20</v>
      </c>
      <c r="D458" t="s">
        <v>13</v>
      </c>
      <c r="E458" t="s">
        <v>14</v>
      </c>
      <c r="F458" t="s">
        <v>23</v>
      </c>
      <c r="G458" t="s">
        <v>16</v>
      </c>
      <c r="H458" t="s">
        <v>41</v>
      </c>
      <c r="I458" t="s">
        <v>18</v>
      </c>
      <c r="J458" s="2">
        <v>15.9025</v>
      </c>
      <c r="K458">
        <v>4.8</v>
      </c>
      <c r="L458" t="str">
        <f>VLOOKUP(supermarkt_data[[#This Row],[Net Profit]],Category[],2,TRUE)</f>
        <v>Bronze</v>
      </c>
      <c r="M458" s="7">
        <f>VLOOKUP(supermarkt_data[[#This Row],[Net Profit]],Discount_[],2,TRUE)</f>
        <v>0.02</v>
      </c>
      <c r="N458" s="8" t="str">
        <f>IF(supermarkt_data[[#This Row],[Payment]]="Cash","Y","")</f>
        <v/>
      </c>
      <c r="O458" t="str">
        <f>IF(OR(supermarkt_data[[#This Row],[Category]]="Gold",supermarkt_data[[#This Row],[Category]]="Premium"),"Gift","")</f>
        <v/>
      </c>
    </row>
    <row r="459" spans="1:15" x14ac:dyDescent="0.35">
      <c r="A459" t="s">
        <v>486</v>
      </c>
      <c r="B459" s="1">
        <v>43527</v>
      </c>
      <c r="C459" t="s">
        <v>20</v>
      </c>
      <c r="D459" t="s">
        <v>13</v>
      </c>
      <c r="E459" t="s">
        <v>14</v>
      </c>
      <c r="F459" t="s">
        <v>23</v>
      </c>
      <c r="G459" t="s">
        <v>27</v>
      </c>
      <c r="H459" t="s">
        <v>17</v>
      </c>
      <c r="I459" t="s">
        <v>18</v>
      </c>
      <c r="J459" s="2">
        <v>1.25</v>
      </c>
      <c r="K459">
        <v>5.5</v>
      </c>
      <c r="L459" t="str">
        <f>VLOOKUP(supermarkt_data[[#This Row],[Net Profit]],Category[],2,TRUE)</f>
        <v>Alert</v>
      </c>
      <c r="M459" s="7">
        <f>VLOOKUP(supermarkt_data[[#This Row],[Net Profit]],Discount_[],2,TRUE)</f>
        <v>0</v>
      </c>
      <c r="N459" s="8" t="str">
        <f>IF(supermarkt_data[[#This Row],[Payment]]="Cash","Y","")</f>
        <v/>
      </c>
      <c r="O459" t="str">
        <f>IF(OR(supermarkt_data[[#This Row],[Category]]="Gold",supermarkt_data[[#This Row],[Category]]="Premium"),"Gift","")</f>
        <v/>
      </c>
    </row>
    <row r="460" spans="1:15" x14ac:dyDescent="0.35">
      <c r="A460" t="s">
        <v>487</v>
      </c>
      <c r="B460" s="1">
        <v>43496</v>
      </c>
      <c r="C460" t="s">
        <v>12</v>
      </c>
      <c r="D460" t="s">
        <v>13</v>
      </c>
      <c r="E460" t="s">
        <v>14</v>
      </c>
      <c r="F460" t="s">
        <v>15</v>
      </c>
      <c r="G460" t="s">
        <v>27</v>
      </c>
      <c r="H460" t="s">
        <v>24</v>
      </c>
      <c r="I460" t="s">
        <v>25</v>
      </c>
      <c r="J460" s="2">
        <v>4.1539999999999999</v>
      </c>
      <c r="K460">
        <v>4.7</v>
      </c>
      <c r="L460" t="str">
        <f>VLOOKUP(supermarkt_data[[#This Row],[Net Profit]],Category[],2,TRUE)</f>
        <v>Alert</v>
      </c>
      <c r="M460" s="7">
        <f>VLOOKUP(supermarkt_data[[#This Row],[Net Profit]],Discount_[],2,TRUE)</f>
        <v>0</v>
      </c>
      <c r="N460" s="8" t="str">
        <f>IF(supermarkt_data[[#This Row],[Payment]]="Cash","Y","")</f>
        <v>Y</v>
      </c>
      <c r="O460" t="str">
        <f>IF(OR(supermarkt_data[[#This Row],[Category]]="Gold",supermarkt_data[[#This Row],[Category]]="Premium"),"Gift","")</f>
        <v/>
      </c>
    </row>
    <row r="461" spans="1:15" x14ac:dyDescent="0.35">
      <c r="A461" t="s">
        <v>488</v>
      </c>
      <c r="B461" s="1">
        <v>43509</v>
      </c>
      <c r="C461" t="s">
        <v>32</v>
      </c>
      <c r="D461" t="s">
        <v>39</v>
      </c>
      <c r="E461" t="s">
        <v>40</v>
      </c>
      <c r="F461" t="s">
        <v>15</v>
      </c>
      <c r="G461" t="s">
        <v>16</v>
      </c>
      <c r="H461" t="s">
        <v>43</v>
      </c>
      <c r="I461" t="s">
        <v>25</v>
      </c>
      <c r="J461" s="2">
        <v>7.39</v>
      </c>
      <c r="K461">
        <v>6.9</v>
      </c>
      <c r="L461" t="str">
        <f>VLOOKUP(supermarkt_data[[#This Row],[Net Profit]],Category[],2,TRUE)</f>
        <v>Alert</v>
      </c>
      <c r="M461" s="7">
        <f>VLOOKUP(supermarkt_data[[#This Row],[Net Profit]],Discount_[],2,TRUE)</f>
        <v>0</v>
      </c>
      <c r="N461" s="8" t="str">
        <f>IF(supermarkt_data[[#This Row],[Payment]]="Cash","Y","")</f>
        <v>Y</v>
      </c>
      <c r="O461" t="str">
        <f>IF(OR(supermarkt_data[[#This Row],[Category]]="Gold",supermarkt_data[[#This Row],[Category]]="Premium"),"Gift","")</f>
        <v/>
      </c>
    </row>
    <row r="462" spans="1:15" x14ac:dyDescent="0.35">
      <c r="A462" t="s">
        <v>489</v>
      </c>
      <c r="B462" s="1">
        <v>43511</v>
      </c>
      <c r="C462" t="s">
        <v>32</v>
      </c>
      <c r="D462" t="s">
        <v>39</v>
      </c>
      <c r="E462" t="s">
        <v>40</v>
      </c>
      <c r="F462" t="s">
        <v>15</v>
      </c>
      <c r="G462" t="s">
        <v>16</v>
      </c>
      <c r="H462" t="s">
        <v>41</v>
      </c>
      <c r="I462" t="s">
        <v>29</v>
      </c>
      <c r="J462" s="2">
        <v>34.83</v>
      </c>
      <c r="K462">
        <v>4.5</v>
      </c>
      <c r="L462" t="str">
        <f>VLOOKUP(supermarkt_data[[#This Row],[Net Profit]],Category[],2,TRUE)</f>
        <v>Gold</v>
      </c>
      <c r="M462" s="7">
        <f>VLOOKUP(supermarkt_data[[#This Row],[Net Profit]],Discount_[],2,TRUE)</f>
        <v>7.0000000000000007E-2</v>
      </c>
      <c r="N462" s="8" t="str">
        <f>IF(supermarkt_data[[#This Row],[Payment]]="Cash","Y","")</f>
        <v/>
      </c>
      <c r="O462" t="str">
        <f>IF(OR(supermarkt_data[[#This Row],[Category]]="Gold",supermarkt_data[[#This Row],[Category]]="Premium"),"Gift","")</f>
        <v>Gift</v>
      </c>
    </row>
    <row r="463" spans="1:15" x14ac:dyDescent="0.35">
      <c r="A463" t="s">
        <v>490</v>
      </c>
      <c r="B463" s="1">
        <v>43503</v>
      </c>
      <c r="C463" t="s">
        <v>32</v>
      </c>
      <c r="D463" t="s">
        <v>39</v>
      </c>
      <c r="E463" t="s">
        <v>40</v>
      </c>
      <c r="F463" t="s">
        <v>23</v>
      </c>
      <c r="G463" t="s">
        <v>27</v>
      </c>
      <c r="H463" t="s">
        <v>24</v>
      </c>
      <c r="I463" t="s">
        <v>25</v>
      </c>
      <c r="J463" s="2">
        <v>39.695</v>
      </c>
      <c r="K463">
        <v>6.2</v>
      </c>
      <c r="L463" t="str">
        <f>VLOOKUP(supermarkt_data[[#This Row],[Net Profit]],Category[],2,TRUE)</f>
        <v>Gold</v>
      </c>
      <c r="M463" s="7">
        <f>VLOOKUP(supermarkt_data[[#This Row],[Net Profit]],Discount_[],2,TRUE)</f>
        <v>7.0000000000000007E-2</v>
      </c>
      <c r="N463" s="8" t="str">
        <f>IF(supermarkt_data[[#This Row],[Payment]]="Cash","Y","")</f>
        <v>Y</v>
      </c>
      <c r="O463" t="str">
        <f>IF(OR(supermarkt_data[[#This Row],[Category]]="Gold",supermarkt_data[[#This Row],[Category]]="Premium"),"Gift","")</f>
        <v>Gift</v>
      </c>
    </row>
    <row r="464" spans="1:15" x14ac:dyDescent="0.35">
      <c r="A464" t="s">
        <v>491</v>
      </c>
      <c r="B464" s="1">
        <v>43492</v>
      </c>
      <c r="C464" t="s">
        <v>12</v>
      </c>
      <c r="D464" t="s">
        <v>21</v>
      </c>
      <c r="E464" t="s">
        <v>22</v>
      </c>
      <c r="F464" t="s">
        <v>15</v>
      </c>
      <c r="G464" t="s">
        <v>16</v>
      </c>
      <c r="H464" t="s">
        <v>24</v>
      </c>
      <c r="I464" t="s">
        <v>25</v>
      </c>
      <c r="J464" s="2">
        <v>23.285</v>
      </c>
      <c r="K464">
        <v>7.6</v>
      </c>
      <c r="L464" t="str">
        <f>VLOOKUP(supermarkt_data[[#This Row],[Net Profit]],Category[],2,TRUE)</f>
        <v>Silver</v>
      </c>
      <c r="M464" s="7">
        <f>VLOOKUP(supermarkt_data[[#This Row],[Net Profit]],Discount_[],2,TRUE)</f>
        <v>0.04</v>
      </c>
      <c r="N464" s="8" t="str">
        <f>IF(supermarkt_data[[#This Row],[Payment]]="Cash","Y","")</f>
        <v>Y</v>
      </c>
      <c r="O464" t="str">
        <f>IF(OR(supermarkt_data[[#This Row],[Category]]="Gold",supermarkt_data[[#This Row],[Category]]="Premium"),"Gift","")</f>
        <v/>
      </c>
    </row>
    <row r="465" spans="1:15" x14ac:dyDescent="0.35">
      <c r="A465" t="s">
        <v>492</v>
      </c>
      <c r="B465" s="1">
        <v>43519</v>
      </c>
      <c r="C465" t="s">
        <v>32</v>
      </c>
      <c r="D465" t="s">
        <v>21</v>
      </c>
      <c r="E465" t="s">
        <v>22</v>
      </c>
      <c r="F465" t="s">
        <v>23</v>
      </c>
      <c r="G465" t="s">
        <v>27</v>
      </c>
      <c r="H465" t="s">
        <v>41</v>
      </c>
      <c r="I465" t="s">
        <v>29</v>
      </c>
      <c r="J465" s="2">
        <v>1.7945</v>
      </c>
      <c r="K465">
        <v>7.9</v>
      </c>
      <c r="L465" t="str">
        <f>VLOOKUP(supermarkt_data[[#This Row],[Net Profit]],Category[],2,TRUE)</f>
        <v>Alert</v>
      </c>
      <c r="M465" s="7">
        <f>VLOOKUP(supermarkt_data[[#This Row],[Net Profit]],Discount_[],2,TRUE)</f>
        <v>0</v>
      </c>
      <c r="N465" s="8" t="str">
        <f>IF(supermarkt_data[[#This Row],[Payment]]="Cash","Y","")</f>
        <v/>
      </c>
      <c r="O465" t="str">
        <f>IF(OR(supermarkt_data[[#This Row],[Category]]="Gold",supermarkt_data[[#This Row],[Category]]="Premium"),"Gift","")</f>
        <v/>
      </c>
    </row>
    <row r="466" spans="1:15" x14ac:dyDescent="0.35">
      <c r="A466" t="s">
        <v>493</v>
      </c>
      <c r="B466" s="1">
        <v>43499</v>
      </c>
      <c r="C466" t="s">
        <v>32</v>
      </c>
      <c r="D466" t="s">
        <v>21</v>
      </c>
      <c r="E466" t="s">
        <v>22</v>
      </c>
      <c r="F466" t="s">
        <v>23</v>
      </c>
      <c r="G466" t="s">
        <v>27</v>
      </c>
      <c r="H466" t="s">
        <v>41</v>
      </c>
      <c r="I466" t="s">
        <v>25</v>
      </c>
      <c r="J466" s="2">
        <v>10.130000000000001</v>
      </c>
      <c r="K466">
        <v>4.5</v>
      </c>
      <c r="L466" t="str">
        <f>VLOOKUP(supermarkt_data[[#This Row],[Net Profit]],Category[],2,TRUE)</f>
        <v>Bronze</v>
      </c>
      <c r="M466" s="7">
        <f>VLOOKUP(supermarkt_data[[#This Row],[Net Profit]],Discount_[],2,TRUE)</f>
        <v>0.02</v>
      </c>
      <c r="N466" s="8" t="str">
        <f>IF(supermarkt_data[[#This Row],[Payment]]="Cash","Y","")</f>
        <v>Y</v>
      </c>
      <c r="O466" t="str">
        <f>IF(OR(supermarkt_data[[#This Row],[Category]]="Gold",supermarkt_data[[#This Row],[Category]]="Premium"),"Gift","")</f>
        <v/>
      </c>
    </row>
    <row r="467" spans="1:15" x14ac:dyDescent="0.35">
      <c r="A467" t="s">
        <v>494</v>
      </c>
      <c r="B467" s="1">
        <v>43527</v>
      </c>
      <c r="C467" t="s">
        <v>20</v>
      </c>
      <c r="D467" t="s">
        <v>39</v>
      </c>
      <c r="E467" t="s">
        <v>40</v>
      </c>
      <c r="F467" t="s">
        <v>15</v>
      </c>
      <c r="G467" t="s">
        <v>16</v>
      </c>
      <c r="H467" t="s">
        <v>41</v>
      </c>
      <c r="I467" t="s">
        <v>29</v>
      </c>
      <c r="J467" s="2">
        <v>36.524999999999999</v>
      </c>
      <c r="K467">
        <v>8.6999999999999993</v>
      </c>
      <c r="L467" t="str">
        <f>VLOOKUP(supermarkt_data[[#This Row],[Net Profit]],Category[],2,TRUE)</f>
        <v>Gold</v>
      </c>
      <c r="M467" s="7">
        <f>VLOOKUP(supermarkt_data[[#This Row],[Net Profit]],Discount_[],2,TRUE)</f>
        <v>7.0000000000000007E-2</v>
      </c>
      <c r="N467" s="8" t="str">
        <f>IF(supermarkt_data[[#This Row],[Payment]]="Cash","Y","")</f>
        <v/>
      </c>
      <c r="O467" t="str">
        <f>IF(OR(supermarkt_data[[#This Row],[Category]]="Gold",supermarkt_data[[#This Row],[Category]]="Premium"),"Gift","")</f>
        <v>Gift</v>
      </c>
    </row>
    <row r="468" spans="1:15" x14ac:dyDescent="0.35">
      <c r="A468" t="s">
        <v>495</v>
      </c>
      <c r="B468" s="1">
        <v>43499</v>
      </c>
      <c r="C468" t="s">
        <v>32</v>
      </c>
      <c r="D468" t="s">
        <v>21</v>
      </c>
      <c r="E468" t="s">
        <v>22</v>
      </c>
      <c r="F468" t="s">
        <v>23</v>
      </c>
      <c r="G468" t="s">
        <v>16</v>
      </c>
      <c r="H468" t="s">
        <v>33</v>
      </c>
      <c r="I468" t="s">
        <v>25</v>
      </c>
      <c r="J468" s="2">
        <v>14.79</v>
      </c>
      <c r="K468">
        <v>6.1</v>
      </c>
      <c r="L468" t="str">
        <f>VLOOKUP(supermarkt_data[[#This Row],[Net Profit]],Category[],2,TRUE)</f>
        <v>Bronze</v>
      </c>
      <c r="M468" s="7">
        <f>VLOOKUP(supermarkt_data[[#This Row],[Net Profit]],Discount_[],2,TRUE)</f>
        <v>0.02</v>
      </c>
      <c r="N468" s="8" t="str">
        <f>IF(supermarkt_data[[#This Row],[Payment]]="Cash","Y","")</f>
        <v>Y</v>
      </c>
      <c r="O468" t="str">
        <f>IF(OR(supermarkt_data[[#This Row],[Category]]="Gold",supermarkt_data[[#This Row],[Category]]="Premium"),"Gift","")</f>
        <v/>
      </c>
    </row>
    <row r="469" spans="1:15" x14ac:dyDescent="0.35">
      <c r="A469" t="s">
        <v>496</v>
      </c>
      <c r="B469" s="1">
        <v>43541</v>
      </c>
      <c r="C469" t="s">
        <v>20</v>
      </c>
      <c r="D469" t="s">
        <v>21</v>
      </c>
      <c r="E469" t="s">
        <v>22</v>
      </c>
      <c r="F469" t="s">
        <v>15</v>
      </c>
      <c r="G469" t="s">
        <v>16</v>
      </c>
      <c r="H469" t="s">
        <v>41</v>
      </c>
      <c r="I469" t="s">
        <v>25</v>
      </c>
      <c r="J469" s="2">
        <v>1.131</v>
      </c>
      <c r="K469">
        <v>6.4</v>
      </c>
      <c r="L469" t="str">
        <f>VLOOKUP(supermarkt_data[[#This Row],[Net Profit]],Category[],2,TRUE)</f>
        <v>Alert</v>
      </c>
      <c r="M469" s="7">
        <f>VLOOKUP(supermarkt_data[[#This Row],[Net Profit]],Discount_[],2,TRUE)</f>
        <v>0</v>
      </c>
      <c r="N469" s="8" t="str">
        <f>IF(supermarkt_data[[#This Row],[Payment]]="Cash","Y","")</f>
        <v>Y</v>
      </c>
      <c r="O469" t="str">
        <f>IF(OR(supermarkt_data[[#This Row],[Category]]="Gold",supermarkt_data[[#This Row],[Category]]="Premium"),"Gift","")</f>
        <v/>
      </c>
    </row>
    <row r="470" spans="1:15" x14ac:dyDescent="0.35">
      <c r="A470" t="s">
        <v>497</v>
      </c>
      <c r="B470" s="1">
        <v>43552</v>
      </c>
      <c r="C470" t="s">
        <v>20</v>
      </c>
      <c r="D470" t="s">
        <v>13</v>
      </c>
      <c r="E470" t="s">
        <v>14</v>
      </c>
      <c r="F470" t="s">
        <v>15</v>
      </c>
      <c r="G470" t="s">
        <v>27</v>
      </c>
      <c r="H470" t="s">
        <v>41</v>
      </c>
      <c r="I470" t="s">
        <v>29</v>
      </c>
      <c r="J470" s="2">
        <v>12.835000000000001</v>
      </c>
      <c r="K470">
        <v>9.1</v>
      </c>
      <c r="L470" t="str">
        <f>VLOOKUP(supermarkt_data[[#This Row],[Net Profit]],Category[],2,TRUE)</f>
        <v>Bronze</v>
      </c>
      <c r="M470" s="7">
        <f>VLOOKUP(supermarkt_data[[#This Row],[Net Profit]],Discount_[],2,TRUE)</f>
        <v>0.02</v>
      </c>
      <c r="N470" s="8" t="str">
        <f>IF(supermarkt_data[[#This Row],[Payment]]="Cash","Y","")</f>
        <v/>
      </c>
      <c r="O470" t="str">
        <f>IF(OR(supermarkt_data[[#This Row],[Category]]="Gold",supermarkt_data[[#This Row],[Category]]="Premium"),"Gift","")</f>
        <v/>
      </c>
    </row>
    <row r="471" spans="1:15" x14ac:dyDescent="0.35">
      <c r="A471" t="s">
        <v>498</v>
      </c>
      <c r="B471" s="1">
        <v>43526</v>
      </c>
      <c r="C471" t="s">
        <v>20</v>
      </c>
      <c r="D471" t="s">
        <v>21</v>
      </c>
      <c r="E471" t="s">
        <v>22</v>
      </c>
      <c r="F471" t="s">
        <v>15</v>
      </c>
      <c r="G471" t="s">
        <v>16</v>
      </c>
      <c r="H471" t="s">
        <v>33</v>
      </c>
      <c r="I471" t="s">
        <v>29</v>
      </c>
      <c r="J471" s="2">
        <v>27.274999999999999</v>
      </c>
      <c r="K471">
        <v>7.1</v>
      </c>
      <c r="L471" t="str">
        <f>VLOOKUP(supermarkt_data[[#This Row],[Net Profit]],Category[],2,TRUE)</f>
        <v>Silver</v>
      </c>
      <c r="M471" s="7">
        <f>VLOOKUP(supermarkt_data[[#This Row],[Net Profit]],Discount_[],2,TRUE)</f>
        <v>0.04</v>
      </c>
      <c r="N471" s="8" t="str">
        <f>IF(supermarkt_data[[#This Row],[Payment]]="Cash","Y","")</f>
        <v/>
      </c>
      <c r="O471" t="str">
        <f>IF(OR(supermarkt_data[[#This Row],[Category]]="Gold",supermarkt_data[[#This Row],[Category]]="Premium"),"Gift","")</f>
        <v/>
      </c>
    </row>
    <row r="472" spans="1:15" x14ac:dyDescent="0.35">
      <c r="A472" t="s">
        <v>499</v>
      </c>
      <c r="B472" s="1">
        <v>43504</v>
      </c>
      <c r="C472" t="s">
        <v>32</v>
      </c>
      <c r="D472" t="s">
        <v>21</v>
      </c>
      <c r="E472" t="s">
        <v>22</v>
      </c>
      <c r="F472" t="s">
        <v>15</v>
      </c>
      <c r="G472" t="s">
        <v>16</v>
      </c>
      <c r="H472" t="s">
        <v>17</v>
      </c>
      <c r="I472" t="s">
        <v>29</v>
      </c>
      <c r="J472" s="2">
        <v>13.0025</v>
      </c>
      <c r="K472">
        <v>7.7</v>
      </c>
      <c r="L472" t="str">
        <f>VLOOKUP(supermarkt_data[[#This Row],[Net Profit]],Category[],2,TRUE)</f>
        <v>Bronze</v>
      </c>
      <c r="M472" s="7">
        <f>VLOOKUP(supermarkt_data[[#This Row],[Net Profit]],Discount_[],2,TRUE)</f>
        <v>0.02</v>
      </c>
      <c r="N472" s="8" t="str">
        <f>IF(supermarkt_data[[#This Row],[Payment]]="Cash","Y","")</f>
        <v/>
      </c>
      <c r="O472" t="str">
        <f>IF(OR(supermarkt_data[[#This Row],[Category]]="Gold",supermarkt_data[[#This Row],[Category]]="Premium"),"Gift","")</f>
        <v/>
      </c>
    </row>
    <row r="473" spans="1:15" x14ac:dyDescent="0.35">
      <c r="A473" t="s">
        <v>500</v>
      </c>
      <c r="B473" s="1">
        <v>43546</v>
      </c>
      <c r="C473" t="s">
        <v>20</v>
      </c>
      <c r="D473" t="s">
        <v>39</v>
      </c>
      <c r="E473" t="s">
        <v>40</v>
      </c>
      <c r="F473" t="s">
        <v>23</v>
      </c>
      <c r="G473" t="s">
        <v>27</v>
      </c>
      <c r="H473" t="s">
        <v>33</v>
      </c>
      <c r="I473" t="s">
        <v>25</v>
      </c>
      <c r="J473" s="2">
        <v>11.106</v>
      </c>
      <c r="K473">
        <v>4.5</v>
      </c>
      <c r="L473" t="str">
        <f>VLOOKUP(supermarkt_data[[#This Row],[Net Profit]],Category[],2,TRUE)</f>
        <v>Bronze</v>
      </c>
      <c r="M473" s="7">
        <f>VLOOKUP(supermarkt_data[[#This Row],[Net Profit]],Discount_[],2,TRUE)</f>
        <v>0.02</v>
      </c>
      <c r="N473" s="8" t="str">
        <f>IF(supermarkt_data[[#This Row],[Payment]]="Cash","Y","")</f>
        <v>Y</v>
      </c>
      <c r="O473" t="str">
        <f>IF(OR(supermarkt_data[[#This Row],[Category]]="Gold",supermarkt_data[[#This Row],[Category]]="Premium"),"Gift","")</f>
        <v/>
      </c>
    </row>
    <row r="474" spans="1:15" x14ac:dyDescent="0.35">
      <c r="A474" t="s">
        <v>501</v>
      </c>
      <c r="B474" s="1">
        <v>43505</v>
      </c>
      <c r="C474" t="s">
        <v>32</v>
      </c>
      <c r="D474" t="s">
        <v>21</v>
      </c>
      <c r="E474" t="s">
        <v>22</v>
      </c>
      <c r="F474" t="s">
        <v>23</v>
      </c>
      <c r="G474" t="s">
        <v>27</v>
      </c>
      <c r="H474" t="s">
        <v>41</v>
      </c>
      <c r="I474" t="s">
        <v>18</v>
      </c>
      <c r="J474" s="2">
        <v>1.079</v>
      </c>
      <c r="K474">
        <v>7.2</v>
      </c>
      <c r="L474" t="str">
        <f>VLOOKUP(supermarkt_data[[#This Row],[Net Profit]],Category[],2,TRUE)</f>
        <v>Alert</v>
      </c>
      <c r="M474" s="7">
        <f>VLOOKUP(supermarkt_data[[#This Row],[Net Profit]],Discount_[],2,TRUE)</f>
        <v>0</v>
      </c>
      <c r="N474" s="8" t="str">
        <f>IF(supermarkt_data[[#This Row],[Payment]]="Cash","Y","")</f>
        <v/>
      </c>
      <c r="O474" t="str">
        <f>IF(OR(supermarkt_data[[#This Row],[Category]]="Gold",supermarkt_data[[#This Row],[Category]]="Premium"),"Gift","")</f>
        <v/>
      </c>
    </row>
    <row r="475" spans="1:15" x14ac:dyDescent="0.35">
      <c r="A475" t="s">
        <v>502</v>
      </c>
      <c r="B475" s="1">
        <v>43511</v>
      </c>
      <c r="C475" t="s">
        <v>32</v>
      </c>
      <c r="D475" t="s">
        <v>21</v>
      </c>
      <c r="E475" t="s">
        <v>22</v>
      </c>
      <c r="F475" t="s">
        <v>15</v>
      </c>
      <c r="G475" t="s">
        <v>16</v>
      </c>
      <c r="H475" t="s">
        <v>24</v>
      </c>
      <c r="I475" t="s">
        <v>25</v>
      </c>
      <c r="J475" s="2">
        <v>4.9420000000000002</v>
      </c>
      <c r="K475">
        <v>8.4</v>
      </c>
      <c r="L475" t="str">
        <f>VLOOKUP(supermarkt_data[[#This Row],[Net Profit]],Category[],2,TRUE)</f>
        <v>Alert</v>
      </c>
      <c r="M475" s="7">
        <f>VLOOKUP(supermarkt_data[[#This Row],[Net Profit]],Discount_[],2,TRUE)</f>
        <v>0</v>
      </c>
      <c r="N475" s="8" t="str">
        <f>IF(supermarkt_data[[#This Row],[Payment]]="Cash","Y","")</f>
        <v>Y</v>
      </c>
      <c r="O475" t="str">
        <f>IF(OR(supermarkt_data[[#This Row],[Category]]="Gold",supermarkt_data[[#This Row],[Category]]="Premium"),"Gift","")</f>
        <v/>
      </c>
    </row>
    <row r="476" spans="1:15" x14ac:dyDescent="0.35">
      <c r="A476" t="s">
        <v>503</v>
      </c>
      <c r="B476" s="1">
        <v>43488</v>
      </c>
      <c r="C476" t="s">
        <v>12</v>
      </c>
      <c r="D476" t="s">
        <v>21</v>
      </c>
      <c r="E476" t="s">
        <v>22</v>
      </c>
      <c r="F476" t="s">
        <v>15</v>
      </c>
      <c r="G476" t="s">
        <v>16</v>
      </c>
      <c r="H476" t="s">
        <v>28</v>
      </c>
      <c r="I476" t="s">
        <v>18</v>
      </c>
      <c r="J476" s="2">
        <v>25.131</v>
      </c>
      <c r="K476">
        <v>5.4</v>
      </c>
      <c r="L476" t="str">
        <f>VLOOKUP(supermarkt_data[[#This Row],[Net Profit]],Category[],2,TRUE)</f>
        <v>Silver</v>
      </c>
      <c r="M476" s="7">
        <f>VLOOKUP(supermarkt_data[[#This Row],[Net Profit]],Discount_[],2,TRUE)</f>
        <v>0.04</v>
      </c>
      <c r="N476" s="8" t="str">
        <f>IF(supermarkt_data[[#This Row],[Payment]]="Cash","Y","")</f>
        <v/>
      </c>
      <c r="O476" t="str">
        <f>IF(OR(supermarkt_data[[#This Row],[Category]]="Gold",supermarkt_data[[#This Row],[Category]]="Premium"),"Gift","")</f>
        <v/>
      </c>
    </row>
    <row r="477" spans="1:15" x14ac:dyDescent="0.35">
      <c r="A477" t="s">
        <v>504</v>
      </c>
      <c r="B477" s="1">
        <v>43490</v>
      </c>
      <c r="C477" t="s">
        <v>12</v>
      </c>
      <c r="D477" t="s">
        <v>13</v>
      </c>
      <c r="E477" t="s">
        <v>14</v>
      </c>
      <c r="F477" t="s">
        <v>15</v>
      </c>
      <c r="G477" t="s">
        <v>16</v>
      </c>
      <c r="H477" t="s">
        <v>33</v>
      </c>
      <c r="I477" t="s">
        <v>25</v>
      </c>
      <c r="J477" s="2">
        <v>8.01</v>
      </c>
      <c r="K477">
        <v>9.6999999999999993</v>
      </c>
      <c r="L477" t="str">
        <f>VLOOKUP(supermarkt_data[[#This Row],[Net Profit]],Category[],2,TRUE)</f>
        <v>Alert</v>
      </c>
      <c r="M477" s="7">
        <f>VLOOKUP(supermarkt_data[[#This Row],[Net Profit]],Discount_[],2,TRUE)</f>
        <v>0</v>
      </c>
      <c r="N477" s="8" t="str">
        <f>IF(supermarkt_data[[#This Row],[Payment]]="Cash","Y","")</f>
        <v>Y</v>
      </c>
      <c r="O477" t="str">
        <f>IF(OR(supermarkt_data[[#This Row],[Category]]="Gold",supermarkt_data[[#This Row],[Category]]="Premium"),"Gift","")</f>
        <v/>
      </c>
    </row>
    <row r="478" spans="1:15" x14ac:dyDescent="0.35">
      <c r="A478" t="s">
        <v>505</v>
      </c>
      <c r="B478" s="1">
        <v>43498</v>
      </c>
      <c r="C478" t="s">
        <v>32</v>
      </c>
      <c r="D478" t="s">
        <v>13</v>
      </c>
      <c r="E478" t="s">
        <v>14</v>
      </c>
      <c r="F478" t="s">
        <v>15</v>
      </c>
      <c r="G478" t="s">
        <v>27</v>
      </c>
      <c r="H478" t="s">
        <v>43</v>
      </c>
      <c r="I478" t="s">
        <v>29</v>
      </c>
      <c r="J478" s="2">
        <v>21.565000000000001</v>
      </c>
      <c r="K478">
        <v>5.5</v>
      </c>
      <c r="L478" t="str">
        <f>VLOOKUP(supermarkt_data[[#This Row],[Net Profit]],Category[],2,TRUE)</f>
        <v>Silver</v>
      </c>
      <c r="M478" s="7">
        <f>VLOOKUP(supermarkt_data[[#This Row],[Net Profit]],Discount_[],2,TRUE)</f>
        <v>0.04</v>
      </c>
      <c r="N478" s="8" t="str">
        <f>IF(supermarkt_data[[#This Row],[Payment]]="Cash","Y","")</f>
        <v/>
      </c>
      <c r="O478" t="str">
        <f>IF(OR(supermarkt_data[[#This Row],[Category]]="Gold",supermarkt_data[[#This Row],[Category]]="Premium"),"Gift","")</f>
        <v/>
      </c>
    </row>
    <row r="479" spans="1:15" x14ac:dyDescent="0.35">
      <c r="A479" t="s">
        <v>506</v>
      </c>
      <c r="B479" s="1">
        <v>43554</v>
      </c>
      <c r="C479" t="s">
        <v>20</v>
      </c>
      <c r="D479" t="s">
        <v>39</v>
      </c>
      <c r="E479" t="s">
        <v>40</v>
      </c>
      <c r="F479" t="s">
        <v>15</v>
      </c>
      <c r="G479" t="s">
        <v>27</v>
      </c>
      <c r="H479" t="s">
        <v>17</v>
      </c>
      <c r="I479" t="s">
        <v>25</v>
      </c>
      <c r="J479" s="2">
        <v>29.027999999999999</v>
      </c>
      <c r="K479">
        <v>4.5999999999999996</v>
      </c>
      <c r="L479" t="str">
        <f>VLOOKUP(supermarkt_data[[#This Row],[Net Profit]],Category[],2,TRUE)</f>
        <v>Silver</v>
      </c>
      <c r="M479" s="7">
        <f>VLOOKUP(supermarkt_data[[#This Row],[Net Profit]],Discount_[],2,TRUE)</f>
        <v>0.04</v>
      </c>
      <c r="N479" s="8" t="str">
        <f>IF(supermarkt_data[[#This Row],[Payment]]="Cash","Y","")</f>
        <v>Y</v>
      </c>
      <c r="O479" t="str">
        <f>IF(OR(supermarkt_data[[#This Row],[Category]]="Gold",supermarkt_data[[#This Row],[Category]]="Premium"),"Gift","")</f>
        <v/>
      </c>
    </row>
    <row r="480" spans="1:15" x14ac:dyDescent="0.35">
      <c r="A480" t="s">
        <v>507</v>
      </c>
      <c r="B480" s="1">
        <v>43554</v>
      </c>
      <c r="C480" t="s">
        <v>20</v>
      </c>
      <c r="D480" t="s">
        <v>13</v>
      </c>
      <c r="E480" t="s">
        <v>14</v>
      </c>
      <c r="F480" t="s">
        <v>15</v>
      </c>
      <c r="G480" t="s">
        <v>16</v>
      </c>
      <c r="H480" t="s">
        <v>24</v>
      </c>
      <c r="I480" t="s">
        <v>25</v>
      </c>
      <c r="J480" s="2">
        <v>16.11</v>
      </c>
      <c r="K480">
        <v>6.6</v>
      </c>
      <c r="L480" t="str">
        <f>VLOOKUP(supermarkt_data[[#This Row],[Net Profit]],Category[],2,TRUE)</f>
        <v>Bronze</v>
      </c>
      <c r="M480" s="7">
        <f>VLOOKUP(supermarkt_data[[#This Row],[Net Profit]],Discount_[],2,TRUE)</f>
        <v>0.02</v>
      </c>
      <c r="N480" s="8" t="str">
        <f>IF(supermarkt_data[[#This Row],[Payment]]="Cash","Y","")</f>
        <v>Y</v>
      </c>
      <c r="O480" t="str">
        <f>IF(OR(supermarkt_data[[#This Row],[Category]]="Gold",supermarkt_data[[#This Row],[Category]]="Premium"),"Gift","")</f>
        <v/>
      </c>
    </row>
    <row r="481" spans="1:15" x14ac:dyDescent="0.35">
      <c r="A481" t="s">
        <v>508</v>
      </c>
      <c r="B481" s="1">
        <v>43521</v>
      </c>
      <c r="C481" t="s">
        <v>32</v>
      </c>
      <c r="D481" t="s">
        <v>13</v>
      </c>
      <c r="E481" t="s">
        <v>14</v>
      </c>
      <c r="F481" t="s">
        <v>23</v>
      </c>
      <c r="G481" t="s">
        <v>27</v>
      </c>
      <c r="H481" t="s">
        <v>17</v>
      </c>
      <c r="I481" t="s">
        <v>29</v>
      </c>
      <c r="J481" s="2">
        <v>9.7769999999999992</v>
      </c>
      <c r="K481">
        <v>6.3</v>
      </c>
      <c r="L481" t="str">
        <f>VLOOKUP(supermarkt_data[[#This Row],[Net Profit]],Category[],2,TRUE)</f>
        <v>Alert</v>
      </c>
      <c r="M481" s="7">
        <f>VLOOKUP(supermarkt_data[[#This Row],[Net Profit]],Discount_[],2,TRUE)</f>
        <v>0</v>
      </c>
      <c r="N481" s="8" t="str">
        <f>IF(supermarkt_data[[#This Row],[Payment]]="Cash","Y","")</f>
        <v/>
      </c>
      <c r="O481" t="str">
        <f>IF(OR(supermarkt_data[[#This Row],[Category]]="Gold",supermarkt_data[[#This Row],[Category]]="Premium"),"Gift","")</f>
        <v/>
      </c>
    </row>
    <row r="482" spans="1:15" x14ac:dyDescent="0.35">
      <c r="A482" t="s">
        <v>509</v>
      </c>
      <c r="B482" s="1">
        <v>43542</v>
      </c>
      <c r="C482" t="s">
        <v>20</v>
      </c>
      <c r="D482" t="s">
        <v>13</v>
      </c>
      <c r="E482" t="s">
        <v>14</v>
      </c>
      <c r="F482" t="s">
        <v>23</v>
      </c>
      <c r="G482" t="s">
        <v>16</v>
      </c>
      <c r="H482" t="s">
        <v>33</v>
      </c>
      <c r="I482" t="s">
        <v>29</v>
      </c>
      <c r="J482" s="2">
        <v>8.3149999999999995</v>
      </c>
      <c r="K482">
        <v>4.2</v>
      </c>
      <c r="L482" t="str">
        <f>VLOOKUP(supermarkt_data[[#This Row],[Net Profit]],Category[],2,TRUE)</f>
        <v>Alert</v>
      </c>
      <c r="M482" s="7">
        <f>VLOOKUP(supermarkt_data[[#This Row],[Net Profit]],Discount_[],2,TRUE)</f>
        <v>0</v>
      </c>
      <c r="N482" s="8" t="str">
        <f>IF(supermarkt_data[[#This Row],[Payment]]="Cash","Y","")</f>
        <v/>
      </c>
      <c r="O482" t="str">
        <f>IF(OR(supermarkt_data[[#This Row],[Category]]="Gold",supermarkt_data[[#This Row],[Category]]="Premium"),"Gift","")</f>
        <v/>
      </c>
    </row>
    <row r="483" spans="1:15" x14ac:dyDescent="0.35">
      <c r="A483" t="s">
        <v>510</v>
      </c>
      <c r="B483" s="1">
        <v>43531</v>
      </c>
      <c r="C483" t="s">
        <v>20</v>
      </c>
      <c r="D483" t="s">
        <v>21</v>
      </c>
      <c r="E483" t="s">
        <v>22</v>
      </c>
      <c r="F483" t="s">
        <v>23</v>
      </c>
      <c r="G483" t="s">
        <v>27</v>
      </c>
      <c r="H483" t="s">
        <v>24</v>
      </c>
      <c r="I483" t="s">
        <v>18</v>
      </c>
      <c r="J483" s="2">
        <v>16.814</v>
      </c>
      <c r="K483">
        <v>4.4000000000000004</v>
      </c>
      <c r="L483" t="str">
        <f>VLOOKUP(supermarkt_data[[#This Row],[Net Profit]],Category[],2,TRUE)</f>
        <v>Bronze</v>
      </c>
      <c r="M483" s="7">
        <f>VLOOKUP(supermarkt_data[[#This Row],[Net Profit]],Discount_[],2,TRUE)</f>
        <v>0.02</v>
      </c>
      <c r="N483" s="8" t="str">
        <f>IF(supermarkt_data[[#This Row],[Payment]]="Cash","Y","")</f>
        <v/>
      </c>
      <c r="O483" t="str">
        <f>IF(OR(supermarkt_data[[#This Row],[Category]]="Gold",supermarkt_data[[#This Row],[Category]]="Premium"),"Gift","")</f>
        <v/>
      </c>
    </row>
    <row r="484" spans="1:15" x14ac:dyDescent="0.35">
      <c r="A484" t="s">
        <v>511</v>
      </c>
      <c r="B484" s="1">
        <v>43540</v>
      </c>
      <c r="C484" t="s">
        <v>20</v>
      </c>
      <c r="D484" t="s">
        <v>39</v>
      </c>
      <c r="E484" t="s">
        <v>40</v>
      </c>
      <c r="F484" t="s">
        <v>23</v>
      </c>
      <c r="G484" t="s">
        <v>27</v>
      </c>
      <c r="H484" t="s">
        <v>33</v>
      </c>
      <c r="I484" t="s">
        <v>18</v>
      </c>
      <c r="J484" s="2">
        <v>17.184999999999999</v>
      </c>
      <c r="K484">
        <v>6.7</v>
      </c>
      <c r="L484" t="str">
        <f>VLOOKUP(supermarkt_data[[#This Row],[Net Profit]],Category[],2,TRUE)</f>
        <v>Bronze</v>
      </c>
      <c r="M484" s="7">
        <f>VLOOKUP(supermarkt_data[[#This Row],[Net Profit]],Discount_[],2,TRUE)</f>
        <v>0.02</v>
      </c>
      <c r="N484" s="8" t="str">
        <f>IF(supermarkt_data[[#This Row],[Payment]]="Cash","Y","")</f>
        <v/>
      </c>
      <c r="O484" t="str">
        <f>IF(OR(supermarkt_data[[#This Row],[Category]]="Gold",supermarkt_data[[#This Row],[Category]]="Premium"),"Gift","")</f>
        <v/>
      </c>
    </row>
    <row r="485" spans="1:15" x14ac:dyDescent="0.35">
      <c r="A485" t="s">
        <v>512</v>
      </c>
      <c r="B485" s="1">
        <v>43494</v>
      </c>
      <c r="C485" t="s">
        <v>12</v>
      </c>
      <c r="D485" t="s">
        <v>13</v>
      </c>
      <c r="E485" t="s">
        <v>14</v>
      </c>
      <c r="F485" t="s">
        <v>23</v>
      </c>
      <c r="G485" t="s">
        <v>27</v>
      </c>
      <c r="H485" t="s">
        <v>24</v>
      </c>
      <c r="I485" t="s">
        <v>18</v>
      </c>
      <c r="J485" s="2">
        <v>1.93</v>
      </c>
      <c r="K485">
        <v>6.7</v>
      </c>
      <c r="L485" t="str">
        <f>VLOOKUP(supermarkt_data[[#This Row],[Net Profit]],Category[],2,TRUE)</f>
        <v>Alert</v>
      </c>
      <c r="M485" s="7">
        <f>VLOOKUP(supermarkt_data[[#This Row],[Net Profit]],Discount_[],2,TRUE)</f>
        <v>0</v>
      </c>
      <c r="N485" s="8" t="str">
        <f>IF(supermarkt_data[[#This Row],[Payment]]="Cash","Y","")</f>
        <v/>
      </c>
      <c r="O485" t="str">
        <f>IF(OR(supermarkt_data[[#This Row],[Category]]="Gold",supermarkt_data[[#This Row],[Category]]="Premium"),"Gift","")</f>
        <v/>
      </c>
    </row>
    <row r="486" spans="1:15" x14ac:dyDescent="0.35">
      <c r="A486" t="s">
        <v>513</v>
      </c>
      <c r="B486" s="1">
        <v>43498</v>
      </c>
      <c r="C486" t="s">
        <v>32</v>
      </c>
      <c r="D486" t="s">
        <v>21</v>
      </c>
      <c r="E486" t="s">
        <v>22</v>
      </c>
      <c r="F486" t="s">
        <v>23</v>
      </c>
      <c r="G486" t="s">
        <v>27</v>
      </c>
      <c r="H486" t="s">
        <v>41</v>
      </c>
      <c r="I486" t="s">
        <v>25</v>
      </c>
      <c r="J486" s="2">
        <v>26.388000000000002</v>
      </c>
      <c r="K486">
        <v>8.4</v>
      </c>
      <c r="L486" t="str">
        <f>VLOOKUP(supermarkt_data[[#This Row],[Net Profit]],Category[],2,TRUE)</f>
        <v>Silver</v>
      </c>
      <c r="M486" s="7">
        <f>VLOOKUP(supermarkt_data[[#This Row],[Net Profit]],Discount_[],2,TRUE)</f>
        <v>0.04</v>
      </c>
      <c r="N486" s="8" t="str">
        <f>IF(supermarkt_data[[#This Row],[Payment]]="Cash","Y","")</f>
        <v>Y</v>
      </c>
      <c r="O486" t="str">
        <f>IF(OR(supermarkt_data[[#This Row],[Category]]="Gold",supermarkt_data[[#This Row],[Category]]="Premium"),"Gift","")</f>
        <v/>
      </c>
    </row>
    <row r="487" spans="1:15" x14ac:dyDescent="0.35">
      <c r="A487" t="s">
        <v>514</v>
      </c>
      <c r="B487" s="1">
        <v>43511</v>
      </c>
      <c r="C487" t="s">
        <v>32</v>
      </c>
      <c r="D487" t="s">
        <v>21</v>
      </c>
      <c r="E487" t="s">
        <v>22</v>
      </c>
      <c r="F487" t="s">
        <v>23</v>
      </c>
      <c r="G487" t="s">
        <v>16</v>
      </c>
      <c r="H487" t="s">
        <v>24</v>
      </c>
      <c r="I487" t="s">
        <v>25</v>
      </c>
      <c r="J487" s="2">
        <v>16.399999999999999</v>
      </c>
      <c r="K487">
        <v>6.2</v>
      </c>
      <c r="L487" t="str">
        <f>VLOOKUP(supermarkt_data[[#This Row],[Net Profit]],Category[],2,TRUE)</f>
        <v>Bronze</v>
      </c>
      <c r="M487" s="7">
        <f>VLOOKUP(supermarkt_data[[#This Row],[Net Profit]],Discount_[],2,TRUE)</f>
        <v>0.02</v>
      </c>
      <c r="N487" s="8" t="str">
        <f>IF(supermarkt_data[[#This Row],[Payment]]="Cash","Y","")</f>
        <v>Y</v>
      </c>
      <c r="O487" t="str">
        <f>IF(OR(supermarkt_data[[#This Row],[Category]]="Gold",supermarkt_data[[#This Row],[Category]]="Premium"),"Gift","")</f>
        <v/>
      </c>
    </row>
    <row r="488" spans="1:15" x14ac:dyDescent="0.35">
      <c r="A488" t="s">
        <v>515</v>
      </c>
      <c r="B488" s="1">
        <v>43473</v>
      </c>
      <c r="C488" t="s">
        <v>12</v>
      </c>
      <c r="D488" t="s">
        <v>13</v>
      </c>
      <c r="E488" t="s">
        <v>14</v>
      </c>
      <c r="F488" t="s">
        <v>23</v>
      </c>
      <c r="G488" t="s">
        <v>27</v>
      </c>
      <c r="H488" t="s">
        <v>33</v>
      </c>
      <c r="I488" t="s">
        <v>18</v>
      </c>
      <c r="J488" s="2">
        <v>9.2850000000000001</v>
      </c>
      <c r="K488">
        <v>5</v>
      </c>
      <c r="L488" t="str">
        <f>VLOOKUP(supermarkt_data[[#This Row],[Net Profit]],Category[],2,TRUE)</f>
        <v>Alert</v>
      </c>
      <c r="M488" s="7">
        <f>VLOOKUP(supermarkt_data[[#This Row],[Net Profit]],Discount_[],2,TRUE)</f>
        <v>0</v>
      </c>
      <c r="N488" s="8" t="str">
        <f>IF(supermarkt_data[[#This Row],[Payment]]="Cash","Y","")</f>
        <v/>
      </c>
      <c r="O488" t="str">
        <f>IF(OR(supermarkt_data[[#This Row],[Category]]="Gold",supermarkt_data[[#This Row],[Category]]="Premium"),"Gift","")</f>
        <v/>
      </c>
    </row>
    <row r="489" spans="1:15" x14ac:dyDescent="0.35">
      <c r="A489" t="s">
        <v>516</v>
      </c>
      <c r="B489" s="1">
        <v>43508</v>
      </c>
      <c r="C489" t="s">
        <v>32</v>
      </c>
      <c r="D489" t="s">
        <v>39</v>
      </c>
      <c r="E489" t="s">
        <v>40</v>
      </c>
      <c r="F489" t="s">
        <v>15</v>
      </c>
      <c r="G489" t="s">
        <v>27</v>
      </c>
      <c r="H489" t="s">
        <v>28</v>
      </c>
      <c r="I489" t="s">
        <v>25</v>
      </c>
      <c r="J489" s="2">
        <v>30.19</v>
      </c>
      <c r="K489">
        <v>6</v>
      </c>
      <c r="L489" t="str">
        <f>VLOOKUP(supermarkt_data[[#This Row],[Net Profit]],Category[],2,TRUE)</f>
        <v>Gold</v>
      </c>
      <c r="M489" s="7">
        <f>VLOOKUP(supermarkt_data[[#This Row],[Net Profit]],Discount_[],2,TRUE)</f>
        <v>7.0000000000000007E-2</v>
      </c>
      <c r="N489" s="8" t="str">
        <f>IF(supermarkt_data[[#This Row],[Payment]]="Cash","Y","")</f>
        <v>Y</v>
      </c>
      <c r="O489" t="str">
        <f>IF(OR(supermarkt_data[[#This Row],[Category]]="Gold",supermarkt_data[[#This Row],[Category]]="Premium"),"Gift","")</f>
        <v>Gift</v>
      </c>
    </row>
    <row r="490" spans="1:15" x14ac:dyDescent="0.35">
      <c r="A490" t="s">
        <v>517</v>
      </c>
      <c r="B490" s="1">
        <v>43466</v>
      </c>
      <c r="C490" t="s">
        <v>12</v>
      </c>
      <c r="D490" t="s">
        <v>21</v>
      </c>
      <c r="E490" t="s">
        <v>22</v>
      </c>
      <c r="F490" t="s">
        <v>15</v>
      </c>
      <c r="G490" t="s">
        <v>16</v>
      </c>
      <c r="H490" t="s">
        <v>33</v>
      </c>
      <c r="I490" t="s">
        <v>29</v>
      </c>
      <c r="J490" s="2">
        <v>18.489999999999998</v>
      </c>
      <c r="K490">
        <v>7</v>
      </c>
      <c r="L490" t="str">
        <f>VLOOKUP(supermarkt_data[[#This Row],[Net Profit]],Category[],2,TRUE)</f>
        <v>Bronze</v>
      </c>
      <c r="M490" s="7">
        <f>VLOOKUP(supermarkt_data[[#This Row],[Net Profit]],Discount_[],2,TRUE)</f>
        <v>0.02</v>
      </c>
      <c r="N490" s="8" t="str">
        <f>IF(supermarkt_data[[#This Row],[Payment]]="Cash","Y","")</f>
        <v/>
      </c>
      <c r="O490" t="str">
        <f>IF(OR(supermarkt_data[[#This Row],[Category]]="Gold",supermarkt_data[[#This Row],[Category]]="Premium"),"Gift","")</f>
        <v/>
      </c>
    </row>
    <row r="491" spans="1:15" x14ac:dyDescent="0.35">
      <c r="A491" t="s">
        <v>518</v>
      </c>
      <c r="B491" s="1">
        <v>43545</v>
      </c>
      <c r="C491" t="s">
        <v>20</v>
      </c>
      <c r="D491" t="s">
        <v>39</v>
      </c>
      <c r="E491" t="s">
        <v>40</v>
      </c>
      <c r="F491" t="s">
        <v>15</v>
      </c>
      <c r="G491" t="s">
        <v>16</v>
      </c>
      <c r="H491" t="s">
        <v>33</v>
      </c>
      <c r="I491" t="s">
        <v>18</v>
      </c>
      <c r="J491" s="2">
        <v>9.8979999999999997</v>
      </c>
      <c r="K491">
        <v>6.6</v>
      </c>
      <c r="L491" t="str">
        <f>VLOOKUP(supermarkt_data[[#This Row],[Net Profit]],Category[],2,TRUE)</f>
        <v>Alert</v>
      </c>
      <c r="M491" s="7">
        <f>VLOOKUP(supermarkt_data[[#This Row],[Net Profit]],Discount_[],2,TRUE)</f>
        <v>0</v>
      </c>
      <c r="N491" s="8" t="str">
        <f>IF(supermarkt_data[[#This Row],[Payment]]="Cash","Y","")</f>
        <v/>
      </c>
      <c r="O491" t="str">
        <f>IF(OR(supermarkt_data[[#This Row],[Category]]="Gold",supermarkt_data[[#This Row],[Category]]="Premium"),"Gift","")</f>
        <v/>
      </c>
    </row>
    <row r="492" spans="1:15" x14ac:dyDescent="0.35">
      <c r="A492" t="s">
        <v>519</v>
      </c>
      <c r="B492" s="1">
        <v>43524</v>
      </c>
      <c r="C492" t="s">
        <v>32</v>
      </c>
      <c r="D492" t="s">
        <v>39</v>
      </c>
      <c r="E492" t="s">
        <v>40</v>
      </c>
      <c r="F492" t="s">
        <v>23</v>
      </c>
      <c r="G492" t="s">
        <v>16</v>
      </c>
      <c r="H492" t="s">
        <v>43</v>
      </c>
      <c r="I492" t="s">
        <v>25</v>
      </c>
      <c r="J492" s="2">
        <v>20.545000000000002</v>
      </c>
      <c r="K492">
        <v>7.3</v>
      </c>
      <c r="L492" t="str">
        <f>VLOOKUP(supermarkt_data[[#This Row],[Net Profit]],Category[],2,TRUE)</f>
        <v>Silver</v>
      </c>
      <c r="M492" s="7">
        <f>VLOOKUP(supermarkt_data[[#This Row],[Net Profit]],Discount_[],2,TRUE)</f>
        <v>0.04</v>
      </c>
      <c r="N492" s="8" t="str">
        <f>IF(supermarkt_data[[#This Row],[Payment]]="Cash","Y","")</f>
        <v>Y</v>
      </c>
      <c r="O492" t="str">
        <f>IF(OR(supermarkt_data[[#This Row],[Category]]="Gold",supermarkt_data[[#This Row],[Category]]="Premium"),"Gift","")</f>
        <v/>
      </c>
    </row>
    <row r="493" spans="1:15" x14ac:dyDescent="0.35">
      <c r="A493" t="s">
        <v>520</v>
      </c>
      <c r="B493" s="1">
        <v>43547</v>
      </c>
      <c r="C493" t="s">
        <v>20</v>
      </c>
      <c r="D493" t="s">
        <v>13</v>
      </c>
      <c r="E493" t="s">
        <v>14</v>
      </c>
      <c r="F493" t="s">
        <v>23</v>
      </c>
      <c r="G493" t="s">
        <v>27</v>
      </c>
      <c r="H493" t="s">
        <v>43</v>
      </c>
      <c r="I493" t="s">
        <v>18</v>
      </c>
      <c r="J493" s="2">
        <v>7.43</v>
      </c>
      <c r="K493">
        <v>8.3000000000000007</v>
      </c>
      <c r="L493" t="str">
        <f>VLOOKUP(supermarkt_data[[#This Row],[Net Profit]],Category[],2,TRUE)</f>
        <v>Alert</v>
      </c>
      <c r="M493" s="7">
        <f>VLOOKUP(supermarkt_data[[#This Row],[Net Profit]],Discount_[],2,TRUE)</f>
        <v>0</v>
      </c>
      <c r="N493" s="8" t="str">
        <f>IF(supermarkt_data[[#This Row],[Payment]]="Cash","Y","")</f>
        <v/>
      </c>
      <c r="O493" t="str">
        <f>IF(OR(supermarkt_data[[#This Row],[Category]]="Gold",supermarkt_data[[#This Row],[Category]]="Premium"),"Gift","")</f>
        <v/>
      </c>
    </row>
    <row r="494" spans="1:15" x14ac:dyDescent="0.35">
      <c r="A494" t="s">
        <v>521</v>
      </c>
      <c r="B494" s="1">
        <v>43495</v>
      </c>
      <c r="C494" t="s">
        <v>12</v>
      </c>
      <c r="D494" t="s">
        <v>21</v>
      </c>
      <c r="E494" t="s">
        <v>22</v>
      </c>
      <c r="F494" t="s">
        <v>23</v>
      </c>
      <c r="G494" t="s">
        <v>27</v>
      </c>
      <c r="H494" t="s">
        <v>28</v>
      </c>
      <c r="I494" t="s">
        <v>25</v>
      </c>
      <c r="J494" s="2">
        <v>1.1479999999999999</v>
      </c>
      <c r="K494">
        <v>4.3</v>
      </c>
      <c r="L494" t="str">
        <f>VLOOKUP(supermarkt_data[[#This Row],[Net Profit]],Category[],2,TRUE)</f>
        <v>Alert</v>
      </c>
      <c r="M494" s="7">
        <f>VLOOKUP(supermarkt_data[[#This Row],[Net Profit]],Discount_[],2,TRUE)</f>
        <v>0</v>
      </c>
      <c r="N494" s="8" t="str">
        <f>IF(supermarkt_data[[#This Row],[Payment]]="Cash","Y","")</f>
        <v>Y</v>
      </c>
      <c r="O494" t="str">
        <f>IF(OR(supermarkt_data[[#This Row],[Category]]="Gold",supermarkt_data[[#This Row],[Category]]="Premium"),"Gift","")</f>
        <v/>
      </c>
    </row>
    <row r="495" spans="1:15" x14ac:dyDescent="0.35">
      <c r="A495" t="s">
        <v>522</v>
      </c>
      <c r="B495" s="1">
        <v>43500</v>
      </c>
      <c r="C495" t="s">
        <v>32</v>
      </c>
      <c r="D495" t="s">
        <v>39</v>
      </c>
      <c r="E495" t="s">
        <v>40</v>
      </c>
      <c r="F495" t="s">
        <v>15</v>
      </c>
      <c r="G495" t="s">
        <v>16</v>
      </c>
      <c r="H495" t="s">
        <v>28</v>
      </c>
      <c r="I495" t="s">
        <v>18</v>
      </c>
      <c r="J495" s="2">
        <v>34.956000000000003</v>
      </c>
      <c r="K495">
        <v>9.8000000000000007</v>
      </c>
      <c r="L495" t="str">
        <f>VLOOKUP(supermarkt_data[[#This Row],[Net Profit]],Category[],2,TRUE)</f>
        <v>Gold</v>
      </c>
      <c r="M495" s="7">
        <f>VLOOKUP(supermarkt_data[[#This Row],[Net Profit]],Discount_[],2,TRUE)</f>
        <v>7.0000000000000007E-2</v>
      </c>
      <c r="N495" s="8" t="str">
        <f>IF(supermarkt_data[[#This Row],[Payment]]="Cash","Y","")</f>
        <v/>
      </c>
      <c r="O495" t="str">
        <f>IF(OR(supermarkt_data[[#This Row],[Category]]="Gold",supermarkt_data[[#This Row],[Category]]="Premium"),"Gift","")</f>
        <v>Gift</v>
      </c>
    </row>
    <row r="496" spans="1:15" x14ac:dyDescent="0.35">
      <c r="A496" t="s">
        <v>523</v>
      </c>
      <c r="B496" s="1">
        <v>43537</v>
      </c>
      <c r="C496" t="s">
        <v>20</v>
      </c>
      <c r="D496" t="s">
        <v>39</v>
      </c>
      <c r="E496" t="s">
        <v>40</v>
      </c>
      <c r="F496" t="s">
        <v>23</v>
      </c>
      <c r="G496" t="s">
        <v>16</v>
      </c>
      <c r="H496" t="s">
        <v>43</v>
      </c>
      <c r="I496" t="s">
        <v>18</v>
      </c>
      <c r="J496" s="2">
        <v>3.47</v>
      </c>
      <c r="K496">
        <v>8.1999999999999993</v>
      </c>
      <c r="L496" t="str">
        <f>VLOOKUP(supermarkt_data[[#This Row],[Net Profit]],Category[],2,TRUE)</f>
        <v>Alert</v>
      </c>
      <c r="M496" s="7">
        <f>VLOOKUP(supermarkt_data[[#This Row],[Net Profit]],Discount_[],2,TRUE)</f>
        <v>0</v>
      </c>
      <c r="N496" s="8" t="str">
        <f>IF(supermarkt_data[[#This Row],[Payment]]="Cash","Y","")</f>
        <v/>
      </c>
      <c r="O496" t="str">
        <f>IF(OR(supermarkt_data[[#This Row],[Category]]="Gold",supermarkt_data[[#This Row],[Category]]="Premium"),"Gift","")</f>
        <v/>
      </c>
    </row>
    <row r="497" spans="1:15" x14ac:dyDescent="0.35">
      <c r="A497" t="s">
        <v>524</v>
      </c>
      <c r="B497" s="1">
        <v>43539</v>
      </c>
      <c r="C497" t="s">
        <v>20</v>
      </c>
      <c r="D497" t="s">
        <v>13</v>
      </c>
      <c r="E497" t="s">
        <v>14</v>
      </c>
      <c r="F497" t="s">
        <v>15</v>
      </c>
      <c r="G497" t="s">
        <v>16</v>
      </c>
      <c r="H497" t="s">
        <v>43</v>
      </c>
      <c r="I497" t="s">
        <v>29</v>
      </c>
      <c r="J497" s="2">
        <v>9.83</v>
      </c>
      <c r="K497">
        <v>7.2</v>
      </c>
      <c r="L497" t="str">
        <f>VLOOKUP(supermarkt_data[[#This Row],[Net Profit]],Category[],2,TRUE)</f>
        <v>Alert</v>
      </c>
      <c r="M497" s="7">
        <f>VLOOKUP(supermarkt_data[[#This Row],[Net Profit]],Discount_[],2,TRUE)</f>
        <v>0</v>
      </c>
      <c r="N497" s="8" t="str">
        <f>IF(supermarkt_data[[#This Row],[Payment]]="Cash","Y","")</f>
        <v/>
      </c>
      <c r="O497" t="str">
        <f>IF(OR(supermarkt_data[[#This Row],[Category]]="Gold",supermarkt_data[[#This Row],[Category]]="Premium"),"Gift","")</f>
        <v/>
      </c>
    </row>
    <row r="498" spans="1:15" x14ac:dyDescent="0.35">
      <c r="A498" t="s">
        <v>525</v>
      </c>
      <c r="B498" s="1">
        <v>43529</v>
      </c>
      <c r="C498" t="s">
        <v>20</v>
      </c>
      <c r="D498" t="s">
        <v>39</v>
      </c>
      <c r="E498" t="s">
        <v>40</v>
      </c>
      <c r="F498" t="s">
        <v>15</v>
      </c>
      <c r="G498" t="s">
        <v>16</v>
      </c>
      <c r="H498" t="s">
        <v>17</v>
      </c>
      <c r="I498" t="s">
        <v>18</v>
      </c>
      <c r="J498" s="2">
        <v>10.128</v>
      </c>
      <c r="K498">
        <v>8.6999999999999993</v>
      </c>
      <c r="L498" t="str">
        <f>VLOOKUP(supermarkt_data[[#This Row],[Net Profit]],Category[],2,TRUE)</f>
        <v>Bronze</v>
      </c>
      <c r="M498" s="7">
        <f>VLOOKUP(supermarkt_data[[#This Row],[Net Profit]],Discount_[],2,TRUE)</f>
        <v>0.02</v>
      </c>
      <c r="N498" s="8" t="str">
        <f>IF(supermarkt_data[[#This Row],[Payment]]="Cash","Y","")</f>
        <v/>
      </c>
      <c r="O498" t="str">
        <f>IF(OR(supermarkt_data[[#This Row],[Category]]="Gold",supermarkt_data[[#This Row],[Category]]="Premium"),"Gift","")</f>
        <v/>
      </c>
    </row>
    <row r="499" spans="1:15" x14ac:dyDescent="0.35">
      <c r="A499" t="s">
        <v>526</v>
      </c>
      <c r="B499" s="1">
        <v>43529</v>
      </c>
      <c r="C499" t="s">
        <v>20</v>
      </c>
      <c r="D499" t="s">
        <v>21</v>
      </c>
      <c r="E499" t="s">
        <v>22</v>
      </c>
      <c r="F499" t="s">
        <v>15</v>
      </c>
      <c r="G499" t="s">
        <v>16</v>
      </c>
      <c r="H499" t="s">
        <v>28</v>
      </c>
      <c r="I499" t="s">
        <v>29</v>
      </c>
      <c r="J499" s="2">
        <v>6.06</v>
      </c>
      <c r="K499">
        <v>8.4</v>
      </c>
      <c r="L499" t="str">
        <f>VLOOKUP(supermarkt_data[[#This Row],[Net Profit]],Category[],2,TRUE)</f>
        <v>Alert</v>
      </c>
      <c r="M499" s="7">
        <f>VLOOKUP(supermarkt_data[[#This Row],[Net Profit]],Discount_[],2,TRUE)</f>
        <v>0</v>
      </c>
      <c r="N499" s="8" t="str">
        <f>IF(supermarkt_data[[#This Row],[Payment]]="Cash","Y","")</f>
        <v/>
      </c>
      <c r="O499" t="str">
        <f>IF(OR(supermarkt_data[[#This Row],[Category]]="Gold",supermarkt_data[[#This Row],[Category]]="Premium"),"Gift","")</f>
        <v/>
      </c>
    </row>
    <row r="500" spans="1:15" x14ac:dyDescent="0.35">
      <c r="A500" t="s">
        <v>527</v>
      </c>
      <c r="B500" s="1">
        <v>43522</v>
      </c>
      <c r="C500" t="s">
        <v>32</v>
      </c>
      <c r="D500" t="s">
        <v>39</v>
      </c>
      <c r="E500" t="s">
        <v>40</v>
      </c>
      <c r="F500" t="s">
        <v>23</v>
      </c>
      <c r="G500" t="s">
        <v>27</v>
      </c>
      <c r="H500" t="s">
        <v>43</v>
      </c>
      <c r="I500" t="s">
        <v>18</v>
      </c>
      <c r="J500" s="2">
        <v>9.9890000000000008</v>
      </c>
      <c r="K500">
        <v>7.1</v>
      </c>
      <c r="L500" t="str">
        <f>VLOOKUP(supermarkt_data[[#This Row],[Net Profit]],Category[],2,TRUE)</f>
        <v>Alert</v>
      </c>
      <c r="M500" s="7">
        <f>VLOOKUP(supermarkt_data[[#This Row],[Net Profit]],Discount_[],2,TRUE)</f>
        <v>0</v>
      </c>
      <c r="N500" s="8" t="str">
        <f>IF(supermarkt_data[[#This Row],[Payment]]="Cash","Y","")</f>
        <v/>
      </c>
      <c r="O500" t="str">
        <f>IF(OR(supermarkt_data[[#This Row],[Category]]="Gold",supermarkt_data[[#This Row],[Category]]="Premium"),"Gift","")</f>
        <v/>
      </c>
    </row>
    <row r="501" spans="1:15" x14ac:dyDescent="0.35">
      <c r="A501" t="s">
        <v>528</v>
      </c>
      <c r="B501" s="1">
        <v>43544</v>
      </c>
      <c r="C501" t="s">
        <v>20</v>
      </c>
      <c r="D501" t="s">
        <v>39</v>
      </c>
      <c r="E501" t="s">
        <v>40</v>
      </c>
      <c r="F501" t="s">
        <v>23</v>
      </c>
      <c r="G501" t="s">
        <v>27</v>
      </c>
      <c r="H501" t="s">
        <v>33</v>
      </c>
      <c r="I501" t="s">
        <v>25</v>
      </c>
      <c r="J501" s="2">
        <v>30.367999999999999</v>
      </c>
      <c r="K501">
        <v>5.5</v>
      </c>
      <c r="L501" t="str">
        <f>VLOOKUP(supermarkt_data[[#This Row],[Net Profit]],Category[],2,TRUE)</f>
        <v>Gold</v>
      </c>
      <c r="M501" s="7">
        <f>VLOOKUP(supermarkt_data[[#This Row],[Net Profit]],Discount_[],2,TRUE)</f>
        <v>7.0000000000000007E-2</v>
      </c>
      <c r="N501" s="8" t="str">
        <f>IF(supermarkt_data[[#This Row],[Payment]]="Cash","Y","")</f>
        <v>Y</v>
      </c>
      <c r="O501" t="str">
        <f>IF(OR(supermarkt_data[[#This Row],[Category]]="Gold",supermarkt_data[[#This Row],[Category]]="Premium"),"Gift","")</f>
        <v>Gift</v>
      </c>
    </row>
    <row r="502" spans="1:15" x14ac:dyDescent="0.35">
      <c r="A502" t="s">
        <v>529</v>
      </c>
      <c r="B502" s="1">
        <v>43466</v>
      </c>
      <c r="C502" t="s">
        <v>12</v>
      </c>
      <c r="D502" t="s">
        <v>21</v>
      </c>
      <c r="E502" t="s">
        <v>22</v>
      </c>
      <c r="F502" t="s">
        <v>23</v>
      </c>
      <c r="G502" t="s">
        <v>16</v>
      </c>
      <c r="H502" t="s">
        <v>24</v>
      </c>
      <c r="I502" t="s">
        <v>25</v>
      </c>
      <c r="J502" s="2">
        <v>6.3220000000000001</v>
      </c>
      <c r="K502">
        <v>8.5</v>
      </c>
      <c r="L502" t="str">
        <f>VLOOKUP(supermarkt_data[[#This Row],[Net Profit]],Category[],2,TRUE)</f>
        <v>Alert</v>
      </c>
      <c r="M502" s="7">
        <f>VLOOKUP(supermarkt_data[[#This Row],[Net Profit]],Discount_[],2,TRUE)</f>
        <v>0</v>
      </c>
      <c r="N502" s="8" t="str">
        <f>IF(supermarkt_data[[#This Row],[Payment]]="Cash","Y","")</f>
        <v>Y</v>
      </c>
      <c r="O502" t="str">
        <f>IF(OR(supermarkt_data[[#This Row],[Category]]="Gold",supermarkt_data[[#This Row],[Category]]="Premium"),"Gift","")</f>
        <v/>
      </c>
    </row>
    <row r="503" spans="1:15" x14ac:dyDescent="0.35">
      <c r="A503" t="s">
        <v>530</v>
      </c>
      <c r="B503" s="1">
        <v>43492</v>
      </c>
      <c r="C503" t="s">
        <v>12</v>
      </c>
      <c r="D503" t="s">
        <v>21</v>
      </c>
      <c r="E503" t="s">
        <v>22</v>
      </c>
      <c r="F503" t="s">
        <v>23</v>
      </c>
      <c r="G503" t="s">
        <v>16</v>
      </c>
      <c r="H503" t="s">
        <v>41</v>
      </c>
      <c r="I503" t="s">
        <v>25</v>
      </c>
      <c r="J503" s="2">
        <v>27.071999999999999</v>
      </c>
      <c r="K503">
        <v>6.2</v>
      </c>
      <c r="L503" t="str">
        <f>VLOOKUP(supermarkt_data[[#This Row],[Net Profit]],Category[],2,TRUE)</f>
        <v>Silver</v>
      </c>
      <c r="M503" s="7">
        <f>VLOOKUP(supermarkt_data[[#This Row],[Net Profit]],Discount_[],2,TRUE)</f>
        <v>0.04</v>
      </c>
      <c r="N503" s="8" t="str">
        <f>IF(supermarkt_data[[#This Row],[Payment]]="Cash","Y","")</f>
        <v>Y</v>
      </c>
      <c r="O503" t="str">
        <f>IF(OR(supermarkt_data[[#This Row],[Category]]="Gold",supermarkt_data[[#This Row],[Category]]="Premium"),"Gift","")</f>
        <v/>
      </c>
    </row>
    <row r="504" spans="1:15" x14ac:dyDescent="0.35">
      <c r="A504" t="s">
        <v>531</v>
      </c>
      <c r="B504" s="1">
        <v>43486</v>
      </c>
      <c r="C504" t="s">
        <v>12</v>
      </c>
      <c r="D504" t="s">
        <v>39</v>
      </c>
      <c r="E504" t="s">
        <v>40</v>
      </c>
      <c r="F504" t="s">
        <v>15</v>
      </c>
      <c r="G504" t="s">
        <v>16</v>
      </c>
      <c r="H504" t="s">
        <v>33</v>
      </c>
      <c r="I504" t="s">
        <v>25</v>
      </c>
      <c r="J504" s="2">
        <v>4.9065000000000003</v>
      </c>
      <c r="K504">
        <v>8.9</v>
      </c>
      <c r="L504" t="str">
        <f>VLOOKUP(supermarkt_data[[#This Row],[Net Profit]],Category[],2,TRUE)</f>
        <v>Alert</v>
      </c>
      <c r="M504" s="7">
        <f>VLOOKUP(supermarkt_data[[#This Row],[Net Profit]],Discount_[],2,TRUE)</f>
        <v>0</v>
      </c>
      <c r="N504" s="8" t="str">
        <f>IF(supermarkt_data[[#This Row],[Payment]]="Cash","Y","")</f>
        <v>Y</v>
      </c>
      <c r="O504" t="str">
        <f>IF(OR(supermarkt_data[[#This Row],[Category]]="Gold",supermarkt_data[[#This Row],[Category]]="Premium"),"Gift","")</f>
        <v/>
      </c>
    </row>
    <row r="505" spans="1:15" x14ac:dyDescent="0.35">
      <c r="A505" t="s">
        <v>532</v>
      </c>
      <c r="B505" s="1">
        <v>43498</v>
      </c>
      <c r="C505" t="s">
        <v>32</v>
      </c>
      <c r="D505" t="s">
        <v>13</v>
      </c>
      <c r="E505" t="s">
        <v>14</v>
      </c>
      <c r="F505" t="s">
        <v>15</v>
      </c>
      <c r="G505" t="s">
        <v>16</v>
      </c>
      <c r="H505" t="s">
        <v>33</v>
      </c>
      <c r="I505" t="s">
        <v>25</v>
      </c>
      <c r="J505" s="2">
        <v>20.608000000000001</v>
      </c>
      <c r="K505">
        <v>9.6</v>
      </c>
      <c r="L505" t="str">
        <f>VLOOKUP(supermarkt_data[[#This Row],[Net Profit]],Category[],2,TRUE)</f>
        <v>Silver</v>
      </c>
      <c r="M505" s="7">
        <f>VLOOKUP(supermarkt_data[[#This Row],[Net Profit]],Discount_[],2,TRUE)</f>
        <v>0.04</v>
      </c>
      <c r="N505" s="8" t="str">
        <f>IF(supermarkt_data[[#This Row],[Payment]]="Cash","Y","")</f>
        <v>Y</v>
      </c>
      <c r="O505" t="str">
        <f>IF(OR(supermarkt_data[[#This Row],[Category]]="Gold",supermarkt_data[[#This Row],[Category]]="Premium"),"Gift","")</f>
        <v/>
      </c>
    </row>
    <row r="506" spans="1:15" x14ac:dyDescent="0.35">
      <c r="A506" t="s">
        <v>533</v>
      </c>
      <c r="B506" s="1">
        <v>43499</v>
      </c>
      <c r="C506" t="s">
        <v>32</v>
      </c>
      <c r="D506" t="s">
        <v>39</v>
      </c>
      <c r="E506" t="s">
        <v>40</v>
      </c>
      <c r="F506" t="s">
        <v>15</v>
      </c>
      <c r="G506" t="s">
        <v>27</v>
      </c>
      <c r="H506" t="s">
        <v>33</v>
      </c>
      <c r="I506" t="s">
        <v>29</v>
      </c>
      <c r="J506" s="2">
        <v>3.6985000000000001</v>
      </c>
      <c r="K506">
        <v>5.4</v>
      </c>
      <c r="L506" t="str">
        <f>VLOOKUP(supermarkt_data[[#This Row],[Net Profit]],Category[],2,TRUE)</f>
        <v>Alert</v>
      </c>
      <c r="M506" s="7">
        <f>VLOOKUP(supermarkt_data[[#This Row],[Net Profit]],Discount_[],2,TRUE)</f>
        <v>0</v>
      </c>
      <c r="N506" s="8" t="str">
        <f>IF(supermarkt_data[[#This Row],[Payment]]="Cash","Y","")</f>
        <v/>
      </c>
      <c r="O506" t="str">
        <f>IF(OR(supermarkt_data[[#This Row],[Category]]="Gold",supermarkt_data[[#This Row],[Category]]="Premium"),"Gift","")</f>
        <v/>
      </c>
    </row>
    <row r="507" spans="1:15" x14ac:dyDescent="0.35">
      <c r="A507" t="s">
        <v>534</v>
      </c>
      <c r="B507" s="1">
        <v>43470</v>
      </c>
      <c r="C507" t="s">
        <v>12</v>
      </c>
      <c r="D507" t="s">
        <v>21</v>
      </c>
      <c r="E507" t="s">
        <v>22</v>
      </c>
      <c r="F507" t="s">
        <v>15</v>
      </c>
      <c r="G507" t="s">
        <v>16</v>
      </c>
      <c r="H507" t="s">
        <v>43</v>
      </c>
      <c r="I507" t="s">
        <v>18</v>
      </c>
      <c r="J507" s="2">
        <v>1.595</v>
      </c>
      <c r="K507">
        <v>9.1</v>
      </c>
      <c r="L507" t="str">
        <f>VLOOKUP(supermarkt_data[[#This Row],[Net Profit]],Category[],2,TRUE)</f>
        <v>Alert</v>
      </c>
      <c r="M507" s="7">
        <f>VLOOKUP(supermarkt_data[[#This Row],[Net Profit]],Discount_[],2,TRUE)</f>
        <v>0</v>
      </c>
      <c r="N507" s="8" t="str">
        <f>IF(supermarkt_data[[#This Row],[Payment]]="Cash","Y","")</f>
        <v/>
      </c>
      <c r="O507" t="str">
        <f>IF(OR(supermarkt_data[[#This Row],[Category]]="Gold",supermarkt_data[[#This Row],[Category]]="Premium"),"Gift","")</f>
        <v/>
      </c>
    </row>
    <row r="508" spans="1:15" x14ac:dyDescent="0.35">
      <c r="A508" t="s">
        <v>535</v>
      </c>
      <c r="B508" s="1">
        <v>43492</v>
      </c>
      <c r="C508" t="s">
        <v>12</v>
      </c>
      <c r="D508" t="s">
        <v>21</v>
      </c>
      <c r="E508" t="s">
        <v>22</v>
      </c>
      <c r="F508" t="s">
        <v>23</v>
      </c>
      <c r="G508" t="s">
        <v>27</v>
      </c>
      <c r="H508" t="s">
        <v>28</v>
      </c>
      <c r="I508" t="s">
        <v>18</v>
      </c>
      <c r="J508" s="2">
        <v>6.94</v>
      </c>
      <c r="K508">
        <v>9</v>
      </c>
      <c r="L508" t="str">
        <f>VLOOKUP(supermarkt_data[[#This Row],[Net Profit]],Category[],2,TRUE)</f>
        <v>Alert</v>
      </c>
      <c r="M508" s="7">
        <f>VLOOKUP(supermarkt_data[[#This Row],[Net Profit]],Discount_[],2,TRUE)</f>
        <v>0</v>
      </c>
      <c r="N508" s="8" t="str">
        <f>IF(supermarkt_data[[#This Row],[Payment]]="Cash","Y","")</f>
        <v/>
      </c>
      <c r="O508" t="str">
        <f>IF(OR(supermarkt_data[[#This Row],[Category]]="Gold",supermarkt_data[[#This Row],[Category]]="Premium"),"Gift","")</f>
        <v/>
      </c>
    </row>
    <row r="509" spans="1:15" x14ac:dyDescent="0.35">
      <c r="A509" t="s">
        <v>536</v>
      </c>
      <c r="B509" s="1">
        <v>43549</v>
      </c>
      <c r="C509" t="s">
        <v>20</v>
      </c>
      <c r="D509" t="s">
        <v>39</v>
      </c>
      <c r="E509" t="s">
        <v>40</v>
      </c>
      <c r="F509" t="s">
        <v>23</v>
      </c>
      <c r="G509" t="s">
        <v>16</v>
      </c>
      <c r="H509" t="s">
        <v>33</v>
      </c>
      <c r="I509" t="s">
        <v>25</v>
      </c>
      <c r="J509" s="2">
        <v>9.3309999999999995</v>
      </c>
      <c r="K509">
        <v>6.3</v>
      </c>
      <c r="L509" t="str">
        <f>VLOOKUP(supermarkt_data[[#This Row],[Net Profit]],Category[],2,TRUE)</f>
        <v>Alert</v>
      </c>
      <c r="M509" s="7">
        <f>VLOOKUP(supermarkt_data[[#This Row],[Net Profit]],Discount_[],2,TRUE)</f>
        <v>0</v>
      </c>
      <c r="N509" s="8" t="str">
        <f>IF(supermarkt_data[[#This Row],[Payment]]="Cash","Y","")</f>
        <v>Y</v>
      </c>
      <c r="O509" t="str">
        <f>IF(OR(supermarkt_data[[#This Row],[Category]]="Gold",supermarkt_data[[#This Row],[Category]]="Premium"),"Gift","")</f>
        <v/>
      </c>
    </row>
    <row r="510" spans="1:15" x14ac:dyDescent="0.35">
      <c r="A510" t="s">
        <v>537</v>
      </c>
      <c r="B510" s="1">
        <v>43521</v>
      </c>
      <c r="C510" t="s">
        <v>32</v>
      </c>
      <c r="D510" t="s">
        <v>39</v>
      </c>
      <c r="E510" t="s">
        <v>40</v>
      </c>
      <c r="F510" t="s">
        <v>23</v>
      </c>
      <c r="G510" t="s">
        <v>27</v>
      </c>
      <c r="H510" t="s">
        <v>33</v>
      </c>
      <c r="I510" t="s">
        <v>29</v>
      </c>
      <c r="J510" s="2">
        <v>4.4225000000000003</v>
      </c>
      <c r="K510">
        <v>9.5</v>
      </c>
      <c r="L510" t="str">
        <f>VLOOKUP(supermarkt_data[[#This Row],[Net Profit]],Category[],2,TRUE)</f>
        <v>Alert</v>
      </c>
      <c r="M510" s="7">
        <f>VLOOKUP(supermarkt_data[[#This Row],[Net Profit]],Discount_[],2,TRUE)</f>
        <v>0</v>
      </c>
      <c r="N510" s="8" t="str">
        <f>IF(supermarkt_data[[#This Row],[Payment]]="Cash","Y","")</f>
        <v/>
      </c>
      <c r="O510" t="str">
        <f>IF(OR(supermarkt_data[[#This Row],[Category]]="Gold",supermarkt_data[[#This Row],[Category]]="Premium"),"Gift","")</f>
        <v/>
      </c>
    </row>
    <row r="511" spans="1:15" x14ac:dyDescent="0.35">
      <c r="A511" t="s">
        <v>538</v>
      </c>
      <c r="B511" s="1">
        <v>43493</v>
      </c>
      <c r="C511" t="s">
        <v>12</v>
      </c>
      <c r="D511" t="s">
        <v>13</v>
      </c>
      <c r="E511" t="s">
        <v>14</v>
      </c>
      <c r="F511" t="s">
        <v>15</v>
      </c>
      <c r="G511" t="s">
        <v>27</v>
      </c>
      <c r="H511" t="s">
        <v>24</v>
      </c>
      <c r="I511" t="s">
        <v>18</v>
      </c>
      <c r="J511" s="2">
        <v>9.6720000000000006</v>
      </c>
      <c r="K511">
        <v>9.8000000000000007</v>
      </c>
      <c r="L511" t="str">
        <f>VLOOKUP(supermarkt_data[[#This Row],[Net Profit]],Category[],2,TRUE)</f>
        <v>Alert</v>
      </c>
      <c r="M511" s="7">
        <f>VLOOKUP(supermarkt_data[[#This Row],[Net Profit]],Discount_[],2,TRUE)</f>
        <v>0</v>
      </c>
      <c r="N511" s="8" t="str">
        <f>IF(supermarkt_data[[#This Row],[Payment]]="Cash","Y","")</f>
        <v/>
      </c>
      <c r="O511" t="str">
        <f>IF(OR(supermarkt_data[[#This Row],[Category]]="Gold",supermarkt_data[[#This Row],[Category]]="Premium"),"Gift","")</f>
        <v/>
      </c>
    </row>
    <row r="512" spans="1:15" x14ac:dyDescent="0.35">
      <c r="A512" t="s">
        <v>539</v>
      </c>
      <c r="B512" s="1">
        <v>43473</v>
      </c>
      <c r="C512" t="s">
        <v>12</v>
      </c>
      <c r="D512" t="s">
        <v>39</v>
      </c>
      <c r="E512" t="s">
        <v>40</v>
      </c>
      <c r="F512" t="s">
        <v>15</v>
      </c>
      <c r="G512" t="s">
        <v>16</v>
      </c>
      <c r="H512" t="s">
        <v>33</v>
      </c>
      <c r="I512" t="s">
        <v>25</v>
      </c>
      <c r="J512" s="2">
        <v>7.2750000000000004</v>
      </c>
      <c r="K512">
        <v>6.7</v>
      </c>
      <c r="L512" t="str">
        <f>VLOOKUP(supermarkt_data[[#This Row],[Net Profit]],Category[],2,TRUE)</f>
        <v>Alert</v>
      </c>
      <c r="M512" s="7">
        <f>VLOOKUP(supermarkt_data[[#This Row],[Net Profit]],Discount_[],2,TRUE)</f>
        <v>0</v>
      </c>
      <c r="N512" s="8" t="str">
        <f>IF(supermarkt_data[[#This Row],[Payment]]="Cash","Y","")</f>
        <v>Y</v>
      </c>
      <c r="O512" t="str">
        <f>IF(OR(supermarkt_data[[#This Row],[Category]]="Gold",supermarkt_data[[#This Row],[Category]]="Premium"),"Gift","")</f>
        <v/>
      </c>
    </row>
    <row r="513" spans="1:15" x14ac:dyDescent="0.35">
      <c r="A513" t="s">
        <v>540</v>
      </c>
      <c r="B513" s="1">
        <v>43494</v>
      </c>
      <c r="C513" t="s">
        <v>12</v>
      </c>
      <c r="D513" t="s">
        <v>39</v>
      </c>
      <c r="E513" t="s">
        <v>40</v>
      </c>
      <c r="F513" t="s">
        <v>23</v>
      </c>
      <c r="G513" t="s">
        <v>16</v>
      </c>
      <c r="H513" t="s">
        <v>41</v>
      </c>
      <c r="I513" t="s">
        <v>29</v>
      </c>
      <c r="J513" s="2">
        <v>25.215</v>
      </c>
      <c r="K513">
        <v>7.7</v>
      </c>
      <c r="L513" t="str">
        <f>VLOOKUP(supermarkt_data[[#This Row],[Net Profit]],Category[],2,TRUE)</f>
        <v>Silver</v>
      </c>
      <c r="M513" s="7">
        <f>VLOOKUP(supermarkt_data[[#This Row],[Net Profit]],Discount_[],2,TRUE)</f>
        <v>0.04</v>
      </c>
      <c r="N513" s="8" t="str">
        <f>IF(supermarkt_data[[#This Row],[Payment]]="Cash","Y","")</f>
        <v/>
      </c>
      <c r="O513" t="str">
        <f>IF(OR(supermarkt_data[[#This Row],[Category]]="Gold",supermarkt_data[[#This Row],[Category]]="Premium"),"Gift","")</f>
        <v/>
      </c>
    </row>
    <row r="514" spans="1:15" x14ac:dyDescent="0.35">
      <c r="A514" t="s">
        <v>541</v>
      </c>
      <c r="B514" s="1">
        <v>43553</v>
      </c>
      <c r="C514" t="s">
        <v>20</v>
      </c>
      <c r="D514" t="s">
        <v>39</v>
      </c>
      <c r="E514" t="s">
        <v>40</v>
      </c>
      <c r="F514" t="s">
        <v>15</v>
      </c>
      <c r="G514" t="s">
        <v>27</v>
      </c>
      <c r="H514" t="s">
        <v>17</v>
      </c>
      <c r="I514" t="s">
        <v>25</v>
      </c>
      <c r="J514" s="2">
        <v>15.3225</v>
      </c>
      <c r="K514">
        <v>7</v>
      </c>
      <c r="L514" t="str">
        <f>VLOOKUP(supermarkt_data[[#This Row],[Net Profit]],Category[],2,TRUE)</f>
        <v>Bronze</v>
      </c>
      <c r="M514" s="7">
        <f>VLOOKUP(supermarkt_data[[#This Row],[Net Profit]],Discount_[],2,TRUE)</f>
        <v>0.02</v>
      </c>
      <c r="N514" s="8" t="str">
        <f>IF(supermarkt_data[[#This Row],[Payment]]="Cash","Y","")</f>
        <v>Y</v>
      </c>
      <c r="O514" t="str">
        <f>IF(OR(supermarkt_data[[#This Row],[Category]]="Gold",supermarkt_data[[#This Row],[Category]]="Premium"),"Gift","")</f>
        <v/>
      </c>
    </row>
    <row r="515" spans="1:15" x14ac:dyDescent="0.35">
      <c r="A515" t="s">
        <v>542</v>
      </c>
      <c r="B515" s="1">
        <v>43505</v>
      </c>
      <c r="C515" t="s">
        <v>32</v>
      </c>
      <c r="D515" t="s">
        <v>21</v>
      </c>
      <c r="E515" t="s">
        <v>22</v>
      </c>
      <c r="F515" t="s">
        <v>15</v>
      </c>
      <c r="G515" t="s">
        <v>16</v>
      </c>
      <c r="H515" t="s">
        <v>28</v>
      </c>
      <c r="I515" t="s">
        <v>29</v>
      </c>
      <c r="J515" s="2">
        <v>4.7850000000000001</v>
      </c>
      <c r="K515">
        <v>5.0999999999999996</v>
      </c>
      <c r="L515" t="str">
        <f>VLOOKUP(supermarkt_data[[#This Row],[Net Profit]],Category[],2,TRUE)</f>
        <v>Alert</v>
      </c>
      <c r="M515" s="7">
        <f>VLOOKUP(supermarkt_data[[#This Row],[Net Profit]],Discount_[],2,TRUE)</f>
        <v>0</v>
      </c>
      <c r="N515" s="8" t="str">
        <f>IF(supermarkt_data[[#This Row],[Payment]]="Cash","Y","")</f>
        <v/>
      </c>
      <c r="O515" t="str">
        <f>IF(OR(supermarkt_data[[#This Row],[Category]]="Gold",supermarkt_data[[#This Row],[Category]]="Premium"),"Gift","")</f>
        <v/>
      </c>
    </row>
    <row r="516" spans="1:15" x14ac:dyDescent="0.35">
      <c r="A516" t="s">
        <v>543</v>
      </c>
      <c r="B516" s="1">
        <v>43481</v>
      </c>
      <c r="C516" t="s">
        <v>12</v>
      </c>
      <c r="D516" t="s">
        <v>39</v>
      </c>
      <c r="E516" t="s">
        <v>40</v>
      </c>
      <c r="F516" t="s">
        <v>15</v>
      </c>
      <c r="G516" t="s">
        <v>16</v>
      </c>
      <c r="H516" t="s">
        <v>33</v>
      </c>
      <c r="I516" t="s">
        <v>29</v>
      </c>
      <c r="J516" s="2">
        <v>31.759</v>
      </c>
      <c r="K516">
        <v>6.2</v>
      </c>
      <c r="L516" t="str">
        <f>VLOOKUP(supermarkt_data[[#This Row],[Net Profit]],Category[],2,TRUE)</f>
        <v>Gold</v>
      </c>
      <c r="M516" s="7">
        <f>VLOOKUP(supermarkt_data[[#This Row],[Net Profit]],Discount_[],2,TRUE)</f>
        <v>7.0000000000000007E-2</v>
      </c>
      <c r="N516" s="8" t="str">
        <f>IF(supermarkt_data[[#This Row],[Payment]]="Cash","Y","")</f>
        <v/>
      </c>
      <c r="O516" t="str">
        <f>IF(OR(supermarkt_data[[#This Row],[Category]]="Gold",supermarkt_data[[#This Row],[Category]]="Premium"),"Gift","")</f>
        <v>Gift</v>
      </c>
    </row>
    <row r="517" spans="1:15" x14ac:dyDescent="0.35">
      <c r="A517" t="s">
        <v>544</v>
      </c>
      <c r="B517" s="1">
        <v>43470</v>
      </c>
      <c r="C517" t="s">
        <v>12</v>
      </c>
      <c r="D517" t="s">
        <v>13</v>
      </c>
      <c r="E517" t="s">
        <v>14</v>
      </c>
      <c r="F517" t="s">
        <v>23</v>
      </c>
      <c r="G517" t="s">
        <v>16</v>
      </c>
      <c r="H517" t="s">
        <v>28</v>
      </c>
      <c r="I517" t="s">
        <v>18</v>
      </c>
      <c r="J517" s="2">
        <v>10.727499999999999</v>
      </c>
      <c r="K517">
        <v>6.1</v>
      </c>
      <c r="L517" t="str">
        <f>VLOOKUP(supermarkt_data[[#This Row],[Net Profit]],Category[],2,TRUE)</f>
        <v>Bronze</v>
      </c>
      <c r="M517" s="7">
        <f>VLOOKUP(supermarkt_data[[#This Row],[Net Profit]],Discount_[],2,TRUE)</f>
        <v>0.02</v>
      </c>
      <c r="N517" s="8" t="str">
        <f>IF(supermarkt_data[[#This Row],[Payment]]="Cash","Y","")</f>
        <v/>
      </c>
      <c r="O517" t="str">
        <f>IF(OR(supermarkt_data[[#This Row],[Category]]="Gold",supermarkt_data[[#This Row],[Category]]="Premium"),"Gift","")</f>
        <v/>
      </c>
    </row>
    <row r="518" spans="1:15" x14ac:dyDescent="0.35">
      <c r="A518" t="s">
        <v>545</v>
      </c>
      <c r="B518" s="1">
        <v>43492</v>
      </c>
      <c r="C518" t="s">
        <v>12</v>
      </c>
      <c r="D518" t="s">
        <v>13</v>
      </c>
      <c r="E518" t="s">
        <v>14</v>
      </c>
      <c r="F518" t="s">
        <v>23</v>
      </c>
      <c r="G518" t="s">
        <v>16</v>
      </c>
      <c r="H518" t="s">
        <v>43</v>
      </c>
      <c r="I518" t="s">
        <v>18</v>
      </c>
      <c r="J518" s="2">
        <v>18.998000000000001</v>
      </c>
      <c r="K518">
        <v>9.3000000000000007</v>
      </c>
      <c r="L518" t="str">
        <f>VLOOKUP(supermarkt_data[[#This Row],[Net Profit]],Category[],2,TRUE)</f>
        <v>Bronze</v>
      </c>
      <c r="M518" s="7">
        <f>VLOOKUP(supermarkt_data[[#This Row],[Net Profit]],Discount_[],2,TRUE)</f>
        <v>0.02</v>
      </c>
      <c r="N518" s="8" t="str">
        <f>IF(supermarkt_data[[#This Row],[Payment]]="Cash","Y","")</f>
        <v/>
      </c>
      <c r="O518" t="str">
        <f>IF(OR(supermarkt_data[[#This Row],[Category]]="Gold",supermarkt_data[[#This Row],[Category]]="Premium"),"Gift","")</f>
        <v/>
      </c>
    </row>
    <row r="519" spans="1:15" x14ac:dyDescent="0.35">
      <c r="A519" t="s">
        <v>546</v>
      </c>
      <c r="B519" s="1">
        <v>43538</v>
      </c>
      <c r="C519" t="s">
        <v>20</v>
      </c>
      <c r="D519" t="s">
        <v>13</v>
      </c>
      <c r="E519" t="s">
        <v>14</v>
      </c>
      <c r="F519" t="s">
        <v>23</v>
      </c>
      <c r="G519" t="s">
        <v>27</v>
      </c>
      <c r="H519" t="s">
        <v>24</v>
      </c>
      <c r="I519" t="s">
        <v>25</v>
      </c>
      <c r="J519" s="2">
        <v>34.842500000000001</v>
      </c>
      <c r="K519">
        <v>7.6</v>
      </c>
      <c r="L519" t="str">
        <f>VLOOKUP(supermarkt_data[[#This Row],[Net Profit]],Category[],2,TRUE)</f>
        <v>Gold</v>
      </c>
      <c r="M519" s="7">
        <f>VLOOKUP(supermarkt_data[[#This Row],[Net Profit]],Discount_[],2,TRUE)</f>
        <v>7.0000000000000007E-2</v>
      </c>
      <c r="N519" s="8" t="str">
        <f>IF(supermarkt_data[[#This Row],[Payment]]="Cash","Y","")</f>
        <v>Y</v>
      </c>
      <c r="O519" t="str">
        <f>IF(OR(supermarkt_data[[#This Row],[Category]]="Gold",supermarkt_data[[#This Row],[Category]]="Premium"),"Gift","")</f>
        <v>Gift</v>
      </c>
    </row>
    <row r="520" spans="1:15" x14ac:dyDescent="0.35">
      <c r="A520" t="s">
        <v>547</v>
      </c>
      <c r="B520" s="1">
        <v>43519</v>
      </c>
      <c r="C520" t="s">
        <v>32</v>
      </c>
      <c r="D520" t="s">
        <v>21</v>
      </c>
      <c r="E520" t="s">
        <v>22</v>
      </c>
      <c r="F520" t="s">
        <v>15</v>
      </c>
      <c r="G520" t="s">
        <v>27</v>
      </c>
      <c r="H520" t="s">
        <v>33</v>
      </c>
      <c r="I520" t="s">
        <v>29</v>
      </c>
      <c r="J520" s="2">
        <v>20.436499999999999</v>
      </c>
      <c r="K520">
        <v>8.1999999999999993</v>
      </c>
      <c r="L520" t="str">
        <f>VLOOKUP(supermarkt_data[[#This Row],[Net Profit]],Category[],2,TRUE)</f>
        <v>Silver</v>
      </c>
      <c r="M520" s="7">
        <f>VLOOKUP(supermarkt_data[[#This Row],[Net Profit]],Discount_[],2,TRUE)</f>
        <v>0.04</v>
      </c>
      <c r="N520" s="8" t="str">
        <f>IF(supermarkt_data[[#This Row],[Payment]]="Cash","Y","")</f>
        <v/>
      </c>
      <c r="O520" t="str">
        <f>IF(OR(supermarkt_data[[#This Row],[Category]]="Gold",supermarkt_data[[#This Row],[Category]]="Premium"),"Gift","")</f>
        <v/>
      </c>
    </row>
    <row r="521" spans="1:15" x14ac:dyDescent="0.35">
      <c r="A521" t="s">
        <v>548</v>
      </c>
      <c r="B521" s="1">
        <v>43542</v>
      </c>
      <c r="C521" t="s">
        <v>20</v>
      </c>
      <c r="D521" t="s">
        <v>21</v>
      </c>
      <c r="E521" t="s">
        <v>22</v>
      </c>
      <c r="F521" t="s">
        <v>15</v>
      </c>
      <c r="G521" t="s">
        <v>16</v>
      </c>
      <c r="H521" t="s">
        <v>43</v>
      </c>
      <c r="I521" t="s">
        <v>18</v>
      </c>
      <c r="J521" s="2">
        <v>2.5735000000000001</v>
      </c>
      <c r="K521">
        <v>8.5</v>
      </c>
      <c r="L521" t="str">
        <f>VLOOKUP(supermarkt_data[[#This Row],[Net Profit]],Category[],2,TRUE)</f>
        <v>Alert</v>
      </c>
      <c r="M521" s="7">
        <f>VLOOKUP(supermarkt_data[[#This Row],[Net Profit]],Discount_[],2,TRUE)</f>
        <v>0</v>
      </c>
      <c r="N521" s="8" t="str">
        <f>IF(supermarkt_data[[#This Row],[Payment]]="Cash","Y","")</f>
        <v/>
      </c>
      <c r="O521" t="str">
        <f>IF(OR(supermarkt_data[[#This Row],[Category]]="Gold",supermarkt_data[[#This Row],[Category]]="Premium"),"Gift","")</f>
        <v/>
      </c>
    </row>
    <row r="522" spans="1:15" x14ac:dyDescent="0.35">
      <c r="A522" t="s">
        <v>549</v>
      </c>
      <c r="B522" s="1">
        <v>43553</v>
      </c>
      <c r="C522" t="s">
        <v>20</v>
      </c>
      <c r="D522" t="s">
        <v>39</v>
      </c>
      <c r="E522" t="s">
        <v>40</v>
      </c>
      <c r="F522" t="s">
        <v>15</v>
      </c>
      <c r="G522" t="s">
        <v>27</v>
      </c>
      <c r="H522" t="s">
        <v>17</v>
      </c>
      <c r="I522" t="s">
        <v>18</v>
      </c>
      <c r="J522" s="2">
        <v>13.715</v>
      </c>
      <c r="K522">
        <v>9.8000000000000007</v>
      </c>
      <c r="L522" t="str">
        <f>VLOOKUP(supermarkt_data[[#This Row],[Net Profit]],Category[],2,TRUE)</f>
        <v>Bronze</v>
      </c>
      <c r="M522" s="7">
        <f>VLOOKUP(supermarkt_data[[#This Row],[Net Profit]],Discount_[],2,TRUE)</f>
        <v>0.02</v>
      </c>
      <c r="N522" s="8" t="str">
        <f>IF(supermarkt_data[[#This Row],[Payment]]="Cash","Y","")</f>
        <v/>
      </c>
      <c r="O522" t="str">
        <f>IF(OR(supermarkt_data[[#This Row],[Category]]="Gold",supermarkt_data[[#This Row],[Category]]="Premium"),"Gift","")</f>
        <v/>
      </c>
    </row>
    <row r="523" spans="1:15" x14ac:dyDescent="0.35">
      <c r="A523" t="s">
        <v>550</v>
      </c>
      <c r="B523" s="1">
        <v>43487</v>
      </c>
      <c r="C523" t="s">
        <v>12</v>
      </c>
      <c r="D523" t="s">
        <v>21</v>
      </c>
      <c r="E523" t="s">
        <v>22</v>
      </c>
      <c r="F523" t="s">
        <v>15</v>
      </c>
      <c r="G523" t="s">
        <v>27</v>
      </c>
      <c r="H523" t="s">
        <v>28</v>
      </c>
      <c r="I523" t="s">
        <v>29</v>
      </c>
      <c r="J523" s="2">
        <v>9.8475000000000001</v>
      </c>
      <c r="K523">
        <v>8.6999999999999993</v>
      </c>
      <c r="L523" t="str">
        <f>VLOOKUP(supermarkt_data[[#This Row],[Net Profit]],Category[],2,TRUE)</f>
        <v>Alert</v>
      </c>
      <c r="M523" s="7">
        <f>VLOOKUP(supermarkt_data[[#This Row],[Net Profit]],Discount_[],2,TRUE)</f>
        <v>0</v>
      </c>
      <c r="N523" s="8" t="str">
        <f>IF(supermarkt_data[[#This Row],[Payment]]="Cash","Y","")</f>
        <v/>
      </c>
      <c r="O523" t="str">
        <f>IF(OR(supermarkt_data[[#This Row],[Category]]="Gold",supermarkt_data[[#This Row],[Category]]="Premium"),"Gift","")</f>
        <v/>
      </c>
    </row>
    <row r="524" spans="1:15" x14ac:dyDescent="0.35">
      <c r="A524" t="s">
        <v>551</v>
      </c>
      <c r="B524" s="1">
        <v>43525</v>
      </c>
      <c r="C524" t="s">
        <v>20</v>
      </c>
      <c r="D524" t="s">
        <v>13</v>
      </c>
      <c r="E524" t="s">
        <v>14</v>
      </c>
      <c r="F524" t="s">
        <v>23</v>
      </c>
      <c r="G524" t="s">
        <v>27</v>
      </c>
      <c r="H524" t="s">
        <v>28</v>
      </c>
      <c r="I524" t="s">
        <v>18</v>
      </c>
      <c r="J524" s="2">
        <v>3.4729999999999999</v>
      </c>
      <c r="K524">
        <v>9.6999999999999993</v>
      </c>
      <c r="L524" t="str">
        <f>VLOOKUP(supermarkt_data[[#This Row],[Net Profit]],Category[],2,TRUE)</f>
        <v>Alert</v>
      </c>
      <c r="M524" s="7">
        <f>VLOOKUP(supermarkt_data[[#This Row],[Net Profit]],Discount_[],2,TRUE)</f>
        <v>0</v>
      </c>
      <c r="N524" s="8" t="str">
        <f>IF(supermarkt_data[[#This Row],[Payment]]="Cash","Y","")</f>
        <v/>
      </c>
      <c r="O524" t="str">
        <f>IF(OR(supermarkt_data[[#This Row],[Category]]="Gold",supermarkt_data[[#This Row],[Category]]="Premium"),"Gift","")</f>
        <v/>
      </c>
    </row>
    <row r="525" spans="1:15" x14ac:dyDescent="0.35">
      <c r="A525" t="s">
        <v>552</v>
      </c>
      <c r="B525" s="1">
        <v>43482</v>
      </c>
      <c r="C525" t="s">
        <v>12</v>
      </c>
      <c r="D525" t="s">
        <v>21</v>
      </c>
      <c r="E525" t="s">
        <v>22</v>
      </c>
      <c r="F525" t="s">
        <v>15</v>
      </c>
      <c r="G525" t="s">
        <v>27</v>
      </c>
      <c r="H525" t="s">
        <v>33</v>
      </c>
      <c r="I525" t="s">
        <v>29</v>
      </c>
      <c r="J525" s="2">
        <v>17.98</v>
      </c>
      <c r="K525">
        <v>4.3</v>
      </c>
      <c r="L525" t="str">
        <f>VLOOKUP(supermarkt_data[[#This Row],[Net Profit]],Category[],2,TRUE)</f>
        <v>Bronze</v>
      </c>
      <c r="M525" s="7">
        <f>VLOOKUP(supermarkt_data[[#This Row],[Net Profit]],Discount_[],2,TRUE)</f>
        <v>0.02</v>
      </c>
      <c r="N525" s="8" t="str">
        <f>IF(supermarkt_data[[#This Row],[Payment]]="Cash","Y","")</f>
        <v/>
      </c>
      <c r="O525" t="str">
        <f>IF(OR(supermarkt_data[[#This Row],[Category]]="Gold",supermarkt_data[[#This Row],[Category]]="Premium"),"Gift","")</f>
        <v/>
      </c>
    </row>
    <row r="526" spans="1:15" x14ac:dyDescent="0.35">
      <c r="A526" t="s">
        <v>553</v>
      </c>
      <c r="B526" s="1">
        <v>43550</v>
      </c>
      <c r="C526" t="s">
        <v>20</v>
      </c>
      <c r="D526" t="s">
        <v>39</v>
      </c>
      <c r="E526" t="s">
        <v>40</v>
      </c>
      <c r="F526" t="s">
        <v>23</v>
      </c>
      <c r="G526" t="s">
        <v>16</v>
      </c>
      <c r="H526" t="s">
        <v>24</v>
      </c>
      <c r="I526" t="s">
        <v>29</v>
      </c>
      <c r="J526" s="2">
        <v>6.8564999999999996</v>
      </c>
      <c r="K526">
        <v>7.7</v>
      </c>
      <c r="L526" t="str">
        <f>VLOOKUP(supermarkt_data[[#This Row],[Net Profit]],Category[],2,TRUE)</f>
        <v>Alert</v>
      </c>
      <c r="M526" s="7">
        <f>VLOOKUP(supermarkt_data[[#This Row],[Net Profit]],Discount_[],2,TRUE)</f>
        <v>0</v>
      </c>
      <c r="N526" s="8" t="str">
        <f>IF(supermarkt_data[[#This Row],[Payment]]="Cash","Y","")</f>
        <v/>
      </c>
      <c r="O526" t="str">
        <f>IF(OR(supermarkt_data[[#This Row],[Category]]="Gold",supermarkt_data[[#This Row],[Category]]="Premium"),"Gift","")</f>
        <v/>
      </c>
    </row>
    <row r="527" spans="1:15" x14ac:dyDescent="0.35">
      <c r="A527" t="s">
        <v>554</v>
      </c>
      <c r="B527" s="1">
        <v>43544</v>
      </c>
      <c r="C527" t="s">
        <v>20</v>
      </c>
      <c r="D527" t="s">
        <v>21</v>
      </c>
      <c r="E527" t="s">
        <v>22</v>
      </c>
      <c r="F527" t="s">
        <v>15</v>
      </c>
      <c r="G527" t="s">
        <v>16</v>
      </c>
      <c r="H527" t="s">
        <v>28</v>
      </c>
      <c r="I527" t="s">
        <v>25</v>
      </c>
      <c r="J527" s="2">
        <v>24.951000000000001</v>
      </c>
      <c r="K527">
        <v>7.3</v>
      </c>
      <c r="L527" t="str">
        <f>VLOOKUP(supermarkt_data[[#This Row],[Net Profit]],Category[],2,TRUE)</f>
        <v>Silver</v>
      </c>
      <c r="M527" s="7">
        <f>VLOOKUP(supermarkt_data[[#This Row],[Net Profit]],Discount_[],2,TRUE)</f>
        <v>0.04</v>
      </c>
      <c r="N527" s="8" t="str">
        <f>IF(supermarkt_data[[#This Row],[Payment]]="Cash","Y","")</f>
        <v>Y</v>
      </c>
      <c r="O527" t="str">
        <f>IF(OR(supermarkt_data[[#This Row],[Category]]="Gold",supermarkt_data[[#This Row],[Category]]="Premium"),"Gift","")</f>
        <v/>
      </c>
    </row>
    <row r="528" spans="1:15" x14ac:dyDescent="0.35">
      <c r="A528" t="s">
        <v>555</v>
      </c>
      <c r="B528" s="1">
        <v>43502</v>
      </c>
      <c r="C528" t="s">
        <v>32</v>
      </c>
      <c r="D528" t="s">
        <v>13</v>
      </c>
      <c r="E528" t="s">
        <v>14</v>
      </c>
      <c r="F528" t="s">
        <v>15</v>
      </c>
      <c r="G528" t="s">
        <v>16</v>
      </c>
      <c r="H528" t="s">
        <v>28</v>
      </c>
      <c r="I528" t="s">
        <v>29</v>
      </c>
      <c r="J528" s="2">
        <v>11.231999999999999</v>
      </c>
      <c r="K528">
        <v>5.9</v>
      </c>
      <c r="L528" t="str">
        <f>VLOOKUP(supermarkt_data[[#This Row],[Net Profit]],Category[],2,TRUE)</f>
        <v>Bronze</v>
      </c>
      <c r="M528" s="7">
        <f>VLOOKUP(supermarkt_data[[#This Row],[Net Profit]],Discount_[],2,TRUE)</f>
        <v>0.02</v>
      </c>
      <c r="N528" s="8" t="str">
        <f>IF(supermarkt_data[[#This Row],[Payment]]="Cash","Y","")</f>
        <v/>
      </c>
      <c r="O528" t="str">
        <f>IF(OR(supermarkt_data[[#This Row],[Category]]="Gold",supermarkt_data[[#This Row],[Category]]="Premium"),"Gift","")</f>
        <v/>
      </c>
    </row>
    <row r="529" spans="1:15" x14ac:dyDescent="0.35">
      <c r="A529" t="s">
        <v>556</v>
      </c>
      <c r="B529" s="1">
        <v>43466</v>
      </c>
      <c r="C529" t="s">
        <v>12</v>
      </c>
      <c r="D529" t="s">
        <v>21</v>
      </c>
      <c r="E529" t="s">
        <v>22</v>
      </c>
      <c r="F529" t="s">
        <v>23</v>
      </c>
      <c r="G529" t="s">
        <v>27</v>
      </c>
      <c r="H529" t="s">
        <v>17</v>
      </c>
      <c r="I529" t="s">
        <v>25</v>
      </c>
      <c r="J529" s="2">
        <v>6.2869999999999999</v>
      </c>
      <c r="K529">
        <v>5</v>
      </c>
      <c r="L529" t="str">
        <f>VLOOKUP(supermarkt_data[[#This Row],[Net Profit]],Category[],2,TRUE)</f>
        <v>Alert</v>
      </c>
      <c r="M529" s="7">
        <f>VLOOKUP(supermarkt_data[[#This Row],[Net Profit]],Discount_[],2,TRUE)</f>
        <v>0</v>
      </c>
      <c r="N529" s="8" t="str">
        <f>IF(supermarkt_data[[#This Row],[Payment]]="Cash","Y","")</f>
        <v>Y</v>
      </c>
      <c r="O529" t="str">
        <f>IF(OR(supermarkt_data[[#This Row],[Category]]="Gold",supermarkt_data[[#This Row],[Category]]="Premium"),"Gift","")</f>
        <v/>
      </c>
    </row>
    <row r="530" spans="1:15" x14ac:dyDescent="0.35">
      <c r="A530" t="s">
        <v>557</v>
      </c>
      <c r="B530" s="1">
        <v>43492</v>
      </c>
      <c r="C530" t="s">
        <v>12</v>
      </c>
      <c r="D530" t="s">
        <v>13</v>
      </c>
      <c r="E530" t="s">
        <v>14</v>
      </c>
      <c r="F530" t="s">
        <v>23</v>
      </c>
      <c r="G530" t="s">
        <v>27</v>
      </c>
      <c r="H530" t="s">
        <v>41</v>
      </c>
      <c r="I530" t="s">
        <v>29</v>
      </c>
      <c r="J530" s="2">
        <v>24.513000000000002</v>
      </c>
      <c r="K530">
        <v>8</v>
      </c>
      <c r="L530" t="str">
        <f>VLOOKUP(supermarkt_data[[#This Row],[Net Profit]],Category[],2,TRUE)</f>
        <v>Silver</v>
      </c>
      <c r="M530" s="7">
        <f>VLOOKUP(supermarkt_data[[#This Row],[Net Profit]],Discount_[],2,TRUE)</f>
        <v>0.04</v>
      </c>
      <c r="N530" s="8" t="str">
        <f>IF(supermarkt_data[[#This Row],[Payment]]="Cash","Y","")</f>
        <v/>
      </c>
      <c r="O530" t="str">
        <f>IF(OR(supermarkt_data[[#This Row],[Category]]="Gold",supermarkt_data[[#This Row],[Category]]="Premium"),"Gift","")</f>
        <v/>
      </c>
    </row>
    <row r="531" spans="1:15" x14ac:dyDescent="0.35">
      <c r="A531" t="s">
        <v>558</v>
      </c>
      <c r="B531" s="1">
        <v>43521</v>
      </c>
      <c r="C531" t="s">
        <v>32</v>
      </c>
      <c r="D531" t="s">
        <v>13</v>
      </c>
      <c r="E531" t="s">
        <v>14</v>
      </c>
      <c r="F531" t="s">
        <v>15</v>
      </c>
      <c r="G531" t="s">
        <v>16</v>
      </c>
      <c r="H531" t="s">
        <v>33</v>
      </c>
      <c r="I531" t="s">
        <v>18</v>
      </c>
      <c r="J531" s="2">
        <v>22.852499999999999</v>
      </c>
      <c r="K531">
        <v>7.1</v>
      </c>
      <c r="L531" t="str">
        <f>VLOOKUP(supermarkt_data[[#This Row],[Net Profit]],Category[],2,TRUE)</f>
        <v>Silver</v>
      </c>
      <c r="M531" s="7">
        <f>VLOOKUP(supermarkt_data[[#This Row],[Net Profit]],Discount_[],2,TRUE)</f>
        <v>0.04</v>
      </c>
      <c r="N531" s="8" t="str">
        <f>IF(supermarkt_data[[#This Row],[Payment]]="Cash","Y","")</f>
        <v/>
      </c>
      <c r="O531" t="str">
        <f>IF(OR(supermarkt_data[[#This Row],[Category]]="Gold",supermarkt_data[[#This Row],[Category]]="Premium"),"Gift","")</f>
        <v/>
      </c>
    </row>
    <row r="532" spans="1:15" x14ac:dyDescent="0.35">
      <c r="A532" t="s">
        <v>559</v>
      </c>
      <c r="B532" s="1">
        <v>43481</v>
      </c>
      <c r="C532" t="s">
        <v>12</v>
      </c>
      <c r="D532" t="s">
        <v>39</v>
      </c>
      <c r="E532" t="s">
        <v>40</v>
      </c>
      <c r="F532" t="s">
        <v>23</v>
      </c>
      <c r="G532" t="s">
        <v>27</v>
      </c>
      <c r="H532" t="s">
        <v>43</v>
      </c>
      <c r="I532" t="s">
        <v>29</v>
      </c>
      <c r="J532" s="2">
        <v>7.8419999999999996</v>
      </c>
      <c r="K532">
        <v>9</v>
      </c>
      <c r="L532" t="str">
        <f>VLOOKUP(supermarkt_data[[#This Row],[Net Profit]],Category[],2,TRUE)</f>
        <v>Alert</v>
      </c>
      <c r="M532" s="7">
        <f>VLOOKUP(supermarkt_data[[#This Row],[Net Profit]],Discount_[],2,TRUE)</f>
        <v>0</v>
      </c>
      <c r="N532" s="8" t="str">
        <f>IF(supermarkt_data[[#This Row],[Payment]]="Cash","Y","")</f>
        <v/>
      </c>
      <c r="O532" t="str">
        <f>IF(OR(supermarkt_data[[#This Row],[Category]]="Gold",supermarkt_data[[#This Row],[Category]]="Premium"),"Gift","")</f>
        <v/>
      </c>
    </row>
    <row r="533" spans="1:15" x14ac:dyDescent="0.35">
      <c r="A533" t="s">
        <v>560</v>
      </c>
      <c r="B533" s="1">
        <v>43478</v>
      </c>
      <c r="C533" t="s">
        <v>12</v>
      </c>
      <c r="D533" t="s">
        <v>39</v>
      </c>
      <c r="E533" t="s">
        <v>40</v>
      </c>
      <c r="F533" t="s">
        <v>15</v>
      </c>
      <c r="G533" t="s">
        <v>27</v>
      </c>
      <c r="H533" t="s">
        <v>43</v>
      </c>
      <c r="I533" t="s">
        <v>18</v>
      </c>
      <c r="J533" s="2">
        <v>5.9859999999999998</v>
      </c>
      <c r="K533">
        <v>6.7</v>
      </c>
      <c r="L533" t="str">
        <f>VLOOKUP(supermarkt_data[[#This Row],[Net Profit]],Category[],2,TRUE)</f>
        <v>Alert</v>
      </c>
      <c r="M533" s="7">
        <f>VLOOKUP(supermarkt_data[[#This Row],[Net Profit]],Discount_[],2,TRUE)</f>
        <v>0</v>
      </c>
      <c r="N533" s="8" t="str">
        <f>IF(supermarkt_data[[#This Row],[Payment]]="Cash","Y","")</f>
        <v/>
      </c>
      <c r="O533" t="str">
        <f>IF(OR(supermarkt_data[[#This Row],[Category]]="Gold",supermarkt_data[[#This Row],[Category]]="Premium"),"Gift","")</f>
        <v/>
      </c>
    </row>
    <row r="534" spans="1:15" x14ac:dyDescent="0.35">
      <c r="A534" t="s">
        <v>561</v>
      </c>
      <c r="B534" s="1">
        <v>43503</v>
      </c>
      <c r="C534" t="s">
        <v>32</v>
      </c>
      <c r="D534" t="s">
        <v>39</v>
      </c>
      <c r="E534" t="s">
        <v>40</v>
      </c>
      <c r="F534" t="s">
        <v>15</v>
      </c>
      <c r="G534" t="s">
        <v>16</v>
      </c>
      <c r="H534" t="s">
        <v>41</v>
      </c>
      <c r="I534" t="s">
        <v>29</v>
      </c>
      <c r="J534" s="2">
        <v>27.18</v>
      </c>
      <c r="K534">
        <v>6.1</v>
      </c>
      <c r="L534" t="str">
        <f>VLOOKUP(supermarkt_data[[#This Row],[Net Profit]],Category[],2,TRUE)</f>
        <v>Silver</v>
      </c>
      <c r="M534" s="7">
        <f>VLOOKUP(supermarkt_data[[#This Row],[Net Profit]],Discount_[],2,TRUE)</f>
        <v>0.04</v>
      </c>
      <c r="N534" s="8" t="str">
        <f>IF(supermarkt_data[[#This Row],[Payment]]="Cash","Y","")</f>
        <v/>
      </c>
      <c r="O534" t="str">
        <f>IF(OR(supermarkt_data[[#This Row],[Category]]="Gold",supermarkt_data[[#This Row],[Category]]="Premium"),"Gift","")</f>
        <v/>
      </c>
    </row>
    <row r="535" spans="1:15" x14ac:dyDescent="0.35">
      <c r="A535" t="s">
        <v>562</v>
      </c>
      <c r="B535" s="1">
        <v>43513</v>
      </c>
      <c r="C535" t="s">
        <v>32</v>
      </c>
      <c r="D535" t="s">
        <v>13</v>
      </c>
      <c r="E535" t="s">
        <v>14</v>
      </c>
      <c r="F535" t="s">
        <v>23</v>
      </c>
      <c r="G535" t="s">
        <v>27</v>
      </c>
      <c r="H535" t="s">
        <v>33</v>
      </c>
      <c r="I535" t="s">
        <v>25</v>
      </c>
      <c r="J535" s="2">
        <v>44.140500000000003</v>
      </c>
      <c r="K535">
        <v>9.3000000000000007</v>
      </c>
      <c r="L535" t="str">
        <f>VLOOKUP(supermarkt_data[[#This Row],[Net Profit]],Category[],2,TRUE)</f>
        <v>Premium</v>
      </c>
      <c r="M535" s="7">
        <f>VLOOKUP(supermarkt_data[[#This Row],[Net Profit]],Discount_[],2,TRUE)</f>
        <v>0.1</v>
      </c>
      <c r="N535" s="8" t="str">
        <f>IF(supermarkt_data[[#This Row],[Payment]]="Cash","Y","")</f>
        <v>Y</v>
      </c>
      <c r="O535" t="str">
        <f>IF(OR(supermarkt_data[[#This Row],[Category]]="Gold",supermarkt_data[[#This Row],[Category]]="Premium"),"Gift","")</f>
        <v>Gift</v>
      </c>
    </row>
    <row r="536" spans="1:15" x14ac:dyDescent="0.35">
      <c r="A536" t="s">
        <v>563</v>
      </c>
      <c r="B536" s="1">
        <v>43508</v>
      </c>
      <c r="C536" t="s">
        <v>32</v>
      </c>
      <c r="D536" t="s">
        <v>13</v>
      </c>
      <c r="E536" t="s">
        <v>14</v>
      </c>
      <c r="F536" t="s">
        <v>23</v>
      </c>
      <c r="G536" t="s">
        <v>27</v>
      </c>
      <c r="H536" t="s">
        <v>17</v>
      </c>
      <c r="I536" t="s">
        <v>18</v>
      </c>
      <c r="J536" s="2">
        <v>7.6289999999999996</v>
      </c>
      <c r="K536">
        <v>7</v>
      </c>
      <c r="L536" t="str">
        <f>VLOOKUP(supermarkt_data[[#This Row],[Net Profit]],Category[],2,TRUE)</f>
        <v>Alert</v>
      </c>
      <c r="M536" s="7">
        <f>VLOOKUP(supermarkt_data[[#This Row],[Net Profit]],Discount_[],2,TRUE)</f>
        <v>0</v>
      </c>
      <c r="N536" s="8" t="str">
        <f>IF(supermarkt_data[[#This Row],[Payment]]="Cash","Y","")</f>
        <v/>
      </c>
      <c r="O536" t="str">
        <f>IF(OR(supermarkt_data[[#This Row],[Category]]="Gold",supermarkt_data[[#This Row],[Category]]="Premium"),"Gift","")</f>
        <v/>
      </c>
    </row>
    <row r="537" spans="1:15" x14ac:dyDescent="0.35">
      <c r="A537" t="s">
        <v>564</v>
      </c>
      <c r="B537" s="1">
        <v>43489</v>
      </c>
      <c r="C537" t="s">
        <v>12</v>
      </c>
      <c r="D537" t="s">
        <v>13</v>
      </c>
      <c r="E537" t="s">
        <v>14</v>
      </c>
      <c r="F537" t="s">
        <v>15</v>
      </c>
      <c r="G537" t="s">
        <v>27</v>
      </c>
      <c r="H537" t="s">
        <v>43</v>
      </c>
      <c r="I537" t="s">
        <v>29</v>
      </c>
      <c r="J537" s="2">
        <v>34.671999999999997</v>
      </c>
      <c r="K537">
        <v>7.2</v>
      </c>
      <c r="L537" t="str">
        <f>VLOOKUP(supermarkt_data[[#This Row],[Net Profit]],Category[],2,TRUE)</f>
        <v>Gold</v>
      </c>
      <c r="M537" s="7">
        <f>VLOOKUP(supermarkt_data[[#This Row],[Net Profit]],Discount_[],2,TRUE)</f>
        <v>7.0000000000000007E-2</v>
      </c>
      <c r="N537" s="8" t="str">
        <f>IF(supermarkt_data[[#This Row],[Payment]]="Cash","Y","")</f>
        <v/>
      </c>
      <c r="O537" t="str">
        <f>IF(OR(supermarkt_data[[#This Row],[Category]]="Gold",supermarkt_data[[#This Row],[Category]]="Premium"),"Gift","")</f>
        <v>Gift</v>
      </c>
    </row>
    <row r="538" spans="1:15" x14ac:dyDescent="0.35">
      <c r="A538" t="s">
        <v>565</v>
      </c>
      <c r="B538" s="1">
        <v>43502</v>
      </c>
      <c r="C538" t="s">
        <v>32</v>
      </c>
      <c r="D538" t="s">
        <v>39</v>
      </c>
      <c r="E538" t="s">
        <v>40</v>
      </c>
      <c r="F538" t="s">
        <v>23</v>
      </c>
      <c r="G538" t="s">
        <v>27</v>
      </c>
      <c r="H538" t="s">
        <v>24</v>
      </c>
      <c r="I538" t="s">
        <v>18</v>
      </c>
      <c r="J538" s="2">
        <v>11.475</v>
      </c>
      <c r="K538">
        <v>8.1999999999999993</v>
      </c>
      <c r="L538" t="str">
        <f>VLOOKUP(supermarkt_data[[#This Row],[Net Profit]],Category[],2,TRUE)</f>
        <v>Bronze</v>
      </c>
      <c r="M538" s="7">
        <f>VLOOKUP(supermarkt_data[[#This Row],[Net Profit]],Discount_[],2,TRUE)</f>
        <v>0.02</v>
      </c>
      <c r="N538" s="8" t="str">
        <f>IF(supermarkt_data[[#This Row],[Payment]]="Cash","Y","")</f>
        <v/>
      </c>
      <c r="O538" t="str">
        <f>IF(OR(supermarkt_data[[#This Row],[Category]]="Gold",supermarkt_data[[#This Row],[Category]]="Premium"),"Gift","")</f>
        <v/>
      </c>
    </row>
    <row r="539" spans="1:15" x14ac:dyDescent="0.35">
      <c r="A539" t="s">
        <v>566</v>
      </c>
      <c r="B539" s="1">
        <v>43550</v>
      </c>
      <c r="C539" t="s">
        <v>20</v>
      </c>
      <c r="D539" t="s">
        <v>21</v>
      </c>
      <c r="E539" t="s">
        <v>22</v>
      </c>
      <c r="F539" t="s">
        <v>23</v>
      </c>
      <c r="G539" t="s">
        <v>16</v>
      </c>
      <c r="H539" t="s">
        <v>41</v>
      </c>
      <c r="I539" t="s">
        <v>18</v>
      </c>
      <c r="J539" s="2">
        <v>7.3395000000000001</v>
      </c>
      <c r="K539">
        <v>8.4</v>
      </c>
      <c r="L539" t="str">
        <f>VLOOKUP(supermarkt_data[[#This Row],[Net Profit]],Category[],2,TRUE)</f>
        <v>Alert</v>
      </c>
      <c r="M539" s="7">
        <f>VLOOKUP(supermarkt_data[[#This Row],[Net Profit]],Discount_[],2,TRUE)</f>
        <v>0</v>
      </c>
      <c r="N539" s="8" t="str">
        <f>IF(supermarkt_data[[#This Row],[Payment]]="Cash","Y","")</f>
        <v/>
      </c>
      <c r="O539" t="str">
        <f>IF(OR(supermarkt_data[[#This Row],[Category]]="Gold",supermarkt_data[[#This Row],[Category]]="Premium"),"Gift","")</f>
        <v/>
      </c>
    </row>
    <row r="540" spans="1:15" x14ac:dyDescent="0.35">
      <c r="A540" t="s">
        <v>567</v>
      </c>
      <c r="B540" s="1">
        <v>43535</v>
      </c>
      <c r="C540" t="s">
        <v>20</v>
      </c>
      <c r="D540" t="s">
        <v>13</v>
      </c>
      <c r="E540" t="s">
        <v>14</v>
      </c>
      <c r="F540" t="s">
        <v>23</v>
      </c>
      <c r="G540" t="s">
        <v>16</v>
      </c>
      <c r="H540" t="s">
        <v>28</v>
      </c>
      <c r="I540" t="s">
        <v>18</v>
      </c>
      <c r="J540" s="2">
        <v>7.08</v>
      </c>
      <c r="K540">
        <v>6.2</v>
      </c>
      <c r="L540" t="str">
        <f>VLOOKUP(supermarkt_data[[#This Row],[Net Profit]],Category[],2,TRUE)</f>
        <v>Alert</v>
      </c>
      <c r="M540" s="7">
        <f>VLOOKUP(supermarkt_data[[#This Row],[Net Profit]],Discount_[],2,TRUE)</f>
        <v>0</v>
      </c>
      <c r="N540" s="8" t="str">
        <f>IF(supermarkt_data[[#This Row],[Payment]]="Cash","Y","")</f>
        <v/>
      </c>
      <c r="O540" t="str">
        <f>IF(OR(supermarkt_data[[#This Row],[Category]]="Gold",supermarkt_data[[#This Row],[Category]]="Premium"),"Gift","")</f>
        <v/>
      </c>
    </row>
    <row r="541" spans="1:15" x14ac:dyDescent="0.35">
      <c r="A541" t="s">
        <v>568</v>
      </c>
      <c r="B541" s="1">
        <v>43503</v>
      </c>
      <c r="C541" t="s">
        <v>32</v>
      </c>
      <c r="D541" t="s">
        <v>21</v>
      </c>
      <c r="E541" t="s">
        <v>22</v>
      </c>
      <c r="F541" t="s">
        <v>23</v>
      </c>
      <c r="G541" t="s">
        <v>27</v>
      </c>
      <c r="H541" t="s">
        <v>28</v>
      </c>
      <c r="I541" t="s">
        <v>18</v>
      </c>
      <c r="J541" s="2">
        <v>5.8345000000000002</v>
      </c>
      <c r="K541">
        <v>7.4</v>
      </c>
      <c r="L541" t="str">
        <f>VLOOKUP(supermarkt_data[[#This Row],[Net Profit]],Category[],2,TRUE)</f>
        <v>Alert</v>
      </c>
      <c r="M541" s="7">
        <f>VLOOKUP(supermarkt_data[[#This Row],[Net Profit]],Discount_[],2,TRUE)</f>
        <v>0</v>
      </c>
      <c r="N541" s="8" t="str">
        <f>IF(supermarkt_data[[#This Row],[Payment]]="Cash","Y","")</f>
        <v/>
      </c>
      <c r="O541" t="str">
        <f>IF(OR(supermarkt_data[[#This Row],[Category]]="Gold",supermarkt_data[[#This Row],[Category]]="Premium"),"Gift","")</f>
        <v/>
      </c>
    </row>
    <row r="542" spans="1:15" x14ac:dyDescent="0.35">
      <c r="A542" t="s">
        <v>569</v>
      </c>
      <c r="B542" s="1">
        <v>43470</v>
      </c>
      <c r="C542" t="s">
        <v>12</v>
      </c>
      <c r="D542" t="s">
        <v>39</v>
      </c>
      <c r="E542" t="s">
        <v>40</v>
      </c>
      <c r="F542" t="s">
        <v>15</v>
      </c>
      <c r="G542" t="s">
        <v>16</v>
      </c>
      <c r="H542" t="s">
        <v>43</v>
      </c>
      <c r="I542" t="s">
        <v>29</v>
      </c>
      <c r="J542" s="2">
        <v>3.698</v>
      </c>
      <c r="K542">
        <v>5</v>
      </c>
      <c r="L542" t="str">
        <f>VLOOKUP(supermarkt_data[[#This Row],[Net Profit]],Category[],2,TRUE)</f>
        <v>Alert</v>
      </c>
      <c r="M542" s="7">
        <f>VLOOKUP(supermarkt_data[[#This Row],[Net Profit]],Discount_[],2,TRUE)</f>
        <v>0</v>
      </c>
      <c r="N542" s="8" t="str">
        <f>IF(supermarkt_data[[#This Row],[Payment]]="Cash","Y","")</f>
        <v/>
      </c>
      <c r="O542" t="str">
        <f>IF(OR(supermarkt_data[[#This Row],[Category]]="Gold",supermarkt_data[[#This Row],[Category]]="Premium"),"Gift","")</f>
        <v/>
      </c>
    </row>
    <row r="543" spans="1:15" x14ac:dyDescent="0.35">
      <c r="A543" t="s">
        <v>570</v>
      </c>
      <c r="B543" s="1">
        <v>43531</v>
      </c>
      <c r="C543" t="s">
        <v>20</v>
      </c>
      <c r="D543" t="s">
        <v>13</v>
      </c>
      <c r="E543" t="s">
        <v>14</v>
      </c>
      <c r="F543" t="s">
        <v>23</v>
      </c>
      <c r="G543" t="s">
        <v>27</v>
      </c>
      <c r="H543" t="s">
        <v>28</v>
      </c>
      <c r="I543" t="s">
        <v>18</v>
      </c>
      <c r="J543" s="2">
        <v>4.8970000000000002</v>
      </c>
      <c r="K543">
        <v>6.9</v>
      </c>
      <c r="L543" t="str">
        <f>VLOOKUP(supermarkt_data[[#This Row],[Net Profit]],Category[],2,TRUE)</f>
        <v>Alert</v>
      </c>
      <c r="M543" s="7">
        <f>VLOOKUP(supermarkt_data[[#This Row],[Net Profit]],Discount_[],2,TRUE)</f>
        <v>0</v>
      </c>
      <c r="N543" s="8" t="str">
        <f>IF(supermarkt_data[[#This Row],[Payment]]="Cash","Y","")</f>
        <v/>
      </c>
      <c r="O543" t="str">
        <f>IF(OR(supermarkt_data[[#This Row],[Category]]="Gold",supermarkt_data[[#This Row],[Category]]="Premium"),"Gift","")</f>
        <v/>
      </c>
    </row>
    <row r="544" spans="1:15" x14ac:dyDescent="0.35">
      <c r="A544" t="s">
        <v>571</v>
      </c>
      <c r="B544" s="1">
        <v>43521</v>
      </c>
      <c r="C544" t="s">
        <v>32</v>
      </c>
      <c r="D544" t="s">
        <v>13</v>
      </c>
      <c r="E544" t="s">
        <v>14</v>
      </c>
      <c r="F544" t="s">
        <v>23</v>
      </c>
      <c r="G544" t="s">
        <v>16</v>
      </c>
      <c r="H544" t="s">
        <v>43</v>
      </c>
      <c r="I544" t="s">
        <v>29</v>
      </c>
      <c r="J544" s="2">
        <v>14.61</v>
      </c>
      <c r="K544">
        <v>4.9000000000000004</v>
      </c>
      <c r="L544" t="str">
        <f>VLOOKUP(supermarkt_data[[#This Row],[Net Profit]],Category[],2,TRUE)</f>
        <v>Bronze</v>
      </c>
      <c r="M544" s="7">
        <f>VLOOKUP(supermarkt_data[[#This Row],[Net Profit]],Discount_[],2,TRUE)</f>
        <v>0.02</v>
      </c>
      <c r="N544" s="8" t="str">
        <f>IF(supermarkt_data[[#This Row],[Payment]]="Cash","Y","")</f>
        <v/>
      </c>
      <c r="O544" t="str">
        <f>IF(OR(supermarkt_data[[#This Row],[Category]]="Gold",supermarkt_data[[#This Row],[Category]]="Premium"),"Gift","")</f>
        <v/>
      </c>
    </row>
    <row r="545" spans="1:15" x14ac:dyDescent="0.35">
      <c r="A545" t="s">
        <v>572</v>
      </c>
      <c r="B545" s="1">
        <v>43497</v>
      </c>
      <c r="C545" t="s">
        <v>32</v>
      </c>
      <c r="D545" t="s">
        <v>21</v>
      </c>
      <c r="E545" t="s">
        <v>22</v>
      </c>
      <c r="F545" t="s">
        <v>15</v>
      </c>
      <c r="G545" t="s">
        <v>16</v>
      </c>
      <c r="H545" t="s">
        <v>41</v>
      </c>
      <c r="I545" t="s">
        <v>18</v>
      </c>
      <c r="J545" s="2">
        <v>26.244</v>
      </c>
      <c r="K545">
        <v>5.0999999999999996</v>
      </c>
      <c r="L545" t="str">
        <f>VLOOKUP(supermarkt_data[[#This Row],[Net Profit]],Category[],2,TRUE)</f>
        <v>Silver</v>
      </c>
      <c r="M545" s="7">
        <f>VLOOKUP(supermarkt_data[[#This Row],[Net Profit]],Discount_[],2,TRUE)</f>
        <v>0.04</v>
      </c>
      <c r="N545" s="8" t="str">
        <f>IF(supermarkt_data[[#This Row],[Payment]]="Cash","Y","")</f>
        <v/>
      </c>
      <c r="O545" t="str">
        <f>IF(OR(supermarkt_data[[#This Row],[Category]]="Gold",supermarkt_data[[#This Row],[Category]]="Premium"),"Gift","")</f>
        <v/>
      </c>
    </row>
    <row r="546" spans="1:15" x14ac:dyDescent="0.35">
      <c r="A546" t="s">
        <v>573</v>
      </c>
      <c r="B546" s="1">
        <v>43487</v>
      </c>
      <c r="C546" t="s">
        <v>12</v>
      </c>
      <c r="D546" t="s">
        <v>13</v>
      </c>
      <c r="E546" t="s">
        <v>14</v>
      </c>
      <c r="F546" t="s">
        <v>23</v>
      </c>
      <c r="G546" t="s">
        <v>27</v>
      </c>
      <c r="H546" t="s">
        <v>28</v>
      </c>
      <c r="I546" t="s">
        <v>18</v>
      </c>
      <c r="J546" s="2">
        <v>4.6020000000000003</v>
      </c>
      <c r="K546">
        <v>9.1</v>
      </c>
      <c r="L546" t="str">
        <f>VLOOKUP(supermarkt_data[[#This Row],[Net Profit]],Category[],2,TRUE)</f>
        <v>Alert</v>
      </c>
      <c r="M546" s="7">
        <f>VLOOKUP(supermarkt_data[[#This Row],[Net Profit]],Discount_[],2,TRUE)</f>
        <v>0</v>
      </c>
      <c r="N546" s="8" t="str">
        <f>IF(supermarkt_data[[#This Row],[Payment]]="Cash","Y","")</f>
        <v/>
      </c>
      <c r="O546" t="str">
        <f>IF(OR(supermarkt_data[[#This Row],[Category]]="Gold",supermarkt_data[[#This Row],[Category]]="Premium"),"Gift","")</f>
        <v/>
      </c>
    </row>
    <row r="547" spans="1:15" x14ac:dyDescent="0.35">
      <c r="A547" t="s">
        <v>574</v>
      </c>
      <c r="B547" s="1">
        <v>43468</v>
      </c>
      <c r="C547" t="s">
        <v>12</v>
      </c>
      <c r="D547" t="s">
        <v>21</v>
      </c>
      <c r="E547" t="s">
        <v>22</v>
      </c>
      <c r="F547" t="s">
        <v>15</v>
      </c>
      <c r="G547" t="s">
        <v>27</v>
      </c>
      <c r="H547" t="s">
        <v>17</v>
      </c>
      <c r="I547" t="s">
        <v>29</v>
      </c>
      <c r="J547" s="2">
        <v>3.794</v>
      </c>
      <c r="K547">
        <v>7.1</v>
      </c>
      <c r="L547" t="str">
        <f>VLOOKUP(supermarkt_data[[#This Row],[Net Profit]],Category[],2,TRUE)</f>
        <v>Alert</v>
      </c>
      <c r="M547" s="7">
        <f>VLOOKUP(supermarkt_data[[#This Row],[Net Profit]],Discount_[],2,TRUE)</f>
        <v>0</v>
      </c>
      <c r="N547" s="8" t="str">
        <f>IF(supermarkt_data[[#This Row],[Payment]]="Cash","Y","")</f>
        <v/>
      </c>
      <c r="O547" t="str">
        <f>IF(OR(supermarkt_data[[#This Row],[Category]]="Gold",supermarkt_data[[#This Row],[Category]]="Premium"),"Gift","")</f>
        <v/>
      </c>
    </row>
    <row r="548" spans="1:15" x14ac:dyDescent="0.35">
      <c r="A548" t="s">
        <v>575</v>
      </c>
      <c r="B548" s="1">
        <v>43509</v>
      </c>
      <c r="C548" t="s">
        <v>32</v>
      </c>
      <c r="D548" t="s">
        <v>39</v>
      </c>
      <c r="E548" t="s">
        <v>40</v>
      </c>
      <c r="F548" t="s">
        <v>15</v>
      </c>
      <c r="G548" t="s">
        <v>16</v>
      </c>
      <c r="H548" t="s">
        <v>33</v>
      </c>
      <c r="I548" t="s">
        <v>29</v>
      </c>
      <c r="J548" s="2">
        <v>4.0359999999999996</v>
      </c>
      <c r="K548">
        <v>5</v>
      </c>
      <c r="L548" t="str">
        <f>VLOOKUP(supermarkt_data[[#This Row],[Net Profit]],Category[],2,TRUE)</f>
        <v>Alert</v>
      </c>
      <c r="M548" s="7">
        <f>VLOOKUP(supermarkt_data[[#This Row],[Net Profit]],Discount_[],2,TRUE)</f>
        <v>0</v>
      </c>
      <c r="N548" s="8" t="str">
        <f>IF(supermarkt_data[[#This Row],[Payment]]="Cash","Y","")</f>
        <v/>
      </c>
      <c r="O548" t="str">
        <f>IF(OR(supermarkt_data[[#This Row],[Category]]="Gold",supermarkt_data[[#This Row],[Category]]="Premium"),"Gift","")</f>
        <v/>
      </c>
    </row>
    <row r="549" spans="1:15" x14ac:dyDescent="0.35">
      <c r="A549" t="s">
        <v>576</v>
      </c>
      <c r="B549" s="1">
        <v>43493</v>
      </c>
      <c r="C549" t="s">
        <v>12</v>
      </c>
      <c r="D549" t="s">
        <v>21</v>
      </c>
      <c r="E549" t="s">
        <v>22</v>
      </c>
      <c r="F549" t="s">
        <v>15</v>
      </c>
      <c r="G549" t="s">
        <v>27</v>
      </c>
      <c r="H549" t="s">
        <v>24</v>
      </c>
      <c r="I549" t="s">
        <v>29</v>
      </c>
      <c r="J549" s="2">
        <v>5.6310000000000002</v>
      </c>
      <c r="K549">
        <v>5.5</v>
      </c>
      <c r="L549" t="str">
        <f>VLOOKUP(supermarkt_data[[#This Row],[Net Profit]],Category[],2,TRUE)</f>
        <v>Alert</v>
      </c>
      <c r="M549" s="7">
        <f>VLOOKUP(supermarkt_data[[#This Row],[Net Profit]],Discount_[],2,TRUE)</f>
        <v>0</v>
      </c>
      <c r="N549" s="8" t="str">
        <f>IF(supermarkt_data[[#This Row],[Payment]]="Cash","Y","")</f>
        <v/>
      </c>
      <c r="O549" t="str">
        <f>IF(OR(supermarkt_data[[#This Row],[Category]]="Gold",supermarkt_data[[#This Row],[Category]]="Premium"),"Gift","")</f>
        <v/>
      </c>
    </row>
    <row r="550" spans="1:15" x14ac:dyDescent="0.35">
      <c r="A550" t="s">
        <v>577</v>
      </c>
      <c r="B550" s="1">
        <v>43470</v>
      </c>
      <c r="C550" t="s">
        <v>12</v>
      </c>
      <c r="D550" t="s">
        <v>39</v>
      </c>
      <c r="E550" t="s">
        <v>40</v>
      </c>
      <c r="F550" t="s">
        <v>23</v>
      </c>
      <c r="G550" t="s">
        <v>16</v>
      </c>
      <c r="H550" t="s">
        <v>41</v>
      </c>
      <c r="I550" t="s">
        <v>29</v>
      </c>
      <c r="J550" s="2">
        <v>3.56</v>
      </c>
      <c r="K550">
        <v>9.1999999999999993</v>
      </c>
      <c r="L550" t="str">
        <f>VLOOKUP(supermarkt_data[[#This Row],[Net Profit]],Category[],2,TRUE)</f>
        <v>Alert</v>
      </c>
      <c r="M550" s="7">
        <f>VLOOKUP(supermarkt_data[[#This Row],[Net Profit]],Discount_[],2,TRUE)</f>
        <v>0</v>
      </c>
      <c r="N550" s="8" t="str">
        <f>IF(supermarkt_data[[#This Row],[Payment]]="Cash","Y","")</f>
        <v/>
      </c>
      <c r="O550" t="str">
        <f>IF(OR(supermarkt_data[[#This Row],[Category]]="Gold",supermarkt_data[[#This Row],[Category]]="Premium"),"Gift","")</f>
        <v/>
      </c>
    </row>
    <row r="551" spans="1:15" x14ac:dyDescent="0.35">
      <c r="A551" t="s">
        <v>578</v>
      </c>
      <c r="B551" s="1">
        <v>43543</v>
      </c>
      <c r="C551" t="s">
        <v>20</v>
      </c>
      <c r="D551" t="s">
        <v>39</v>
      </c>
      <c r="E551" t="s">
        <v>40</v>
      </c>
      <c r="F551" t="s">
        <v>15</v>
      </c>
      <c r="G551" t="s">
        <v>27</v>
      </c>
      <c r="H551" t="s">
        <v>28</v>
      </c>
      <c r="I551" t="s">
        <v>18</v>
      </c>
      <c r="J551" s="2">
        <v>7.7619999999999996</v>
      </c>
      <c r="K551">
        <v>4.9000000000000004</v>
      </c>
      <c r="L551" t="str">
        <f>VLOOKUP(supermarkt_data[[#This Row],[Net Profit]],Category[],2,TRUE)</f>
        <v>Alert</v>
      </c>
      <c r="M551" s="7">
        <f>VLOOKUP(supermarkt_data[[#This Row],[Net Profit]],Discount_[],2,TRUE)</f>
        <v>0</v>
      </c>
      <c r="N551" s="8" t="str">
        <f>IF(supermarkt_data[[#This Row],[Payment]]="Cash","Y","")</f>
        <v/>
      </c>
      <c r="O551" t="str">
        <f>IF(OR(supermarkt_data[[#This Row],[Category]]="Gold",supermarkt_data[[#This Row],[Category]]="Premium"),"Gift","")</f>
        <v/>
      </c>
    </row>
    <row r="552" spans="1:15" x14ac:dyDescent="0.35">
      <c r="A552" t="s">
        <v>579</v>
      </c>
      <c r="B552" s="1">
        <v>43477</v>
      </c>
      <c r="C552" t="s">
        <v>12</v>
      </c>
      <c r="D552" t="s">
        <v>13</v>
      </c>
      <c r="E552" t="s">
        <v>14</v>
      </c>
      <c r="F552" t="s">
        <v>23</v>
      </c>
      <c r="G552" t="s">
        <v>16</v>
      </c>
      <c r="H552" t="s">
        <v>43</v>
      </c>
      <c r="I552" t="s">
        <v>18</v>
      </c>
      <c r="J552" s="2">
        <v>14.71</v>
      </c>
      <c r="K552">
        <v>8.9</v>
      </c>
      <c r="L552" t="str">
        <f>VLOOKUP(supermarkt_data[[#This Row],[Net Profit]],Category[],2,TRUE)</f>
        <v>Bronze</v>
      </c>
      <c r="M552" s="7">
        <f>VLOOKUP(supermarkt_data[[#This Row],[Net Profit]],Discount_[],2,TRUE)</f>
        <v>0.02</v>
      </c>
      <c r="N552" s="8" t="str">
        <f>IF(supermarkt_data[[#This Row],[Payment]]="Cash","Y","")</f>
        <v/>
      </c>
      <c r="O552" t="str">
        <f>IF(OR(supermarkt_data[[#This Row],[Category]]="Gold",supermarkt_data[[#This Row],[Category]]="Premium"),"Gift","")</f>
        <v/>
      </c>
    </row>
    <row r="553" spans="1:15" x14ac:dyDescent="0.35">
      <c r="A553" t="s">
        <v>580</v>
      </c>
      <c r="B553" s="1">
        <v>43472</v>
      </c>
      <c r="C553" t="s">
        <v>12</v>
      </c>
      <c r="D553" t="s">
        <v>13</v>
      </c>
      <c r="E553" t="s">
        <v>14</v>
      </c>
      <c r="F553" t="s">
        <v>23</v>
      </c>
      <c r="G553" t="s">
        <v>27</v>
      </c>
      <c r="H553" t="s">
        <v>33</v>
      </c>
      <c r="I553" t="s">
        <v>29</v>
      </c>
      <c r="J553" s="2">
        <v>27.427499999999998</v>
      </c>
      <c r="K553">
        <v>6</v>
      </c>
      <c r="L553" t="str">
        <f>VLOOKUP(supermarkt_data[[#This Row],[Net Profit]],Category[],2,TRUE)</f>
        <v>Silver</v>
      </c>
      <c r="M553" s="7">
        <f>VLOOKUP(supermarkt_data[[#This Row],[Net Profit]],Discount_[],2,TRUE)</f>
        <v>0.04</v>
      </c>
      <c r="N553" s="8" t="str">
        <f>IF(supermarkt_data[[#This Row],[Payment]]="Cash","Y","")</f>
        <v/>
      </c>
      <c r="O553" t="str">
        <f>IF(OR(supermarkt_data[[#This Row],[Category]]="Gold",supermarkt_data[[#This Row],[Category]]="Premium"),"Gift","")</f>
        <v/>
      </c>
    </row>
    <row r="554" spans="1:15" x14ac:dyDescent="0.35">
      <c r="A554" t="s">
        <v>581</v>
      </c>
      <c r="B554" s="1">
        <v>43491</v>
      </c>
      <c r="C554" t="s">
        <v>12</v>
      </c>
      <c r="D554" t="s">
        <v>39</v>
      </c>
      <c r="E554" t="s">
        <v>40</v>
      </c>
      <c r="F554" t="s">
        <v>23</v>
      </c>
      <c r="G554" t="s">
        <v>16</v>
      </c>
      <c r="H554" t="s">
        <v>33</v>
      </c>
      <c r="I554" t="s">
        <v>25</v>
      </c>
      <c r="J554" s="2">
        <v>12.885</v>
      </c>
      <c r="K554">
        <v>4.2</v>
      </c>
      <c r="L554" t="str">
        <f>VLOOKUP(supermarkt_data[[#This Row],[Net Profit]],Category[],2,TRUE)</f>
        <v>Bronze</v>
      </c>
      <c r="M554" s="7">
        <f>VLOOKUP(supermarkt_data[[#This Row],[Net Profit]],Discount_[],2,TRUE)</f>
        <v>0.02</v>
      </c>
      <c r="N554" s="8" t="str">
        <f>IF(supermarkt_data[[#This Row],[Payment]]="Cash","Y","")</f>
        <v>Y</v>
      </c>
      <c r="O554" t="str">
        <f>IF(OR(supermarkt_data[[#This Row],[Category]]="Gold",supermarkt_data[[#This Row],[Category]]="Premium"),"Gift","")</f>
        <v/>
      </c>
    </row>
    <row r="555" spans="1:15" x14ac:dyDescent="0.35">
      <c r="A555" t="s">
        <v>582</v>
      </c>
      <c r="B555" s="1">
        <v>43488</v>
      </c>
      <c r="C555" t="s">
        <v>12</v>
      </c>
      <c r="D555" t="s">
        <v>13</v>
      </c>
      <c r="E555" t="s">
        <v>14</v>
      </c>
      <c r="F555" t="s">
        <v>23</v>
      </c>
      <c r="G555" t="s">
        <v>16</v>
      </c>
      <c r="H555" t="s">
        <v>24</v>
      </c>
      <c r="I555" t="s">
        <v>25</v>
      </c>
      <c r="J555" s="2">
        <v>19.818000000000001</v>
      </c>
      <c r="K555">
        <v>7.3</v>
      </c>
      <c r="L555" t="str">
        <f>VLOOKUP(supermarkt_data[[#This Row],[Net Profit]],Category[],2,TRUE)</f>
        <v>Bronze</v>
      </c>
      <c r="M555" s="7">
        <f>VLOOKUP(supermarkt_data[[#This Row],[Net Profit]],Discount_[],2,TRUE)</f>
        <v>0.02</v>
      </c>
      <c r="N555" s="8" t="str">
        <f>IF(supermarkt_data[[#This Row],[Payment]]="Cash","Y","")</f>
        <v>Y</v>
      </c>
      <c r="O555" t="str">
        <f>IF(OR(supermarkt_data[[#This Row],[Category]]="Gold",supermarkt_data[[#This Row],[Category]]="Premium"),"Gift","")</f>
        <v/>
      </c>
    </row>
    <row r="556" spans="1:15" x14ac:dyDescent="0.35">
      <c r="A556" t="s">
        <v>583</v>
      </c>
      <c r="B556" s="1">
        <v>43505</v>
      </c>
      <c r="C556" t="s">
        <v>32</v>
      </c>
      <c r="D556" t="s">
        <v>39</v>
      </c>
      <c r="E556" t="s">
        <v>40</v>
      </c>
      <c r="F556" t="s">
        <v>23</v>
      </c>
      <c r="G556" t="s">
        <v>27</v>
      </c>
      <c r="H556" t="s">
        <v>43</v>
      </c>
      <c r="I556" t="s">
        <v>18</v>
      </c>
      <c r="J556" s="2">
        <v>8.5905000000000005</v>
      </c>
      <c r="K556">
        <v>6.5</v>
      </c>
      <c r="L556" t="str">
        <f>VLOOKUP(supermarkt_data[[#This Row],[Net Profit]],Category[],2,TRUE)</f>
        <v>Alert</v>
      </c>
      <c r="M556" s="7">
        <f>VLOOKUP(supermarkt_data[[#This Row],[Net Profit]],Discount_[],2,TRUE)</f>
        <v>0</v>
      </c>
      <c r="N556" s="8" t="str">
        <f>IF(supermarkt_data[[#This Row],[Payment]]="Cash","Y","")</f>
        <v/>
      </c>
      <c r="O556" t="str">
        <f>IF(OR(supermarkt_data[[#This Row],[Category]]="Gold",supermarkt_data[[#This Row],[Category]]="Premium"),"Gift","")</f>
        <v/>
      </c>
    </row>
    <row r="557" spans="1:15" x14ac:dyDescent="0.35">
      <c r="A557" t="s">
        <v>584</v>
      </c>
      <c r="B557" s="1">
        <v>43518</v>
      </c>
      <c r="C557" t="s">
        <v>32</v>
      </c>
      <c r="D557" t="s">
        <v>39</v>
      </c>
      <c r="E557" t="s">
        <v>40</v>
      </c>
      <c r="F557" t="s">
        <v>23</v>
      </c>
      <c r="G557" t="s">
        <v>16</v>
      </c>
      <c r="H557" t="s">
        <v>43</v>
      </c>
      <c r="I557" t="s">
        <v>25</v>
      </c>
      <c r="J557" s="2">
        <v>24.439499999999999</v>
      </c>
      <c r="K557">
        <v>8.9</v>
      </c>
      <c r="L557" t="str">
        <f>VLOOKUP(supermarkt_data[[#This Row],[Net Profit]],Category[],2,TRUE)</f>
        <v>Silver</v>
      </c>
      <c r="M557" s="7">
        <f>VLOOKUP(supermarkt_data[[#This Row],[Net Profit]],Discount_[],2,TRUE)</f>
        <v>0.04</v>
      </c>
      <c r="N557" s="8" t="str">
        <f>IF(supermarkt_data[[#This Row],[Payment]]="Cash","Y","")</f>
        <v>Y</v>
      </c>
      <c r="O557" t="str">
        <f>IF(OR(supermarkt_data[[#This Row],[Category]]="Gold",supermarkt_data[[#This Row],[Category]]="Premium"),"Gift","")</f>
        <v/>
      </c>
    </row>
    <row r="558" spans="1:15" x14ac:dyDescent="0.35">
      <c r="A558" t="s">
        <v>585</v>
      </c>
      <c r="B558" s="1">
        <v>43501</v>
      </c>
      <c r="C558" t="s">
        <v>32</v>
      </c>
      <c r="D558" t="s">
        <v>39</v>
      </c>
      <c r="E558" t="s">
        <v>40</v>
      </c>
      <c r="F558" t="s">
        <v>23</v>
      </c>
      <c r="G558" t="s">
        <v>16</v>
      </c>
      <c r="H558" t="s">
        <v>17</v>
      </c>
      <c r="I558" t="s">
        <v>25</v>
      </c>
      <c r="J558" s="2">
        <v>26.207999999999998</v>
      </c>
      <c r="K558">
        <v>9.6999999999999993</v>
      </c>
      <c r="L558" t="str">
        <f>VLOOKUP(supermarkt_data[[#This Row],[Net Profit]],Category[],2,TRUE)</f>
        <v>Silver</v>
      </c>
      <c r="M558" s="7">
        <f>VLOOKUP(supermarkt_data[[#This Row],[Net Profit]],Discount_[],2,TRUE)</f>
        <v>0.04</v>
      </c>
      <c r="N558" s="8" t="str">
        <f>IF(supermarkt_data[[#This Row],[Payment]]="Cash","Y","")</f>
        <v>Y</v>
      </c>
      <c r="O558" t="str">
        <f>IF(OR(supermarkt_data[[#This Row],[Category]]="Gold",supermarkt_data[[#This Row],[Category]]="Premium"),"Gift","")</f>
        <v/>
      </c>
    </row>
    <row r="559" spans="1:15" x14ac:dyDescent="0.35">
      <c r="A559" t="s">
        <v>586</v>
      </c>
      <c r="B559" s="1">
        <v>43531</v>
      </c>
      <c r="C559" t="s">
        <v>20</v>
      </c>
      <c r="D559" t="s">
        <v>21</v>
      </c>
      <c r="E559" t="s">
        <v>22</v>
      </c>
      <c r="F559" t="s">
        <v>23</v>
      </c>
      <c r="G559" t="s">
        <v>27</v>
      </c>
      <c r="H559" t="s">
        <v>24</v>
      </c>
      <c r="I559" t="s">
        <v>29</v>
      </c>
      <c r="J559" s="2">
        <v>6.6630000000000003</v>
      </c>
      <c r="K559">
        <v>8.6</v>
      </c>
      <c r="L559" t="str">
        <f>VLOOKUP(supermarkt_data[[#This Row],[Net Profit]],Category[],2,TRUE)</f>
        <v>Alert</v>
      </c>
      <c r="M559" s="7">
        <f>VLOOKUP(supermarkt_data[[#This Row],[Net Profit]],Discount_[],2,TRUE)</f>
        <v>0</v>
      </c>
      <c r="N559" s="8" t="str">
        <f>IF(supermarkt_data[[#This Row],[Payment]]="Cash","Y","")</f>
        <v/>
      </c>
      <c r="O559" t="str">
        <f>IF(OR(supermarkt_data[[#This Row],[Category]]="Gold",supermarkt_data[[#This Row],[Category]]="Premium"),"Gift","")</f>
        <v/>
      </c>
    </row>
    <row r="560" spans="1:15" x14ac:dyDescent="0.35">
      <c r="A560" t="s">
        <v>587</v>
      </c>
      <c r="B560" s="1">
        <v>43549</v>
      </c>
      <c r="C560" t="s">
        <v>20</v>
      </c>
      <c r="D560" t="s">
        <v>13</v>
      </c>
      <c r="E560" t="s">
        <v>14</v>
      </c>
      <c r="F560" t="s">
        <v>15</v>
      </c>
      <c r="G560" t="s">
        <v>27</v>
      </c>
      <c r="H560" t="s">
        <v>24</v>
      </c>
      <c r="I560" t="s">
        <v>25</v>
      </c>
      <c r="J560" s="2">
        <v>6.7619999999999996</v>
      </c>
      <c r="K560">
        <v>6.9</v>
      </c>
      <c r="L560" t="str">
        <f>VLOOKUP(supermarkt_data[[#This Row],[Net Profit]],Category[],2,TRUE)</f>
        <v>Alert</v>
      </c>
      <c r="M560" s="7">
        <f>VLOOKUP(supermarkt_data[[#This Row],[Net Profit]],Discount_[],2,TRUE)</f>
        <v>0</v>
      </c>
      <c r="N560" s="8" t="str">
        <f>IF(supermarkt_data[[#This Row],[Payment]]="Cash","Y","")</f>
        <v>Y</v>
      </c>
      <c r="O560" t="str">
        <f>IF(OR(supermarkt_data[[#This Row],[Category]]="Gold",supermarkt_data[[#This Row],[Category]]="Premium"),"Gift","")</f>
        <v/>
      </c>
    </row>
    <row r="561" spans="1:15" x14ac:dyDescent="0.35">
      <c r="A561" t="s">
        <v>588</v>
      </c>
      <c r="B561" s="1">
        <v>43485</v>
      </c>
      <c r="C561" t="s">
        <v>12</v>
      </c>
      <c r="D561" t="s">
        <v>39</v>
      </c>
      <c r="E561" t="s">
        <v>40</v>
      </c>
      <c r="F561" t="s">
        <v>23</v>
      </c>
      <c r="G561" t="s">
        <v>27</v>
      </c>
      <c r="H561" t="s">
        <v>28</v>
      </c>
      <c r="I561" t="s">
        <v>29</v>
      </c>
      <c r="J561" s="2">
        <v>5.6219999999999999</v>
      </c>
      <c r="K561">
        <v>7.7</v>
      </c>
      <c r="L561" t="str">
        <f>VLOOKUP(supermarkt_data[[#This Row],[Net Profit]],Category[],2,TRUE)</f>
        <v>Alert</v>
      </c>
      <c r="M561" s="7">
        <f>VLOOKUP(supermarkt_data[[#This Row],[Net Profit]],Discount_[],2,TRUE)</f>
        <v>0</v>
      </c>
      <c r="N561" s="8" t="str">
        <f>IF(supermarkt_data[[#This Row],[Payment]]="Cash","Y","")</f>
        <v/>
      </c>
      <c r="O561" t="str">
        <f>IF(OR(supermarkt_data[[#This Row],[Category]]="Gold",supermarkt_data[[#This Row],[Category]]="Premium"),"Gift","")</f>
        <v/>
      </c>
    </row>
    <row r="562" spans="1:15" x14ac:dyDescent="0.35">
      <c r="A562" t="s">
        <v>589</v>
      </c>
      <c r="B562" s="1">
        <v>43500</v>
      </c>
      <c r="C562" t="s">
        <v>32</v>
      </c>
      <c r="D562" t="s">
        <v>39</v>
      </c>
      <c r="E562" t="s">
        <v>40</v>
      </c>
      <c r="F562" t="s">
        <v>15</v>
      </c>
      <c r="G562" t="s">
        <v>16</v>
      </c>
      <c r="H562" t="s">
        <v>43</v>
      </c>
      <c r="I562" t="s">
        <v>25</v>
      </c>
      <c r="J562" s="2">
        <v>7.2039999999999997</v>
      </c>
      <c r="K562">
        <v>9.5</v>
      </c>
      <c r="L562" t="str">
        <f>VLOOKUP(supermarkt_data[[#This Row],[Net Profit]],Category[],2,TRUE)</f>
        <v>Alert</v>
      </c>
      <c r="M562" s="7">
        <f>VLOOKUP(supermarkt_data[[#This Row],[Net Profit]],Discount_[],2,TRUE)</f>
        <v>0</v>
      </c>
      <c r="N562" s="8" t="str">
        <f>IF(supermarkt_data[[#This Row],[Payment]]="Cash","Y","")</f>
        <v>Y</v>
      </c>
      <c r="O562" t="str">
        <f>IF(OR(supermarkt_data[[#This Row],[Category]]="Gold",supermarkt_data[[#This Row],[Category]]="Premium"),"Gift","")</f>
        <v/>
      </c>
    </row>
    <row r="563" spans="1:15" x14ac:dyDescent="0.35">
      <c r="A563" t="s">
        <v>590</v>
      </c>
      <c r="B563" s="1">
        <v>43495</v>
      </c>
      <c r="C563" t="s">
        <v>12</v>
      </c>
      <c r="D563" t="s">
        <v>21</v>
      </c>
      <c r="E563" t="s">
        <v>22</v>
      </c>
      <c r="F563" t="s">
        <v>15</v>
      </c>
      <c r="G563" t="s">
        <v>16</v>
      </c>
      <c r="H563" t="s">
        <v>41</v>
      </c>
      <c r="I563" t="s">
        <v>18</v>
      </c>
      <c r="J563" s="2">
        <v>49.26</v>
      </c>
      <c r="K563">
        <v>4.5</v>
      </c>
      <c r="L563" t="str">
        <f>VLOOKUP(supermarkt_data[[#This Row],[Net Profit]],Category[],2,TRUE)</f>
        <v>Premium</v>
      </c>
      <c r="M563" s="7">
        <f>VLOOKUP(supermarkt_data[[#This Row],[Net Profit]],Discount_[],2,TRUE)</f>
        <v>0.1</v>
      </c>
      <c r="N563" s="8" t="str">
        <f>IF(supermarkt_data[[#This Row],[Payment]]="Cash","Y","")</f>
        <v/>
      </c>
      <c r="O563" t="str">
        <f>IF(OR(supermarkt_data[[#This Row],[Category]]="Gold",supermarkt_data[[#This Row],[Category]]="Premium"),"Gift","")</f>
        <v>Gift</v>
      </c>
    </row>
    <row r="564" spans="1:15" x14ac:dyDescent="0.35">
      <c r="A564" t="s">
        <v>591</v>
      </c>
      <c r="B564" s="1">
        <v>43467</v>
      </c>
      <c r="C564" t="s">
        <v>12</v>
      </c>
      <c r="D564" t="s">
        <v>13</v>
      </c>
      <c r="E564" t="s">
        <v>14</v>
      </c>
      <c r="F564" t="s">
        <v>15</v>
      </c>
      <c r="G564" t="s">
        <v>27</v>
      </c>
      <c r="H564" t="s">
        <v>41</v>
      </c>
      <c r="I564" t="s">
        <v>18</v>
      </c>
      <c r="J564" s="2">
        <v>12.497999999999999</v>
      </c>
      <c r="K564">
        <v>5.6</v>
      </c>
      <c r="L564" t="str">
        <f>VLOOKUP(supermarkt_data[[#This Row],[Net Profit]],Category[],2,TRUE)</f>
        <v>Bronze</v>
      </c>
      <c r="M564" s="7">
        <f>VLOOKUP(supermarkt_data[[#This Row],[Net Profit]],Discount_[],2,TRUE)</f>
        <v>0.02</v>
      </c>
      <c r="N564" s="8" t="str">
        <f>IF(supermarkt_data[[#This Row],[Payment]]="Cash","Y","")</f>
        <v/>
      </c>
      <c r="O564" t="str">
        <f>IF(OR(supermarkt_data[[#This Row],[Category]]="Gold",supermarkt_data[[#This Row],[Category]]="Premium"),"Gift","")</f>
        <v/>
      </c>
    </row>
    <row r="565" spans="1:15" x14ac:dyDescent="0.35">
      <c r="A565" t="s">
        <v>592</v>
      </c>
      <c r="B565" s="1">
        <v>43553</v>
      </c>
      <c r="C565" t="s">
        <v>20</v>
      </c>
      <c r="D565" t="s">
        <v>13</v>
      </c>
      <c r="E565" t="s">
        <v>14</v>
      </c>
      <c r="F565" t="s">
        <v>15</v>
      </c>
      <c r="G565" t="s">
        <v>16</v>
      </c>
      <c r="H565" t="s">
        <v>28</v>
      </c>
      <c r="I565" t="s">
        <v>18</v>
      </c>
      <c r="J565" s="2">
        <v>10.863</v>
      </c>
      <c r="K565">
        <v>8.1999999999999993</v>
      </c>
      <c r="L565" t="str">
        <f>VLOOKUP(supermarkt_data[[#This Row],[Net Profit]],Category[],2,TRUE)</f>
        <v>Bronze</v>
      </c>
      <c r="M565" s="7">
        <f>VLOOKUP(supermarkt_data[[#This Row],[Net Profit]],Discount_[],2,TRUE)</f>
        <v>0.02</v>
      </c>
      <c r="N565" s="8" t="str">
        <f>IF(supermarkt_data[[#This Row],[Payment]]="Cash","Y","")</f>
        <v/>
      </c>
      <c r="O565" t="str">
        <f>IF(OR(supermarkt_data[[#This Row],[Category]]="Gold",supermarkt_data[[#This Row],[Category]]="Premium"),"Gift","")</f>
        <v/>
      </c>
    </row>
    <row r="566" spans="1:15" x14ac:dyDescent="0.35">
      <c r="A566" t="s">
        <v>593</v>
      </c>
      <c r="B566" s="1">
        <v>43538</v>
      </c>
      <c r="C566" t="s">
        <v>20</v>
      </c>
      <c r="D566" t="s">
        <v>39</v>
      </c>
      <c r="E566" t="s">
        <v>40</v>
      </c>
      <c r="F566" t="s">
        <v>23</v>
      </c>
      <c r="G566" t="s">
        <v>27</v>
      </c>
      <c r="H566" t="s">
        <v>24</v>
      </c>
      <c r="I566" t="s">
        <v>25</v>
      </c>
      <c r="J566" s="2">
        <v>9.7110000000000003</v>
      </c>
      <c r="K566">
        <v>7.3</v>
      </c>
      <c r="L566" t="str">
        <f>VLOOKUP(supermarkt_data[[#This Row],[Net Profit]],Category[],2,TRUE)</f>
        <v>Alert</v>
      </c>
      <c r="M566" s="7">
        <f>VLOOKUP(supermarkt_data[[#This Row],[Net Profit]],Discount_[],2,TRUE)</f>
        <v>0</v>
      </c>
      <c r="N566" s="8" t="str">
        <f>IF(supermarkt_data[[#This Row],[Payment]]="Cash","Y","")</f>
        <v>Y</v>
      </c>
      <c r="O566" t="str">
        <f>IF(OR(supermarkt_data[[#This Row],[Category]]="Gold",supermarkt_data[[#This Row],[Category]]="Premium"),"Gift","")</f>
        <v/>
      </c>
    </row>
    <row r="567" spans="1:15" x14ac:dyDescent="0.35">
      <c r="A567" t="s">
        <v>594</v>
      </c>
      <c r="B567" s="1">
        <v>43507</v>
      </c>
      <c r="C567" t="s">
        <v>32</v>
      </c>
      <c r="D567" t="s">
        <v>21</v>
      </c>
      <c r="E567" t="s">
        <v>22</v>
      </c>
      <c r="F567" t="s">
        <v>23</v>
      </c>
      <c r="G567" t="s">
        <v>27</v>
      </c>
      <c r="H567" t="s">
        <v>41</v>
      </c>
      <c r="I567" t="s">
        <v>29</v>
      </c>
      <c r="J567" s="2">
        <v>44.6</v>
      </c>
      <c r="K567">
        <v>4.4000000000000004</v>
      </c>
      <c r="L567" t="str">
        <f>VLOOKUP(supermarkt_data[[#This Row],[Net Profit]],Category[],2,TRUE)</f>
        <v>Premium</v>
      </c>
      <c r="M567" s="7">
        <f>VLOOKUP(supermarkt_data[[#This Row],[Net Profit]],Discount_[],2,TRUE)</f>
        <v>0.1</v>
      </c>
      <c r="N567" s="8" t="str">
        <f>IF(supermarkt_data[[#This Row],[Payment]]="Cash","Y","")</f>
        <v/>
      </c>
      <c r="O567" t="str">
        <f>IF(OR(supermarkt_data[[#This Row],[Category]]="Gold",supermarkt_data[[#This Row],[Category]]="Premium"),"Gift","")</f>
        <v>Gift</v>
      </c>
    </row>
    <row r="568" spans="1:15" x14ac:dyDescent="0.35">
      <c r="A568" t="s">
        <v>595</v>
      </c>
      <c r="B568" s="1">
        <v>43495</v>
      </c>
      <c r="C568" t="s">
        <v>12</v>
      </c>
      <c r="D568" t="s">
        <v>39</v>
      </c>
      <c r="E568" t="s">
        <v>40</v>
      </c>
      <c r="F568" t="s">
        <v>23</v>
      </c>
      <c r="G568" t="s">
        <v>16</v>
      </c>
      <c r="H568" t="s">
        <v>24</v>
      </c>
      <c r="I568" t="s">
        <v>18</v>
      </c>
      <c r="J568" s="2">
        <v>16.968</v>
      </c>
      <c r="K568">
        <v>5.7</v>
      </c>
      <c r="L568" t="str">
        <f>VLOOKUP(supermarkt_data[[#This Row],[Net Profit]],Category[],2,TRUE)</f>
        <v>Bronze</v>
      </c>
      <c r="M568" s="7">
        <f>VLOOKUP(supermarkt_data[[#This Row],[Net Profit]],Discount_[],2,TRUE)</f>
        <v>0.02</v>
      </c>
      <c r="N568" s="8" t="str">
        <f>IF(supermarkt_data[[#This Row],[Payment]]="Cash","Y","")</f>
        <v/>
      </c>
      <c r="O568" t="str">
        <f>IF(OR(supermarkt_data[[#This Row],[Category]]="Gold",supermarkt_data[[#This Row],[Category]]="Premium"),"Gift","")</f>
        <v/>
      </c>
    </row>
    <row r="569" spans="1:15" x14ac:dyDescent="0.35">
      <c r="A569" t="s">
        <v>596</v>
      </c>
      <c r="B569" s="1">
        <v>43544</v>
      </c>
      <c r="C569" t="s">
        <v>20</v>
      </c>
      <c r="D569" t="s">
        <v>13</v>
      </c>
      <c r="E569" t="s">
        <v>14</v>
      </c>
      <c r="F569" t="s">
        <v>15</v>
      </c>
      <c r="G569" t="s">
        <v>27</v>
      </c>
      <c r="H569" t="s">
        <v>24</v>
      </c>
      <c r="I569" t="s">
        <v>18</v>
      </c>
      <c r="J569" s="2">
        <v>22.353000000000002</v>
      </c>
      <c r="K569">
        <v>5</v>
      </c>
      <c r="L569" t="str">
        <f>VLOOKUP(supermarkt_data[[#This Row],[Net Profit]],Category[],2,TRUE)</f>
        <v>Silver</v>
      </c>
      <c r="M569" s="7">
        <f>VLOOKUP(supermarkt_data[[#This Row],[Net Profit]],Discount_[],2,TRUE)</f>
        <v>0.04</v>
      </c>
      <c r="N569" s="8" t="str">
        <f>IF(supermarkt_data[[#This Row],[Payment]]="Cash","Y","")</f>
        <v/>
      </c>
      <c r="O569" t="str">
        <f>IF(OR(supermarkt_data[[#This Row],[Category]]="Gold",supermarkt_data[[#This Row],[Category]]="Premium"),"Gift","")</f>
        <v/>
      </c>
    </row>
    <row r="570" spans="1:15" x14ac:dyDescent="0.35">
      <c r="A570" t="s">
        <v>597</v>
      </c>
      <c r="B570" s="1">
        <v>43544</v>
      </c>
      <c r="C570" t="s">
        <v>20</v>
      </c>
      <c r="D570" t="s">
        <v>39</v>
      </c>
      <c r="E570" t="s">
        <v>40</v>
      </c>
      <c r="F570" t="s">
        <v>23</v>
      </c>
      <c r="G570" t="s">
        <v>27</v>
      </c>
      <c r="H570" t="s">
        <v>43</v>
      </c>
      <c r="I570" t="s">
        <v>25</v>
      </c>
      <c r="J570" s="2">
        <v>9.9250000000000007</v>
      </c>
      <c r="K570">
        <v>9</v>
      </c>
      <c r="L570" t="str">
        <f>VLOOKUP(supermarkt_data[[#This Row],[Net Profit]],Category[],2,TRUE)</f>
        <v>Alert</v>
      </c>
      <c r="M570" s="7">
        <f>VLOOKUP(supermarkt_data[[#This Row],[Net Profit]],Discount_[],2,TRUE)</f>
        <v>0</v>
      </c>
      <c r="N570" s="8" t="str">
        <f>IF(supermarkt_data[[#This Row],[Payment]]="Cash","Y","")</f>
        <v>Y</v>
      </c>
      <c r="O570" t="str">
        <f>IF(OR(supermarkt_data[[#This Row],[Category]]="Gold",supermarkt_data[[#This Row],[Category]]="Premium"),"Gift","")</f>
        <v/>
      </c>
    </row>
    <row r="571" spans="1:15" x14ac:dyDescent="0.35">
      <c r="A571" t="s">
        <v>598</v>
      </c>
      <c r="B571" s="1">
        <v>43482</v>
      </c>
      <c r="C571" t="s">
        <v>12</v>
      </c>
      <c r="D571" t="s">
        <v>13</v>
      </c>
      <c r="E571" t="s">
        <v>14</v>
      </c>
      <c r="F571" t="s">
        <v>23</v>
      </c>
      <c r="G571" t="s">
        <v>16</v>
      </c>
      <c r="H571" t="s">
        <v>41</v>
      </c>
      <c r="I571" t="s">
        <v>29</v>
      </c>
      <c r="J571" s="2">
        <v>40.604999999999997</v>
      </c>
      <c r="K571">
        <v>6.3</v>
      </c>
      <c r="L571" t="str">
        <f>VLOOKUP(supermarkt_data[[#This Row],[Net Profit]],Category[],2,TRUE)</f>
        <v>Premium</v>
      </c>
      <c r="M571" s="7">
        <f>VLOOKUP(supermarkt_data[[#This Row],[Net Profit]],Discount_[],2,TRUE)</f>
        <v>0.1</v>
      </c>
      <c r="N571" s="8" t="str">
        <f>IF(supermarkt_data[[#This Row],[Payment]]="Cash","Y","")</f>
        <v/>
      </c>
      <c r="O571" t="str">
        <f>IF(OR(supermarkt_data[[#This Row],[Category]]="Gold",supermarkt_data[[#This Row],[Category]]="Premium"),"Gift","")</f>
        <v>Gift</v>
      </c>
    </row>
    <row r="572" spans="1:15" x14ac:dyDescent="0.35">
      <c r="A572" t="s">
        <v>599</v>
      </c>
      <c r="B572" s="1">
        <v>43499</v>
      </c>
      <c r="C572" t="s">
        <v>32</v>
      </c>
      <c r="D572" t="s">
        <v>21</v>
      </c>
      <c r="E572" t="s">
        <v>22</v>
      </c>
      <c r="F572" t="s">
        <v>23</v>
      </c>
      <c r="G572" t="s">
        <v>16</v>
      </c>
      <c r="H572" t="s">
        <v>33</v>
      </c>
      <c r="I572" t="s">
        <v>29</v>
      </c>
      <c r="J572" s="2">
        <v>24.664999999999999</v>
      </c>
      <c r="K572">
        <v>9.4</v>
      </c>
      <c r="L572" t="str">
        <f>VLOOKUP(supermarkt_data[[#This Row],[Net Profit]],Category[],2,TRUE)</f>
        <v>Silver</v>
      </c>
      <c r="M572" s="7">
        <f>VLOOKUP(supermarkt_data[[#This Row],[Net Profit]],Discount_[],2,TRUE)</f>
        <v>0.04</v>
      </c>
      <c r="N572" s="8" t="str">
        <f>IF(supermarkt_data[[#This Row],[Payment]]="Cash","Y","")</f>
        <v/>
      </c>
      <c r="O572" t="str">
        <f>IF(OR(supermarkt_data[[#This Row],[Category]]="Gold",supermarkt_data[[#This Row],[Category]]="Premium"),"Gift","")</f>
        <v/>
      </c>
    </row>
    <row r="573" spans="1:15" x14ac:dyDescent="0.35">
      <c r="A573" t="s">
        <v>600</v>
      </c>
      <c r="B573" s="1">
        <v>43466</v>
      </c>
      <c r="C573" t="s">
        <v>12</v>
      </c>
      <c r="D573" t="s">
        <v>13</v>
      </c>
      <c r="E573" t="s">
        <v>14</v>
      </c>
      <c r="F573" t="s">
        <v>23</v>
      </c>
      <c r="G573" t="s">
        <v>16</v>
      </c>
      <c r="H573" t="s">
        <v>43</v>
      </c>
      <c r="I573" t="s">
        <v>25</v>
      </c>
      <c r="J573" s="2">
        <v>29.582999999999998</v>
      </c>
      <c r="K573">
        <v>7.7</v>
      </c>
      <c r="L573" t="str">
        <f>VLOOKUP(supermarkt_data[[#This Row],[Net Profit]],Category[],2,TRUE)</f>
        <v>Silver</v>
      </c>
      <c r="M573" s="7">
        <f>VLOOKUP(supermarkt_data[[#This Row],[Net Profit]],Discount_[],2,TRUE)</f>
        <v>0.04</v>
      </c>
      <c r="N573" s="8" t="str">
        <f>IF(supermarkt_data[[#This Row],[Payment]]="Cash","Y","")</f>
        <v>Y</v>
      </c>
      <c r="O573" t="str">
        <f>IF(OR(supermarkt_data[[#This Row],[Category]]="Gold",supermarkt_data[[#This Row],[Category]]="Premium"),"Gift","")</f>
        <v/>
      </c>
    </row>
    <row r="574" spans="1:15" x14ac:dyDescent="0.35">
      <c r="A574" t="s">
        <v>601</v>
      </c>
      <c r="B574" s="1">
        <v>43475</v>
      </c>
      <c r="C574" t="s">
        <v>12</v>
      </c>
      <c r="D574" t="s">
        <v>39</v>
      </c>
      <c r="E574" t="s">
        <v>40</v>
      </c>
      <c r="F574" t="s">
        <v>23</v>
      </c>
      <c r="G574" t="s">
        <v>16</v>
      </c>
      <c r="H574" t="s">
        <v>43</v>
      </c>
      <c r="I574" t="s">
        <v>29</v>
      </c>
      <c r="J574" s="2">
        <v>27.951000000000001</v>
      </c>
      <c r="K574">
        <v>5.5</v>
      </c>
      <c r="L574" t="str">
        <f>VLOOKUP(supermarkt_data[[#This Row],[Net Profit]],Category[],2,TRUE)</f>
        <v>Silver</v>
      </c>
      <c r="M574" s="7">
        <f>VLOOKUP(supermarkt_data[[#This Row],[Net Profit]],Discount_[],2,TRUE)</f>
        <v>0.04</v>
      </c>
      <c r="N574" s="8" t="str">
        <f>IF(supermarkt_data[[#This Row],[Payment]]="Cash","Y","")</f>
        <v/>
      </c>
      <c r="O574" t="str">
        <f>IF(OR(supermarkt_data[[#This Row],[Category]]="Gold",supermarkt_data[[#This Row],[Category]]="Premium"),"Gift","")</f>
        <v/>
      </c>
    </row>
    <row r="575" spans="1:15" x14ac:dyDescent="0.35">
      <c r="A575" t="s">
        <v>602</v>
      </c>
      <c r="B575" s="1">
        <v>43526</v>
      </c>
      <c r="C575" t="s">
        <v>20</v>
      </c>
      <c r="D575" t="s">
        <v>21</v>
      </c>
      <c r="E575" t="s">
        <v>22</v>
      </c>
      <c r="F575" t="s">
        <v>23</v>
      </c>
      <c r="G575" t="s">
        <v>16</v>
      </c>
      <c r="H575" t="s">
        <v>33</v>
      </c>
      <c r="I575" t="s">
        <v>18</v>
      </c>
      <c r="J575" s="2">
        <v>25.893000000000001</v>
      </c>
      <c r="K575">
        <v>4.0999999999999996</v>
      </c>
      <c r="L575" t="str">
        <f>VLOOKUP(supermarkt_data[[#This Row],[Net Profit]],Category[],2,TRUE)</f>
        <v>Silver</v>
      </c>
      <c r="M575" s="7">
        <f>VLOOKUP(supermarkt_data[[#This Row],[Net Profit]],Discount_[],2,TRUE)</f>
        <v>0.04</v>
      </c>
      <c r="N575" s="8" t="str">
        <f>IF(supermarkt_data[[#This Row],[Payment]]="Cash","Y","")</f>
        <v/>
      </c>
      <c r="O575" t="str">
        <f>IF(OR(supermarkt_data[[#This Row],[Category]]="Gold",supermarkt_data[[#This Row],[Category]]="Premium"),"Gift","")</f>
        <v/>
      </c>
    </row>
    <row r="576" spans="1:15" x14ac:dyDescent="0.35">
      <c r="A576" t="s">
        <v>603</v>
      </c>
      <c r="B576" s="1">
        <v>43521</v>
      </c>
      <c r="C576" t="s">
        <v>32</v>
      </c>
      <c r="D576" t="s">
        <v>39</v>
      </c>
      <c r="E576" t="s">
        <v>40</v>
      </c>
      <c r="F576" t="s">
        <v>15</v>
      </c>
      <c r="G576" t="s">
        <v>16</v>
      </c>
      <c r="H576" t="s">
        <v>28</v>
      </c>
      <c r="I576" t="s">
        <v>29</v>
      </c>
      <c r="J576" s="2">
        <v>20.51</v>
      </c>
      <c r="K576">
        <v>7.6</v>
      </c>
      <c r="L576" t="str">
        <f>VLOOKUP(supermarkt_data[[#This Row],[Net Profit]],Category[],2,TRUE)</f>
        <v>Silver</v>
      </c>
      <c r="M576" s="7">
        <f>VLOOKUP(supermarkt_data[[#This Row],[Net Profit]],Discount_[],2,TRUE)</f>
        <v>0.04</v>
      </c>
      <c r="N576" s="8" t="str">
        <f>IF(supermarkt_data[[#This Row],[Payment]]="Cash","Y","")</f>
        <v/>
      </c>
      <c r="O576" t="str">
        <f>IF(OR(supermarkt_data[[#This Row],[Category]]="Gold",supermarkt_data[[#This Row],[Category]]="Premium"),"Gift","")</f>
        <v/>
      </c>
    </row>
    <row r="577" spans="1:15" x14ac:dyDescent="0.35">
      <c r="A577" t="s">
        <v>604</v>
      </c>
      <c r="B577" s="1">
        <v>43494</v>
      </c>
      <c r="C577" t="s">
        <v>12</v>
      </c>
      <c r="D577" t="s">
        <v>39</v>
      </c>
      <c r="E577" t="s">
        <v>40</v>
      </c>
      <c r="F577" t="s">
        <v>15</v>
      </c>
      <c r="G577" t="s">
        <v>27</v>
      </c>
      <c r="H577" t="s">
        <v>33</v>
      </c>
      <c r="I577" t="s">
        <v>25</v>
      </c>
      <c r="J577" s="2">
        <v>13.335000000000001</v>
      </c>
      <c r="K577">
        <v>8.6</v>
      </c>
      <c r="L577" t="str">
        <f>VLOOKUP(supermarkt_data[[#This Row],[Net Profit]],Category[],2,TRUE)</f>
        <v>Bronze</v>
      </c>
      <c r="M577" s="7">
        <f>VLOOKUP(supermarkt_data[[#This Row],[Net Profit]],Discount_[],2,TRUE)</f>
        <v>0.02</v>
      </c>
      <c r="N577" s="8" t="str">
        <f>IF(supermarkt_data[[#This Row],[Payment]]="Cash","Y","")</f>
        <v>Y</v>
      </c>
      <c r="O577" t="str">
        <f>IF(OR(supermarkt_data[[#This Row],[Category]]="Gold",supermarkt_data[[#This Row],[Category]]="Premium"),"Gift","")</f>
        <v/>
      </c>
    </row>
    <row r="578" spans="1:15" x14ac:dyDescent="0.35">
      <c r="A578" t="s">
        <v>605</v>
      </c>
      <c r="B578" s="1">
        <v>43534</v>
      </c>
      <c r="C578" t="s">
        <v>20</v>
      </c>
      <c r="D578" t="s">
        <v>13</v>
      </c>
      <c r="E578" t="s">
        <v>14</v>
      </c>
      <c r="F578" t="s">
        <v>15</v>
      </c>
      <c r="G578" t="s">
        <v>27</v>
      </c>
      <c r="H578" t="s">
        <v>41</v>
      </c>
      <c r="I578" t="s">
        <v>18</v>
      </c>
      <c r="J578" s="2">
        <v>3.5455000000000001</v>
      </c>
      <c r="K578">
        <v>8.3000000000000007</v>
      </c>
      <c r="L578" t="str">
        <f>VLOOKUP(supermarkt_data[[#This Row],[Net Profit]],Category[],2,TRUE)</f>
        <v>Alert</v>
      </c>
      <c r="M578" s="7">
        <f>VLOOKUP(supermarkt_data[[#This Row],[Net Profit]],Discount_[],2,TRUE)</f>
        <v>0</v>
      </c>
      <c r="N578" s="8" t="str">
        <f>IF(supermarkt_data[[#This Row],[Payment]]="Cash","Y","")</f>
        <v/>
      </c>
      <c r="O578" t="str">
        <f>IF(OR(supermarkt_data[[#This Row],[Category]]="Gold",supermarkt_data[[#This Row],[Category]]="Premium"),"Gift","")</f>
        <v/>
      </c>
    </row>
    <row r="579" spans="1:15" x14ac:dyDescent="0.35">
      <c r="A579" t="s">
        <v>606</v>
      </c>
      <c r="B579" s="1">
        <v>43478</v>
      </c>
      <c r="C579" t="s">
        <v>12</v>
      </c>
      <c r="D579" t="s">
        <v>39</v>
      </c>
      <c r="E579" t="s">
        <v>40</v>
      </c>
      <c r="F579" t="s">
        <v>23</v>
      </c>
      <c r="G579" t="s">
        <v>27</v>
      </c>
      <c r="H579" t="s">
        <v>41</v>
      </c>
      <c r="I579" t="s">
        <v>29</v>
      </c>
      <c r="J579" s="2">
        <v>7.2389999999999999</v>
      </c>
      <c r="K579">
        <v>8.1</v>
      </c>
      <c r="L579" t="str">
        <f>VLOOKUP(supermarkt_data[[#This Row],[Net Profit]],Category[],2,TRUE)</f>
        <v>Alert</v>
      </c>
      <c r="M579" s="7">
        <f>VLOOKUP(supermarkt_data[[#This Row],[Net Profit]],Discount_[],2,TRUE)</f>
        <v>0</v>
      </c>
      <c r="N579" s="8" t="str">
        <f>IF(supermarkt_data[[#This Row],[Payment]]="Cash","Y","")</f>
        <v/>
      </c>
      <c r="O579" t="str">
        <f>IF(OR(supermarkt_data[[#This Row],[Category]]="Gold",supermarkt_data[[#This Row],[Category]]="Premium"),"Gift","")</f>
        <v/>
      </c>
    </row>
    <row r="580" spans="1:15" x14ac:dyDescent="0.35">
      <c r="A580" t="s">
        <v>607</v>
      </c>
      <c r="B580" s="1">
        <v>43546</v>
      </c>
      <c r="C580" t="s">
        <v>20</v>
      </c>
      <c r="D580" t="s">
        <v>13</v>
      </c>
      <c r="E580" t="s">
        <v>14</v>
      </c>
      <c r="F580" t="s">
        <v>23</v>
      </c>
      <c r="G580" t="s">
        <v>27</v>
      </c>
      <c r="H580" t="s">
        <v>33</v>
      </c>
      <c r="I580" t="s">
        <v>29</v>
      </c>
      <c r="J580" s="2">
        <v>21.477499999999999</v>
      </c>
      <c r="K580">
        <v>8.6</v>
      </c>
      <c r="L580" t="str">
        <f>VLOOKUP(supermarkt_data[[#This Row],[Net Profit]],Category[],2,TRUE)</f>
        <v>Silver</v>
      </c>
      <c r="M580" s="7">
        <f>VLOOKUP(supermarkt_data[[#This Row],[Net Profit]],Discount_[],2,TRUE)</f>
        <v>0.04</v>
      </c>
      <c r="N580" s="8" t="str">
        <f>IF(supermarkt_data[[#This Row],[Payment]]="Cash","Y","")</f>
        <v/>
      </c>
      <c r="O580" t="str">
        <f>IF(OR(supermarkt_data[[#This Row],[Category]]="Gold",supermarkt_data[[#This Row],[Category]]="Premium"),"Gift","")</f>
        <v/>
      </c>
    </row>
    <row r="581" spans="1:15" x14ac:dyDescent="0.35">
      <c r="A581" t="s">
        <v>608</v>
      </c>
      <c r="B581" s="1">
        <v>43525</v>
      </c>
      <c r="C581" t="s">
        <v>20</v>
      </c>
      <c r="D581" t="s">
        <v>39</v>
      </c>
      <c r="E581" t="s">
        <v>40</v>
      </c>
      <c r="F581" t="s">
        <v>15</v>
      </c>
      <c r="G581" t="s">
        <v>27</v>
      </c>
      <c r="H581" t="s">
        <v>43</v>
      </c>
      <c r="I581" t="s">
        <v>18</v>
      </c>
      <c r="J581" s="2">
        <v>28.458500000000001</v>
      </c>
      <c r="K581">
        <v>6.3</v>
      </c>
      <c r="L581" t="str">
        <f>VLOOKUP(supermarkt_data[[#This Row],[Net Profit]],Category[],2,TRUE)</f>
        <v>Silver</v>
      </c>
      <c r="M581" s="7">
        <f>VLOOKUP(supermarkt_data[[#This Row],[Net Profit]],Discount_[],2,TRUE)</f>
        <v>0.04</v>
      </c>
      <c r="N581" s="8" t="str">
        <f>IF(supermarkt_data[[#This Row],[Payment]]="Cash","Y","")</f>
        <v/>
      </c>
      <c r="O581" t="str">
        <f>IF(OR(supermarkt_data[[#This Row],[Category]]="Gold",supermarkt_data[[#This Row],[Category]]="Premium"),"Gift","")</f>
        <v/>
      </c>
    </row>
    <row r="582" spans="1:15" x14ac:dyDescent="0.35">
      <c r="A582" t="s">
        <v>609</v>
      </c>
      <c r="B582" s="1">
        <v>43516</v>
      </c>
      <c r="C582" t="s">
        <v>32</v>
      </c>
      <c r="D582" t="s">
        <v>39</v>
      </c>
      <c r="E582" t="s">
        <v>40</v>
      </c>
      <c r="F582" t="s">
        <v>23</v>
      </c>
      <c r="G582" t="s">
        <v>27</v>
      </c>
      <c r="H582" t="s">
        <v>41</v>
      </c>
      <c r="I582" t="s">
        <v>25</v>
      </c>
      <c r="J582" s="2">
        <v>12.06</v>
      </c>
      <c r="K582">
        <v>5.8</v>
      </c>
      <c r="L582" t="str">
        <f>VLOOKUP(supermarkt_data[[#This Row],[Net Profit]],Category[],2,TRUE)</f>
        <v>Bronze</v>
      </c>
      <c r="M582" s="7">
        <f>VLOOKUP(supermarkt_data[[#This Row],[Net Profit]],Discount_[],2,TRUE)</f>
        <v>0.02</v>
      </c>
      <c r="N582" s="8" t="str">
        <f>IF(supermarkt_data[[#This Row],[Payment]]="Cash","Y","")</f>
        <v>Y</v>
      </c>
      <c r="O582" t="str">
        <f>IF(OR(supermarkt_data[[#This Row],[Category]]="Gold",supermarkt_data[[#This Row],[Category]]="Premium"),"Gift","")</f>
        <v/>
      </c>
    </row>
    <row r="583" spans="1:15" x14ac:dyDescent="0.35">
      <c r="A583" t="s">
        <v>610</v>
      </c>
      <c r="B583" s="1">
        <v>43479</v>
      </c>
      <c r="C583" t="s">
        <v>12</v>
      </c>
      <c r="D583" t="s">
        <v>21</v>
      </c>
      <c r="E583" t="s">
        <v>22</v>
      </c>
      <c r="F583" t="s">
        <v>23</v>
      </c>
      <c r="G583" t="s">
        <v>27</v>
      </c>
      <c r="H583" t="s">
        <v>41</v>
      </c>
      <c r="I583" t="s">
        <v>18</v>
      </c>
      <c r="J583" s="2">
        <v>6.3540000000000001</v>
      </c>
      <c r="K583">
        <v>6.2</v>
      </c>
      <c r="L583" t="str">
        <f>VLOOKUP(supermarkt_data[[#This Row],[Net Profit]],Category[],2,TRUE)</f>
        <v>Alert</v>
      </c>
      <c r="M583" s="7">
        <f>VLOOKUP(supermarkt_data[[#This Row],[Net Profit]],Discount_[],2,TRUE)</f>
        <v>0</v>
      </c>
      <c r="N583" s="8" t="str">
        <f>IF(supermarkt_data[[#This Row],[Payment]]="Cash","Y","")</f>
        <v/>
      </c>
      <c r="O583" t="str">
        <f>IF(OR(supermarkt_data[[#This Row],[Category]]="Gold",supermarkt_data[[#This Row],[Category]]="Premium"),"Gift","")</f>
        <v/>
      </c>
    </row>
    <row r="584" spans="1:15" x14ac:dyDescent="0.35">
      <c r="A584" t="s">
        <v>611</v>
      </c>
      <c r="B584" s="1">
        <v>43550</v>
      </c>
      <c r="C584" t="s">
        <v>20</v>
      </c>
      <c r="D584" t="s">
        <v>13</v>
      </c>
      <c r="E584" t="s">
        <v>14</v>
      </c>
      <c r="F584" t="s">
        <v>23</v>
      </c>
      <c r="G584" t="s">
        <v>16</v>
      </c>
      <c r="H584" t="s">
        <v>17</v>
      </c>
      <c r="I584" t="s">
        <v>25</v>
      </c>
      <c r="J584" s="2">
        <v>12.853999999999999</v>
      </c>
      <c r="K584">
        <v>7.7</v>
      </c>
      <c r="L584" t="str">
        <f>VLOOKUP(supermarkt_data[[#This Row],[Net Profit]],Category[],2,TRUE)</f>
        <v>Bronze</v>
      </c>
      <c r="M584" s="7">
        <f>VLOOKUP(supermarkt_data[[#This Row],[Net Profit]],Discount_[],2,TRUE)</f>
        <v>0.02</v>
      </c>
      <c r="N584" s="8" t="str">
        <f>IF(supermarkt_data[[#This Row],[Payment]]="Cash","Y","")</f>
        <v>Y</v>
      </c>
      <c r="O584" t="str">
        <f>IF(OR(supermarkt_data[[#This Row],[Category]]="Gold",supermarkt_data[[#This Row],[Category]]="Premium"),"Gift","")</f>
        <v/>
      </c>
    </row>
    <row r="585" spans="1:15" x14ac:dyDescent="0.35">
      <c r="A585" t="s">
        <v>612</v>
      </c>
      <c r="B585" s="1">
        <v>43525</v>
      </c>
      <c r="C585" t="s">
        <v>20</v>
      </c>
      <c r="D585" t="s">
        <v>39</v>
      </c>
      <c r="E585" t="s">
        <v>40</v>
      </c>
      <c r="F585" t="s">
        <v>23</v>
      </c>
      <c r="G585" t="s">
        <v>27</v>
      </c>
      <c r="H585" t="s">
        <v>17</v>
      </c>
      <c r="I585" t="s">
        <v>18</v>
      </c>
      <c r="J585" s="2">
        <v>6.9509999999999996</v>
      </c>
      <c r="K585">
        <v>8.1</v>
      </c>
      <c r="L585" t="str">
        <f>VLOOKUP(supermarkt_data[[#This Row],[Net Profit]],Category[],2,TRUE)</f>
        <v>Alert</v>
      </c>
      <c r="M585" s="7">
        <f>VLOOKUP(supermarkt_data[[#This Row],[Net Profit]],Discount_[],2,TRUE)</f>
        <v>0</v>
      </c>
      <c r="N585" s="8" t="str">
        <f>IF(supermarkt_data[[#This Row],[Payment]]="Cash","Y","")</f>
        <v/>
      </c>
      <c r="O585" t="str">
        <f>IF(OR(supermarkt_data[[#This Row],[Category]]="Gold",supermarkt_data[[#This Row],[Category]]="Premium"),"Gift","")</f>
        <v/>
      </c>
    </row>
    <row r="586" spans="1:15" x14ac:dyDescent="0.35">
      <c r="A586" t="s">
        <v>613</v>
      </c>
      <c r="B586" s="1">
        <v>43472</v>
      </c>
      <c r="C586" t="s">
        <v>12</v>
      </c>
      <c r="D586" t="s">
        <v>21</v>
      </c>
      <c r="E586" t="s">
        <v>22</v>
      </c>
      <c r="F586" t="s">
        <v>23</v>
      </c>
      <c r="G586" t="s">
        <v>27</v>
      </c>
      <c r="H586" t="s">
        <v>41</v>
      </c>
      <c r="I586" t="s">
        <v>25</v>
      </c>
      <c r="J586" s="2">
        <v>4.0830000000000002</v>
      </c>
      <c r="K586">
        <v>7.3</v>
      </c>
      <c r="L586" t="str">
        <f>VLOOKUP(supermarkt_data[[#This Row],[Net Profit]],Category[],2,TRUE)</f>
        <v>Alert</v>
      </c>
      <c r="M586" s="7">
        <f>VLOOKUP(supermarkt_data[[#This Row],[Net Profit]],Discount_[],2,TRUE)</f>
        <v>0</v>
      </c>
      <c r="N586" s="8" t="str">
        <f>IF(supermarkt_data[[#This Row],[Payment]]="Cash","Y","")</f>
        <v>Y</v>
      </c>
      <c r="O586" t="str">
        <f>IF(OR(supermarkt_data[[#This Row],[Category]]="Gold",supermarkt_data[[#This Row],[Category]]="Premium"),"Gift","")</f>
        <v/>
      </c>
    </row>
    <row r="587" spans="1:15" x14ac:dyDescent="0.35">
      <c r="A587" t="s">
        <v>614</v>
      </c>
      <c r="B587" s="1">
        <v>43497</v>
      </c>
      <c r="C587" t="s">
        <v>32</v>
      </c>
      <c r="D587" t="s">
        <v>13</v>
      </c>
      <c r="E587" t="s">
        <v>14</v>
      </c>
      <c r="F587" t="s">
        <v>15</v>
      </c>
      <c r="G587" t="s">
        <v>16</v>
      </c>
      <c r="H587" t="s">
        <v>17</v>
      </c>
      <c r="I587" t="s">
        <v>25</v>
      </c>
      <c r="J587" s="2">
        <v>15.536</v>
      </c>
      <c r="K587">
        <v>8.4</v>
      </c>
      <c r="L587" t="str">
        <f>VLOOKUP(supermarkt_data[[#This Row],[Net Profit]],Category[],2,TRUE)</f>
        <v>Bronze</v>
      </c>
      <c r="M587" s="7">
        <f>VLOOKUP(supermarkt_data[[#This Row],[Net Profit]],Discount_[],2,TRUE)</f>
        <v>0.02</v>
      </c>
      <c r="N587" s="8" t="str">
        <f>IF(supermarkt_data[[#This Row],[Payment]]="Cash","Y","")</f>
        <v>Y</v>
      </c>
      <c r="O587" t="str">
        <f>IF(OR(supermarkt_data[[#This Row],[Category]]="Gold",supermarkt_data[[#This Row],[Category]]="Premium"),"Gift","")</f>
        <v/>
      </c>
    </row>
    <row r="588" spans="1:15" x14ac:dyDescent="0.35">
      <c r="A588" t="s">
        <v>615</v>
      </c>
      <c r="B588" s="1">
        <v>43509</v>
      </c>
      <c r="C588" t="s">
        <v>32</v>
      </c>
      <c r="D588" t="s">
        <v>21</v>
      </c>
      <c r="E588" t="s">
        <v>22</v>
      </c>
      <c r="F588" t="s">
        <v>15</v>
      </c>
      <c r="G588" t="s">
        <v>16</v>
      </c>
      <c r="H588" t="s">
        <v>43</v>
      </c>
      <c r="I588" t="s">
        <v>29</v>
      </c>
      <c r="J588" s="2">
        <v>9.298</v>
      </c>
      <c r="K588">
        <v>8</v>
      </c>
      <c r="L588" t="str">
        <f>VLOOKUP(supermarkt_data[[#This Row],[Net Profit]],Category[],2,TRUE)</f>
        <v>Alert</v>
      </c>
      <c r="M588" s="7">
        <f>VLOOKUP(supermarkt_data[[#This Row],[Net Profit]],Discount_[],2,TRUE)</f>
        <v>0</v>
      </c>
      <c r="N588" s="8" t="str">
        <f>IF(supermarkt_data[[#This Row],[Payment]]="Cash","Y","")</f>
        <v/>
      </c>
      <c r="O588" t="str">
        <f>IF(OR(supermarkt_data[[#This Row],[Category]]="Gold",supermarkt_data[[#This Row],[Category]]="Premium"),"Gift","")</f>
        <v/>
      </c>
    </row>
    <row r="589" spans="1:15" x14ac:dyDescent="0.35">
      <c r="A589" t="s">
        <v>616</v>
      </c>
      <c r="B589" s="1">
        <v>43479</v>
      </c>
      <c r="C589" t="s">
        <v>12</v>
      </c>
      <c r="D589" t="s">
        <v>39</v>
      </c>
      <c r="E589" t="s">
        <v>40</v>
      </c>
      <c r="F589" t="s">
        <v>15</v>
      </c>
      <c r="G589" t="s">
        <v>16</v>
      </c>
      <c r="H589" t="s">
        <v>43</v>
      </c>
      <c r="I589" t="s">
        <v>29</v>
      </c>
      <c r="J589" s="2">
        <v>3.6160000000000001</v>
      </c>
      <c r="K589">
        <v>9.5</v>
      </c>
      <c r="L589" t="str">
        <f>VLOOKUP(supermarkt_data[[#This Row],[Net Profit]],Category[],2,TRUE)</f>
        <v>Alert</v>
      </c>
      <c r="M589" s="7">
        <f>VLOOKUP(supermarkt_data[[#This Row],[Net Profit]],Discount_[],2,TRUE)</f>
        <v>0</v>
      </c>
      <c r="N589" s="8" t="str">
        <f>IF(supermarkt_data[[#This Row],[Payment]]="Cash","Y","")</f>
        <v/>
      </c>
      <c r="O589" t="str">
        <f>IF(OR(supermarkt_data[[#This Row],[Category]]="Gold",supermarkt_data[[#This Row],[Category]]="Premium"),"Gift","")</f>
        <v/>
      </c>
    </row>
    <row r="590" spans="1:15" x14ac:dyDescent="0.35">
      <c r="A590" t="s">
        <v>617</v>
      </c>
      <c r="B590" s="1">
        <v>43484</v>
      </c>
      <c r="C590" t="s">
        <v>12</v>
      </c>
      <c r="D590" t="s">
        <v>39</v>
      </c>
      <c r="E590" t="s">
        <v>40</v>
      </c>
      <c r="F590" t="s">
        <v>23</v>
      </c>
      <c r="G590" t="s">
        <v>27</v>
      </c>
      <c r="H590" t="s">
        <v>33</v>
      </c>
      <c r="I590" t="s">
        <v>18</v>
      </c>
      <c r="J590" s="2">
        <v>9.4589999999999996</v>
      </c>
      <c r="K590">
        <v>7</v>
      </c>
      <c r="L590" t="str">
        <f>VLOOKUP(supermarkt_data[[#This Row],[Net Profit]],Category[],2,TRUE)</f>
        <v>Alert</v>
      </c>
      <c r="M590" s="7">
        <f>VLOOKUP(supermarkt_data[[#This Row],[Net Profit]],Discount_[],2,TRUE)</f>
        <v>0</v>
      </c>
      <c r="N590" s="8" t="str">
        <f>IF(supermarkt_data[[#This Row],[Payment]]="Cash","Y","")</f>
        <v/>
      </c>
      <c r="O590" t="str">
        <f>IF(OR(supermarkt_data[[#This Row],[Category]]="Gold",supermarkt_data[[#This Row],[Category]]="Premium"),"Gift","")</f>
        <v/>
      </c>
    </row>
    <row r="591" spans="1:15" x14ac:dyDescent="0.35">
      <c r="A591" t="s">
        <v>618</v>
      </c>
      <c r="B591" s="1">
        <v>43533</v>
      </c>
      <c r="C591" t="s">
        <v>20</v>
      </c>
      <c r="D591" t="s">
        <v>13</v>
      </c>
      <c r="E591" t="s">
        <v>14</v>
      </c>
      <c r="F591" t="s">
        <v>23</v>
      </c>
      <c r="G591" t="s">
        <v>27</v>
      </c>
      <c r="H591" t="s">
        <v>17</v>
      </c>
      <c r="I591" t="s">
        <v>29</v>
      </c>
      <c r="J591" s="2">
        <v>10.342000000000001</v>
      </c>
      <c r="K591">
        <v>9.8000000000000007</v>
      </c>
      <c r="L591" t="str">
        <f>VLOOKUP(supermarkt_data[[#This Row],[Net Profit]],Category[],2,TRUE)</f>
        <v>Bronze</v>
      </c>
      <c r="M591" s="7">
        <f>VLOOKUP(supermarkt_data[[#This Row],[Net Profit]],Discount_[],2,TRUE)</f>
        <v>0.02</v>
      </c>
      <c r="N591" s="8" t="str">
        <f>IF(supermarkt_data[[#This Row],[Payment]]="Cash","Y","")</f>
        <v/>
      </c>
      <c r="O591" t="str">
        <f>IF(OR(supermarkt_data[[#This Row],[Category]]="Gold",supermarkt_data[[#This Row],[Category]]="Premium"),"Gift","")</f>
        <v/>
      </c>
    </row>
    <row r="592" spans="1:15" x14ac:dyDescent="0.35">
      <c r="A592" t="s">
        <v>619</v>
      </c>
      <c r="B592" s="1">
        <v>43551</v>
      </c>
      <c r="C592" t="s">
        <v>20</v>
      </c>
      <c r="D592" t="s">
        <v>13</v>
      </c>
      <c r="E592" t="s">
        <v>14</v>
      </c>
      <c r="F592" t="s">
        <v>23</v>
      </c>
      <c r="G592" t="s">
        <v>16</v>
      </c>
      <c r="H592" t="s">
        <v>41</v>
      </c>
      <c r="I592" t="s">
        <v>25</v>
      </c>
      <c r="J592" s="2">
        <v>7.851</v>
      </c>
      <c r="K592">
        <v>9.1999999999999993</v>
      </c>
      <c r="L592" t="str">
        <f>VLOOKUP(supermarkt_data[[#This Row],[Net Profit]],Category[],2,TRUE)</f>
        <v>Alert</v>
      </c>
      <c r="M592" s="7">
        <f>VLOOKUP(supermarkt_data[[#This Row],[Net Profit]],Discount_[],2,TRUE)</f>
        <v>0</v>
      </c>
      <c r="N592" s="8" t="str">
        <f>IF(supermarkt_data[[#This Row],[Payment]]="Cash","Y","")</f>
        <v>Y</v>
      </c>
      <c r="O592" t="str">
        <f>IF(OR(supermarkt_data[[#This Row],[Category]]="Gold",supermarkt_data[[#This Row],[Category]]="Premium"),"Gift","")</f>
        <v/>
      </c>
    </row>
    <row r="593" spans="1:15" x14ac:dyDescent="0.35">
      <c r="A593" t="s">
        <v>620</v>
      </c>
      <c r="B593" s="1">
        <v>43500</v>
      </c>
      <c r="C593" t="s">
        <v>32</v>
      </c>
      <c r="D593" t="s">
        <v>13</v>
      </c>
      <c r="E593" t="s">
        <v>14</v>
      </c>
      <c r="F593" t="s">
        <v>23</v>
      </c>
      <c r="G593" t="s">
        <v>16</v>
      </c>
      <c r="H593" t="s">
        <v>33</v>
      </c>
      <c r="I593" t="s">
        <v>18</v>
      </c>
      <c r="J593" s="2">
        <v>10.765000000000001</v>
      </c>
      <c r="K593">
        <v>7.7</v>
      </c>
      <c r="L593" t="str">
        <f>VLOOKUP(supermarkt_data[[#This Row],[Net Profit]],Category[],2,TRUE)</f>
        <v>Bronze</v>
      </c>
      <c r="M593" s="7">
        <f>VLOOKUP(supermarkt_data[[#This Row],[Net Profit]],Discount_[],2,TRUE)</f>
        <v>0.02</v>
      </c>
      <c r="N593" s="8" t="str">
        <f>IF(supermarkt_data[[#This Row],[Payment]]="Cash","Y","")</f>
        <v/>
      </c>
      <c r="O593" t="str">
        <f>IF(OR(supermarkt_data[[#This Row],[Category]]="Gold",supermarkt_data[[#This Row],[Category]]="Premium"),"Gift","")</f>
        <v/>
      </c>
    </row>
    <row r="594" spans="1:15" x14ac:dyDescent="0.35">
      <c r="A594" t="s">
        <v>621</v>
      </c>
      <c r="B594" s="1">
        <v>43538</v>
      </c>
      <c r="C594" t="s">
        <v>20</v>
      </c>
      <c r="D594" t="s">
        <v>21</v>
      </c>
      <c r="E594" t="s">
        <v>22</v>
      </c>
      <c r="F594" t="s">
        <v>23</v>
      </c>
      <c r="G594" t="s">
        <v>27</v>
      </c>
      <c r="H594" t="s">
        <v>43</v>
      </c>
      <c r="I594" t="s">
        <v>25</v>
      </c>
      <c r="J594" s="2">
        <v>29.805</v>
      </c>
      <c r="K594">
        <v>5.3</v>
      </c>
      <c r="L594" t="str">
        <f>VLOOKUP(supermarkt_data[[#This Row],[Net Profit]],Category[],2,TRUE)</f>
        <v>Silver</v>
      </c>
      <c r="M594" s="7">
        <f>VLOOKUP(supermarkt_data[[#This Row],[Net Profit]],Discount_[],2,TRUE)</f>
        <v>0.04</v>
      </c>
      <c r="N594" s="8" t="str">
        <f>IF(supermarkt_data[[#This Row],[Payment]]="Cash","Y","")</f>
        <v>Y</v>
      </c>
      <c r="O594" t="str">
        <f>IF(OR(supermarkt_data[[#This Row],[Category]]="Gold",supermarkt_data[[#This Row],[Category]]="Premium"),"Gift","")</f>
        <v/>
      </c>
    </row>
    <row r="595" spans="1:15" x14ac:dyDescent="0.35">
      <c r="A595" t="s">
        <v>622</v>
      </c>
      <c r="B595" s="1">
        <v>43528</v>
      </c>
      <c r="C595" t="s">
        <v>20</v>
      </c>
      <c r="D595" t="s">
        <v>13</v>
      </c>
      <c r="E595" t="s">
        <v>14</v>
      </c>
      <c r="F595" t="s">
        <v>23</v>
      </c>
      <c r="G595" t="s">
        <v>27</v>
      </c>
      <c r="H595" t="s">
        <v>17</v>
      </c>
      <c r="I595" t="s">
        <v>25</v>
      </c>
      <c r="J595" s="2">
        <v>3.6549999999999998</v>
      </c>
      <c r="K595">
        <v>4.4000000000000004</v>
      </c>
      <c r="L595" t="str">
        <f>VLOOKUP(supermarkt_data[[#This Row],[Net Profit]],Category[],2,TRUE)</f>
        <v>Alert</v>
      </c>
      <c r="M595" s="7">
        <f>VLOOKUP(supermarkt_data[[#This Row],[Net Profit]],Discount_[],2,TRUE)</f>
        <v>0</v>
      </c>
      <c r="N595" s="8" t="str">
        <f>IF(supermarkt_data[[#This Row],[Payment]]="Cash","Y","")</f>
        <v>Y</v>
      </c>
      <c r="O595" t="str">
        <f>IF(OR(supermarkt_data[[#This Row],[Category]]="Gold",supermarkt_data[[#This Row],[Category]]="Premium"),"Gift","")</f>
        <v/>
      </c>
    </row>
    <row r="596" spans="1:15" x14ac:dyDescent="0.35">
      <c r="A596" t="s">
        <v>623</v>
      </c>
      <c r="B596" s="1">
        <v>43527</v>
      </c>
      <c r="C596" t="s">
        <v>20</v>
      </c>
      <c r="D596" t="s">
        <v>21</v>
      </c>
      <c r="E596" t="s">
        <v>22</v>
      </c>
      <c r="F596" t="s">
        <v>15</v>
      </c>
      <c r="G596" t="s">
        <v>27</v>
      </c>
      <c r="H596" t="s">
        <v>17</v>
      </c>
      <c r="I596" t="s">
        <v>29</v>
      </c>
      <c r="J596" s="2">
        <v>13.959</v>
      </c>
      <c r="K596">
        <v>4.3</v>
      </c>
      <c r="L596" t="str">
        <f>VLOOKUP(supermarkt_data[[#This Row],[Net Profit]],Category[],2,TRUE)</f>
        <v>Bronze</v>
      </c>
      <c r="M596" s="7">
        <f>VLOOKUP(supermarkt_data[[#This Row],[Net Profit]],Discount_[],2,TRUE)</f>
        <v>0.02</v>
      </c>
      <c r="N596" s="8" t="str">
        <f>IF(supermarkt_data[[#This Row],[Payment]]="Cash","Y","")</f>
        <v/>
      </c>
      <c r="O596" t="str">
        <f>IF(OR(supermarkt_data[[#This Row],[Category]]="Gold",supermarkt_data[[#This Row],[Category]]="Premium"),"Gift","")</f>
        <v/>
      </c>
    </row>
    <row r="597" spans="1:15" x14ac:dyDescent="0.35">
      <c r="A597" t="s">
        <v>624</v>
      </c>
      <c r="B597" s="1">
        <v>43492</v>
      </c>
      <c r="C597" t="s">
        <v>12</v>
      </c>
      <c r="D597" t="s">
        <v>21</v>
      </c>
      <c r="E597" t="s">
        <v>22</v>
      </c>
      <c r="F597" t="s">
        <v>15</v>
      </c>
      <c r="G597" t="s">
        <v>16</v>
      </c>
      <c r="H597" t="s">
        <v>28</v>
      </c>
      <c r="I597" t="s">
        <v>18</v>
      </c>
      <c r="J597" s="2">
        <v>8.484</v>
      </c>
      <c r="K597">
        <v>9.4</v>
      </c>
      <c r="L597" t="str">
        <f>VLOOKUP(supermarkt_data[[#This Row],[Net Profit]],Category[],2,TRUE)</f>
        <v>Alert</v>
      </c>
      <c r="M597" s="7">
        <f>VLOOKUP(supermarkt_data[[#This Row],[Net Profit]],Discount_[],2,TRUE)</f>
        <v>0</v>
      </c>
      <c r="N597" s="8" t="str">
        <f>IF(supermarkt_data[[#This Row],[Payment]]="Cash","Y","")</f>
        <v/>
      </c>
      <c r="O597" t="str">
        <f>IF(OR(supermarkt_data[[#This Row],[Category]]="Gold",supermarkt_data[[#This Row],[Category]]="Premium"),"Gift","")</f>
        <v/>
      </c>
    </row>
    <row r="598" spans="1:15" x14ac:dyDescent="0.35">
      <c r="A598" t="s">
        <v>625</v>
      </c>
      <c r="B598" s="1">
        <v>43503</v>
      </c>
      <c r="C598" t="s">
        <v>32</v>
      </c>
      <c r="D598" t="s">
        <v>13</v>
      </c>
      <c r="E598" t="s">
        <v>14</v>
      </c>
      <c r="F598" t="s">
        <v>15</v>
      </c>
      <c r="G598" t="s">
        <v>16</v>
      </c>
      <c r="H598" t="s">
        <v>33</v>
      </c>
      <c r="I598" t="s">
        <v>25</v>
      </c>
      <c r="J598" s="2">
        <v>2.2789999999999999</v>
      </c>
      <c r="K598">
        <v>9.8000000000000007</v>
      </c>
      <c r="L598" t="str">
        <f>VLOOKUP(supermarkt_data[[#This Row],[Net Profit]],Category[],2,TRUE)</f>
        <v>Alert</v>
      </c>
      <c r="M598" s="7">
        <f>VLOOKUP(supermarkt_data[[#This Row],[Net Profit]],Discount_[],2,TRUE)</f>
        <v>0</v>
      </c>
      <c r="N598" s="8" t="str">
        <f>IF(supermarkt_data[[#This Row],[Payment]]="Cash","Y","")</f>
        <v>Y</v>
      </c>
      <c r="O598" t="str">
        <f>IF(OR(supermarkt_data[[#This Row],[Category]]="Gold",supermarkt_data[[#This Row],[Category]]="Premium"),"Gift","")</f>
        <v/>
      </c>
    </row>
    <row r="599" spans="1:15" x14ac:dyDescent="0.35">
      <c r="A599" t="s">
        <v>626</v>
      </c>
      <c r="B599" s="1">
        <v>43501</v>
      </c>
      <c r="C599" t="s">
        <v>32</v>
      </c>
      <c r="D599" t="s">
        <v>13</v>
      </c>
      <c r="E599" t="s">
        <v>14</v>
      </c>
      <c r="F599" t="s">
        <v>15</v>
      </c>
      <c r="G599" t="s">
        <v>16</v>
      </c>
      <c r="H599" t="s">
        <v>33</v>
      </c>
      <c r="I599" t="s">
        <v>18</v>
      </c>
      <c r="J599" s="2">
        <v>11.28</v>
      </c>
      <c r="K599">
        <v>4.8</v>
      </c>
      <c r="L599" t="str">
        <f>VLOOKUP(supermarkt_data[[#This Row],[Net Profit]],Category[],2,TRUE)</f>
        <v>Bronze</v>
      </c>
      <c r="M599" s="7">
        <f>VLOOKUP(supermarkt_data[[#This Row],[Net Profit]],Discount_[],2,TRUE)</f>
        <v>0.02</v>
      </c>
      <c r="N599" s="8" t="str">
        <f>IF(supermarkt_data[[#This Row],[Payment]]="Cash","Y","")</f>
        <v/>
      </c>
      <c r="O599" t="str">
        <f>IF(OR(supermarkt_data[[#This Row],[Category]]="Gold",supermarkt_data[[#This Row],[Category]]="Premium"),"Gift","")</f>
        <v/>
      </c>
    </row>
    <row r="600" spans="1:15" x14ac:dyDescent="0.35">
      <c r="A600" t="s">
        <v>627</v>
      </c>
      <c r="B600" s="1">
        <v>43539</v>
      </c>
      <c r="C600" t="s">
        <v>20</v>
      </c>
      <c r="D600" t="s">
        <v>39</v>
      </c>
      <c r="E600" t="s">
        <v>40</v>
      </c>
      <c r="F600" t="s">
        <v>15</v>
      </c>
      <c r="G600" t="s">
        <v>27</v>
      </c>
      <c r="H600" t="s">
        <v>33</v>
      </c>
      <c r="I600" t="s">
        <v>25</v>
      </c>
      <c r="J600" s="2">
        <v>14.52</v>
      </c>
      <c r="K600">
        <v>5.3</v>
      </c>
      <c r="L600" t="str">
        <f>VLOOKUP(supermarkt_data[[#This Row],[Net Profit]],Category[],2,TRUE)</f>
        <v>Bronze</v>
      </c>
      <c r="M600" s="7">
        <f>VLOOKUP(supermarkt_data[[#This Row],[Net Profit]],Discount_[],2,TRUE)</f>
        <v>0.02</v>
      </c>
      <c r="N600" s="8" t="str">
        <f>IF(supermarkt_data[[#This Row],[Payment]]="Cash","Y","")</f>
        <v>Y</v>
      </c>
      <c r="O600" t="str">
        <f>IF(OR(supermarkt_data[[#This Row],[Category]]="Gold",supermarkt_data[[#This Row],[Category]]="Premium"),"Gift","")</f>
        <v/>
      </c>
    </row>
    <row r="601" spans="1:15" x14ac:dyDescent="0.35">
      <c r="A601" t="s">
        <v>628</v>
      </c>
      <c r="B601" s="1">
        <v>43525</v>
      </c>
      <c r="C601" t="s">
        <v>20</v>
      </c>
      <c r="D601" t="s">
        <v>39</v>
      </c>
      <c r="E601" t="s">
        <v>40</v>
      </c>
      <c r="F601" t="s">
        <v>23</v>
      </c>
      <c r="G601" t="s">
        <v>27</v>
      </c>
      <c r="H601" t="s">
        <v>17</v>
      </c>
      <c r="I601" t="s">
        <v>29</v>
      </c>
      <c r="J601" s="2">
        <v>2.2229999999999999</v>
      </c>
      <c r="K601">
        <v>8.6999999999999993</v>
      </c>
      <c r="L601" t="str">
        <f>VLOOKUP(supermarkt_data[[#This Row],[Net Profit]],Category[],2,TRUE)</f>
        <v>Alert</v>
      </c>
      <c r="M601" s="7">
        <f>VLOOKUP(supermarkt_data[[#This Row],[Net Profit]],Discount_[],2,TRUE)</f>
        <v>0</v>
      </c>
      <c r="N601" s="8" t="str">
        <f>IF(supermarkt_data[[#This Row],[Payment]]="Cash","Y","")</f>
        <v/>
      </c>
      <c r="O601" t="str">
        <f>IF(OR(supermarkt_data[[#This Row],[Category]]="Gold",supermarkt_data[[#This Row],[Category]]="Premium"),"Gift","")</f>
        <v/>
      </c>
    </row>
    <row r="602" spans="1:15" x14ac:dyDescent="0.35">
      <c r="A602" t="s">
        <v>629</v>
      </c>
      <c r="B602" s="1">
        <v>43511</v>
      </c>
      <c r="C602" t="s">
        <v>32</v>
      </c>
      <c r="D602" t="s">
        <v>13</v>
      </c>
      <c r="E602" t="s">
        <v>14</v>
      </c>
      <c r="F602" t="s">
        <v>23</v>
      </c>
      <c r="G602" t="s">
        <v>27</v>
      </c>
      <c r="H602" t="s">
        <v>41</v>
      </c>
      <c r="I602" t="s">
        <v>29</v>
      </c>
      <c r="J602" s="2">
        <v>7.83</v>
      </c>
      <c r="K602">
        <v>9.5</v>
      </c>
      <c r="L602" t="str">
        <f>VLOOKUP(supermarkt_data[[#This Row],[Net Profit]],Category[],2,TRUE)</f>
        <v>Alert</v>
      </c>
      <c r="M602" s="7">
        <f>VLOOKUP(supermarkt_data[[#This Row],[Net Profit]],Discount_[],2,TRUE)</f>
        <v>0</v>
      </c>
      <c r="N602" s="8" t="str">
        <f>IF(supermarkt_data[[#This Row],[Payment]]="Cash","Y","")</f>
        <v/>
      </c>
      <c r="O602" t="str">
        <f>IF(OR(supermarkt_data[[#This Row],[Category]]="Gold",supermarkt_data[[#This Row],[Category]]="Premium"),"Gift","")</f>
        <v/>
      </c>
    </row>
    <row r="603" spans="1:15" x14ac:dyDescent="0.35">
      <c r="A603" t="s">
        <v>630</v>
      </c>
      <c r="B603" s="1">
        <v>43513</v>
      </c>
      <c r="C603" t="s">
        <v>32</v>
      </c>
      <c r="D603" t="s">
        <v>21</v>
      </c>
      <c r="E603" t="s">
        <v>22</v>
      </c>
      <c r="F603" t="s">
        <v>23</v>
      </c>
      <c r="G603" t="s">
        <v>16</v>
      </c>
      <c r="H603" t="s">
        <v>33</v>
      </c>
      <c r="I603" t="s">
        <v>18</v>
      </c>
      <c r="J603" s="2">
        <v>20.997</v>
      </c>
      <c r="K603">
        <v>5.3</v>
      </c>
      <c r="L603" t="str">
        <f>VLOOKUP(supermarkt_data[[#This Row],[Net Profit]],Category[],2,TRUE)</f>
        <v>Silver</v>
      </c>
      <c r="M603" s="7">
        <f>VLOOKUP(supermarkt_data[[#This Row],[Net Profit]],Discount_[],2,TRUE)</f>
        <v>0.04</v>
      </c>
      <c r="N603" s="8" t="str">
        <f>IF(supermarkt_data[[#This Row],[Payment]]="Cash","Y","")</f>
        <v/>
      </c>
      <c r="O603" t="str">
        <f>IF(OR(supermarkt_data[[#This Row],[Category]]="Gold",supermarkt_data[[#This Row],[Category]]="Premium"),"Gift","")</f>
        <v/>
      </c>
    </row>
    <row r="604" spans="1:15" x14ac:dyDescent="0.35">
      <c r="A604" t="s">
        <v>631</v>
      </c>
      <c r="B604" s="1">
        <v>43491</v>
      </c>
      <c r="C604" t="s">
        <v>12</v>
      </c>
      <c r="D604" t="s">
        <v>21</v>
      </c>
      <c r="E604" t="s">
        <v>22</v>
      </c>
      <c r="F604" t="s">
        <v>23</v>
      </c>
      <c r="G604" t="s">
        <v>16</v>
      </c>
      <c r="H604" t="s">
        <v>43</v>
      </c>
      <c r="I604" t="s">
        <v>25</v>
      </c>
      <c r="J604" s="2">
        <v>9.2125000000000004</v>
      </c>
      <c r="K604">
        <v>9.1999999999999993</v>
      </c>
      <c r="L604" t="str">
        <f>VLOOKUP(supermarkt_data[[#This Row],[Net Profit]],Category[],2,TRUE)</f>
        <v>Alert</v>
      </c>
      <c r="M604" s="7">
        <f>VLOOKUP(supermarkt_data[[#This Row],[Net Profit]],Discount_[],2,TRUE)</f>
        <v>0</v>
      </c>
      <c r="N604" s="8" t="str">
        <f>IF(supermarkt_data[[#This Row],[Payment]]="Cash","Y","")</f>
        <v>Y</v>
      </c>
      <c r="O604" t="str">
        <f>IF(OR(supermarkt_data[[#This Row],[Category]]="Gold",supermarkt_data[[#This Row],[Category]]="Premium"),"Gift","")</f>
        <v/>
      </c>
    </row>
    <row r="605" spans="1:15" x14ac:dyDescent="0.35">
      <c r="A605" t="s">
        <v>632</v>
      </c>
      <c r="B605" s="1">
        <v>43548</v>
      </c>
      <c r="C605" t="s">
        <v>20</v>
      </c>
      <c r="D605" t="s">
        <v>13</v>
      </c>
      <c r="E605" t="s">
        <v>14</v>
      </c>
      <c r="F605" t="s">
        <v>15</v>
      </c>
      <c r="G605" t="s">
        <v>16</v>
      </c>
      <c r="H605" t="s">
        <v>28</v>
      </c>
      <c r="I605" t="s">
        <v>18</v>
      </c>
      <c r="J605" s="2">
        <v>7.032</v>
      </c>
      <c r="K605">
        <v>9.6</v>
      </c>
      <c r="L605" t="str">
        <f>VLOOKUP(supermarkt_data[[#This Row],[Net Profit]],Category[],2,TRUE)</f>
        <v>Alert</v>
      </c>
      <c r="M605" s="7">
        <f>VLOOKUP(supermarkt_data[[#This Row],[Net Profit]],Discount_[],2,TRUE)</f>
        <v>0</v>
      </c>
      <c r="N605" s="8" t="str">
        <f>IF(supermarkt_data[[#This Row],[Payment]]="Cash","Y","")</f>
        <v/>
      </c>
      <c r="O605" t="str">
        <f>IF(OR(supermarkt_data[[#This Row],[Category]]="Gold",supermarkt_data[[#This Row],[Category]]="Premium"),"Gift","")</f>
        <v/>
      </c>
    </row>
    <row r="606" spans="1:15" x14ac:dyDescent="0.35">
      <c r="A606" t="s">
        <v>633</v>
      </c>
      <c r="B606" s="1">
        <v>43488</v>
      </c>
      <c r="C606" t="s">
        <v>12</v>
      </c>
      <c r="D606" t="s">
        <v>21</v>
      </c>
      <c r="E606" t="s">
        <v>22</v>
      </c>
      <c r="F606" t="s">
        <v>23</v>
      </c>
      <c r="G606" t="s">
        <v>27</v>
      </c>
      <c r="H606" t="s">
        <v>24</v>
      </c>
      <c r="I606" t="s">
        <v>18</v>
      </c>
      <c r="J606" s="2">
        <v>4.1539999999999999</v>
      </c>
      <c r="K606">
        <v>6.4</v>
      </c>
      <c r="L606" t="str">
        <f>VLOOKUP(supermarkt_data[[#This Row],[Net Profit]],Category[],2,TRUE)</f>
        <v>Alert</v>
      </c>
      <c r="M606" s="7">
        <f>VLOOKUP(supermarkt_data[[#This Row],[Net Profit]],Discount_[],2,TRUE)</f>
        <v>0</v>
      </c>
      <c r="N606" s="8" t="str">
        <f>IF(supermarkt_data[[#This Row],[Payment]]="Cash","Y","")</f>
        <v/>
      </c>
      <c r="O606" t="str">
        <f>IF(OR(supermarkt_data[[#This Row],[Category]]="Gold",supermarkt_data[[#This Row],[Category]]="Premium"),"Gift","")</f>
        <v/>
      </c>
    </row>
    <row r="607" spans="1:15" x14ac:dyDescent="0.35">
      <c r="A607" t="s">
        <v>634</v>
      </c>
      <c r="B607" s="1">
        <v>43491</v>
      </c>
      <c r="C607" t="s">
        <v>12</v>
      </c>
      <c r="D607" t="s">
        <v>21</v>
      </c>
      <c r="E607" t="s">
        <v>22</v>
      </c>
      <c r="F607" t="s">
        <v>23</v>
      </c>
      <c r="G607" t="s">
        <v>16</v>
      </c>
      <c r="H607" t="s">
        <v>43</v>
      </c>
      <c r="I607" t="s">
        <v>29</v>
      </c>
      <c r="J607" s="2">
        <v>3.2494999999999998</v>
      </c>
      <c r="K607">
        <v>4.5</v>
      </c>
      <c r="L607" t="str">
        <f>VLOOKUP(supermarkt_data[[#This Row],[Net Profit]],Category[],2,TRUE)</f>
        <v>Alert</v>
      </c>
      <c r="M607" s="7">
        <f>VLOOKUP(supermarkt_data[[#This Row],[Net Profit]],Discount_[],2,TRUE)</f>
        <v>0</v>
      </c>
      <c r="N607" s="8" t="str">
        <f>IF(supermarkt_data[[#This Row],[Payment]]="Cash","Y","")</f>
        <v/>
      </c>
      <c r="O607" t="str">
        <f>IF(OR(supermarkt_data[[#This Row],[Category]]="Gold",supermarkt_data[[#This Row],[Category]]="Premium"),"Gift","")</f>
        <v/>
      </c>
    </row>
    <row r="608" spans="1:15" x14ac:dyDescent="0.35">
      <c r="A608" t="s">
        <v>635</v>
      </c>
      <c r="B608" s="1">
        <v>43538</v>
      </c>
      <c r="C608" t="s">
        <v>20</v>
      </c>
      <c r="D608" t="s">
        <v>21</v>
      </c>
      <c r="E608" t="s">
        <v>22</v>
      </c>
      <c r="F608" t="s">
        <v>23</v>
      </c>
      <c r="G608" t="s">
        <v>27</v>
      </c>
      <c r="H608" t="s">
        <v>41</v>
      </c>
      <c r="I608" t="s">
        <v>18</v>
      </c>
      <c r="J608" s="2">
        <v>38.78</v>
      </c>
      <c r="K608">
        <v>6.9</v>
      </c>
      <c r="L608" t="str">
        <f>VLOOKUP(supermarkt_data[[#This Row],[Net Profit]],Category[],2,TRUE)</f>
        <v>Gold</v>
      </c>
      <c r="M608" s="7">
        <f>VLOOKUP(supermarkt_data[[#This Row],[Net Profit]],Discount_[],2,TRUE)</f>
        <v>7.0000000000000007E-2</v>
      </c>
      <c r="N608" s="8" t="str">
        <f>IF(supermarkt_data[[#This Row],[Payment]]="Cash","Y","")</f>
        <v/>
      </c>
      <c r="O608" t="str">
        <f>IF(OR(supermarkt_data[[#This Row],[Category]]="Gold",supermarkt_data[[#This Row],[Category]]="Premium"),"Gift","")</f>
        <v>Gift</v>
      </c>
    </row>
    <row r="609" spans="1:15" x14ac:dyDescent="0.35">
      <c r="A609" t="s">
        <v>636</v>
      </c>
      <c r="B609" s="1">
        <v>43541</v>
      </c>
      <c r="C609" t="s">
        <v>20</v>
      </c>
      <c r="D609" t="s">
        <v>39</v>
      </c>
      <c r="E609" t="s">
        <v>40</v>
      </c>
      <c r="F609" t="s">
        <v>23</v>
      </c>
      <c r="G609" t="s">
        <v>16</v>
      </c>
      <c r="H609" t="s">
        <v>33</v>
      </c>
      <c r="I609" t="s">
        <v>18</v>
      </c>
      <c r="J609" s="2">
        <v>16.353000000000002</v>
      </c>
      <c r="K609">
        <v>7.8</v>
      </c>
      <c r="L609" t="str">
        <f>VLOOKUP(supermarkt_data[[#This Row],[Net Profit]],Category[],2,TRUE)</f>
        <v>Bronze</v>
      </c>
      <c r="M609" s="7">
        <f>VLOOKUP(supermarkt_data[[#This Row],[Net Profit]],Discount_[],2,TRUE)</f>
        <v>0.02</v>
      </c>
      <c r="N609" s="8" t="str">
        <f>IF(supermarkt_data[[#This Row],[Payment]]="Cash","Y","")</f>
        <v/>
      </c>
      <c r="O609" t="str">
        <f>IF(OR(supermarkt_data[[#This Row],[Category]]="Gold",supermarkt_data[[#This Row],[Category]]="Premium"),"Gift","")</f>
        <v/>
      </c>
    </row>
    <row r="610" spans="1:15" x14ac:dyDescent="0.35">
      <c r="A610" t="s">
        <v>637</v>
      </c>
      <c r="B610" s="1">
        <v>43473</v>
      </c>
      <c r="C610" t="s">
        <v>12</v>
      </c>
      <c r="D610" t="s">
        <v>21</v>
      </c>
      <c r="E610" t="s">
        <v>22</v>
      </c>
      <c r="F610" t="s">
        <v>15</v>
      </c>
      <c r="G610" t="s">
        <v>16</v>
      </c>
      <c r="H610" t="s">
        <v>43</v>
      </c>
      <c r="I610" t="s">
        <v>25</v>
      </c>
      <c r="J610" s="2">
        <v>18.1615</v>
      </c>
      <c r="K610">
        <v>4.5</v>
      </c>
      <c r="L610" t="str">
        <f>VLOOKUP(supermarkt_data[[#This Row],[Net Profit]],Category[],2,TRUE)</f>
        <v>Bronze</v>
      </c>
      <c r="M610" s="7">
        <f>VLOOKUP(supermarkt_data[[#This Row],[Net Profit]],Discount_[],2,TRUE)</f>
        <v>0.02</v>
      </c>
      <c r="N610" s="8" t="str">
        <f>IF(supermarkt_data[[#This Row],[Payment]]="Cash","Y","")</f>
        <v>Y</v>
      </c>
      <c r="O610" t="str">
        <f>IF(OR(supermarkt_data[[#This Row],[Category]]="Gold",supermarkt_data[[#This Row],[Category]]="Premium"),"Gift","")</f>
        <v/>
      </c>
    </row>
    <row r="611" spans="1:15" x14ac:dyDescent="0.35">
      <c r="A611" t="s">
        <v>638</v>
      </c>
      <c r="B611" s="1">
        <v>43504</v>
      </c>
      <c r="C611" t="s">
        <v>32</v>
      </c>
      <c r="D611" t="s">
        <v>39</v>
      </c>
      <c r="E611" t="s">
        <v>40</v>
      </c>
      <c r="F611" t="s">
        <v>23</v>
      </c>
      <c r="G611" t="s">
        <v>27</v>
      </c>
      <c r="H611" t="s">
        <v>28</v>
      </c>
      <c r="I611" t="s">
        <v>25</v>
      </c>
      <c r="J611" s="2">
        <v>6.35</v>
      </c>
      <c r="K611">
        <v>8.6</v>
      </c>
      <c r="L611" t="str">
        <f>VLOOKUP(supermarkt_data[[#This Row],[Net Profit]],Category[],2,TRUE)</f>
        <v>Alert</v>
      </c>
      <c r="M611" s="7">
        <f>VLOOKUP(supermarkt_data[[#This Row],[Net Profit]],Discount_[],2,TRUE)</f>
        <v>0</v>
      </c>
      <c r="N611" s="8" t="str">
        <f>IF(supermarkt_data[[#This Row],[Payment]]="Cash","Y","")</f>
        <v>Y</v>
      </c>
      <c r="O611" t="str">
        <f>IF(OR(supermarkt_data[[#This Row],[Category]]="Gold",supermarkt_data[[#This Row],[Category]]="Premium"),"Gift","")</f>
        <v/>
      </c>
    </row>
    <row r="612" spans="1:15" x14ac:dyDescent="0.35">
      <c r="A612" t="s">
        <v>639</v>
      </c>
      <c r="B612" s="1">
        <v>43506</v>
      </c>
      <c r="C612" t="s">
        <v>32</v>
      </c>
      <c r="D612" t="s">
        <v>13</v>
      </c>
      <c r="E612" t="s">
        <v>14</v>
      </c>
      <c r="F612" t="s">
        <v>15</v>
      </c>
      <c r="G612" t="s">
        <v>16</v>
      </c>
      <c r="H612" t="s">
        <v>43</v>
      </c>
      <c r="I612" t="s">
        <v>18</v>
      </c>
      <c r="J612" s="2">
        <v>18.7775</v>
      </c>
      <c r="K612">
        <v>5.2</v>
      </c>
      <c r="L612" t="str">
        <f>VLOOKUP(supermarkt_data[[#This Row],[Net Profit]],Category[],2,TRUE)</f>
        <v>Bronze</v>
      </c>
      <c r="M612" s="7">
        <f>VLOOKUP(supermarkt_data[[#This Row],[Net Profit]],Discount_[],2,TRUE)</f>
        <v>0.02</v>
      </c>
      <c r="N612" s="8" t="str">
        <f>IF(supermarkt_data[[#This Row],[Payment]]="Cash","Y","")</f>
        <v/>
      </c>
      <c r="O612" t="str">
        <f>IF(OR(supermarkt_data[[#This Row],[Category]]="Gold",supermarkt_data[[#This Row],[Category]]="Premium"),"Gift","")</f>
        <v/>
      </c>
    </row>
    <row r="613" spans="1:15" x14ac:dyDescent="0.35">
      <c r="A613" t="s">
        <v>640</v>
      </c>
      <c r="B613" s="1">
        <v>43552</v>
      </c>
      <c r="C613" t="s">
        <v>20</v>
      </c>
      <c r="D613" t="s">
        <v>21</v>
      </c>
      <c r="E613" t="s">
        <v>22</v>
      </c>
      <c r="F613" t="s">
        <v>15</v>
      </c>
      <c r="G613" t="s">
        <v>16</v>
      </c>
      <c r="H613" t="s">
        <v>41</v>
      </c>
      <c r="I613" t="s">
        <v>29</v>
      </c>
      <c r="J613" s="2">
        <v>9.9580000000000002</v>
      </c>
      <c r="K613">
        <v>6.4</v>
      </c>
      <c r="L613" t="str">
        <f>VLOOKUP(supermarkt_data[[#This Row],[Net Profit]],Category[],2,TRUE)</f>
        <v>Alert</v>
      </c>
      <c r="M613" s="7">
        <f>VLOOKUP(supermarkt_data[[#This Row],[Net Profit]],Discount_[],2,TRUE)</f>
        <v>0</v>
      </c>
      <c r="N613" s="8" t="str">
        <f>IF(supermarkt_data[[#This Row],[Payment]]="Cash","Y","")</f>
        <v/>
      </c>
      <c r="O613" t="str">
        <f>IF(OR(supermarkt_data[[#This Row],[Category]]="Gold",supermarkt_data[[#This Row],[Category]]="Premium"),"Gift","")</f>
        <v/>
      </c>
    </row>
    <row r="614" spans="1:15" x14ac:dyDescent="0.35">
      <c r="A614" t="s">
        <v>641</v>
      </c>
      <c r="B614" s="1">
        <v>43488</v>
      </c>
      <c r="C614" t="s">
        <v>12</v>
      </c>
      <c r="D614" t="s">
        <v>13</v>
      </c>
      <c r="E614" t="s">
        <v>14</v>
      </c>
      <c r="F614" t="s">
        <v>23</v>
      </c>
      <c r="G614" t="s">
        <v>27</v>
      </c>
      <c r="H614" t="s">
        <v>43</v>
      </c>
      <c r="I614" t="s">
        <v>18</v>
      </c>
      <c r="J614" s="2">
        <v>1.5305</v>
      </c>
      <c r="K614">
        <v>5.2</v>
      </c>
      <c r="L614" t="str">
        <f>VLOOKUP(supermarkt_data[[#This Row],[Net Profit]],Category[],2,TRUE)</f>
        <v>Alert</v>
      </c>
      <c r="M614" s="7">
        <f>VLOOKUP(supermarkt_data[[#This Row],[Net Profit]],Discount_[],2,TRUE)</f>
        <v>0</v>
      </c>
      <c r="N614" s="8" t="str">
        <f>IF(supermarkt_data[[#This Row],[Payment]]="Cash","Y","")</f>
        <v/>
      </c>
      <c r="O614" t="str">
        <f>IF(OR(supermarkt_data[[#This Row],[Category]]="Gold",supermarkt_data[[#This Row],[Category]]="Premium"),"Gift","")</f>
        <v/>
      </c>
    </row>
    <row r="615" spans="1:15" x14ac:dyDescent="0.35">
      <c r="A615" t="s">
        <v>642</v>
      </c>
      <c r="B615" s="1">
        <v>43482</v>
      </c>
      <c r="C615" t="s">
        <v>12</v>
      </c>
      <c r="D615" t="s">
        <v>39</v>
      </c>
      <c r="E615" t="s">
        <v>40</v>
      </c>
      <c r="F615" t="s">
        <v>15</v>
      </c>
      <c r="G615" t="s">
        <v>27</v>
      </c>
      <c r="H615" t="s">
        <v>41</v>
      </c>
      <c r="I615" t="s">
        <v>18</v>
      </c>
      <c r="J615" s="2">
        <v>5.7889999999999997</v>
      </c>
      <c r="K615">
        <v>8.9</v>
      </c>
      <c r="L615" t="str">
        <f>VLOOKUP(supermarkt_data[[#This Row],[Net Profit]],Category[],2,TRUE)</f>
        <v>Alert</v>
      </c>
      <c r="M615" s="7">
        <f>VLOOKUP(supermarkt_data[[#This Row],[Net Profit]],Discount_[],2,TRUE)</f>
        <v>0</v>
      </c>
      <c r="N615" s="8" t="str">
        <f>IF(supermarkt_data[[#This Row],[Payment]]="Cash","Y","")</f>
        <v/>
      </c>
      <c r="O615" t="str">
        <f>IF(OR(supermarkt_data[[#This Row],[Category]]="Gold",supermarkt_data[[#This Row],[Category]]="Premium"),"Gift","")</f>
        <v/>
      </c>
    </row>
    <row r="616" spans="1:15" x14ac:dyDescent="0.35">
      <c r="A616" t="s">
        <v>643</v>
      </c>
      <c r="B616" s="1">
        <v>43503</v>
      </c>
      <c r="C616" t="s">
        <v>32</v>
      </c>
      <c r="D616" t="s">
        <v>13</v>
      </c>
      <c r="E616" t="s">
        <v>14</v>
      </c>
      <c r="F616" t="s">
        <v>23</v>
      </c>
      <c r="G616" t="s">
        <v>16</v>
      </c>
      <c r="H616" t="s">
        <v>24</v>
      </c>
      <c r="I616" t="s">
        <v>29</v>
      </c>
      <c r="J616" s="2">
        <v>1.448</v>
      </c>
      <c r="K616">
        <v>6.2</v>
      </c>
      <c r="L616" t="str">
        <f>VLOOKUP(supermarkt_data[[#This Row],[Net Profit]],Category[],2,TRUE)</f>
        <v>Alert</v>
      </c>
      <c r="M616" s="7">
        <f>VLOOKUP(supermarkt_data[[#This Row],[Net Profit]],Discount_[],2,TRUE)</f>
        <v>0</v>
      </c>
      <c r="N616" s="8" t="str">
        <f>IF(supermarkt_data[[#This Row],[Payment]]="Cash","Y","")</f>
        <v/>
      </c>
      <c r="O616" t="str">
        <f>IF(OR(supermarkt_data[[#This Row],[Category]]="Gold",supermarkt_data[[#This Row],[Category]]="Premium"),"Gift","")</f>
        <v/>
      </c>
    </row>
    <row r="617" spans="1:15" x14ac:dyDescent="0.35">
      <c r="A617" t="s">
        <v>644</v>
      </c>
      <c r="B617" s="1">
        <v>43533</v>
      </c>
      <c r="C617" t="s">
        <v>20</v>
      </c>
      <c r="D617" t="s">
        <v>21</v>
      </c>
      <c r="E617" t="s">
        <v>22</v>
      </c>
      <c r="F617" t="s">
        <v>15</v>
      </c>
      <c r="G617" t="s">
        <v>16</v>
      </c>
      <c r="H617" t="s">
        <v>41</v>
      </c>
      <c r="I617" t="s">
        <v>25</v>
      </c>
      <c r="J617" s="2">
        <v>44.536499999999997</v>
      </c>
      <c r="K617">
        <v>6.7</v>
      </c>
      <c r="L617" t="str">
        <f>VLOOKUP(supermarkt_data[[#This Row],[Net Profit]],Category[],2,TRUE)</f>
        <v>Premium</v>
      </c>
      <c r="M617" s="7">
        <f>VLOOKUP(supermarkt_data[[#This Row],[Net Profit]],Discount_[],2,TRUE)</f>
        <v>0.1</v>
      </c>
      <c r="N617" s="8" t="str">
        <f>IF(supermarkt_data[[#This Row],[Payment]]="Cash","Y","")</f>
        <v>Y</v>
      </c>
      <c r="O617" t="str">
        <f>IF(OR(supermarkt_data[[#This Row],[Category]]="Gold",supermarkt_data[[#This Row],[Category]]="Premium"),"Gift","")</f>
        <v>Gift</v>
      </c>
    </row>
    <row r="618" spans="1:15" x14ac:dyDescent="0.35">
      <c r="A618" t="s">
        <v>645</v>
      </c>
      <c r="B618" s="1">
        <v>43489</v>
      </c>
      <c r="C618" t="s">
        <v>12</v>
      </c>
      <c r="D618" t="s">
        <v>39</v>
      </c>
      <c r="E618" t="s">
        <v>40</v>
      </c>
      <c r="F618" t="s">
        <v>15</v>
      </c>
      <c r="G618" t="s">
        <v>27</v>
      </c>
      <c r="H618" t="s">
        <v>43</v>
      </c>
      <c r="I618" t="s">
        <v>25</v>
      </c>
      <c r="J618" s="2">
        <v>13.983000000000001</v>
      </c>
      <c r="K618">
        <v>7.2</v>
      </c>
      <c r="L618" t="str">
        <f>VLOOKUP(supermarkt_data[[#This Row],[Net Profit]],Category[],2,TRUE)</f>
        <v>Bronze</v>
      </c>
      <c r="M618" s="7">
        <f>VLOOKUP(supermarkt_data[[#This Row],[Net Profit]],Discount_[],2,TRUE)</f>
        <v>0.02</v>
      </c>
      <c r="N618" s="8" t="str">
        <f>IF(supermarkt_data[[#This Row],[Payment]]="Cash","Y","")</f>
        <v>Y</v>
      </c>
      <c r="O618" t="str">
        <f>IF(OR(supermarkt_data[[#This Row],[Category]]="Gold",supermarkt_data[[#This Row],[Category]]="Premium"),"Gift","")</f>
        <v/>
      </c>
    </row>
    <row r="619" spans="1:15" x14ac:dyDescent="0.35">
      <c r="A619" t="s">
        <v>646</v>
      </c>
      <c r="B619" s="1">
        <v>43484</v>
      </c>
      <c r="C619" t="s">
        <v>12</v>
      </c>
      <c r="D619" t="s">
        <v>21</v>
      </c>
      <c r="E619" t="s">
        <v>22</v>
      </c>
      <c r="F619" t="s">
        <v>15</v>
      </c>
      <c r="G619" t="s">
        <v>27</v>
      </c>
      <c r="H619" t="s">
        <v>33</v>
      </c>
      <c r="I619" t="s">
        <v>29</v>
      </c>
      <c r="J619" s="2">
        <v>4.0465</v>
      </c>
      <c r="K619">
        <v>9</v>
      </c>
      <c r="L619" t="str">
        <f>VLOOKUP(supermarkt_data[[#This Row],[Net Profit]],Category[],2,TRUE)</f>
        <v>Alert</v>
      </c>
      <c r="M619" s="7">
        <f>VLOOKUP(supermarkt_data[[#This Row],[Net Profit]],Discount_[],2,TRUE)</f>
        <v>0</v>
      </c>
      <c r="N619" s="8" t="str">
        <f>IF(supermarkt_data[[#This Row],[Payment]]="Cash","Y","")</f>
        <v/>
      </c>
      <c r="O619" t="str">
        <f>IF(OR(supermarkt_data[[#This Row],[Category]]="Gold",supermarkt_data[[#This Row],[Category]]="Premium"),"Gift","")</f>
        <v/>
      </c>
    </row>
    <row r="620" spans="1:15" x14ac:dyDescent="0.35">
      <c r="A620" t="s">
        <v>647</v>
      </c>
      <c r="B620" s="1">
        <v>43499</v>
      </c>
      <c r="C620" t="s">
        <v>32</v>
      </c>
      <c r="D620" t="s">
        <v>13</v>
      </c>
      <c r="E620" t="s">
        <v>14</v>
      </c>
      <c r="F620" t="s">
        <v>15</v>
      </c>
      <c r="G620" t="s">
        <v>27</v>
      </c>
      <c r="H620" t="s">
        <v>41</v>
      </c>
      <c r="I620" t="s">
        <v>18</v>
      </c>
      <c r="J620" s="2">
        <v>33.725000000000001</v>
      </c>
      <c r="K620">
        <v>4.2</v>
      </c>
      <c r="L620" t="str">
        <f>VLOOKUP(supermarkt_data[[#This Row],[Net Profit]],Category[],2,TRUE)</f>
        <v>Gold</v>
      </c>
      <c r="M620" s="7">
        <f>VLOOKUP(supermarkt_data[[#This Row],[Net Profit]],Discount_[],2,TRUE)</f>
        <v>7.0000000000000007E-2</v>
      </c>
      <c r="N620" s="8" t="str">
        <f>IF(supermarkt_data[[#This Row],[Payment]]="Cash","Y","")</f>
        <v/>
      </c>
      <c r="O620" t="str">
        <f>IF(OR(supermarkt_data[[#This Row],[Category]]="Gold",supermarkt_data[[#This Row],[Category]]="Premium"),"Gift","")</f>
        <v>Gift</v>
      </c>
    </row>
    <row r="621" spans="1:15" x14ac:dyDescent="0.35">
      <c r="A621" t="s">
        <v>648</v>
      </c>
      <c r="B621" s="1">
        <v>43544</v>
      </c>
      <c r="C621" t="s">
        <v>20</v>
      </c>
      <c r="D621" t="s">
        <v>13</v>
      </c>
      <c r="E621" t="s">
        <v>14</v>
      </c>
      <c r="F621" t="s">
        <v>15</v>
      </c>
      <c r="G621" t="s">
        <v>16</v>
      </c>
      <c r="H621" t="s">
        <v>33</v>
      </c>
      <c r="I621" t="s">
        <v>18</v>
      </c>
      <c r="J621" s="2">
        <v>17.423999999999999</v>
      </c>
      <c r="K621">
        <v>4.2</v>
      </c>
      <c r="L621" t="str">
        <f>VLOOKUP(supermarkt_data[[#This Row],[Net Profit]],Category[],2,TRUE)</f>
        <v>Bronze</v>
      </c>
      <c r="M621" s="7">
        <f>VLOOKUP(supermarkt_data[[#This Row],[Net Profit]],Discount_[],2,TRUE)</f>
        <v>0.02</v>
      </c>
      <c r="N621" s="8" t="str">
        <f>IF(supermarkt_data[[#This Row],[Payment]]="Cash","Y","")</f>
        <v/>
      </c>
      <c r="O621" t="str">
        <f>IF(OR(supermarkt_data[[#This Row],[Category]]="Gold",supermarkt_data[[#This Row],[Category]]="Premium"),"Gift","")</f>
        <v/>
      </c>
    </row>
    <row r="622" spans="1:15" x14ac:dyDescent="0.35">
      <c r="A622" t="s">
        <v>649</v>
      </c>
      <c r="B622" s="1">
        <v>43478</v>
      </c>
      <c r="C622" t="s">
        <v>12</v>
      </c>
      <c r="D622" t="s">
        <v>39</v>
      </c>
      <c r="E622" t="s">
        <v>40</v>
      </c>
      <c r="F622" t="s">
        <v>15</v>
      </c>
      <c r="G622" t="s">
        <v>27</v>
      </c>
      <c r="H622" t="s">
        <v>33</v>
      </c>
      <c r="I622" t="s">
        <v>25</v>
      </c>
      <c r="J622" s="2">
        <v>21.78</v>
      </c>
      <c r="K622">
        <v>6.9</v>
      </c>
      <c r="L622" t="str">
        <f>VLOOKUP(supermarkt_data[[#This Row],[Net Profit]],Category[],2,TRUE)</f>
        <v>Silver</v>
      </c>
      <c r="M622" s="7">
        <f>VLOOKUP(supermarkt_data[[#This Row],[Net Profit]],Discount_[],2,TRUE)</f>
        <v>0.04</v>
      </c>
      <c r="N622" s="8" t="str">
        <f>IF(supermarkt_data[[#This Row],[Payment]]="Cash","Y","")</f>
        <v>Y</v>
      </c>
      <c r="O622" t="str">
        <f>IF(OR(supermarkt_data[[#This Row],[Category]]="Gold",supermarkt_data[[#This Row],[Category]]="Premium"),"Gift","")</f>
        <v/>
      </c>
    </row>
    <row r="623" spans="1:15" x14ac:dyDescent="0.35">
      <c r="A623" t="s">
        <v>650</v>
      </c>
      <c r="B623" s="1">
        <v>43538</v>
      </c>
      <c r="C623" t="s">
        <v>20</v>
      </c>
      <c r="D623" t="s">
        <v>21</v>
      </c>
      <c r="E623" t="s">
        <v>22</v>
      </c>
      <c r="F623" t="s">
        <v>15</v>
      </c>
      <c r="G623" t="s">
        <v>27</v>
      </c>
      <c r="H623" t="s">
        <v>24</v>
      </c>
      <c r="I623" t="s">
        <v>18</v>
      </c>
      <c r="J623" s="2">
        <v>21.977499999999999</v>
      </c>
      <c r="K623">
        <v>4.4000000000000004</v>
      </c>
      <c r="L623" t="str">
        <f>VLOOKUP(supermarkt_data[[#This Row],[Net Profit]],Category[],2,TRUE)</f>
        <v>Silver</v>
      </c>
      <c r="M623" s="7">
        <f>VLOOKUP(supermarkt_data[[#This Row],[Net Profit]],Discount_[],2,TRUE)</f>
        <v>0.04</v>
      </c>
      <c r="N623" s="8" t="str">
        <f>IF(supermarkt_data[[#This Row],[Payment]]="Cash","Y","")</f>
        <v/>
      </c>
      <c r="O623" t="str">
        <f>IF(OR(supermarkt_data[[#This Row],[Category]]="Gold",supermarkt_data[[#This Row],[Category]]="Premium"),"Gift","")</f>
        <v/>
      </c>
    </row>
    <row r="624" spans="1:15" x14ac:dyDescent="0.35">
      <c r="A624" t="s">
        <v>651</v>
      </c>
      <c r="B624" s="1">
        <v>43488</v>
      </c>
      <c r="C624" t="s">
        <v>12</v>
      </c>
      <c r="D624" t="s">
        <v>13</v>
      </c>
      <c r="E624" t="s">
        <v>14</v>
      </c>
      <c r="F624" t="s">
        <v>15</v>
      </c>
      <c r="G624" t="s">
        <v>27</v>
      </c>
      <c r="H624" t="s">
        <v>41</v>
      </c>
      <c r="I624" t="s">
        <v>29</v>
      </c>
      <c r="J624" s="2">
        <v>29.559000000000001</v>
      </c>
      <c r="K624">
        <v>4</v>
      </c>
      <c r="L624" t="str">
        <f>VLOOKUP(supermarkt_data[[#This Row],[Net Profit]],Category[],2,TRUE)</f>
        <v>Silver</v>
      </c>
      <c r="M624" s="7">
        <f>VLOOKUP(supermarkt_data[[#This Row],[Net Profit]],Discount_[],2,TRUE)</f>
        <v>0.04</v>
      </c>
      <c r="N624" s="8" t="str">
        <f>IF(supermarkt_data[[#This Row],[Payment]]="Cash","Y","")</f>
        <v/>
      </c>
      <c r="O624" t="str">
        <f>IF(OR(supermarkt_data[[#This Row],[Category]]="Gold",supermarkt_data[[#This Row],[Category]]="Premium"),"Gift","")</f>
        <v/>
      </c>
    </row>
    <row r="625" spans="1:15" x14ac:dyDescent="0.35">
      <c r="A625" t="s">
        <v>652</v>
      </c>
      <c r="B625" s="1">
        <v>43503</v>
      </c>
      <c r="C625" t="s">
        <v>32</v>
      </c>
      <c r="D625" t="s">
        <v>21</v>
      </c>
      <c r="E625" t="s">
        <v>22</v>
      </c>
      <c r="F625" t="s">
        <v>15</v>
      </c>
      <c r="G625" t="s">
        <v>16</v>
      </c>
      <c r="H625" t="s">
        <v>43</v>
      </c>
      <c r="I625" t="s">
        <v>18</v>
      </c>
      <c r="J625" s="2">
        <v>13.038</v>
      </c>
      <c r="K625">
        <v>8.5</v>
      </c>
      <c r="L625" t="str">
        <f>VLOOKUP(supermarkt_data[[#This Row],[Net Profit]],Category[],2,TRUE)</f>
        <v>Bronze</v>
      </c>
      <c r="M625" s="7">
        <f>VLOOKUP(supermarkt_data[[#This Row],[Net Profit]],Discount_[],2,TRUE)</f>
        <v>0.02</v>
      </c>
      <c r="N625" s="8" t="str">
        <f>IF(supermarkt_data[[#This Row],[Payment]]="Cash","Y","")</f>
        <v/>
      </c>
      <c r="O625" t="str">
        <f>IF(OR(supermarkt_data[[#This Row],[Category]]="Gold",supermarkt_data[[#This Row],[Category]]="Premium"),"Gift","")</f>
        <v/>
      </c>
    </row>
    <row r="626" spans="1:15" x14ac:dyDescent="0.35">
      <c r="A626" t="s">
        <v>653</v>
      </c>
      <c r="B626" s="1">
        <v>43552</v>
      </c>
      <c r="C626" t="s">
        <v>20</v>
      </c>
      <c r="D626" t="s">
        <v>13</v>
      </c>
      <c r="E626" t="s">
        <v>14</v>
      </c>
      <c r="F626" t="s">
        <v>23</v>
      </c>
      <c r="G626" t="s">
        <v>16</v>
      </c>
      <c r="H626" t="s">
        <v>41</v>
      </c>
      <c r="I626" t="s">
        <v>29</v>
      </c>
      <c r="J626" s="2">
        <v>10.752000000000001</v>
      </c>
      <c r="K626">
        <v>9.1999999999999993</v>
      </c>
      <c r="L626" t="str">
        <f>VLOOKUP(supermarkt_data[[#This Row],[Net Profit]],Category[],2,TRUE)</f>
        <v>Bronze</v>
      </c>
      <c r="M626" s="7">
        <f>VLOOKUP(supermarkt_data[[#This Row],[Net Profit]],Discount_[],2,TRUE)</f>
        <v>0.02</v>
      </c>
      <c r="N626" s="8" t="str">
        <f>IF(supermarkt_data[[#This Row],[Payment]]="Cash","Y","")</f>
        <v/>
      </c>
      <c r="O626" t="str">
        <f>IF(OR(supermarkt_data[[#This Row],[Category]]="Gold",supermarkt_data[[#This Row],[Category]]="Premium"),"Gift","")</f>
        <v/>
      </c>
    </row>
    <row r="627" spans="1:15" x14ac:dyDescent="0.35">
      <c r="A627" t="s">
        <v>654</v>
      </c>
      <c r="B627" s="1">
        <v>43544</v>
      </c>
      <c r="C627" t="s">
        <v>20</v>
      </c>
      <c r="D627" t="s">
        <v>13</v>
      </c>
      <c r="E627" t="s">
        <v>14</v>
      </c>
      <c r="F627" t="s">
        <v>15</v>
      </c>
      <c r="G627" t="s">
        <v>16</v>
      </c>
      <c r="H627" t="s">
        <v>41</v>
      </c>
      <c r="I627" t="s">
        <v>25</v>
      </c>
      <c r="J627" s="2">
        <v>4.5804999999999998</v>
      </c>
      <c r="K627">
        <v>9.8000000000000007</v>
      </c>
      <c r="L627" t="str">
        <f>VLOOKUP(supermarkt_data[[#This Row],[Net Profit]],Category[],2,TRUE)</f>
        <v>Alert</v>
      </c>
      <c r="M627" s="7">
        <f>VLOOKUP(supermarkt_data[[#This Row],[Net Profit]],Discount_[],2,TRUE)</f>
        <v>0</v>
      </c>
      <c r="N627" s="8" t="str">
        <f>IF(supermarkt_data[[#This Row],[Payment]]="Cash","Y","")</f>
        <v>Y</v>
      </c>
      <c r="O627" t="str">
        <f>IF(OR(supermarkt_data[[#This Row],[Category]]="Gold",supermarkt_data[[#This Row],[Category]]="Premium"),"Gift","")</f>
        <v/>
      </c>
    </row>
    <row r="628" spans="1:15" x14ac:dyDescent="0.35">
      <c r="A628" t="s">
        <v>655</v>
      </c>
      <c r="B628" s="1">
        <v>43482</v>
      </c>
      <c r="C628" t="s">
        <v>12</v>
      </c>
      <c r="D628" t="s">
        <v>39</v>
      </c>
      <c r="E628" t="s">
        <v>40</v>
      </c>
      <c r="F628" t="s">
        <v>15</v>
      </c>
      <c r="G628" t="s">
        <v>16</v>
      </c>
      <c r="H628" t="s">
        <v>28</v>
      </c>
      <c r="I628" t="s">
        <v>29</v>
      </c>
      <c r="J628" s="2">
        <v>33.106499999999997</v>
      </c>
      <c r="K628">
        <v>4.9000000000000004</v>
      </c>
      <c r="L628" t="str">
        <f>VLOOKUP(supermarkt_data[[#This Row],[Net Profit]],Category[],2,TRUE)</f>
        <v>Gold</v>
      </c>
      <c r="M628" s="7">
        <f>VLOOKUP(supermarkt_data[[#This Row],[Net Profit]],Discount_[],2,TRUE)</f>
        <v>7.0000000000000007E-2</v>
      </c>
      <c r="N628" s="8" t="str">
        <f>IF(supermarkt_data[[#This Row],[Payment]]="Cash","Y","")</f>
        <v/>
      </c>
      <c r="O628" t="str">
        <f>IF(OR(supermarkt_data[[#This Row],[Category]]="Gold",supermarkt_data[[#This Row],[Category]]="Premium"),"Gift","")</f>
        <v>Gift</v>
      </c>
    </row>
    <row r="629" spans="1:15" x14ac:dyDescent="0.35">
      <c r="A629" t="s">
        <v>656</v>
      </c>
      <c r="B629" s="1">
        <v>43477</v>
      </c>
      <c r="C629" t="s">
        <v>12</v>
      </c>
      <c r="D629" t="s">
        <v>39</v>
      </c>
      <c r="E629" t="s">
        <v>40</v>
      </c>
      <c r="F629" t="s">
        <v>23</v>
      </c>
      <c r="G629" t="s">
        <v>16</v>
      </c>
      <c r="H629" t="s">
        <v>43</v>
      </c>
      <c r="I629" t="s">
        <v>29</v>
      </c>
      <c r="J629" s="2">
        <v>41.625</v>
      </c>
      <c r="K629">
        <v>4.4000000000000004</v>
      </c>
      <c r="L629" t="str">
        <f>VLOOKUP(supermarkt_data[[#This Row],[Net Profit]],Category[],2,TRUE)</f>
        <v>Premium</v>
      </c>
      <c r="M629" s="7">
        <f>VLOOKUP(supermarkt_data[[#This Row],[Net Profit]],Discount_[],2,TRUE)</f>
        <v>0.1</v>
      </c>
      <c r="N629" s="8" t="str">
        <f>IF(supermarkt_data[[#This Row],[Payment]]="Cash","Y","")</f>
        <v/>
      </c>
      <c r="O629" t="str">
        <f>IF(OR(supermarkt_data[[#This Row],[Category]]="Gold",supermarkt_data[[#This Row],[Category]]="Premium"),"Gift","")</f>
        <v>Gift</v>
      </c>
    </row>
    <row r="630" spans="1:15" x14ac:dyDescent="0.35">
      <c r="A630" t="s">
        <v>657</v>
      </c>
      <c r="B630" s="1">
        <v>43512</v>
      </c>
      <c r="C630" t="s">
        <v>32</v>
      </c>
      <c r="D630" t="s">
        <v>39</v>
      </c>
      <c r="E630" t="s">
        <v>40</v>
      </c>
      <c r="F630" t="s">
        <v>15</v>
      </c>
      <c r="G630" t="s">
        <v>27</v>
      </c>
      <c r="H630" t="s">
        <v>43</v>
      </c>
      <c r="I630" t="s">
        <v>25</v>
      </c>
      <c r="J630" s="2">
        <v>4.5674999999999999</v>
      </c>
      <c r="K630">
        <v>6.8</v>
      </c>
      <c r="L630" t="str">
        <f>VLOOKUP(supermarkt_data[[#This Row],[Net Profit]],Category[],2,TRUE)</f>
        <v>Alert</v>
      </c>
      <c r="M630" s="7">
        <f>VLOOKUP(supermarkt_data[[#This Row],[Net Profit]],Discount_[],2,TRUE)</f>
        <v>0</v>
      </c>
      <c r="N630" s="8" t="str">
        <f>IF(supermarkt_data[[#This Row],[Payment]]="Cash","Y","")</f>
        <v>Y</v>
      </c>
      <c r="O630" t="str">
        <f>IF(OR(supermarkt_data[[#This Row],[Category]]="Gold",supermarkt_data[[#This Row],[Category]]="Premium"),"Gift","")</f>
        <v/>
      </c>
    </row>
    <row r="631" spans="1:15" x14ac:dyDescent="0.35">
      <c r="A631" t="s">
        <v>658</v>
      </c>
      <c r="B631" s="1">
        <v>43491</v>
      </c>
      <c r="C631" t="s">
        <v>12</v>
      </c>
      <c r="D631" t="s">
        <v>39</v>
      </c>
      <c r="E631" t="s">
        <v>40</v>
      </c>
      <c r="F631" t="s">
        <v>15</v>
      </c>
      <c r="G631" t="s">
        <v>16</v>
      </c>
      <c r="H631" t="s">
        <v>41</v>
      </c>
      <c r="I631" t="s">
        <v>25</v>
      </c>
      <c r="J631" s="2">
        <v>7.8879999999999999</v>
      </c>
      <c r="K631">
        <v>9.1</v>
      </c>
      <c r="L631" t="str">
        <f>VLOOKUP(supermarkt_data[[#This Row],[Net Profit]],Category[],2,TRUE)</f>
        <v>Alert</v>
      </c>
      <c r="M631" s="7">
        <f>VLOOKUP(supermarkt_data[[#This Row],[Net Profit]],Discount_[],2,TRUE)</f>
        <v>0</v>
      </c>
      <c r="N631" s="8" t="str">
        <f>IF(supermarkt_data[[#This Row],[Payment]]="Cash","Y","")</f>
        <v>Y</v>
      </c>
      <c r="O631" t="str">
        <f>IF(OR(supermarkt_data[[#This Row],[Category]]="Gold",supermarkt_data[[#This Row],[Category]]="Premium"),"Gift","")</f>
        <v/>
      </c>
    </row>
    <row r="632" spans="1:15" x14ac:dyDescent="0.35">
      <c r="A632" t="s">
        <v>659</v>
      </c>
      <c r="B632" s="1">
        <v>43533</v>
      </c>
      <c r="C632" t="s">
        <v>20</v>
      </c>
      <c r="D632" t="s">
        <v>13</v>
      </c>
      <c r="E632" t="s">
        <v>14</v>
      </c>
      <c r="F632" t="s">
        <v>23</v>
      </c>
      <c r="G632" t="s">
        <v>27</v>
      </c>
      <c r="H632" t="s">
        <v>33</v>
      </c>
      <c r="I632" t="s">
        <v>18</v>
      </c>
      <c r="J632" s="2">
        <v>6.0869999999999997</v>
      </c>
      <c r="K632">
        <v>8.6999999999999993</v>
      </c>
      <c r="L632" t="str">
        <f>VLOOKUP(supermarkt_data[[#This Row],[Net Profit]],Category[],2,TRUE)</f>
        <v>Alert</v>
      </c>
      <c r="M632" s="7">
        <f>VLOOKUP(supermarkt_data[[#This Row],[Net Profit]],Discount_[],2,TRUE)</f>
        <v>0</v>
      </c>
      <c r="N632" s="8" t="str">
        <f>IF(supermarkt_data[[#This Row],[Payment]]="Cash","Y","")</f>
        <v/>
      </c>
      <c r="O632" t="str">
        <f>IF(OR(supermarkt_data[[#This Row],[Category]]="Gold",supermarkt_data[[#This Row],[Category]]="Premium"),"Gift","")</f>
        <v/>
      </c>
    </row>
    <row r="633" spans="1:15" x14ac:dyDescent="0.35">
      <c r="A633" t="s">
        <v>660</v>
      </c>
      <c r="B633" s="1">
        <v>43538</v>
      </c>
      <c r="C633" t="s">
        <v>20</v>
      </c>
      <c r="D633" t="s">
        <v>39</v>
      </c>
      <c r="E633" t="s">
        <v>40</v>
      </c>
      <c r="F633" t="s">
        <v>15</v>
      </c>
      <c r="G633" t="s">
        <v>27</v>
      </c>
      <c r="H633" t="s">
        <v>17</v>
      </c>
      <c r="I633" t="s">
        <v>25</v>
      </c>
      <c r="J633" s="2">
        <v>41.29</v>
      </c>
      <c r="K633">
        <v>5</v>
      </c>
      <c r="L633" t="str">
        <f>VLOOKUP(supermarkt_data[[#This Row],[Net Profit]],Category[],2,TRUE)</f>
        <v>Premium</v>
      </c>
      <c r="M633" s="7">
        <f>VLOOKUP(supermarkt_data[[#This Row],[Net Profit]],Discount_[],2,TRUE)</f>
        <v>0.1</v>
      </c>
      <c r="N633" s="8" t="str">
        <f>IF(supermarkt_data[[#This Row],[Payment]]="Cash","Y","")</f>
        <v>Y</v>
      </c>
      <c r="O633" t="str">
        <f>IF(OR(supermarkt_data[[#This Row],[Category]]="Gold",supermarkt_data[[#This Row],[Category]]="Premium"),"Gift","")</f>
        <v>Gift</v>
      </c>
    </row>
    <row r="634" spans="1:15" x14ac:dyDescent="0.35">
      <c r="A634" t="s">
        <v>661</v>
      </c>
      <c r="B634" s="1">
        <v>43490</v>
      </c>
      <c r="C634" t="s">
        <v>12</v>
      </c>
      <c r="D634" t="s">
        <v>13</v>
      </c>
      <c r="E634" t="s">
        <v>14</v>
      </c>
      <c r="F634" t="s">
        <v>15</v>
      </c>
      <c r="G634" t="s">
        <v>27</v>
      </c>
      <c r="H634" t="s">
        <v>28</v>
      </c>
      <c r="I634" t="s">
        <v>18</v>
      </c>
      <c r="J634" s="2">
        <v>7.9950000000000001</v>
      </c>
      <c r="K634">
        <v>7.5</v>
      </c>
      <c r="L634" t="str">
        <f>VLOOKUP(supermarkt_data[[#This Row],[Net Profit]],Category[],2,TRUE)</f>
        <v>Alert</v>
      </c>
      <c r="M634" s="7">
        <f>VLOOKUP(supermarkt_data[[#This Row],[Net Profit]],Discount_[],2,TRUE)</f>
        <v>0</v>
      </c>
      <c r="N634" s="8" t="str">
        <f>IF(supermarkt_data[[#This Row],[Payment]]="Cash","Y","")</f>
        <v/>
      </c>
      <c r="O634" t="str">
        <f>IF(OR(supermarkt_data[[#This Row],[Category]]="Gold",supermarkt_data[[#This Row],[Category]]="Premium"),"Gift","")</f>
        <v/>
      </c>
    </row>
    <row r="635" spans="1:15" x14ac:dyDescent="0.35">
      <c r="A635" t="s">
        <v>662</v>
      </c>
      <c r="B635" s="1">
        <v>43491</v>
      </c>
      <c r="C635" t="s">
        <v>12</v>
      </c>
      <c r="D635" t="s">
        <v>13</v>
      </c>
      <c r="E635" t="s">
        <v>14</v>
      </c>
      <c r="F635" t="s">
        <v>23</v>
      </c>
      <c r="G635" t="s">
        <v>16</v>
      </c>
      <c r="H635" t="s">
        <v>43</v>
      </c>
      <c r="I635" t="s">
        <v>29</v>
      </c>
      <c r="J635" s="2">
        <v>0.60450000000000004</v>
      </c>
      <c r="K635">
        <v>8.1999999999999993</v>
      </c>
      <c r="L635" t="str">
        <f>VLOOKUP(supermarkt_data[[#This Row],[Net Profit]],Category[],2,TRUE)</f>
        <v>Alert</v>
      </c>
      <c r="M635" s="7">
        <f>VLOOKUP(supermarkt_data[[#This Row],[Net Profit]],Discount_[],2,TRUE)</f>
        <v>0</v>
      </c>
      <c r="N635" s="8" t="str">
        <f>IF(supermarkt_data[[#This Row],[Payment]]="Cash","Y","")</f>
        <v/>
      </c>
      <c r="O635" t="str">
        <f>IF(OR(supermarkt_data[[#This Row],[Category]]="Gold",supermarkt_data[[#This Row],[Category]]="Premium"),"Gift","")</f>
        <v/>
      </c>
    </row>
    <row r="636" spans="1:15" x14ac:dyDescent="0.35">
      <c r="A636" t="s">
        <v>663</v>
      </c>
      <c r="B636" s="1">
        <v>43484</v>
      </c>
      <c r="C636" t="s">
        <v>12</v>
      </c>
      <c r="D636" t="s">
        <v>13</v>
      </c>
      <c r="E636" t="s">
        <v>14</v>
      </c>
      <c r="F636" t="s">
        <v>23</v>
      </c>
      <c r="G636" t="s">
        <v>27</v>
      </c>
      <c r="H636" t="s">
        <v>33</v>
      </c>
      <c r="I636" t="s">
        <v>29</v>
      </c>
      <c r="J636" s="2">
        <v>32.094999999999999</v>
      </c>
      <c r="K636">
        <v>6.7</v>
      </c>
      <c r="L636" t="str">
        <f>VLOOKUP(supermarkt_data[[#This Row],[Net Profit]],Category[],2,TRUE)</f>
        <v>Gold</v>
      </c>
      <c r="M636" s="7">
        <f>VLOOKUP(supermarkt_data[[#This Row],[Net Profit]],Discount_[],2,TRUE)</f>
        <v>7.0000000000000007E-2</v>
      </c>
      <c r="N636" s="8" t="str">
        <f>IF(supermarkt_data[[#This Row],[Payment]]="Cash","Y","")</f>
        <v/>
      </c>
      <c r="O636" t="str">
        <f>IF(OR(supermarkt_data[[#This Row],[Category]]="Gold",supermarkt_data[[#This Row],[Category]]="Premium"),"Gift","")</f>
        <v>Gift</v>
      </c>
    </row>
    <row r="637" spans="1:15" x14ac:dyDescent="0.35">
      <c r="A637" t="s">
        <v>664</v>
      </c>
      <c r="B637" s="1">
        <v>43529</v>
      </c>
      <c r="C637" t="s">
        <v>20</v>
      </c>
      <c r="D637" t="s">
        <v>13</v>
      </c>
      <c r="E637" t="s">
        <v>14</v>
      </c>
      <c r="F637" t="s">
        <v>23</v>
      </c>
      <c r="G637" t="s">
        <v>27</v>
      </c>
      <c r="H637" t="s">
        <v>24</v>
      </c>
      <c r="I637" t="s">
        <v>18</v>
      </c>
      <c r="J637" s="2">
        <v>11.746499999999999</v>
      </c>
      <c r="K637">
        <v>5.4</v>
      </c>
      <c r="L637" t="str">
        <f>VLOOKUP(supermarkt_data[[#This Row],[Net Profit]],Category[],2,TRUE)</f>
        <v>Bronze</v>
      </c>
      <c r="M637" s="7">
        <f>VLOOKUP(supermarkt_data[[#This Row],[Net Profit]],Discount_[],2,TRUE)</f>
        <v>0.02</v>
      </c>
      <c r="N637" s="8" t="str">
        <f>IF(supermarkt_data[[#This Row],[Payment]]="Cash","Y","")</f>
        <v/>
      </c>
      <c r="O637" t="str">
        <f>IF(OR(supermarkt_data[[#This Row],[Category]]="Gold",supermarkt_data[[#This Row],[Category]]="Premium"),"Gift","")</f>
        <v/>
      </c>
    </row>
    <row r="638" spans="1:15" x14ac:dyDescent="0.35">
      <c r="A638" t="s">
        <v>665</v>
      </c>
      <c r="B638" s="1">
        <v>43480</v>
      </c>
      <c r="C638" t="s">
        <v>12</v>
      </c>
      <c r="D638" t="s">
        <v>13</v>
      </c>
      <c r="E638" t="s">
        <v>14</v>
      </c>
      <c r="F638" t="s">
        <v>15</v>
      </c>
      <c r="G638" t="s">
        <v>27</v>
      </c>
      <c r="H638" t="s">
        <v>41</v>
      </c>
      <c r="I638" t="s">
        <v>29</v>
      </c>
      <c r="J638" s="2">
        <v>8.3770000000000007</v>
      </c>
      <c r="K638">
        <v>7</v>
      </c>
      <c r="L638" t="str">
        <f>VLOOKUP(supermarkt_data[[#This Row],[Net Profit]],Category[],2,TRUE)</f>
        <v>Alert</v>
      </c>
      <c r="M638" s="7">
        <f>VLOOKUP(supermarkt_data[[#This Row],[Net Profit]],Discount_[],2,TRUE)</f>
        <v>0</v>
      </c>
      <c r="N638" s="8" t="str">
        <f>IF(supermarkt_data[[#This Row],[Payment]]="Cash","Y","")</f>
        <v/>
      </c>
      <c r="O638" t="str">
        <f>IF(OR(supermarkt_data[[#This Row],[Category]]="Gold",supermarkt_data[[#This Row],[Category]]="Premium"),"Gift","")</f>
        <v/>
      </c>
    </row>
    <row r="639" spans="1:15" x14ac:dyDescent="0.35">
      <c r="A639" t="s">
        <v>666</v>
      </c>
      <c r="B639" s="1">
        <v>43542</v>
      </c>
      <c r="C639" t="s">
        <v>20</v>
      </c>
      <c r="D639" t="s">
        <v>39</v>
      </c>
      <c r="E639" t="s">
        <v>40</v>
      </c>
      <c r="F639" t="s">
        <v>23</v>
      </c>
      <c r="G639" t="s">
        <v>27</v>
      </c>
      <c r="H639" t="s">
        <v>28</v>
      </c>
      <c r="I639" t="s">
        <v>18</v>
      </c>
      <c r="J639" s="2">
        <v>14.955</v>
      </c>
      <c r="K639">
        <v>4.7</v>
      </c>
      <c r="L639" t="str">
        <f>VLOOKUP(supermarkt_data[[#This Row],[Net Profit]],Category[],2,TRUE)</f>
        <v>Bronze</v>
      </c>
      <c r="M639" s="7">
        <f>VLOOKUP(supermarkt_data[[#This Row],[Net Profit]],Discount_[],2,TRUE)</f>
        <v>0.02</v>
      </c>
      <c r="N639" s="8" t="str">
        <f>IF(supermarkt_data[[#This Row],[Payment]]="Cash","Y","")</f>
        <v/>
      </c>
      <c r="O639" t="str">
        <f>IF(OR(supermarkt_data[[#This Row],[Category]]="Gold",supermarkt_data[[#This Row],[Category]]="Premium"),"Gift","")</f>
        <v/>
      </c>
    </row>
    <row r="640" spans="1:15" x14ac:dyDescent="0.35">
      <c r="A640" t="s">
        <v>667</v>
      </c>
      <c r="B640" s="1">
        <v>43544</v>
      </c>
      <c r="C640" t="s">
        <v>20</v>
      </c>
      <c r="D640" t="s">
        <v>39</v>
      </c>
      <c r="E640" t="s">
        <v>40</v>
      </c>
      <c r="F640" t="s">
        <v>15</v>
      </c>
      <c r="G640" t="s">
        <v>27</v>
      </c>
      <c r="H640" t="s">
        <v>41</v>
      </c>
      <c r="I640" t="s">
        <v>29</v>
      </c>
      <c r="J640" s="2">
        <v>11.986499999999999</v>
      </c>
      <c r="K640">
        <v>5</v>
      </c>
      <c r="L640" t="str">
        <f>VLOOKUP(supermarkt_data[[#This Row],[Net Profit]],Category[],2,TRUE)</f>
        <v>Bronze</v>
      </c>
      <c r="M640" s="7">
        <f>VLOOKUP(supermarkt_data[[#This Row],[Net Profit]],Discount_[],2,TRUE)</f>
        <v>0.02</v>
      </c>
      <c r="N640" s="8" t="str">
        <f>IF(supermarkt_data[[#This Row],[Payment]]="Cash","Y","")</f>
        <v/>
      </c>
      <c r="O640" t="str">
        <f>IF(OR(supermarkt_data[[#This Row],[Category]]="Gold",supermarkt_data[[#This Row],[Category]]="Premium"),"Gift","")</f>
        <v/>
      </c>
    </row>
    <row r="641" spans="1:15" x14ac:dyDescent="0.35">
      <c r="A641" t="s">
        <v>668</v>
      </c>
      <c r="B641" s="1">
        <v>43480</v>
      </c>
      <c r="C641" t="s">
        <v>12</v>
      </c>
      <c r="D641" t="s">
        <v>39</v>
      </c>
      <c r="E641" t="s">
        <v>40</v>
      </c>
      <c r="F641" t="s">
        <v>15</v>
      </c>
      <c r="G641" t="s">
        <v>27</v>
      </c>
      <c r="H641" t="s">
        <v>17</v>
      </c>
      <c r="I641" t="s">
        <v>29</v>
      </c>
      <c r="J641" s="2">
        <v>33.234999999999999</v>
      </c>
      <c r="K641">
        <v>5</v>
      </c>
      <c r="L641" t="str">
        <f>VLOOKUP(supermarkt_data[[#This Row],[Net Profit]],Category[],2,TRUE)</f>
        <v>Gold</v>
      </c>
      <c r="M641" s="7">
        <f>VLOOKUP(supermarkt_data[[#This Row],[Net Profit]],Discount_[],2,TRUE)</f>
        <v>7.0000000000000007E-2</v>
      </c>
      <c r="N641" s="8" t="str">
        <f>IF(supermarkt_data[[#This Row],[Payment]]="Cash","Y","")</f>
        <v/>
      </c>
      <c r="O641" t="str">
        <f>IF(OR(supermarkt_data[[#This Row],[Category]]="Gold",supermarkt_data[[#This Row],[Category]]="Premium"),"Gift","")</f>
        <v>Gift</v>
      </c>
    </row>
    <row r="642" spans="1:15" x14ac:dyDescent="0.35">
      <c r="A642" t="s">
        <v>669</v>
      </c>
      <c r="B642" s="1">
        <v>43527</v>
      </c>
      <c r="C642" t="s">
        <v>20</v>
      </c>
      <c r="D642" t="s">
        <v>13</v>
      </c>
      <c r="E642" t="s">
        <v>14</v>
      </c>
      <c r="F642" t="s">
        <v>23</v>
      </c>
      <c r="G642" t="s">
        <v>27</v>
      </c>
      <c r="H642" t="s">
        <v>17</v>
      </c>
      <c r="I642" t="s">
        <v>29</v>
      </c>
      <c r="J642" s="2">
        <v>10.1325</v>
      </c>
      <c r="K642">
        <v>6</v>
      </c>
      <c r="L642" t="str">
        <f>VLOOKUP(supermarkt_data[[#This Row],[Net Profit]],Category[],2,TRUE)</f>
        <v>Bronze</v>
      </c>
      <c r="M642" s="7">
        <f>VLOOKUP(supermarkt_data[[#This Row],[Net Profit]],Discount_[],2,TRUE)</f>
        <v>0.02</v>
      </c>
      <c r="N642" s="8" t="str">
        <f>IF(supermarkt_data[[#This Row],[Payment]]="Cash","Y","")</f>
        <v/>
      </c>
      <c r="O642" t="str">
        <f>IF(OR(supermarkt_data[[#This Row],[Category]]="Gold",supermarkt_data[[#This Row],[Category]]="Premium"),"Gift","")</f>
        <v/>
      </c>
    </row>
    <row r="643" spans="1:15" x14ac:dyDescent="0.35">
      <c r="A643" t="s">
        <v>670</v>
      </c>
      <c r="B643" s="1">
        <v>43543</v>
      </c>
      <c r="C643" t="s">
        <v>20</v>
      </c>
      <c r="D643" t="s">
        <v>21</v>
      </c>
      <c r="E643" t="s">
        <v>22</v>
      </c>
      <c r="F643" t="s">
        <v>23</v>
      </c>
      <c r="G643" t="s">
        <v>16</v>
      </c>
      <c r="H643" t="s">
        <v>24</v>
      </c>
      <c r="I643" t="s">
        <v>25</v>
      </c>
      <c r="J643" s="2">
        <v>2.31</v>
      </c>
      <c r="K643">
        <v>6.3</v>
      </c>
      <c r="L643" t="str">
        <f>VLOOKUP(supermarkt_data[[#This Row],[Net Profit]],Category[],2,TRUE)</f>
        <v>Alert</v>
      </c>
      <c r="M643" s="7">
        <f>VLOOKUP(supermarkt_data[[#This Row],[Net Profit]],Discount_[],2,TRUE)</f>
        <v>0</v>
      </c>
      <c r="N643" s="8" t="str">
        <f>IF(supermarkt_data[[#This Row],[Payment]]="Cash","Y","")</f>
        <v>Y</v>
      </c>
      <c r="O643" t="str">
        <f>IF(OR(supermarkt_data[[#This Row],[Category]]="Gold",supermarkt_data[[#This Row],[Category]]="Premium"),"Gift","")</f>
        <v/>
      </c>
    </row>
    <row r="644" spans="1:15" x14ac:dyDescent="0.35">
      <c r="A644" t="s">
        <v>671</v>
      </c>
      <c r="B644" s="1">
        <v>43532</v>
      </c>
      <c r="C644" t="s">
        <v>20</v>
      </c>
      <c r="D644" t="s">
        <v>39</v>
      </c>
      <c r="E644" t="s">
        <v>40</v>
      </c>
      <c r="F644" t="s">
        <v>15</v>
      </c>
      <c r="G644" t="s">
        <v>16</v>
      </c>
      <c r="H644" t="s">
        <v>41</v>
      </c>
      <c r="I644" t="s">
        <v>25</v>
      </c>
      <c r="J644" s="2">
        <v>4.4074999999999998</v>
      </c>
      <c r="K644">
        <v>8.5</v>
      </c>
      <c r="L644" t="str">
        <f>VLOOKUP(supermarkt_data[[#This Row],[Net Profit]],Category[],2,TRUE)</f>
        <v>Alert</v>
      </c>
      <c r="M644" s="7">
        <f>VLOOKUP(supermarkt_data[[#This Row],[Net Profit]],Discount_[],2,TRUE)</f>
        <v>0</v>
      </c>
      <c r="N644" s="8" t="str">
        <f>IF(supermarkt_data[[#This Row],[Payment]]="Cash","Y","")</f>
        <v>Y</v>
      </c>
      <c r="O644" t="str">
        <f>IF(OR(supermarkt_data[[#This Row],[Category]]="Gold",supermarkt_data[[#This Row],[Category]]="Premium"),"Gift","")</f>
        <v/>
      </c>
    </row>
    <row r="645" spans="1:15" x14ac:dyDescent="0.35">
      <c r="A645" t="s">
        <v>672</v>
      </c>
      <c r="B645" s="1">
        <v>43523</v>
      </c>
      <c r="C645" t="s">
        <v>32</v>
      </c>
      <c r="D645" t="s">
        <v>39</v>
      </c>
      <c r="E645" t="s">
        <v>40</v>
      </c>
      <c r="F645" t="s">
        <v>23</v>
      </c>
      <c r="G645" t="s">
        <v>27</v>
      </c>
      <c r="H645" t="s">
        <v>43</v>
      </c>
      <c r="I645" t="s">
        <v>18</v>
      </c>
      <c r="J645" s="2">
        <v>7.8630000000000004</v>
      </c>
      <c r="K645">
        <v>7.5</v>
      </c>
      <c r="L645" t="str">
        <f>VLOOKUP(supermarkt_data[[#This Row],[Net Profit]],Category[],2,TRUE)</f>
        <v>Alert</v>
      </c>
      <c r="M645" s="7">
        <f>VLOOKUP(supermarkt_data[[#This Row],[Net Profit]],Discount_[],2,TRUE)</f>
        <v>0</v>
      </c>
      <c r="N645" s="8" t="str">
        <f>IF(supermarkt_data[[#This Row],[Payment]]="Cash","Y","")</f>
        <v/>
      </c>
      <c r="O645" t="str">
        <f>IF(OR(supermarkt_data[[#This Row],[Category]]="Gold",supermarkt_data[[#This Row],[Category]]="Premium"),"Gift","")</f>
        <v/>
      </c>
    </row>
    <row r="646" spans="1:15" x14ac:dyDescent="0.35">
      <c r="A646" t="s">
        <v>673</v>
      </c>
      <c r="B646" s="1">
        <v>43519</v>
      </c>
      <c r="C646" t="s">
        <v>32</v>
      </c>
      <c r="D646" t="s">
        <v>39</v>
      </c>
      <c r="E646" t="s">
        <v>40</v>
      </c>
      <c r="F646" t="s">
        <v>15</v>
      </c>
      <c r="G646" t="s">
        <v>16</v>
      </c>
      <c r="H646" t="s">
        <v>41</v>
      </c>
      <c r="I646" t="s">
        <v>18</v>
      </c>
      <c r="J646" s="2">
        <v>14.8185</v>
      </c>
      <c r="K646">
        <v>6.4</v>
      </c>
      <c r="L646" t="str">
        <f>VLOOKUP(supermarkt_data[[#This Row],[Net Profit]],Category[],2,TRUE)</f>
        <v>Bronze</v>
      </c>
      <c r="M646" s="7">
        <f>VLOOKUP(supermarkt_data[[#This Row],[Net Profit]],Discount_[],2,TRUE)</f>
        <v>0.02</v>
      </c>
      <c r="N646" s="8" t="str">
        <f>IF(supermarkt_data[[#This Row],[Payment]]="Cash","Y","")</f>
        <v/>
      </c>
      <c r="O646" t="str">
        <f>IF(OR(supermarkt_data[[#This Row],[Category]]="Gold",supermarkt_data[[#This Row],[Category]]="Premium"),"Gift","")</f>
        <v/>
      </c>
    </row>
    <row r="647" spans="1:15" x14ac:dyDescent="0.35">
      <c r="A647" t="s">
        <v>674</v>
      </c>
      <c r="B647" s="1">
        <v>43543</v>
      </c>
      <c r="C647" t="s">
        <v>20</v>
      </c>
      <c r="D647" t="s">
        <v>21</v>
      </c>
      <c r="E647" t="s">
        <v>22</v>
      </c>
      <c r="F647" t="s">
        <v>15</v>
      </c>
      <c r="G647" t="s">
        <v>16</v>
      </c>
      <c r="H647" t="s">
        <v>24</v>
      </c>
      <c r="I647" t="s">
        <v>18</v>
      </c>
      <c r="J647" s="2">
        <v>35.42</v>
      </c>
      <c r="K647">
        <v>4.7</v>
      </c>
      <c r="L647" t="str">
        <f>VLOOKUP(supermarkt_data[[#This Row],[Net Profit]],Category[],2,TRUE)</f>
        <v>Gold</v>
      </c>
      <c r="M647" s="7">
        <f>VLOOKUP(supermarkt_data[[#This Row],[Net Profit]],Discount_[],2,TRUE)</f>
        <v>7.0000000000000007E-2</v>
      </c>
      <c r="N647" s="8" t="str">
        <f>IF(supermarkt_data[[#This Row],[Payment]]="Cash","Y","")</f>
        <v/>
      </c>
      <c r="O647" t="str">
        <f>IF(OR(supermarkt_data[[#This Row],[Category]]="Gold",supermarkt_data[[#This Row],[Category]]="Premium"),"Gift","")</f>
        <v>Gift</v>
      </c>
    </row>
    <row r="648" spans="1:15" x14ac:dyDescent="0.35">
      <c r="A648" t="s">
        <v>675</v>
      </c>
      <c r="B648" s="1">
        <v>43551</v>
      </c>
      <c r="C648" t="s">
        <v>20</v>
      </c>
      <c r="D648" t="s">
        <v>39</v>
      </c>
      <c r="E648" t="s">
        <v>40</v>
      </c>
      <c r="F648" t="s">
        <v>15</v>
      </c>
      <c r="G648" t="s">
        <v>27</v>
      </c>
      <c r="H648" t="s">
        <v>24</v>
      </c>
      <c r="I648" t="s">
        <v>18</v>
      </c>
      <c r="J648" s="2">
        <v>5.5670000000000002</v>
      </c>
      <c r="K648">
        <v>6</v>
      </c>
      <c r="L648" t="str">
        <f>VLOOKUP(supermarkt_data[[#This Row],[Net Profit]],Category[],2,TRUE)</f>
        <v>Alert</v>
      </c>
      <c r="M648" s="7">
        <f>VLOOKUP(supermarkt_data[[#This Row],[Net Profit]],Discount_[],2,TRUE)</f>
        <v>0</v>
      </c>
      <c r="N648" s="8" t="str">
        <f>IF(supermarkt_data[[#This Row],[Payment]]="Cash","Y","")</f>
        <v/>
      </c>
      <c r="O648" t="str">
        <f>IF(OR(supermarkt_data[[#This Row],[Category]]="Gold",supermarkt_data[[#This Row],[Category]]="Premium"),"Gift","")</f>
        <v/>
      </c>
    </row>
    <row r="649" spans="1:15" x14ac:dyDescent="0.35">
      <c r="A649" t="s">
        <v>676</v>
      </c>
      <c r="B649" s="1">
        <v>43554</v>
      </c>
      <c r="C649" t="s">
        <v>20</v>
      </c>
      <c r="D649" t="s">
        <v>21</v>
      </c>
      <c r="E649" t="s">
        <v>22</v>
      </c>
      <c r="F649" t="s">
        <v>15</v>
      </c>
      <c r="G649" t="s">
        <v>16</v>
      </c>
      <c r="H649" t="s">
        <v>41</v>
      </c>
      <c r="I649" t="s">
        <v>29</v>
      </c>
      <c r="J649" s="2">
        <v>29.007999999999999</v>
      </c>
      <c r="K649">
        <v>4</v>
      </c>
      <c r="L649" t="str">
        <f>VLOOKUP(supermarkt_data[[#This Row],[Net Profit]],Category[],2,TRUE)</f>
        <v>Silver</v>
      </c>
      <c r="M649" s="7">
        <f>VLOOKUP(supermarkt_data[[#This Row],[Net Profit]],Discount_[],2,TRUE)</f>
        <v>0.04</v>
      </c>
      <c r="N649" s="8" t="str">
        <f>IF(supermarkt_data[[#This Row],[Payment]]="Cash","Y","")</f>
        <v/>
      </c>
      <c r="O649" t="str">
        <f>IF(OR(supermarkt_data[[#This Row],[Category]]="Gold",supermarkt_data[[#This Row],[Category]]="Premium"),"Gift","")</f>
        <v/>
      </c>
    </row>
    <row r="650" spans="1:15" x14ac:dyDescent="0.35">
      <c r="A650" t="s">
        <v>677</v>
      </c>
      <c r="B650" s="1">
        <v>43512</v>
      </c>
      <c r="C650" t="s">
        <v>32</v>
      </c>
      <c r="D650" t="s">
        <v>21</v>
      </c>
      <c r="E650" t="s">
        <v>22</v>
      </c>
      <c r="F650" t="s">
        <v>15</v>
      </c>
      <c r="G650" t="s">
        <v>27</v>
      </c>
      <c r="H650" t="s">
        <v>24</v>
      </c>
      <c r="I650" t="s">
        <v>18</v>
      </c>
      <c r="J650" s="2">
        <v>3.0125000000000002</v>
      </c>
      <c r="K650">
        <v>5.5</v>
      </c>
      <c r="L650" t="str">
        <f>VLOOKUP(supermarkt_data[[#This Row],[Net Profit]],Category[],2,TRUE)</f>
        <v>Alert</v>
      </c>
      <c r="M650" s="7">
        <f>VLOOKUP(supermarkt_data[[#This Row],[Net Profit]],Discount_[],2,TRUE)</f>
        <v>0</v>
      </c>
      <c r="N650" s="8" t="str">
        <f>IF(supermarkt_data[[#This Row],[Payment]]="Cash","Y","")</f>
        <v/>
      </c>
      <c r="O650" t="str">
        <f>IF(OR(supermarkt_data[[#This Row],[Category]]="Gold",supermarkt_data[[#This Row],[Category]]="Premium"),"Gift","")</f>
        <v/>
      </c>
    </row>
    <row r="651" spans="1:15" x14ac:dyDescent="0.35">
      <c r="A651" t="s">
        <v>678</v>
      </c>
      <c r="B651" s="1">
        <v>43483</v>
      </c>
      <c r="C651" t="s">
        <v>12</v>
      </c>
      <c r="D651" t="s">
        <v>13</v>
      </c>
      <c r="E651" t="s">
        <v>14</v>
      </c>
      <c r="F651" t="s">
        <v>15</v>
      </c>
      <c r="G651" t="s">
        <v>27</v>
      </c>
      <c r="H651" t="s">
        <v>28</v>
      </c>
      <c r="I651" t="s">
        <v>18</v>
      </c>
      <c r="J651" s="2">
        <v>8.7119999999999997</v>
      </c>
      <c r="K651">
        <v>8.6999999999999993</v>
      </c>
      <c r="L651" t="str">
        <f>VLOOKUP(supermarkt_data[[#This Row],[Net Profit]],Category[],2,TRUE)</f>
        <v>Alert</v>
      </c>
      <c r="M651" s="7">
        <f>VLOOKUP(supermarkt_data[[#This Row],[Net Profit]],Discount_[],2,TRUE)</f>
        <v>0</v>
      </c>
      <c r="N651" s="8" t="str">
        <f>IF(supermarkt_data[[#This Row],[Payment]]="Cash","Y","")</f>
        <v/>
      </c>
      <c r="O651" t="str">
        <f>IF(OR(supermarkt_data[[#This Row],[Category]]="Gold",supermarkt_data[[#This Row],[Category]]="Premium"),"Gift","")</f>
        <v/>
      </c>
    </row>
    <row r="652" spans="1:15" x14ac:dyDescent="0.35">
      <c r="A652" t="s">
        <v>679</v>
      </c>
      <c r="B652" s="1">
        <v>43554</v>
      </c>
      <c r="C652" t="s">
        <v>20</v>
      </c>
      <c r="D652" t="s">
        <v>21</v>
      </c>
      <c r="E652" t="s">
        <v>22</v>
      </c>
      <c r="F652" t="s">
        <v>23</v>
      </c>
      <c r="G652" t="s">
        <v>27</v>
      </c>
      <c r="H652" t="s">
        <v>17</v>
      </c>
      <c r="I652" t="s">
        <v>25</v>
      </c>
      <c r="J652" s="2">
        <v>21.062999999999999</v>
      </c>
      <c r="K652">
        <v>7.4</v>
      </c>
      <c r="L652" t="str">
        <f>VLOOKUP(supermarkt_data[[#This Row],[Net Profit]],Category[],2,TRUE)</f>
        <v>Silver</v>
      </c>
      <c r="M652" s="7">
        <f>VLOOKUP(supermarkt_data[[#This Row],[Net Profit]],Discount_[],2,TRUE)</f>
        <v>0.04</v>
      </c>
      <c r="N652" s="8" t="str">
        <f>IF(supermarkt_data[[#This Row],[Payment]]="Cash","Y","")</f>
        <v>Y</v>
      </c>
      <c r="O652" t="str">
        <f>IF(OR(supermarkt_data[[#This Row],[Category]]="Gold",supermarkt_data[[#This Row],[Category]]="Premium"),"Gift","")</f>
        <v/>
      </c>
    </row>
    <row r="653" spans="1:15" x14ac:dyDescent="0.35">
      <c r="A653" t="s">
        <v>680</v>
      </c>
      <c r="B653" s="1">
        <v>43544</v>
      </c>
      <c r="C653" t="s">
        <v>20</v>
      </c>
      <c r="D653" t="s">
        <v>39</v>
      </c>
      <c r="E653" t="s">
        <v>40</v>
      </c>
      <c r="F653" t="s">
        <v>15</v>
      </c>
      <c r="G653" t="s">
        <v>27</v>
      </c>
      <c r="H653" t="s">
        <v>43</v>
      </c>
      <c r="I653" t="s">
        <v>25</v>
      </c>
      <c r="J653" s="2">
        <v>1.6815</v>
      </c>
      <c r="K653">
        <v>5.6</v>
      </c>
      <c r="L653" t="str">
        <f>VLOOKUP(supermarkt_data[[#This Row],[Net Profit]],Category[],2,TRUE)</f>
        <v>Alert</v>
      </c>
      <c r="M653" s="7">
        <f>VLOOKUP(supermarkt_data[[#This Row],[Net Profit]],Discount_[],2,TRUE)</f>
        <v>0</v>
      </c>
      <c r="N653" s="8" t="str">
        <f>IF(supermarkt_data[[#This Row],[Payment]]="Cash","Y","")</f>
        <v>Y</v>
      </c>
      <c r="O653" t="str">
        <f>IF(OR(supermarkt_data[[#This Row],[Category]]="Gold",supermarkt_data[[#This Row],[Category]]="Premium"),"Gift","")</f>
        <v/>
      </c>
    </row>
    <row r="654" spans="1:15" x14ac:dyDescent="0.35">
      <c r="A654" t="s">
        <v>681</v>
      </c>
      <c r="B654" s="1">
        <v>43481</v>
      </c>
      <c r="C654" t="s">
        <v>12</v>
      </c>
      <c r="D654" t="s">
        <v>21</v>
      </c>
      <c r="E654" t="s">
        <v>22</v>
      </c>
      <c r="F654" t="s">
        <v>15</v>
      </c>
      <c r="G654" t="s">
        <v>16</v>
      </c>
      <c r="H654" t="s">
        <v>33</v>
      </c>
      <c r="I654" t="s">
        <v>25</v>
      </c>
      <c r="J654" s="2">
        <v>1.5489999999999999</v>
      </c>
      <c r="K654">
        <v>6.3</v>
      </c>
      <c r="L654" t="str">
        <f>VLOOKUP(supermarkt_data[[#This Row],[Net Profit]],Category[],2,TRUE)</f>
        <v>Alert</v>
      </c>
      <c r="M654" s="7">
        <f>VLOOKUP(supermarkt_data[[#This Row],[Net Profit]],Discount_[],2,TRUE)</f>
        <v>0</v>
      </c>
      <c r="N654" s="8" t="str">
        <f>IF(supermarkt_data[[#This Row],[Payment]]="Cash","Y","")</f>
        <v>Y</v>
      </c>
      <c r="O654" t="str">
        <f>IF(OR(supermarkt_data[[#This Row],[Category]]="Gold",supermarkt_data[[#This Row],[Category]]="Premium"),"Gift","")</f>
        <v/>
      </c>
    </row>
    <row r="655" spans="1:15" x14ac:dyDescent="0.35">
      <c r="A655" t="s">
        <v>682</v>
      </c>
      <c r="B655" s="1">
        <v>43520</v>
      </c>
      <c r="C655" t="s">
        <v>32</v>
      </c>
      <c r="D655" t="s">
        <v>21</v>
      </c>
      <c r="E655" t="s">
        <v>22</v>
      </c>
      <c r="F655" t="s">
        <v>23</v>
      </c>
      <c r="G655" t="s">
        <v>27</v>
      </c>
      <c r="H655" t="s">
        <v>24</v>
      </c>
      <c r="I655" t="s">
        <v>25</v>
      </c>
      <c r="J655" s="2">
        <v>12.37</v>
      </c>
      <c r="K655">
        <v>7.1</v>
      </c>
      <c r="L655" t="str">
        <f>VLOOKUP(supermarkt_data[[#This Row],[Net Profit]],Category[],2,TRUE)</f>
        <v>Bronze</v>
      </c>
      <c r="M655" s="7">
        <f>VLOOKUP(supermarkt_data[[#This Row],[Net Profit]],Discount_[],2,TRUE)</f>
        <v>0.02</v>
      </c>
      <c r="N655" s="8" t="str">
        <f>IF(supermarkt_data[[#This Row],[Payment]]="Cash","Y","")</f>
        <v>Y</v>
      </c>
      <c r="O655" t="str">
        <f>IF(OR(supermarkt_data[[#This Row],[Category]]="Gold",supermarkt_data[[#This Row],[Category]]="Premium"),"Gift","")</f>
        <v/>
      </c>
    </row>
    <row r="656" spans="1:15" x14ac:dyDescent="0.35">
      <c r="A656" t="s">
        <v>683</v>
      </c>
      <c r="B656" s="1">
        <v>43480</v>
      </c>
      <c r="C656" t="s">
        <v>12</v>
      </c>
      <c r="D656" t="s">
        <v>39</v>
      </c>
      <c r="E656" t="s">
        <v>40</v>
      </c>
      <c r="F656" t="s">
        <v>23</v>
      </c>
      <c r="G656" t="s">
        <v>27</v>
      </c>
      <c r="H656" t="s">
        <v>24</v>
      </c>
      <c r="I656" t="s">
        <v>18</v>
      </c>
      <c r="J656" s="2">
        <v>18.914999999999999</v>
      </c>
      <c r="K656">
        <v>7.8</v>
      </c>
      <c r="L656" t="str">
        <f>VLOOKUP(supermarkt_data[[#This Row],[Net Profit]],Category[],2,TRUE)</f>
        <v>Bronze</v>
      </c>
      <c r="M656" s="7">
        <f>VLOOKUP(supermarkt_data[[#This Row],[Net Profit]],Discount_[],2,TRUE)</f>
        <v>0.02</v>
      </c>
      <c r="N656" s="8" t="str">
        <f>IF(supermarkt_data[[#This Row],[Payment]]="Cash","Y","")</f>
        <v/>
      </c>
      <c r="O656" t="str">
        <f>IF(OR(supermarkt_data[[#This Row],[Category]]="Gold",supermarkt_data[[#This Row],[Category]]="Premium"),"Gift","")</f>
        <v/>
      </c>
    </row>
    <row r="657" spans="1:15" x14ac:dyDescent="0.35">
      <c r="A657" t="s">
        <v>684</v>
      </c>
      <c r="B657" s="1">
        <v>43487</v>
      </c>
      <c r="C657" t="s">
        <v>12</v>
      </c>
      <c r="D657" t="s">
        <v>39</v>
      </c>
      <c r="E657" t="s">
        <v>40</v>
      </c>
      <c r="F657" t="s">
        <v>23</v>
      </c>
      <c r="G657" t="s">
        <v>16</v>
      </c>
      <c r="H657" t="s">
        <v>17</v>
      </c>
      <c r="I657" t="s">
        <v>25</v>
      </c>
      <c r="J657" s="2">
        <v>16.742999999999999</v>
      </c>
      <c r="K657">
        <v>9.9</v>
      </c>
      <c r="L657" t="str">
        <f>VLOOKUP(supermarkt_data[[#This Row],[Net Profit]],Category[],2,TRUE)</f>
        <v>Bronze</v>
      </c>
      <c r="M657" s="7">
        <f>VLOOKUP(supermarkt_data[[#This Row],[Net Profit]],Discount_[],2,TRUE)</f>
        <v>0.02</v>
      </c>
      <c r="N657" s="8" t="str">
        <f>IF(supermarkt_data[[#This Row],[Payment]]="Cash","Y","")</f>
        <v>Y</v>
      </c>
      <c r="O657" t="str">
        <f>IF(OR(supermarkt_data[[#This Row],[Category]]="Gold",supermarkt_data[[#This Row],[Category]]="Premium"),"Gift","")</f>
        <v/>
      </c>
    </row>
    <row r="658" spans="1:15" x14ac:dyDescent="0.35">
      <c r="A658" t="s">
        <v>685</v>
      </c>
      <c r="B658" s="1">
        <v>43499</v>
      </c>
      <c r="C658" t="s">
        <v>32</v>
      </c>
      <c r="D658" t="s">
        <v>13</v>
      </c>
      <c r="E658" t="s">
        <v>14</v>
      </c>
      <c r="F658" t="s">
        <v>15</v>
      </c>
      <c r="G658" t="s">
        <v>27</v>
      </c>
      <c r="H658" t="s">
        <v>28</v>
      </c>
      <c r="I658" t="s">
        <v>25</v>
      </c>
      <c r="J658" s="2">
        <v>36.39</v>
      </c>
      <c r="K658">
        <v>7.3</v>
      </c>
      <c r="L658" t="str">
        <f>VLOOKUP(supermarkt_data[[#This Row],[Net Profit]],Category[],2,TRUE)</f>
        <v>Gold</v>
      </c>
      <c r="M658" s="7">
        <f>VLOOKUP(supermarkt_data[[#This Row],[Net Profit]],Discount_[],2,TRUE)</f>
        <v>7.0000000000000007E-2</v>
      </c>
      <c r="N658" s="8" t="str">
        <f>IF(supermarkt_data[[#This Row],[Payment]]="Cash","Y","")</f>
        <v>Y</v>
      </c>
      <c r="O658" t="str">
        <f>IF(OR(supermarkt_data[[#This Row],[Category]]="Gold",supermarkt_data[[#This Row],[Category]]="Premium"),"Gift","")</f>
        <v>Gift</v>
      </c>
    </row>
    <row r="659" spans="1:15" x14ac:dyDescent="0.35">
      <c r="A659" t="s">
        <v>686</v>
      </c>
      <c r="B659" s="1">
        <v>43530</v>
      </c>
      <c r="C659" t="s">
        <v>20</v>
      </c>
      <c r="D659" t="s">
        <v>39</v>
      </c>
      <c r="E659" t="s">
        <v>40</v>
      </c>
      <c r="F659" t="s">
        <v>15</v>
      </c>
      <c r="G659" t="s">
        <v>27</v>
      </c>
      <c r="H659" t="s">
        <v>33</v>
      </c>
      <c r="I659" t="s">
        <v>18</v>
      </c>
      <c r="J659" s="2">
        <v>16.794</v>
      </c>
      <c r="K659">
        <v>5.0999999999999996</v>
      </c>
      <c r="L659" t="str">
        <f>VLOOKUP(supermarkt_data[[#This Row],[Net Profit]],Category[],2,TRUE)</f>
        <v>Bronze</v>
      </c>
      <c r="M659" s="7">
        <f>VLOOKUP(supermarkt_data[[#This Row],[Net Profit]],Discount_[],2,TRUE)</f>
        <v>0.02</v>
      </c>
      <c r="N659" s="8" t="str">
        <f>IF(supermarkt_data[[#This Row],[Payment]]="Cash","Y","")</f>
        <v/>
      </c>
      <c r="O659" t="str">
        <f>IF(OR(supermarkt_data[[#This Row],[Category]]="Gold",supermarkt_data[[#This Row],[Category]]="Premium"),"Gift","")</f>
        <v/>
      </c>
    </row>
    <row r="660" spans="1:15" x14ac:dyDescent="0.35">
      <c r="A660" t="s">
        <v>687</v>
      </c>
      <c r="B660" s="1">
        <v>43512</v>
      </c>
      <c r="C660" t="s">
        <v>32</v>
      </c>
      <c r="D660" t="s">
        <v>39</v>
      </c>
      <c r="E660" t="s">
        <v>40</v>
      </c>
      <c r="F660" t="s">
        <v>15</v>
      </c>
      <c r="G660" t="s">
        <v>27</v>
      </c>
      <c r="H660" t="s">
        <v>43</v>
      </c>
      <c r="I660" t="s">
        <v>29</v>
      </c>
      <c r="J660" s="2">
        <v>12.036</v>
      </c>
      <c r="K660">
        <v>9.4</v>
      </c>
      <c r="L660" t="str">
        <f>VLOOKUP(supermarkt_data[[#This Row],[Net Profit]],Category[],2,TRUE)</f>
        <v>Bronze</v>
      </c>
      <c r="M660" s="7">
        <f>VLOOKUP(supermarkt_data[[#This Row],[Net Profit]],Discount_[],2,TRUE)</f>
        <v>0.02</v>
      </c>
      <c r="N660" s="8" t="str">
        <f>IF(supermarkt_data[[#This Row],[Payment]]="Cash","Y","")</f>
        <v/>
      </c>
      <c r="O660" t="str">
        <f>IF(OR(supermarkt_data[[#This Row],[Category]]="Gold",supermarkt_data[[#This Row],[Category]]="Premium"),"Gift","")</f>
        <v/>
      </c>
    </row>
    <row r="661" spans="1:15" x14ac:dyDescent="0.35">
      <c r="A661" t="s">
        <v>688</v>
      </c>
      <c r="B661" s="1">
        <v>43538</v>
      </c>
      <c r="C661" t="s">
        <v>20</v>
      </c>
      <c r="D661" t="s">
        <v>13</v>
      </c>
      <c r="E661" t="s">
        <v>14</v>
      </c>
      <c r="F661" t="s">
        <v>23</v>
      </c>
      <c r="G661" t="s">
        <v>16</v>
      </c>
      <c r="H661" t="s">
        <v>24</v>
      </c>
      <c r="I661" t="s">
        <v>29</v>
      </c>
      <c r="J661" s="2">
        <v>2.3534999999999999</v>
      </c>
      <c r="K661">
        <v>5.8</v>
      </c>
      <c r="L661" t="str">
        <f>VLOOKUP(supermarkt_data[[#This Row],[Net Profit]],Category[],2,TRUE)</f>
        <v>Alert</v>
      </c>
      <c r="M661" s="7">
        <f>VLOOKUP(supermarkt_data[[#This Row],[Net Profit]],Discount_[],2,TRUE)</f>
        <v>0</v>
      </c>
      <c r="N661" s="8" t="str">
        <f>IF(supermarkt_data[[#This Row],[Payment]]="Cash","Y","")</f>
        <v/>
      </c>
      <c r="O661" t="str">
        <f>IF(OR(supermarkt_data[[#This Row],[Category]]="Gold",supermarkt_data[[#This Row],[Category]]="Premium"),"Gift","")</f>
        <v/>
      </c>
    </row>
    <row r="662" spans="1:15" x14ac:dyDescent="0.35">
      <c r="A662" t="s">
        <v>689</v>
      </c>
      <c r="B662" s="1">
        <v>43523</v>
      </c>
      <c r="C662" t="s">
        <v>32</v>
      </c>
      <c r="D662" t="s">
        <v>21</v>
      </c>
      <c r="E662" t="s">
        <v>22</v>
      </c>
      <c r="F662" t="s">
        <v>23</v>
      </c>
      <c r="G662" t="s">
        <v>16</v>
      </c>
      <c r="H662" t="s">
        <v>24</v>
      </c>
      <c r="I662" t="s">
        <v>29</v>
      </c>
      <c r="J662" s="2">
        <v>4.9844999999999997</v>
      </c>
      <c r="K662">
        <v>8</v>
      </c>
      <c r="L662" t="str">
        <f>VLOOKUP(supermarkt_data[[#This Row],[Net Profit]],Category[],2,TRUE)</f>
        <v>Alert</v>
      </c>
      <c r="M662" s="7">
        <f>VLOOKUP(supermarkt_data[[#This Row],[Net Profit]],Discount_[],2,TRUE)</f>
        <v>0</v>
      </c>
      <c r="N662" s="8" t="str">
        <f>IF(supermarkt_data[[#This Row],[Payment]]="Cash","Y","")</f>
        <v/>
      </c>
      <c r="O662" t="str">
        <f>IF(OR(supermarkt_data[[#This Row],[Category]]="Gold",supermarkt_data[[#This Row],[Category]]="Premium"),"Gift","")</f>
        <v/>
      </c>
    </row>
    <row r="663" spans="1:15" x14ac:dyDescent="0.35">
      <c r="A663" t="s">
        <v>690</v>
      </c>
      <c r="B663" s="1">
        <v>43483</v>
      </c>
      <c r="C663" t="s">
        <v>12</v>
      </c>
      <c r="D663" t="s">
        <v>13</v>
      </c>
      <c r="E663" t="s">
        <v>14</v>
      </c>
      <c r="F663" t="s">
        <v>15</v>
      </c>
      <c r="G663" t="s">
        <v>16</v>
      </c>
      <c r="H663" t="s">
        <v>43</v>
      </c>
      <c r="I663" t="s">
        <v>18</v>
      </c>
      <c r="J663" s="2">
        <v>13.2225</v>
      </c>
      <c r="K663">
        <v>7.9</v>
      </c>
      <c r="L663" t="str">
        <f>VLOOKUP(supermarkt_data[[#This Row],[Net Profit]],Category[],2,TRUE)</f>
        <v>Bronze</v>
      </c>
      <c r="M663" s="7">
        <f>VLOOKUP(supermarkt_data[[#This Row],[Net Profit]],Discount_[],2,TRUE)</f>
        <v>0.02</v>
      </c>
      <c r="N663" s="8" t="str">
        <f>IF(supermarkt_data[[#This Row],[Payment]]="Cash","Y","")</f>
        <v/>
      </c>
      <c r="O663" t="str">
        <f>IF(OR(supermarkt_data[[#This Row],[Category]]="Gold",supermarkt_data[[#This Row],[Category]]="Premium"),"Gift","")</f>
        <v/>
      </c>
    </row>
    <row r="664" spans="1:15" x14ac:dyDescent="0.35">
      <c r="A664" t="s">
        <v>691</v>
      </c>
      <c r="B664" s="1">
        <v>43494</v>
      </c>
      <c r="C664" t="s">
        <v>12</v>
      </c>
      <c r="D664" t="s">
        <v>13</v>
      </c>
      <c r="E664" t="s">
        <v>14</v>
      </c>
      <c r="F664" t="s">
        <v>15</v>
      </c>
      <c r="G664" t="s">
        <v>16</v>
      </c>
      <c r="H664" t="s">
        <v>33</v>
      </c>
      <c r="I664" t="s">
        <v>25</v>
      </c>
      <c r="J664" s="2">
        <v>6.9824999999999999</v>
      </c>
      <c r="K664">
        <v>5.9</v>
      </c>
      <c r="L664" t="str">
        <f>VLOOKUP(supermarkt_data[[#This Row],[Net Profit]],Category[],2,TRUE)</f>
        <v>Alert</v>
      </c>
      <c r="M664" s="7">
        <f>VLOOKUP(supermarkt_data[[#This Row],[Net Profit]],Discount_[],2,TRUE)</f>
        <v>0</v>
      </c>
      <c r="N664" s="8" t="str">
        <f>IF(supermarkt_data[[#This Row],[Payment]]="Cash","Y","")</f>
        <v>Y</v>
      </c>
      <c r="O664" t="str">
        <f>IF(OR(supermarkt_data[[#This Row],[Category]]="Gold",supermarkt_data[[#This Row],[Category]]="Premium"),"Gift","")</f>
        <v/>
      </c>
    </row>
    <row r="665" spans="1:15" x14ac:dyDescent="0.35">
      <c r="A665" t="s">
        <v>692</v>
      </c>
      <c r="B665" s="1">
        <v>43522</v>
      </c>
      <c r="C665" t="s">
        <v>32</v>
      </c>
      <c r="D665" t="s">
        <v>13</v>
      </c>
      <c r="E665" t="s">
        <v>14</v>
      </c>
      <c r="F665" t="s">
        <v>15</v>
      </c>
      <c r="G665" t="s">
        <v>27</v>
      </c>
      <c r="H665" t="s">
        <v>43</v>
      </c>
      <c r="I665" t="s">
        <v>29</v>
      </c>
      <c r="J665" s="2">
        <v>2.7725</v>
      </c>
      <c r="K665">
        <v>4.9000000000000004</v>
      </c>
      <c r="L665" t="str">
        <f>VLOOKUP(supermarkt_data[[#This Row],[Net Profit]],Category[],2,TRUE)</f>
        <v>Alert</v>
      </c>
      <c r="M665" s="7">
        <f>VLOOKUP(supermarkt_data[[#This Row],[Net Profit]],Discount_[],2,TRUE)</f>
        <v>0</v>
      </c>
      <c r="N665" s="8" t="str">
        <f>IF(supermarkt_data[[#This Row],[Payment]]="Cash","Y","")</f>
        <v/>
      </c>
      <c r="O665" t="str">
        <f>IF(OR(supermarkt_data[[#This Row],[Category]]="Gold",supermarkt_data[[#This Row],[Category]]="Premium"),"Gift","")</f>
        <v/>
      </c>
    </row>
    <row r="666" spans="1:15" x14ac:dyDescent="0.35">
      <c r="A666" t="s">
        <v>693</v>
      </c>
      <c r="B666" s="1">
        <v>43499</v>
      </c>
      <c r="C666" t="s">
        <v>32</v>
      </c>
      <c r="D666" t="s">
        <v>39</v>
      </c>
      <c r="E666" t="s">
        <v>40</v>
      </c>
      <c r="F666" t="s">
        <v>23</v>
      </c>
      <c r="G666" t="s">
        <v>16</v>
      </c>
      <c r="H666" t="s">
        <v>33</v>
      </c>
      <c r="I666" t="s">
        <v>25</v>
      </c>
      <c r="J666" s="2">
        <v>6.4455</v>
      </c>
      <c r="K666">
        <v>9.3000000000000007</v>
      </c>
      <c r="L666" t="str">
        <f>VLOOKUP(supermarkt_data[[#This Row],[Net Profit]],Category[],2,TRUE)</f>
        <v>Alert</v>
      </c>
      <c r="M666" s="7">
        <f>VLOOKUP(supermarkt_data[[#This Row],[Net Profit]],Discount_[],2,TRUE)</f>
        <v>0</v>
      </c>
      <c r="N666" s="8" t="str">
        <f>IF(supermarkt_data[[#This Row],[Payment]]="Cash","Y","")</f>
        <v>Y</v>
      </c>
      <c r="O666" t="str">
        <f>IF(OR(supermarkt_data[[#This Row],[Category]]="Gold",supermarkt_data[[#This Row],[Category]]="Premium"),"Gift","")</f>
        <v/>
      </c>
    </row>
    <row r="667" spans="1:15" x14ac:dyDescent="0.35">
      <c r="A667" t="s">
        <v>694</v>
      </c>
      <c r="B667" s="1">
        <v>43481</v>
      </c>
      <c r="C667" t="s">
        <v>12</v>
      </c>
      <c r="D667" t="s">
        <v>21</v>
      </c>
      <c r="E667" t="s">
        <v>22</v>
      </c>
      <c r="F667" t="s">
        <v>15</v>
      </c>
      <c r="G667" t="s">
        <v>27</v>
      </c>
      <c r="H667" t="s">
        <v>33</v>
      </c>
      <c r="I667" t="s">
        <v>29</v>
      </c>
      <c r="J667" s="2">
        <v>5.9989999999999997</v>
      </c>
      <c r="K667">
        <v>7.9</v>
      </c>
      <c r="L667" t="str">
        <f>VLOOKUP(supermarkt_data[[#This Row],[Net Profit]],Category[],2,TRUE)</f>
        <v>Alert</v>
      </c>
      <c r="M667" s="7">
        <f>VLOOKUP(supermarkt_data[[#This Row],[Net Profit]],Discount_[],2,TRUE)</f>
        <v>0</v>
      </c>
      <c r="N667" s="8" t="str">
        <f>IF(supermarkt_data[[#This Row],[Payment]]="Cash","Y","")</f>
        <v/>
      </c>
      <c r="O667" t="str">
        <f>IF(OR(supermarkt_data[[#This Row],[Category]]="Gold",supermarkt_data[[#This Row],[Category]]="Premium"),"Gift","")</f>
        <v/>
      </c>
    </row>
    <row r="668" spans="1:15" x14ac:dyDescent="0.35">
      <c r="A668" t="s">
        <v>695</v>
      </c>
      <c r="B668" s="1">
        <v>43548</v>
      </c>
      <c r="C668" t="s">
        <v>20</v>
      </c>
      <c r="D668" t="s">
        <v>39</v>
      </c>
      <c r="E668" t="s">
        <v>40</v>
      </c>
      <c r="F668" t="s">
        <v>15</v>
      </c>
      <c r="G668" t="s">
        <v>16</v>
      </c>
      <c r="H668" t="s">
        <v>43</v>
      </c>
      <c r="I668" t="s">
        <v>29</v>
      </c>
      <c r="J668" s="2">
        <v>17.625</v>
      </c>
      <c r="K668">
        <v>5.9</v>
      </c>
      <c r="L668" t="str">
        <f>VLOOKUP(supermarkt_data[[#This Row],[Net Profit]],Category[],2,TRUE)</f>
        <v>Bronze</v>
      </c>
      <c r="M668" s="7">
        <f>VLOOKUP(supermarkt_data[[#This Row],[Net Profit]],Discount_[],2,TRUE)</f>
        <v>0.02</v>
      </c>
      <c r="N668" s="8" t="str">
        <f>IF(supermarkt_data[[#This Row],[Payment]]="Cash","Y","")</f>
        <v/>
      </c>
      <c r="O668" t="str">
        <f>IF(OR(supermarkt_data[[#This Row],[Category]]="Gold",supermarkt_data[[#This Row],[Category]]="Premium"),"Gift","")</f>
        <v/>
      </c>
    </row>
    <row r="669" spans="1:15" x14ac:dyDescent="0.35">
      <c r="A669" t="s">
        <v>696</v>
      </c>
      <c r="B669" s="1">
        <v>43508</v>
      </c>
      <c r="C669" t="s">
        <v>32</v>
      </c>
      <c r="D669" t="s">
        <v>21</v>
      </c>
      <c r="E669" t="s">
        <v>22</v>
      </c>
      <c r="F669" t="s">
        <v>15</v>
      </c>
      <c r="G669" t="s">
        <v>16</v>
      </c>
      <c r="H669" t="s">
        <v>41</v>
      </c>
      <c r="I669" t="s">
        <v>29</v>
      </c>
      <c r="J669" s="2">
        <v>43.55</v>
      </c>
      <c r="K669">
        <v>9.9</v>
      </c>
      <c r="L669" t="str">
        <f>VLOOKUP(supermarkt_data[[#This Row],[Net Profit]],Category[],2,TRUE)</f>
        <v>Premium</v>
      </c>
      <c r="M669" s="7">
        <f>VLOOKUP(supermarkt_data[[#This Row],[Net Profit]],Discount_[],2,TRUE)</f>
        <v>0.1</v>
      </c>
      <c r="N669" s="8" t="str">
        <f>IF(supermarkt_data[[#This Row],[Payment]]="Cash","Y","")</f>
        <v/>
      </c>
      <c r="O669" t="str">
        <f>IF(OR(supermarkt_data[[#This Row],[Category]]="Gold",supermarkt_data[[#This Row],[Category]]="Premium"),"Gift","")</f>
        <v>Gift</v>
      </c>
    </row>
    <row r="670" spans="1:15" x14ac:dyDescent="0.35">
      <c r="A670" t="s">
        <v>697</v>
      </c>
      <c r="B670" s="1">
        <v>43517</v>
      </c>
      <c r="C670" t="s">
        <v>32</v>
      </c>
      <c r="D670" t="s">
        <v>21</v>
      </c>
      <c r="E670" t="s">
        <v>22</v>
      </c>
      <c r="F670" t="s">
        <v>23</v>
      </c>
      <c r="G670" t="s">
        <v>16</v>
      </c>
      <c r="H670" t="s">
        <v>33</v>
      </c>
      <c r="I670" t="s">
        <v>25</v>
      </c>
      <c r="J670" s="2">
        <v>9.8800000000000008</v>
      </c>
      <c r="K670">
        <v>7.7</v>
      </c>
      <c r="L670" t="str">
        <f>VLOOKUP(supermarkt_data[[#This Row],[Net Profit]],Category[],2,TRUE)</f>
        <v>Alert</v>
      </c>
      <c r="M670" s="7">
        <f>VLOOKUP(supermarkt_data[[#This Row],[Net Profit]],Discount_[],2,TRUE)</f>
        <v>0</v>
      </c>
      <c r="N670" s="8" t="str">
        <f>IF(supermarkt_data[[#This Row],[Payment]]="Cash","Y","")</f>
        <v>Y</v>
      </c>
      <c r="O670" t="str">
        <f>IF(OR(supermarkt_data[[#This Row],[Category]]="Gold",supermarkt_data[[#This Row],[Category]]="Premium"),"Gift","")</f>
        <v/>
      </c>
    </row>
    <row r="671" spans="1:15" x14ac:dyDescent="0.35">
      <c r="A671" t="s">
        <v>698</v>
      </c>
      <c r="B671" s="1">
        <v>43500</v>
      </c>
      <c r="C671" t="s">
        <v>32</v>
      </c>
      <c r="D671" t="s">
        <v>13</v>
      </c>
      <c r="E671" t="s">
        <v>14</v>
      </c>
      <c r="F671" t="s">
        <v>23</v>
      </c>
      <c r="G671" t="s">
        <v>16</v>
      </c>
      <c r="H671" t="s">
        <v>43</v>
      </c>
      <c r="I671" t="s">
        <v>18</v>
      </c>
      <c r="J671" s="2">
        <v>9.7260000000000009</v>
      </c>
      <c r="K671">
        <v>7.6</v>
      </c>
      <c r="L671" t="str">
        <f>VLOOKUP(supermarkt_data[[#This Row],[Net Profit]],Category[],2,TRUE)</f>
        <v>Alert</v>
      </c>
      <c r="M671" s="7">
        <f>VLOOKUP(supermarkt_data[[#This Row],[Net Profit]],Discount_[],2,TRUE)</f>
        <v>0</v>
      </c>
      <c r="N671" s="8" t="str">
        <f>IF(supermarkt_data[[#This Row],[Payment]]="Cash","Y","")</f>
        <v/>
      </c>
      <c r="O671" t="str">
        <f>IF(OR(supermarkt_data[[#This Row],[Category]]="Gold",supermarkt_data[[#This Row],[Category]]="Premium"),"Gift","")</f>
        <v/>
      </c>
    </row>
    <row r="672" spans="1:15" x14ac:dyDescent="0.35">
      <c r="A672" t="s">
        <v>699</v>
      </c>
      <c r="B672" s="1">
        <v>43516</v>
      </c>
      <c r="C672" t="s">
        <v>32</v>
      </c>
      <c r="D672" t="s">
        <v>39</v>
      </c>
      <c r="E672" t="s">
        <v>40</v>
      </c>
      <c r="F672" t="s">
        <v>15</v>
      </c>
      <c r="G672" t="s">
        <v>27</v>
      </c>
      <c r="H672" t="s">
        <v>41</v>
      </c>
      <c r="I672" t="s">
        <v>18</v>
      </c>
      <c r="J672" s="2">
        <v>8.6609999999999996</v>
      </c>
      <c r="K672">
        <v>7.7</v>
      </c>
      <c r="L672" t="str">
        <f>VLOOKUP(supermarkt_data[[#This Row],[Net Profit]],Category[],2,TRUE)</f>
        <v>Alert</v>
      </c>
      <c r="M672" s="7">
        <f>VLOOKUP(supermarkt_data[[#This Row],[Net Profit]],Discount_[],2,TRUE)</f>
        <v>0</v>
      </c>
      <c r="N672" s="8" t="str">
        <f>IF(supermarkt_data[[#This Row],[Payment]]="Cash","Y","")</f>
        <v/>
      </c>
      <c r="O672" t="str">
        <f>IF(OR(supermarkt_data[[#This Row],[Category]]="Gold",supermarkt_data[[#This Row],[Category]]="Premium"),"Gift","")</f>
        <v/>
      </c>
    </row>
    <row r="673" spans="1:15" x14ac:dyDescent="0.35">
      <c r="A673" t="s">
        <v>700</v>
      </c>
      <c r="B673" s="1">
        <v>43519</v>
      </c>
      <c r="C673" t="s">
        <v>32</v>
      </c>
      <c r="D673" t="s">
        <v>39</v>
      </c>
      <c r="E673" t="s">
        <v>40</v>
      </c>
      <c r="F673" t="s">
        <v>23</v>
      </c>
      <c r="G673" t="s">
        <v>16</v>
      </c>
      <c r="H673" t="s">
        <v>17</v>
      </c>
      <c r="I673" t="s">
        <v>18</v>
      </c>
      <c r="J673" s="2">
        <v>3.5939999999999999</v>
      </c>
      <c r="K673">
        <v>6.4</v>
      </c>
      <c r="L673" t="str">
        <f>VLOOKUP(supermarkt_data[[#This Row],[Net Profit]],Category[],2,TRUE)</f>
        <v>Alert</v>
      </c>
      <c r="M673" s="7">
        <f>VLOOKUP(supermarkt_data[[#This Row],[Net Profit]],Discount_[],2,TRUE)</f>
        <v>0</v>
      </c>
      <c r="N673" s="8" t="str">
        <f>IF(supermarkt_data[[#This Row],[Payment]]="Cash","Y","")</f>
        <v/>
      </c>
      <c r="O673" t="str">
        <f>IF(OR(supermarkt_data[[#This Row],[Category]]="Gold",supermarkt_data[[#This Row],[Category]]="Premium"),"Gift","")</f>
        <v/>
      </c>
    </row>
    <row r="674" spans="1:15" x14ac:dyDescent="0.35">
      <c r="A674" t="s">
        <v>701</v>
      </c>
      <c r="B674" s="1">
        <v>43512</v>
      </c>
      <c r="C674" t="s">
        <v>32</v>
      </c>
      <c r="D674" t="s">
        <v>21</v>
      </c>
      <c r="E674" t="s">
        <v>22</v>
      </c>
      <c r="F674" t="s">
        <v>15</v>
      </c>
      <c r="G674" t="s">
        <v>16</v>
      </c>
      <c r="H674" t="s">
        <v>17</v>
      </c>
      <c r="I674" t="s">
        <v>18</v>
      </c>
      <c r="J674" s="2">
        <v>14.313000000000001</v>
      </c>
      <c r="K674">
        <v>4.4000000000000004</v>
      </c>
      <c r="L674" t="str">
        <f>VLOOKUP(supermarkt_data[[#This Row],[Net Profit]],Category[],2,TRUE)</f>
        <v>Bronze</v>
      </c>
      <c r="M674" s="7">
        <f>VLOOKUP(supermarkt_data[[#This Row],[Net Profit]],Discount_[],2,TRUE)</f>
        <v>0.02</v>
      </c>
      <c r="N674" s="8" t="str">
        <f>IF(supermarkt_data[[#This Row],[Payment]]="Cash","Y","")</f>
        <v/>
      </c>
      <c r="O674" t="str">
        <f>IF(OR(supermarkt_data[[#This Row],[Category]]="Gold",supermarkt_data[[#This Row],[Category]]="Premium"),"Gift","")</f>
        <v/>
      </c>
    </row>
    <row r="675" spans="1:15" x14ac:dyDescent="0.35">
      <c r="A675" t="s">
        <v>702</v>
      </c>
      <c r="B675" s="1">
        <v>43482</v>
      </c>
      <c r="C675" t="s">
        <v>12</v>
      </c>
      <c r="D675" t="s">
        <v>39</v>
      </c>
      <c r="E675" t="s">
        <v>40</v>
      </c>
      <c r="F675" t="s">
        <v>23</v>
      </c>
      <c r="G675" t="s">
        <v>16</v>
      </c>
      <c r="H675" t="s">
        <v>33</v>
      </c>
      <c r="I675" t="s">
        <v>29</v>
      </c>
      <c r="J675" s="2">
        <v>4.0620000000000003</v>
      </c>
      <c r="K675">
        <v>4.0999999999999996</v>
      </c>
      <c r="L675" t="str">
        <f>VLOOKUP(supermarkt_data[[#This Row],[Net Profit]],Category[],2,TRUE)</f>
        <v>Alert</v>
      </c>
      <c r="M675" s="7">
        <f>VLOOKUP(supermarkt_data[[#This Row],[Net Profit]],Discount_[],2,TRUE)</f>
        <v>0</v>
      </c>
      <c r="N675" s="8" t="str">
        <f>IF(supermarkt_data[[#This Row],[Payment]]="Cash","Y","")</f>
        <v/>
      </c>
      <c r="O675" t="str">
        <f>IF(OR(supermarkt_data[[#This Row],[Category]]="Gold",supermarkt_data[[#This Row],[Category]]="Premium"),"Gift","")</f>
        <v/>
      </c>
    </row>
    <row r="676" spans="1:15" x14ac:dyDescent="0.35">
      <c r="A676" t="s">
        <v>703</v>
      </c>
      <c r="B676" s="1">
        <v>43479</v>
      </c>
      <c r="C676" t="s">
        <v>12</v>
      </c>
      <c r="D676" t="s">
        <v>13</v>
      </c>
      <c r="E676" t="s">
        <v>14</v>
      </c>
      <c r="F676" t="s">
        <v>15</v>
      </c>
      <c r="G676" t="s">
        <v>27</v>
      </c>
      <c r="H676" t="s">
        <v>43</v>
      </c>
      <c r="I676" t="s">
        <v>18</v>
      </c>
      <c r="J676" s="2">
        <v>28.02</v>
      </c>
      <c r="K676">
        <v>4.4000000000000004</v>
      </c>
      <c r="L676" t="str">
        <f>VLOOKUP(supermarkt_data[[#This Row],[Net Profit]],Category[],2,TRUE)</f>
        <v>Silver</v>
      </c>
      <c r="M676" s="7">
        <f>VLOOKUP(supermarkt_data[[#This Row],[Net Profit]],Discount_[],2,TRUE)</f>
        <v>0.04</v>
      </c>
      <c r="N676" s="8" t="str">
        <f>IF(supermarkt_data[[#This Row],[Payment]]="Cash","Y","")</f>
        <v/>
      </c>
      <c r="O676" t="str">
        <f>IF(OR(supermarkt_data[[#This Row],[Category]]="Gold",supermarkt_data[[#This Row],[Category]]="Premium"),"Gift","")</f>
        <v/>
      </c>
    </row>
    <row r="677" spans="1:15" x14ac:dyDescent="0.35">
      <c r="A677" t="s">
        <v>704</v>
      </c>
      <c r="B677" s="1">
        <v>43554</v>
      </c>
      <c r="C677" t="s">
        <v>20</v>
      </c>
      <c r="D677" t="s">
        <v>39</v>
      </c>
      <c r="E677" t="s">
        <v>40</v>
      </c>
      <c r="F677" t="s">
        <v>15</v>
      </c>
      <c r="G677" t="s">
        <v>27</v>
      </c>
      <c r="H677" t="s">
        <v>41</v>
      </c>
      <c r="I677" t="s">
        <v>25</v>
      </c>
      <c r="J677" s="2">
        <v>9.34</v>
      </c>
      <c r="K677">
        <v>5.5</v>
      </c>
      <c r="L677" t="str">
        <f>VLOOKUP(supermarkt_data[[#This Row],[Net Profit]],Category[],2,TRUE)</f>
        <v>Alert</v>
      </c>
      <c r="M677" s="7">
        <f>VLOOKUP(supermarkt_data[[#This Row],[Net Profit]],Discount_[],2,TRUE)</f>
        <v>0</v>
      </c>
      <c r="N677" s="8" t="str">
        <f>IF(supermarkt_data[[#This Row],[Payment]]="Cash","Y","")</f>
        <v>Y</v>
      </c>
      <c r="O677" t="str">
        <f>IF(OR(supermarkt_data[[#This Row],[Category]]="Gold",supermarkt_data[[#This Row],[Category]]="Premium"),"Gift","")</f>
        <v/>
      </c>
    </row>
    <row r="678" spans="1:15" x14ac:dyDescent="0.35">
      <c r="A678" t="s">
        <v>705</v>
      </c>
      <c r="B678" s="1">
        <v>43526</v>
      </c>
      <c r="C678" t="s">
        <v>20</v>
      </c>
      <c r="D678" t="s">
        <v>39</v>
      </c>
      <c r="E678" t="s">
        <v>40</v>
      </c>
      <c r="F678" t="s">
        <v>23</v>
      </c>
      <c r="G678" t="s">
        <v>16</v>
      </c>
      <c r="H678" t="s">
        <v>17</v>
      </c>
      <c r="I678" t="s">
        <v>18</v>
      </c>
      <c r="J678" s="2">
        <v>11.0115</v>
      </c>
      <c r="K678">
        <v>4</v>
      </c>
      <c r="L678" t="str">
        <f>VLOOKUP(supermarkt_data[[#This Row],[Net Profit]],Category[],2,TRUE)</f>
        <v>Bronze</v>
      </c>
      <c r="M678" s="7">
        <f>VLOOKUP(supermarkt_data[[#This Row],[Net Profit]],Discount_[],2,TRUE)</f>
        <v>0.02</v>
      </c>
      <c r="N678" s="8" t="str">
        <f>IF(supermarkt_data[[#This Row],[Payment]]="Cash","Y","")</f>
        <v/>
      </c>
      <c r="O678" t="str">
        <f>IF(OR(supermarkt_data[[#This Row],[Category]]="Gold",supermarkt_data[[#This Row],[Category]]="Premium"),"Gift","")</f>
        <v/>
      </c>
    </row>
    <row r="679" spans="1:15" x14ac:dyDescent="0.35">
      <c r="A679" t="s">
        <v>706</v>
      </c>
      <c r="B679" s="1">
        <v>43511</v>
      </c>
      <c r="C679" t="s">
        <v>32</v>
      </c>
      <c r="D679" t="s">
        <v>21</v>
      </c>
      <c r="E679" t="s">
        <v>22</v>
      </c>
      <c r="F679" t="s">
        <v>23</v>
      </c>
      <c r="G679" t="s">
        <v>27</v>
      </c>
      <c r="H679" t="s">
        <v>17</v>
      </c>
      <c r="I679" t="s">
        <v>29</v>
      </c>
      <c r="J679" s="2">
        <v>13.456</v>
      </c>
      <c r="K679">
        <v>9.3000000000000007</v>
      </c>
      <c r="L679" t="str">
        <f>VLOOKUP(supermarkt_data[[#This Row],[Net Profit]],Category[],2,TRUE)</f>
        <v>Bronze</v>
      </c>
      <c r="M679" s="7">
        <f>VLOOKUP(supermarkt_data[[#This Row],[Net Profit]],Discount_[],2,TRUE)</f>
        <v>0.02</v>
      </c>
      <c r="N679" s="8" t="str">
        <f>IF(supermarkt_data[[#This Row],[Payment]]="Cash","Y","")</f>
        <v/>
      </c>
      <c r="O679" t="str">
        <f>IF(OR(supermarkt_data[[#This Row],[Category]]="Gold",supermarkt_data[[#This Row],[Category]]="Premium"),"Gift","")</f>
        <v/>
      </c>
    </row>
    <row r="680" spans="1:15" x14ac:dyDescent="0.35">
      <c r="A680" t="s">
        <v>707</v>
      </c>
      <c r="B680" s="1">
        <v>43525</v>
      </c>
      <c r="C680" t="s">
        <v>20</v>
      </c>
      <c r="D680" t="s">
        <v>13</v>
      </c>
      <c r="E680" t="s">
        <v>14</v>
      </c>
      <c r="F680" t="s">
        <v>23</v>
      </c>
      <c r="G680" t="s">
        <v>16</v>
      </c>
      <c r="H680" t="s">
        <v>24</v>
      </c>
      <c r="I680" t="s">
        <v>29</v>
      </c>
      <c r="J680" s="2">
        <v>22.74</v>
      </c>
      <c r="K680">
        <v>4.8</v>
      </c>
      <c r="L680" t="str">
        <f>VLOOKUP(supermarkt_data[[#This Row],[Net Profit]],Category[],2,TRUE)</f>
        <v>Silver</v>
      </c>
      <c r="M680" s="7">
        <f>VLOOKUP(supermarkt_data[[#This Row],[Net Profit]],Discount_[],2,TRUE)</f>
        <v>0.04</v>
      </c>
      <c r="N680" s="8" t="str">
        <f>IF(supermarkt_data[[#This Row],[Payment]]="Cash","Y","")</f>
        <v/>
      </c>
      <c r="O680" t="str">
        <f>IF(OR(supermarkt_data[[#This Row],[Category]]="Gold",supermarkt_data[[#This Row],[Category]]="Premium"),"Gift","")</f>
        <v/>
      </c>
    </row>
    <row r="681" spans="1:15" x14ac:dyDescent="0.35">
      <c r="A681" t="s">
        <v>708</v>
      </c>
      <c r="B681" s="1">
        <v>43520</v>
      </c>
      <c r="C681" t="s">
        <v>32</v>
      </c>
      <c r="D681" t="s">
        <v>39</v>
      </c>
      <c r="E681" t="s">
        <v>40</v>
      </c>
      <c r="F681" t="s">
        <v>15</v>
      </c>
      <c r="G681" t="s">
        <v>27</v>
      </c>
      <c r="H681" t="s">
        <v>43</v>
      </c>
      <c r="I681" t="s">
        <v>25</v>
      </c>
      <c r="J681" s="2">
        <v>8.3770000000000007</v>
      </c>
      <c r="K681">
        <v>4.5999999999999996</v>
      </c>
      <c r="L681" t="str">
        <f>VLOOKUP(supermarkt_data[[#This Row],[Net Profit]],Category[],2,TRUE)</f>
        <v>Alert</v>
      </c>
      <c r="M681" s="7">
        <f>VLOOKUP(supermarkt_data[[#This Row],[Net Profit]],Discount_[],2,TRUE)</f>
        <v>0</v>
      </c>
      <c r="N681" s="8" t="str">
        <f>IF(supermarkt_data[[#This Row],[Payment]]="Cash","Y","")</f>
        <v>Y</v>
      </c>
      <c r="O681" t="str">
        <f>IF(OR(supermarkt_data[[#This Row],[Category]]="Gold",supermarkt_data[[#This Row],[Category]]="Premium"),"Gift","")</f>
        <v/>
      </c>
    </row>
    <row r="682" spans="1:15" x14ac:dyDescent="0.35">
      <c r="A682" t="s">
        <v>709</v>
      </c>
      <c r="B682" s="1">
        <v>43515</v>
      </c>
      <c r="C682" t="s">
        <v>32</v>
      </c>
      <c r="D682" t="s">
        <v>39</v>
      </c>
      <c r="E682" t="s">
        <v>40</v>
      </c>
      <c r="F682" t="s">
        <v>15</v>
      </c>
      <c r="G682" t="s">
        <v>16</v>
      </c>
      <c r="H682" t="s">
        <v>33</v>
      </c>
      <c r="I682" t="s">
        <v>29</v>
      </c>
      <c r="J682" s="2">
        <v>22.428000000000001</v>
      </c>
      <c r="K682">
        <v>7.3</v>
      </c>
      <c r="L682" t="str">
        <f>VLOOKUP(supermarkt_data[[#This Row],[Net Profit]],Category[],2,TRUE)</f>
        <v>Silver</v>
      </c>
      <c r="M682" s="7">
        <f>VLOOKUP(supermarkt_data[[#This Row],[Net Profit]],Discount_[],2,TRUE)</f>
        <v>0.04</v>
      </c>
      <c r="N682" s="8" t="str">
        <f>IF(supermarkt_data[[#This Row],[Payment]]="Cash","Y","")</f>
        <v/>
      </c>
      <c r="O682" t="str">
        <f>IF(OR(supermarkt_data[[#This Row],[Category]]="Gold",supermarkt_data[[#This Row],[Category]]="Premium"),"Gift","")</f>
        <v/>
      </c>
    </row>
    <row r="683" spans="1:15" x14ac:dyDescent="0.35">
      <c r="A683" t="s">
        <v>710</v>
      </c>
      <c r="B683" s="1">
        <v>43519</v>
      </c>
      <c r="C683" t="s">
        <v>32</v>
      </c>
      <c r="D683" t="s">
        <v>13</v>
      </c>
      <c r="E683" t="s">
        <v>14</v>
      </c>
      <c r="F683" t="s">
        <v>15</v>
      </c>
      <c r="G683" t="s">
        <v>16</v>
      </c>
      <c r="H683" t="s">
        <v>41</v>
      </c>
      <c r="I683" t="s">
        <v>25</v>
      </c>
      <c r="J683" s="2">
        <v>14.694000000000001</v>
      </c>
      <c r="K683">
        <v>6</v>
      </c>
      <c r="L683" t="str">
        <f>VLOOKUP(supermarkt_data[[#This Row],[Net Profit]],Category[],2,TRUE)</f>
        <v>Bronze</v>
      </c>
      <c r="M683" s="7">
        <f>VLOOKUP(supermarkt_data[[#This Row],[Net Profit]],Discount_[],2,TRUE)</f>
        <v>0.02</v>
      </c>
      <c r="N683" s="8" t="str">
        <f>IF(supermarkt_data[[#This Row],[Payment]]="Cash","Y","")</f>
        <v>Y</v>
      </c>
      <c r="O683" t="str">
        <f>IF(OR(supermarkt_data[[#This Row],[Category]]="Gold",supermarkt_data[[#This Row],[Category]]="Premium"),"Gift","")</f>
        <v/>
      </c>
    </row>
    <row r="684" spans="1:15" x14ac:dyDescent="0.35">
      <c r="A684" t="s">
        <v>711</v>
      </c>
      <c r="B684" s="1">
        <v>43503</v>
      </c>
      <c r="C684" t="s">
        <v>32</v>
      </c>
      <c r="D684" t="s">
        <v>21</v>
      </c>
      <c r="E684" t="s">
        <v>22</v>
      </c>
      <c r="F684" t="s">
        <v>23</v>
      </c>
      <c r="G684" t="s">
        <v>27</v>
      </c>
      <c r="H684" t="s">
        <v>17</v>
      </c>
      <c r="I684" t="s">
        <v>18</v>
      </c>
      <c r="J684" s="2">
        <v>29.475000000000001</v>
      </c>
      <c r="K684">
        <v>8.1</v>
      </c>
      <c r="L684" t="str">
        <f>VLOOKUP(supermarkt_data[[#This Row],[Net Profit]],Category[],2,TRUE)</f>
        <v>Silver</v>
      </c>
      <c r="M684" s="7">
        <f>VLOOKUP(supermarkt_data[[#This Row],[Net Profit]],Discount_[],2,TRUE)</f>
        <v>0.04</v>
      </c>
      <c r="N684" s="8" t="str">
        <f>IF(supermarkt_data[[#This Row],[Payment]]="Cash","Y","")</f>
        <v/>
      </c>
      <c r="O684" t="str">
        <f>IF(OR(supermarkt_data[[#This Row],[Category]]="Gold",supermarkt_data[[#This Row],[Category]]="Premium"),"Gift","")</f>
        <v/>
      </c>
    </row>
    <row r="685" spans="1:15" x14ac:dyDescent="0.35">
      <c r="A685" t="s">
        <v>712</v>
      </c>
      <c r="B685" s="1">
        <v>43476</v>
      </c>
      <c r="C685" t="s">
        <v>12</v>
      </c>
      <c r="D685" t="s">
        <v>13</v>
      </c>
      <c r="E685" t="s">
        <v>14</v>
      </c>
      <c r="F685" t="s">
        <v>15</v>
      </c>
      <c r="G685" t="s">
        <v>27</v>
      </c>
      <c r="H685" t="s">
        <v>41</v>
      </c>
      <c r="I685" t="s">
        <v>18</v>
      </c>
      <c r="J685" s="2">
        <v>14.55</v>
      </c>
      <c r="K685">
        <v>9.4</v>
      </c>
      <c r="L685" t="str">
        <f>VLOOKUP(supermarkt_data[[#This Row],[Net Profit]],Category[],2,TRUE)</f>
        <v>Bronze</v>
      </c>
      <c r="M685" s="7">
        <f>VLOOKUP(supermarkt_data[[#This Row],[Net Profit]],Discount_[],2,TRUE)</f>
        <v>0.02</v>
      </c>
      <c r="N685" s="8" t="str">
        <f>IF(supermarkt_data[[#This Row],[Payment]]="Cash","Y","")</f>
        <v/>
      </c>
      <c r="O685" t="str">
        <f>IF(OR(supermarkt_data[[#This Row],[Category]]="Gold",supermarkt_data[[#This Row],[Category]]="Premium"),"Gift","")</f>
        <v/>
      </c>
    </row>
    <row r="686" spans="1:15" x14ac:dyDescent="0.35">
      <c r="A686" t="s">
        <v>713</v>
      </c>
      <c r="B686" s="1">
        <v>43508</v>
      </c>
      <c r="C686" t="s">
        <v>32</v>
      </c>
      <c r="D686" t="s">
        <v>39</v>
      </c>
      <c r="E686" t="s">
        <v>40</v>
      </c>
      <c r="F686" t="s">
        <v>15</v>
      </c>
      <c r="G686" t="s">
        <v>16</v>
      </c>
      <c r="H686" t="s">
        <v>24</v>
      </c>
      <c r="I686" t="s">
        <v>25</v>
      </c>
      <c r="J686" s="2">
        <v>1.974</v>
      </c>
      <c r="K686">
        <v>6.5</v>
      </c>
      <c r="L686" t="str">
        <f>VLOOKUP(supermarkt_data[[#This Row],[Net Profit]],Category[],2,TRUE)</f>
        <v>Alert</v>
      </c>
      <c r="M686" s="7">
        <f>VLOOKUP(supermarkt_data[[#This Row],[Net Profit]],Discount_[],2,TRUE)</f>
        <v>0</v>
      </c>
      <c r="N686" s="8" t="str">
        <f>IF(supermarkt_data[[#This Row],[Payment]]="Cash","Y","")</f>
        <v>Y</v>
      </c>
      <c r="O686" t="str">
        <f>IF(OR(supermarkt_data[[#This Row],[Category]]="Gold",supermarkt_data[[#This Row],[Category]]="Premium"),"Gift","")</f>
        <v/>
      </c>
    </row>
    <row r="687" spans="1:15" x14ac:dyDescent="0.35">
      <c r="A687" t="s">
        <v>714</v>
      </c>
      <c r="B687" s="1">
        <v>43479</v>
      </c>
      <c r="C687" t="s">
        <v>12</v>
      </c>
      <c r="D687" t="s">
        <v>39</v>
      </c>
      <c r="E687" t="s">
        <v>40</v>
      </c>
      <c r="F687" t="s">
        <v>23</v>
      </c>
      <c r="G687" t="s">
        <v>16</v>
      </c>
      <c r="H687" t="s">
        <v>33</v>
      </c>
      <c r="I687" t="s">
        <v>29</v>
      </c>
      <c r="J687" s="2">
        <v>1.7404999999999999</v>
      </c>
      <c r="K687">
        <v>7</v>
      </c>
      <c r="L687" t="str">
        <f>VLOOKUP(supermarkt_data[[#This Row],[Net Profit]],Category[],2,TRUE)</f>
        <v>Alert</v>
      </c>
      <c r="M687" s="7">
        <f>VLOOKUP(supermarkt_data[[#This Row],[Net Profit]],Discount_[],2,TRUE)</f>
        <v>0</v>
      </c>
      <c r="N687" s="8" t="str">
        <f>IF(supermarkt_data[[#This Row],[Payment]]="Cash","Y","")</f>
        <v/>
      </c>
      <c r="O687" t="str">
        <f>IF(OR(supermarkt_data[[#This Row],[Category]]="Gold",supermarkt_data[[#This Row],[Category]]="Premium"),"Gift","")</f>
        <v/>
      </c>
    </row>
    <row r="688" spans="1:15" x14ac:dyDescent="0.35">
      <c r="A688" t="s">
        <v>715</v>
      </c>
      <c r="B688" s="1">
        <v>43474</v>
      </c>
      <c r="C688" t="s">
        <v>12</v>
      </c>
      <c r="D688" t="s">
        <v>21</v>
      </c>
      <c r="E688" t="s">
        <v>22</v>
      </c>
      <c r="F688" t="s">
        <v>23</v>
      </c>
      <c r="G688" t="s">
        <v>16</v>
      </c>
      <c r="H688" t="s">
        <v>43</v>
      </c>
      <c r="I688" t="s">
        <v>18</v>
      </c>
      <c r="J688" s="2">
        <v>14.795999999999999</v>
      </c>
      <c r="K688">
        <v>7.1</v>
      </c>
      <c r="L688" t="str">
        <f>VLOOKUP(supermarkt_data[[#This Row],[Net Profit]],Category[],2,TRUE)</f>
        <v>Bronze</v>
      </c>
      <c r="M688" s="7">
        <f>VLOOKUP(supermarkt_data[[#This Row],[Net Profit]],Discount_[],2,TRUE)</f>
        <v>0.02</v>
      </c>
      <c r="N688" s="8" t="str">
        <f>IF(supermarkt_data[[#This Row],[Payment]]="Cash","Y","")</f>
        <v/>
      </c>
      <c r="O688" t="str">
        <f>IF(OR(supermarkt_data[[#This Row],[Category]]="Gold",supermarkt_data[[#This Row],[Category]]="Premium"),"Gift","")</f>
        <v/>
      </c>
    </row>
    <row r="689" spans="1:15" x14ac:dyDescent="0.35">
      <c r="A689" t="s">
        <v>716</v>
      </c>
      <c r="B689" s="1">
        <v>43523</v>
      </c>
      <c r="C689" t="s">
        <v>32</v>
      </c>
      <c r="D689" t="s">
        <v>13</v>
      </c>
      <c r="E689" t="s">
        <v>14</v>
      </c>
      <c r="F689" t="s">
        <v>15</v>
      </c>
      <c r="G689" t="s">
        <v>27</v>
      </c>
      <c r="H689" t="s">
        <v>43</v>
      </c>
      <c r="I689" t="s">
        <v>18</v>
      </c>
      <c r="J689" s="2">
        <v>2.1480000000000001</v>
      </c>
      <c r="K689">
        <v>6.6</v>
      </c>
      <c r="L689" t="str">
        <f>VLOOKUP(supermarkt_data[[#This Row],[Net Profit]],Category[],2,TRUE)</f>
        <v>Alert</v>
      </c>
      <c r="M689" s="7">
        <f>VLOOKUP(supermarkt_data[[#This Row],[Net Profit]],Discount_[],2,TRUE)</f>
        <v>0</v>
      </c>
      <c r="N689" s="8" t="str">
        <f>IF(supermarkt_data[[#This Row],[Payment]]="Cash","Y","")</f>
        <v/>
      </c>
      <c r="O689" t="str">
        <f>IF(OR(supermarkt_data[[#This Row],[Category]]="Gold",supermarkt_data[[#This Row],[Category]]="Premium"),"Gift","")</f>
        <v/>
      </c>
    </row>
    <row r="690" spans="1:15" x14ac:dyDescent="0.35">
      <c r="A690" t="s">
        <v>717</v>
      </c>
      <c r="B690" s="1">
        <v>43489</v>
      </c>
      <c r="C690" t="s">
        <v>12</v>
      </c>
      <c r="D690" t="s">
        <v>39</v>
      </c>
      <c r="E690" t="s">
        <v>40</v>
      </c>
      <c r="F690" t="s">
        <v>15</v>
      </c>
      <c r="G690" t="s">
        <v>16</v>
      </c>
      <c r="H690" t="s">
        <v>33</v>
      </c>
      <c r="I690" t="s">
        <v>18</v>
      </c>
      <c r="J690" s="2">
        <v>6.9240000000000004</v>
      </c>
      <c r="K690">
        <v>4.9000000000000004</v>
      </c>
      <c r="L690" t="str">
        <f>VLOOKUP(supermarkt_data[[#This Row],[Net Profit]],Category[],2,TRUE)</f>
        <v>Alert</v>
      </c>
      <c r="M690" s="7">
        <f>VLOOKUP(supermarkt_data[[#This Row],[Net Profit]],Discount_[],2,TRUE)</f>
        <v>0</v>
      </c>
      <c r="N690" s="8" t="str">
        <f>IF(supermarkt_data[[#This Row],[Payment]]="Cash","Y","")</f>
        <v/>
      </c>
      <c r="O690" t="str">
        <f>IF(OR(supermarkt_data[[#This Row],[Category]]="Gold",supermarkt_data[[#This Row],[Category]]="Premium"),"Gift","")</f>
        <v/>
      </c>
    </row>
    <row r="691" spans="1:15" x14ac:dyDescent="0.35">
      <c r="A691" t="s">
        <v>718</v>
      </c>
      <c r="B691" s="1">
        <v>43473</v>
      </c>
      <c r="C691" t="s">
        <v>12</v>
      </c>
      <c r="D691" t="s">
        <v>39</v>
      </c>
      <c r="E691" t="s">
        <v>40</v>
      </c>
      <c r="F691" t="s">
        <v>15</v>
      </c>
      <c r="G691" t="s">
        <v>16</v>
      </c>
      <c r="H691" t="s">
        <v>28</v>
      </c>
      <c r="I691" t="s">
        <v>29</v>
      </c>
      <c r="J691" s="2">
        <v>4.91</v>
      </c>
      <c r="K691">
        <v>6.4</v>
      </c>
      <c r="L691" t="str">
        <f>VLOOKUP(supermarkt_data[[#This Row],[Net Profit]],Category[],2,TRUE)</f>
        <v>Alert</v>
      </c>
      <c r="M691" s="7">
        <f>VLOOKUP(supermarkt_data[[#This Row],[Net Profit]],Discount_[],2,TRUE)</f>
        <v>0</v>
      </c>
      <c r="N691" s="8" t="str">
        <f>IF(supermarkt_data[[#This Row],[Payment]]="Cash","Y","")</f>
        <v/>
      </c>
      <c r="O691" t="str">
        <f>IF(OR(supermarkt_data[[#This Row],[Category]]="Gold",supermarkt_data[[#This Row],[Category]]="Premium"),"Gift","")</f>
        <v/>
      </c>
    </row>
    <row r="692" spans="1:15" x14ac:dyDescent="0.35">
      <c r="A692" t="s">
        <v>719</v>
      </c>
      <c r="B692" s="1">
        <v>43473</v>
      </c>
      <c r="C692" t="s">
        <v>12</v>
      </c>
      <c r="D692" t="s">
        <v>39</v>
      </c>
      <c r="E692" t="s">
        <v>40</v>
      </c>
      <c r="F692" t="s">
        <v>15</v>
      </c>
      <c r="G692" t="s">
        <v>16</v>
      </c>
      <c r="H692" t="s">
        <v>33</v>
      </c>
      <c r="I692" t="s">
        <v>29</v>
      </c>
      <c r="J692" s="2">
        <v>6.4829999999999997</v>
      </c>
      <c r="K692">
        <v>8</v>
      </c>
      <c r="L692" t="str">
        <f>VLOOKUP(supermarkt_data[[#This Row],[Net Profit]],Category[],2,TRUE)</f>
        <v>Alert</v>
      </c>
      <c r="M692" s="7">
        <f>VLOOKUP(supermarkt_data[[#This Row],[Net Profit]],Discount_[],2,TRUE)</f>
        <v>0</v>
      </c>
      <c r="N692" s="8" t="str">
        <f>IF(supermarkt_data[[#This Row],[Payment]]="Cash","Y","")</f>
        <v/>
      </c>
      <c r="O692" t="str">
        <f>IF(OR(supermarkt_data[[#This Row],[Category]]="Gold",supermarkt_data[[#This Row],[Category]]="Premium"),"Gift","")</f>
        <v/>
      </c>
    </row>
    <row r="693" spans="1:15" x14ac:dyDescent="0.35">
      <c r="A693" t="s">
        <v>720</v>
      </c>
      <c r="B693" s="1">
        <v>43481</v>
      </c>
      <c r="C693" t="s">
        <v>12</v>
      </c>
      <c r="D693" t="s">
        <v>13</v>
      </c>
      <c r="E693" t="s">
        <v>14</v>
      </c>
      <c r="F693" t="s">
        <v>15</v>
      </c>
      <c r="G693" t="s">
        <v>27</v>
      </c>
      <c r="H693" t="s">
        <v>28</v>
      </c>
      <c r="I693" t="s">
        <v>25</v>
      </c>
      <c r="J693" s="2">
        <v>31.78</v>
      </c>
      <c r="K693">
        <v>4.3</v>
      </c>
      <c r="L693" t="str">
        <f>VLOOKUP(supermarkt_data[[#This Row],[Net Profit]],Category[],2,TRUE)</f>
        <v>Gold</v>
      </c>
      <c r="M693" s="7">
        <f>VLOOKUP(supermarkt_data[[#This Row],[Net Profit]],Discount_[],2,TRUE)</f>
        <v>7.0000000000000007E-2</v>
      </c>
      <c r="N693" s="8" t="str">
        <f>IF(supermarkt_data[[#This Row],[Payment]]="Cash","Y","")</f>
        <v>Y</v>
      </c>
      <c r="O693" t="str">
        <f>IF(OR(supermarkt_data[[#This Row],[Category]]="Gold",supermarkt_data[[#This Row],[Category]]="Premium"),"Gift","")</f>
        <v>Gift</v>
      </c>
    </row>
    <row r="694" spans="1:15" x14ac:dyDescent="0.35">
      <c r="A694" t="s">
        <v>721</v>
      </c>
      <c r="B694" s="1">
        <v>43537</v>
      </c>
      <c r="C694" t="s">
        <v>20</v>
      </c>
      <c r="D694" t="s">
        <v>21</v>
      </c>
      <c r="E694" t="s">
        <v>22</v>
      </c>
      <c r="F694" t="s">
        <v>15</v>
      </c>
      <c r="G694" t="s">
        <v>27</v>
      </c>
      <c r="H694" t="s">
        <v>33</v>
      </c>
      <c r="I694" t="s">
        <v>25</v>
      </c>
      <c r="J694" s="2">
        <v>7.2880000000000003</v>
      </c>
      <c r="K694">
        <v>6.1</v>
      </c>
      <c r="L694" t="str">
        <f>VLOOKUP(supermarkt_data[[#This Row],[Net Profit]],Category[],2,TRUE)</f>
        <v>Alert</v>
      </c>
      <c r="M694" s="7">
        <f>VLOOKUP(supermarkt_data[[#This Row],[Net Profit]],Discount_[],2,TRUE)</f>
        <v>0</v>
      </c>
      <c r="N694" s="8" t="str">
        <f>IF(supermarkt_data[[#This Row],[Payment]]="Cash","Y","")</f>
        <v>Y</v>
      </c>
      <c r="O694" t="str">
        <f>IF(OR(supermarkt_data[[#This Row],[Category]]="Gold",supermarkt_data[[#This Row],[Category]]="Premium"),"Gift","")</f>
        <v/>
      </c>
    </row>
    <row r="695" spans="1:15" x14ac:dyDescent="0.35">
      <c r="A695" t="s">
        <v>722</v>
      </c>
      <c r="B695" s="1">
        <v>43511</v>
      </c>
      <c r="C695" t="s">
        <v>32</v>
      </c>
      <c r="D695" t="s">
        <v>13</v>
      </c>
      <c r="E695" t="s">
        <v>14</v>
      </c>
      <c r="F695" t="s">
        <v>23</v>
      </c>
      <c r="G695" t="s">
        <v>16</v>
      </c>
      <c r="H695" t="s">
        <v>41</v>
      </c>
      <c r="I695" t="s">
        <v>25</v>
      </c>
      <c r="J695" s="2">
        <v>10.065</v>
      </c>
      <c r="K695">
        <v>7.5</v>
      </c>
      <c r="L695" t="str">
        <f>VLOOKUP(supermarkt_data[[#This Row],[Net Profit]],Category[],2,TRUE)</f>
        <v>Bronze</v>
      </c>
      <c r="M695" s="7">
        <f>VLOOKUP(supermarkt_data[[#This Row],[Net Profit]],Discount_[],2,TRUE)</f>
        <v>0.02</v>
      </c>
      <c r="N695" s="8" t="str">
        <f>IF(supermarkt_data[[#This Row],[Payment]]="Cash","Y","")</f>
        <v>Y</v>
      </c>
      <c r="O695" t="str">
        <f>IF(OR(supermarkt_data[[#This Row],[Category]]="Gold",supermarkt_data[[#This Row],[Category]]="Premium"),"Gift","")</f>
        <v/>
      </c>
    </row>
    <row r="696" spans="1:15" x14ac:dyDescent="0.35">
      <c r="A696" t="s">
        <v>723</v>
      </c>
      <c r="B696" s="1">
        <v>43490</v>
      </c>
      <c r="C696" t="s">
        <v>12</v>
      </c>
      <c r="D696" t="s">
        <v>21</v>
      </c>
      <c r="E696" t="s">
        <v>22</v>
      </c>
      <c r="F696" t="s">
        <v>15</v>
      </c>
      <c r="G696" t="s">
        <v>16</v>
      </c>
      <c r="H696" t="s">
        <v>33</v>
      </c>
      <c r="I696" t="s">
        <v>25</v>
      </c>
      <c r="J696" s="2">
        <v>31.5855</v>
      </c>
      <c r="K696">
        <v>6.7</v>
      </c>
      <c r="L696" t="str">
        <f>VLOOKUP(supermarkt_data[[#This Row],[Net Profit]],Category[],2,TRUE)</f>
        <v>Gold</v>
      </c>
      <c r="M696" s="7">
        <f>VLOOKUP(supermarkt_data[[#This Row],[Net Profit]],Discount_[],2,TRUE)</f>
        <v>7.0000000000000007E-2</v>
      </c>
      <c r="N696" s="8" t="str">
        <f>IF(supermarkt_data[[#This Row],[Payment]]="Cash","Y","")</f>
        <v>Y</v>
      </c>
      <c r="O696" t="str">
        <f>IF(OR(supermarkt_data[[#This Row],[Category]]="Gold",supermarkt_data[[#This Row],[Category]]="Premium"),"Gift","")</f>
        <v>Gift</v>
      </c>
    </row>
    <row r="697" spans="1:15" x14ac:dyDescent="0.35">
      <c r="A697" t="s">
        <v>724</v>
      </c>
      <c r="B697" s="1">
        <v>43536</v>
      </c>
      <c r="C697" t="s">
        <v>20</v>
      </c>
      <c r="D697" t="s">
        <v>21</v>
      </c>
      <c r="E697" t="s">
        <v>22</v>
      </c>
      <c r="F697" t="s">
        <v>15</v>
      </c>
      <c r="G697" t="s">
        <v>27</v>
      </c>
      <c r="H697" t="s">
        <v>41</v>
      </c>
      <c r="I697" t="s">
        <v>18</v>
      </c>
      <c r="J697" s="2">
        <v>19.263999999999999</v>
      </c>
      <c r="K697">
        <v>5.2</v>
      </c>
      <c r="L697" t="str">
        <f>VLOOKUP(supermarkt_data[[#This Row],[Net Profit]],Category[],2,TRUE)</f>
        <v>Bronze</v>
      </c>
      <c r="M697" s="7">
        <f>VLOOKUP(supermarkt_data[[#This Row],[Net Profit]],Discount_[],2,TRUE)</f>
        <v>0.02</v>
      </c>
      <c r="N697" s="8" t="str">
        <f>IF(supermarkt_data[[#This Row],[Payment]]="Cash","Y","")</f>
        <v/>
      </c>
      <c r="O697" t="str">
        <f>IF(OR(supermarkt_data[[#This Row],[Category]]="Gold",supermarkt_data[[#This Row],[Category]]="Premium"),"Gift","")</f>
        <v/>
      </c>
    </row>
    <row r="698" spans="1:15" x14ac:dyDescent="0.35">
      <c r="A698" t="s">
        <v>725</v>
      </c>
      <c r="B698" s="1">
        <v>43528</v>
      </c>
      <c r="C698" t="s">
        <v>20</v>
      </c>
      <c r="D698" t="s">
        <v>13</v>
      </c>
      <c r="E698" t="s">
        <v>14</v>
      </c>
      <c r="F698" t="s">
        <v>15</v>
      </c>
      <c r="G698" t="s">
        <v>27</v>
      </c>
      <c r="H698" t="s">
        <v>17</v>
      </c>
      <c r="I698" t="s">
        <v>25</v>
      </c>
      <c r="J698" s="2">
        <v>24.315000000000001</v>
      </c>
      <c r="K698">
        <v>8.8000000000000007</v>
      </c>
      <c r="L698" t="str">
        <f>VLOOKUP(supermarkt_data[[#This Row],[Net Profit]],Category[],2,TRUE)</f>
        <v>Silver</v>
      </c>
      <c r="M698" s="7">
        <f>VLOOKUP(supermarkt_data[[#This Row],[Net Profit]],Discount_[],2,TRUE)</f>
        <v>0.04</v>
      </c>
      <c r="N698" s="8" t="str">
        <f>IF(supermarkt_data[[#This Row],[Payment]]="Cash","Y","")</f>
        <v>Y</v>
      </c>
      <c r="O698" t="str">
        <f>IF(OR(supermarkt_data[[#This Row],[Category]]="Gold",supermarkt_data[[#This Row],[Category]]="Premium"),"Gift","")</f>
        <v/>
      </c>
    </row>
    <row r="699" spans="1:15" x14ac:dyDescent="0.35">
      <c r="A699" t="s">
        <v>726</v>
      </c>
      <c r="B699" s="1">
        <v>43506</v>
      </c>
      <c r="C699" t="s">
        <v>32</v>
      </c>
      <c r="D699" t="s">
        <v>21</v>
      </c>
      <c r="E699" t="s">
        <v>22</v>
      </c>
      <c r="F699" t="s">
        <v>15</v>
      </c>
      <c r="G699" t="s">
        <v>16</v>
      </c>
      <c r="H699" t="s">
        <v>43</v>
      </c>
      <c r="I699" t="s">
        <v>25</v>
      </c>
      <c r="J699" s="2">
        <v>25.683</v>
      </c>
      <c r="K699">
        <v>9.5</v>
      </c>
      <c r="L699" t="str">
        <f>VLOOKUP(supermarkt_data[[#This Row],[Net Profit]],Category[],2,TRUE)</f>
        <v>Silver</v>
      </c>
      <c r="M699" s="7">
        <f>VLOOKUP(supermarkt_data[[#This Row],[Net Profit]],Discount_[],2,TRUE)</f>
        <v>0.04</v>
      </c>
      <c r="N699" s="8" t="str">
        <f>IF(supermarkt_data[[#This Row],[Payment]]="Cash","Y","")</f>
        <v>Y</v>
      </c>
      <c r="O699" t="str">
        <f>IF(OR(supermarkt_data[[#This Row],[Category]]="Gold",supermarkt_data[[#This Row],[Category]]="Premium"),"Gift","")</f>
        <v/>
      </c>
    </row>
    <row r="700" spans="1:15" x14ac:dyDescent="0.35">
      <c r="A700" t="s">
        <v>727</v>
      </c>
      <c r="B700" s="1">
        <v>43481</v>
      </c>
      <c r="C700" t="s">
        <v>12</v>
      </c>
      <c r="D700" t="s">
        <v>21</v>
      </c>
      <c r="E700" t="s">
        <v>22</v>
      </c>
      <c r="F700" t="s">
        <v>23</v>
      </c>
      <c r="G700" t="s">
        <v>16</v>
      </c>
      <c r="H700" t="s">
        <v>41</v>
      </c>
      <c r="I700" t="s">
        <v>25</v>
      </c>
      <c r="J700" s="2">
        <v>23.67</v>
      </c>
      <c r="K700">
        <v>7.6</v>
      </c>
      <c r="L700" t="str">
        <f>VLOOKUP(supermarkt_data[[#This Row],[Net Profit]],Category[],2,TRUE)</f>
        <v>Silver</v>
      </c>
      <c r="M700" s="7">
        <f>VLOOKUP(supermarkt_data[[#This Row],[Net Profit]],Discount_[],2,TRUE)</f>
        <v>0.04</v>
      </c>
      <c r="N700" s="8" t="str">
        <f>IF(supermarkt_data[[#This Row],[Payment]]="Cash","Y","")</f>
        <v>Y</v>
      </c>
      <c r="O700" t="str">
        <f>IF(OR(supermarkt_data[[#This Row],[Category]]="Gold",supermarkt_data[[#This Row],[Category]]="Premium"),"Gift","")</f>
        <v/>
      </c>
    </row>
    <row r="701" spans="1:15" x14ac:dyDescent="0.35">
      <c r="A701" t="s">
        <v>728</v>
      </c>
      <c r="B701" s="1">
        <v>43494</v>
      </c>
      <c r="C701" t="s">
        <v>12</v>
      </c>
      <c r="D701" t="s">
        <v>13</v>
      </c>
      <c r="E701" t="s">
        <v>14</v>
      </c>
      <c r="F701" t="s">
        <v>15</v>
      </c>
      <c r="G701" t="s">
        <v>16</v>
      </c>
      <c r="H701" t="s">
        <v>28</v>
      </c>
      <c r="I701" t="s">
        <v>25</v>
      </c>
      <c r="J701" s="2">
        <v>21.842500000000001</v>
      </c>
      <c r="K701">
        <v>6.6</v>
      </c>
      <c r="L701" t="str">
        <f>VLOOKUP(supermarkt_data[[#This Row],[Net Profit]],Category[],2,TRUE)</f>
        <v>Silver</v>
      </c>
      <c r="M701" s="7">
        <f>VLOOKUP(supermarkt_data[[#This Row],[Net Profit]],Discount_[],2,TRUE)</f>
        <v>0.04</v>
      </c>
      <c r="N701" s="8" t="str">
        <f>IF(supermarkt_data[[#This Row],[Payment]]="Cash","Y","")</f>
        <v>Y</v>
      </c>
      <c r="O701" t="str">
        <f>IF(OR(supermarkt_data[[#This Row],[Category]]="Gold",supermarkt_data[[#This Row],[Category]]="Premium"),"Gift","")</f>
        <v/>
      </c>
    </row>
    <row r="702" spans="1:15" x14ac:dyDescent="0.35">
      <c r="A702" t="s">
        <v>729</v>
      </c>
      <c r="B702" s="1">
        <v>43466</v>
      </c>
      <c r="C702" t="s">
        <v>12</v>
      </c>
      <c r="D702" t="s">
        <v>13</v>
      </c>
      <c r="E702" t="s">
        <v>14</v>
      </c>
      <c r="F702" t="s">
        <v>15</v>
      </c>
      <c r="G702" t="s">
        <v>16</v>
      </c>
      <c r="H702" t="s">
        <v>33</v>
      </c>
      <c r="I702" t="s">
        <v>18</v>
      </c>
      <c r="J702" s="2">
        <v>5.4080000000000004</v>
      </c>
      <c r="K702">
        <v>6.9</v>
      </c>
      <c r="L702" t="str">
        <f>VLOOKUP(supermarkt_data[[#This Row],[Net Profit]],Category[],2,TRUE)</f>
        <v>Alert</v>
      </c>
      <c r="M702" s="7">
        <f>VLOOKUP(supermarkt_data[[#This Row],[Net Profit]],Discount_[],2,TRUE)</f>
        <v>0</v>
      </c>
      <c r="N702" s="8" t="str">
        <f>IF(supermarkt_data[[#This Row],[Payment]]="Cash","Y","")</f>
        <v/>
      </c>
      <c r="O702" t="str">
        <f>IF(OR(supermarkt_data[[#This Row],[Category]]="Gold",supermarkt_data[[#This Row],[Category]]="Premium"),"Gift","")</f>
        <v/>
      </c>
    </row>
    <row r="703" spans="1:15" x14ac:dyDescent="0.35">
      <c r="A703" t="s">
        <v>730</v>
      </c>
      <c r="B703" s="1">
        <v>43471</v>
      </c>
      <c r="C703" t="s">
        <v>12</v>
      </c>
      <c r="D703" t="s">
        <v>39</v>
      </c>
      <c r="E703" t="s">
        <v>40</v>
      </c>
      <c r="F703" t="s">
        <v>23</v>
      </c>
      <c r="G703" t="s">
        <v>27</v>
      </c>
      <c r="H703" t="s">
        <v>28</v>
      </c>
      <c r="I703" t="s">
        <v>18</v>
      </c>
      <c r="J703" s="2">
        <v>12.438000000000001</v>
      </c>
      <c r="K703">
        <v>4.3</v>
      </c>
      <c r="L703" t="str">
        <f>VLOOKUP(supermarkt_data[[#This Row],[Net Profit]],Category[],2,TRUE)</f>
        <v>Bronze</v>
      </c>
      <c r="M703" s="7">
        <f>VLOOKUP(supermarkt_data[[#This Row],[Net Profit]],Discount_[],2,TRUE)</f>
        <v>0.02</v>
      </c>
      <c r="N703" s="8" t="str">
        <f>IF(supermarkt_data[[#This Row],[Payment]]="Cash","Y","")</f>
        <v/>
      </c>
      <c r="O703" t="str">
        <f>IF(OR(supermarkt_data[[#This Row],[Category]]="Gold",supermarkt_data[[#This Row],[Category]]="Premium"),"Gift","")</f>
        <v/>
      </c>
    </row>
    <row r="704" spans="1:15" x14ac:dyDescent="0.35">
      <c r="A704" t="s">
        <v>731</v>
      </c>
      <c r="B704" s="1">
        <v>43515</v>
      </c>
      <c r="C704" t="s">
        <v>32</v>
      </c>
      <c r="D704" t="s">
        <v>13</v>
      </c>
      <c r="E704" t="s">
        <v>14</v>
      </c>
      <c r="F704" t="s">
        <v>15</v>
      </c>
      <c r="G704" t="s">
        <v>27</v>
      </c>
      <c r="H704" t="s">
        <v>24</v>
      </c>
      <c r="I704" t="s">
        <v>29</v>
      </c>
      <c r="J704" s="2">
        <v>31.311</v>
      </c>
      <c r="K704">
        <v>7.8</v>
      </c>
      <c r="L704" t="str">
        <f>VLOOKUP(supermarkt_data[[#This Row],[Net Profit]],Category[],2,TRUE)</f>
        <v>Gold</v>
      </c>
      <c r="M704" s="7">
        <f>VLOOKUP(supermarkt_data[[#This Row],[Net Profit]],Discount_[],2,TRUE)</f>
        <v>7.0000000000000007E-2</v>
      </c>
      <c r="N704" s="8" t="str">
        <f>IF(supermarkt_data[[#This Row],[Payment]]="Cash","Y","")</f>
        <v/>
      </c>
      <c r="O704" t="str">
        <f>IF(OR(supermarkt_data[[#This Row],[Category]]="Gold",supermarkt_data[[#This Row],[Category]]="Premium"),"Gift","")</f>
        <v>Gift</v>
      </c>
    </row>
    <row r="705" spans="1:15" x14ac:dyDescent="0.35">
      <c r="A705" t="s">
        <v>732</v>
      </c>
      <c r="B705" s="1">
        <v>43477</v>
      </c>
      <c r="C705" t="s">
        <v>12</v>
      </c>
      <c r="D705" t="s">
        <v>21</v>
      </c>
      <c r="E705" t="s">
        <v>22</v>
      </c>
      <c r="F705" t="s">
        <v>23</v>
      </c>
      <c r="G705" t="s">
        <v>27</v>
      </c>
      <c r="H705" t="s">
        <v>28</v>
      </c>
      <c r="I705" t="s">
        <v>18</v>
      </c>
      <c r="J705" s="2">
        <v>48.75</v>
      </c>
      <c r="K705">
        <v>8</v>
      </c>
      <c r="L705" t="str">
        <f>VLOOKUP(supermarkt_data[[#This Row],[Net Profit]],Category[],2,TRUE)</f>
        <v>Premium</v>
      </c>
      <c r="M705" s="7">
        <f>VLOOKUP(supermarkt_data[[#This Row],[Net Profit]],Discount_[],2,TRUE)</f>
        <v>0.1</v>
      </c>
      <c r="N705" s="8" t="str">
        <f>IF(supermarkt_data[[#This Row],[Payment]]="Cash","Y","")</f>
        <v/>
      </c>
      <c r="O705" t="str">
        <f>IF(OR(supermarkt_data[[#This Row],[Category]]="Gold",supermarkt_data[[#This Row],[Category]]="Premium"),"Gift","")</f>
        <v>Gift</v>
      </c>
    </row>
    <row r="706" spans="1:15" x14ac:dyDescent="0.35">
      <c r="A706" t="s">
        <v>733</v>
      </c>
      <c r="B706" s="1">
        <v>43503</v>
      </c>
      <c r="C706" t="s">
        <v>32</v>
      </c>
      <c r="D706" t="s">
        <v>21</v>
      </c>
      <c r="E706" t="s">
        <v>22</v>
      </c>
      <c r="F706" t="s">
        <v>23</v>
      </c>
      <c r="G706" t="s">
        <v>16</v>
      </c>
      <c r="H706" t="s">
        <v>43</v>
      </c>
      <c r="I706" t="s">
        <v>18</v>
      </c>
      <c r="J706" s="2">
        <v>24.164000000000001</v>
      </c>
      <c r="K706">
        <v>9.6</v>
      </c>
      <c r="L706" t="str">
        <f>VLOOKUP(supermarkt_data[[#This Row],[Net Profit]],Category[],2,TRUE)</f>
        <v>Silver</v>
      </c>
      <c r="M706" s="7">
        <f>VLOOKUP(supermarkt_data[[#This Row],[Net Profit]],Discount_[],2,TRUE)</f>
        <v>0.04</v>
      </c>
      <c r="N706" s="8" t="str">
        <f>IF(supermarkt_data[[#This Row],[Payment]]="Cash","Y","")</f>
        <v/>
      </c>
      <c r="O706" t="str">
        <f>IF(OR(supermarkt_data[[#This Row],[Category]]="Gold",supermarkt_data[[#This Row],[Category]]="Premium"),"Gift","")</f>
        <v/>
      </c>
    </row>
    <row r="707" spans="1:15" x14ac:dyDescent="0.35">
      <c r="A707" t="s">
        <v>734</v>
      </c>
      <c r="B707" s="1">
        <v>43551</v>
      </c>
      <c r="C707" t="s">
        <v>20</v>
      </c>
      <c r="D707" t="s">
        <v>39</v>
      </c>
      <c r="E707" t="s">
        <v>40</v>
      </c>
      <c r="F707" t="s">
        <v>23</v>
      </c>
      <c r="G707" t="s">
        <v>27</v>
      </c>
      <c r="H707" t="s">
        <v>41</v>
      </c>
      <c r="I707" t="s">
        <v>29</v>
      </c>
      <c r="J707" s="2">
        <v>4.8479999999999999</v>
      </c>
      <c r="K707">
        <v>4.3</v>
      </c>
      <c r="L707" t="str">
        <f>VLOOKUP(supermarkt_data[[#This Row],[Net Profit]],Category[],2,TRUE)</f>
        <v>Alert</v>
      </c>
      <c r="M707" s="7">
        <f>VLOOKUP(supermarkt_data[[#This Row],[Net Profit]],Discount_[],2,TRUE)</f>
        <v>0</v>
      </c>
      <c r="N707" s="8" t="str">
        <f>IF(supermarkt_data[[#This Row],[Payment]]="Cash","Y","")</f>
        <v/>
      </c>
      <c r="O707" t="str">
        <f>IF(OR(supermarkt_data[[#This Row],[Category]]="Gold",supermarkt_data[[#This Row],[Category]]="Premium"),"Gift","")</f>
        <v/>
      </c>
    </row>
    <row r="708" spans="1:15" x14ac:dyDescent="0.35">
      <c r="A708" t="s">
        <v>735</v>
      </c>
      <c r="B708" s="1">
        <v>43523</v>
      </c>
      <c r="C708" t="s">
        <v>32</v>
      </c>
      <c r="D708" t="s">
        <v>39</v>
      </c>
      <c r="E708" t="s">
        <v>40</v>
      </c>
      <c r="F708" t="s">
        <v>15</v>
      </c>
      <c r="G708" t="s">
        <v>16</v>
      </c>
      <c r="H708" t="s">
        <v>43</v>
      </c>
      <c r="I708" t="s">
        <v>29</v>
      </c>
      <c r="J708" s="2">
        <v>9.8849999999999998</v>
      </c>
      <c r="K708">
        <v>5</v>
      </c>
      <c r="L708" t="str">
        <f>VLOOKUP(supermarkt_data[[#This Row],[Net Profit]],Category[],2,TRUE)</f>
        <v>Alert</v>
      </c>
      <c r="M708" s="7">
        <f>VLOOKUP(supermarkt_data[[#This Row],[Net Profit]],Discount_[],2,TRUE)</f>
        <v>0</v>
      </c>
      <c r="N708" s="8" t="str">
        <f>IF(supermarkt_data[[#This Row],[Payment]]="Cash","Y","")</f>
        <v/>
      </c>
      <c r="O708" t="str">
        <f>IF(OR(supermarkt_data[[#This Row],[Category]]="Gold",supermarkt_data[[#This Row],[Category]]="Premium"),"Gift","")</f>
        <v/>
      </c>
    </row>
    <row r="709" spans="1:15" x14ac:dyDescent="0.35">
      <c r="A709" t="s">
        <v>736</v>
      </c>
      <c r="B709" s="1">
        <v>43471</v>
      </c>
      <c r="C709" t="s">
        <v>12</v>
      </c>
      <c r="D709" t="s">
        <v>39</v>
      </c>
      <c r="E709" t="s">
        <v>40</v>
      </c>
      <c r="F709" t="s">
        <v>15</v>
      </c>
      <c r="G709" t="s">
        <v>27</v>
      </c>
      <c r="H709" t="s">
        <v>17</v>
      </c>
      <c r="I709" t="s">
        <v>25</v>
      </c>
      <c r="J709" s="2">
        <v>36.211500000000001</v>
      </c>
      <c r="K709">
        <v>9.1999999999999993</v>
      </c>
      <c r="L709" t="str">
        <f>VLOOKUP(supermarkt_data[[#This Row],[Net Profit]],Category[],2,TRUE)</f>
        <v>Gold</v>
      </c>
      <c r="M709" s="7">
        <f>VLOOKUP(supermarkt_data[[#This Row],[Net Profit]],Discount_[],2,TRUE)</f>
        <v>7.0000000000000007E-2</v>
      </c>
      <c r="N709" s="8" t="str">
        <f>IF(supermarkt_data[[#This Row],[Payment]]="Cash","Y","")</f>
        <v>Y</v>
      </c>
      <c r="O709" t="str">
        <f>IF(OR(supermarkt_data[[#This Row],[Category]]="Gold",supermarkt_data[[#This Row],[Category]]="Premium"),"Gift","")</f>
        <v>Gift</v>
      </c>
    </row>
    <row r="710" spans="1:15" x14ac:dyDescent="0.35">
      <c r="A710" t="s">
        <v>737</v>
      </c>
      <c r="B710" s="1">
        <v>43526</v>
      </c>
      <c r="C710" t="s">
        <v>20</v>
      </c>
      <c r="D710" t="s">
        <v>39</v>
      </c>
      <c r="E710" t="s">
        <v>40</v>
      </c>
      <c r="F710" t="s">
        <v>15</v>
      </c>
      <c r="G710" t="s">
        <v>16</v>
      </c>
      <c r="H710" t="s">
        <v>28</v>
      </c>
      <c r="I710" t="s">
        <v>25</v>
      </c>
      <c r="J710" s="2">
        <v>39.775500000000001</v>
      </c>
      <c r="K710">
        <v>6.3</v>
      </c>
      <c r="L710" t="str">
        <f>VLOOKUP(supermarkt_data[[#This Row],[Net Profit]],Category[],2,TRUE)</f>
        <v>Gold</v>
      </c>
      <c r="M710" s="7">
        <f>VLOOKUP(supermarkt_data[[#This Row],[Net Profit]],Discount_[],2,TRUE)</f>
        <v>7.0000000000000007E-2</v>
      </c>
      <c r="N710" s="8" t="str">
        <f>IF(supermarkt_data[[#This Row],[Payment]]="Cash","Y","")</f>
        <v>Y</v>
      </c>
      <c r="O710" t="str">
        <f>IF(OR(supermarkt_data[[#This Row],[Category]]="Gold",supermarkt_data[[#This Row],[Category]]="Premium"),"Gift","")</f>
        <v>Gift</v>
      </c>
    </row>
    <row r="711" spans="1:15" x14ac:dyDescent="0.35">
      <c r="A711" t="s">
        <v>738</v>
      </c>
      <c r="B711" s="1">
        <v>43553</v>
      </c>
      <c r="C711" t="s">
        <v>20</v>
      </c>
      <c r="D711" t="s">
        <v>39</v>
      </c>
      <c r="E711" t="s">
        <v>40</v>
      </c>
      <c r="F711" t="s">
        <v>23</v>
      </c>
      <c r="G711" t="s">
        <v>27</v>
      </c>
      <c r="H711" t="s">
        <v>17</v>
      </c>
      <c r="I711" t="s">
        <v>25</v>
      </c>
      <c r="J711" s="2">
        <v>25.119499999999999</v>
      </c>
      <c r="K711">
        <v>8.9</v>
      </c>
      <c r="L711" t="str">
        <f>VLOOKUP(supermarkt_data[[#This Row],[Net Profit]],Category[],2,TRUE)</f>
        <v>Silver</v>
      </c>
      <c r="M711" s="7">
        <f>VLOOKUP(supermarkt_data[[#This Row],[Net Profit]],Discount_[],2,TRUE)</f>
        <v>0.04</v>
      </c>
      <c r="N711" s="8" t="str">
        <f>IF(supermarkt_data[[#This Row],[Payment]]="Cash","Y","")</f>
        <v>Y</v>
      </c>
      <c r="O711" t="str">
        <f>IF(OR(supermarkt_data[[#This Row],[Category]]="Gold",supermarkt_data[[#This Row],[Category]]="Premium"),"Gift","")</f>
        <v/>
      </c>
    </row>
    <row r="712" spans="1:15" x14ac:dyDescent="0.35">
      <c r="A712" t="s">
        <v>739</v>
      </c>
      <c r="B712" s="1">
        <v>43496</v>
      </c>
      <c r="C712" t="s">
        <v>12</v>
      </c>
      <c r="D712" t="s">
        <v>39</v>
      </c>
      <c r="E712" t="s">
        <v>40</v>
      </c>
      <c r="F712" t="s">
        <v>23</v>
      </c>
      <c r="G712" t="s">
        <v>16</v>
      </c>
      <c r="H712" t="s">
        <v>24</v>
      </c>
      <c r="I712" t="s">
        <v>18</v>
      </c>
      <c r="J712" s="2">
        <v>8.6</v>
      </c>
      <c r="K712">
        <v>7.6</v>
      </c>
      <c r="L712" t="str">
        <f>VLOOKUP(supermarkt_data[[#This Row],[Net Profit]],Category[],2,TRUE)</f>
        <v>Alert</v>
      </c>
      <c r="M712" s="7">
        <f>VLOOKUP(supermarkt_data[[#This Row],[Net Profit]],Discount_[],2,TRUE)</f>
        <v>0</v>
      </c>
      <c r="N712" s="8" t="str">
        <f>IF(supermarkt_data[[#This Row],[Payment]]="Cash","Y","")</f>
        <v/>
      </c>
      <c r="O712" t="str">
        <f>IF(OR(supermarkt_data[[#This Row],[Category]]="Gold",supermarkt_data[[#This Row],[Category]]="Premium"),"Gift","")</f>
        <v/>
      </c>
    </row>
    <row r="713" spans="1:15" x14ac:dyDescent="0.35">
      <c r="A713" t="s">
        <v>740</v>
      </c>
      <c r="B713" s="1">
        <v>43486</v>
      </c>
      <c r="C713" t="s">
        <v>12</v>
      </c>
      <c r="D713" t="s">
        <v>21</v>
      </c>
      <c r="E713" t="s">
        <v>22</v>
      </c>
      <c r="F713" t="s">
        <v>15</v>
      </c>
      <c r="G713" t="s">
        <v>27</v>
      </c>
      <c r="H713" t="s">
        <v>41</v>
      </c>
      <c r="I713" t="s">
        <v>25</v>
      </c>
      <c r="J713" s="2">
        <v>3.4489999999999998</v>
      </c>
      <c r="K713">
        <v>4.8</v>
      </c>
      <c r="L713" t="str">
        <f>VLOOKUP(supermarkt_data[[#This Row],[Net Profit]],Category[],2,TRUE)</f>
        <v>Alert</v>
      </c>
      <c r="M713" s="7">
        <f>VLOOKUP(supermarkt_data[[#This Row],[Net Profit]],Discount_[],2,TRUE)</f>
        <v>0</v>
      </c>
      <c r="N713" s="8" t="str">
        <f>IF(supermarkt_data[[#This Row],[Payment]]="Cash","Y","")</f>
        <v>Y</v>
      </c>
      <c r="O713" t="str">
        <f>IF(OR(supermarkt_data[[#This Row],[Category]]="Gold",supermarkt_data[[#This Row],[Category]]="Premium"),"Gift","")</f>
        <v/>
      </c>
    </row>
    <row r="714" spans="1:15" x14ac:dyDescent="0.35">
      <c r="A714" t="s">
        <v>741</v>
      </c>
      <c r="B714" s="1">
        <v>43485</v>
      </c>
      <c r="C714" t="s">
        <v>12</v>
      </c>
      <c r="D714" t="s">
        <v>21</v>
      </c>
      <c r="E714" t="s">
        <v>22</v>
      </c>
      <c r="F714" t="s">
        <v>23</v>
      </c>
      <c r="G714" t="s">
        <v>27</v>
      </c>
      <c r="H714" t="s">
        <v>43</v>
      </c>
      <c r="I714" t="s">
        <v>18</v>
      </c>
      <c r="J714" s="2">
        <v>6.2480000000000002</v>
      </c>
      <c r="K714">
        <v>9.1</v>
      </c>
      <c r="L714" t="str">
        <f>VLOOKUP(supermarkt_data[[#This Row],[Net Profit]],Category[],2,TRUE)</f>
        <v>Alert</v>
      </c>
      <c r="M714" s="7">
        <f>VLOOKUP(supermarkt_data[[#This Row],[Net Profit]],Discount_[],2,TRUE)</f>
        <v>0</v>
      </c>
      <c r="N714" s="8" t="str">
        <f>IF(supermarkt_data[[#This Row],[Payment]]="Cash","Y","")</f>
        <v/>
      </c>
      <c r="O714" t="str">
        <f>IF(OR(supermarkt_data[[#This Row],[Category]]="Gold",supermarkt_data[[#This Row],[Category]]="Premium"),"Gift","")</f>
        <v/>
      </c>
    </row>
    <row r="715" spans="1:15" x14ac:dyDescent="0.35">
      <c r="A715" t="s">
        <v>742</v>
      </c>
      <c r="B715" s="1">
        <v>43482</v>
      </c>
      <c r="C715" t="s">
        <v>12</v>
      </c>
      <c r="D715" t="s">
        <v>13</v>
      </c>
      <c r="E715" t="s">
        <v>14</v>
      </c>
      <c r="F715" t="s">
        <v>23</v>
      </c>
      <c r="G715" t="s">
        <v>27</v>
      </c>
      <c r="H715" t="s">
        <v>33</v>
      </c>
      <c r="I715" t="s">
        <v>18</v>
      </c>
      <c r="J715" s="2">
        <v>3.855</v>
      </c>
      <c r="K715">
        <v>6.1</v>
      </c>
      <c r="L715" t="str">
        <f>VLOOKUP(supermarkt_data[[#This Row],[Net Profit]],Category[],2,TRUE)</f>
        <v>Alert</v>
      </c>
      <c r="M715" s="7">
        <f>VLOOKUP(supermarkt_data[[#This Row],[Net Profit]],Discount_[],2,TRUE)</f>
        <v>0</v>
      </c>
      <c r="N715" s="8" t="str">
        <f>IF(supermarkt_data[[#This Row],[Payment]]="Cash","Y","")</f>
        <v/>
      </c>
      <c r="O715" t="str">
        <f>IF(OR(supermarkt_data[[#This Row],[Category]]="Gold",supermarkt_data[[#This Row],[Category]]="Premium"),"Gift","")</f>
        <v/>
      </c>
    </row>
    <row r="716" spans="1:15" x14ac:dyDescent="0.35">
      <c r="A716" t="s">
        <v>743</v>
      </c>
      <c r="B716" s="1">
        <v>43524</v>
      </c>
      <c r="C716" t="s">
        <v>32</v>
      </c>
      <c r="D716" t="s">
        <v>13</v>
      </c>
      <c r="E716" t="s">
        <v>14</v>
      </c>
      <c r="F716" t="s">
        <v>15</v>
      </c>
      <c r="G716" t="s">
        <v>27</v>
      </c>
      <c r="H716" t="s">
        <v>41</v>
      </c>
      <c r="I716" t="s">
        <v>25</v>
      </c>
      <c r="J716" s="2">
        <v>24.186</v>
      </c>
      <c r="K716">
        <v>9.1</v>
      </c>
      <c r="L716" t="str">
        <f>VLOOKUP(supermarkt_data[[#This Row],[Net Profit]],Category[],2,TRUE)</f>
        <v>Silver</v>
      </c>
      <c r="M716" s="7">
        <f>VLOOKUP(supermarkt_data[[#This Row],[Net Profit]],Discount_[],2,TRUE)</f>
        <v>0.04</v>
      </c>
      <c r="N716" s="8" t="str">
        <f>IF(supermarkt_data[[#This Row],[Payment]]="Cash","Y","")</f>
        <v>Y</v>
      </c>
      <c r="O716" t="str">
        <f>IF(OR(supermarkt_data[[#This Row],[Category]]="Gold",supermarkt_data[[#This Row],[Category]]="Premium"),"Gift","")</f>
        <v/>
      </c>
    </row>
    <row r="717" spans="1:15" x14ac:dyDescent="0.35">
      <c r="A717" t="s">
        <v>744</v>
      </c>
      <c r="B717" s="1">
        <v>43543</v>
      </c>
      <c r="C717" t="s">
        <v>20</v>
      </c>
      <c r="D717" t="s">
        <v>21</v>
      </c>
      <c r="E717" t="s">
        <v>22</v>
      </c>
      <c r="F717" t="s">
        <v>15</v>
      </c>
      <c r="G717" t="s">
        <v>16</v>
      </c>
      <c r="H717" t="s">
        <v>28</v>
      </c>
      <c r="I717" t="s">
        <v>18</v>
      </c>
      <c r="J717" s="2">
        <v>15.106</v>
      </c>
      <c r="K717">
        <v>8.3000000000000007</v>
      </c>
      <c r="L717" t="str">
        <f>VLOOKUP(supermarkt_data[[#This Row],[Net Profit]],Category[],2,TRUE)</f>
        <v>Bronze</v>
      </c>
      <c r="M717" s="7">
        <f>VLOOKUP(supermarkt_data[[#This Row],[Net Profit]],Discount_[],2,TRUE)</f>
        <v>0.02</v>
      </c>
      <c r="N717" s="8" t="str">
        <f>IF(supermarkt_data[[#This Row],[Payment]]="Cash","Y","")</f>
        <v/>
      </c>
      <c r="O717" t="str">
        <f>IF(OR(supermarkt_data[[#This Row],[Category]]="Gold",supermarkt_data[[#This Row],[Category]]="Premium"),"Gift","")</f>
        <v/>
      </c>
    </row>
    <row r="718" spans="1:15" x14ac:dyDescent="0.35">
      <c r="A718" t="s">
        <v>745</v>
      </c>
      <c r="B718" s="1">
        <v>43515</v>
      </c>
      <c r="C718" t="s">
        <v>32</v>
      </c>
      <c r="D718" t="s">
        <v>21</v>
      </c>
      <c r="E718" t="s">
        <v>22</v>
      </c>
      <c r="F718" t="s">
        <v>23</v>
      </c>
      <c r="G718" t="s">
        <v>16</v>
      </c>
      <c r="H718" t="s">
        <v>24</v>
      </c>
      <c r="I718" t="s">
        <v>18</v>
      </c>
      <c r="J718" s="2">
        <v>34.933500000000002</v>
      </c>
      <c r="K718">
        <v>7.2</v>
      </c>
      <c r="L718" t="str">
        <f>VLOOKUP(supermarkt_data[[#This Row],[Net Profit]],Category[],2,TRUE)</f>
        <v>Gold</v>
      </c>
      <c r="M718" s="7">
        <f>VLOOKUP(supermarkt_data[[#This Row],[Net Profit]],Discount_[],2,TRUE)</f>
        <v>7.0000000000000007E-2</v>
      </c>
      <c r="N718" s="8" t="str">
        <f>IF(supermarkt_data[[#This Row],[Payment]]="Cash","Y","")</f>
        <v/>
      </c>
      <c r="O718" t="str">
        <f>IF(OR(supermarkt_data[[#This Row],[Category]]="Gold",supermarkt_data[[#This Row],[Category]]="Premium"),"Gift","")</f>
        <v>Gift</v>
      </c>
    </row>
    <row r="719" spans="1:15" x14ac:dyDescent="0.35">
      <c r="A719" t="s">
        <v>746</v>
      </c>
      <c r="B719" s="1">
        <v>43500</v>
      </c>
      <c r="C719" t="s">
        <v>32</v>
      </c>
      <c r="D719" t="s">
        <v>21</v>
      </c>
      <c r="E719" t="s">
        <v>22</v>
      </c>
      <c r="F719" t="s">
        <v>23</v>
      </c>
      <c r="G719" t="s">
        <v>16</v>
      </c>
      <c r="H719" t="s">
        <v>17</v>
      </c>
      <c r="I719" t="s">
        <v>18</v>
      </c>
      <c r="J719" s="2">
        <v>6.2324999999999999</v>
      </c>
      <c r="K719">
        <v>6</v>
      </c>
      <c r="L719" t="str">
        <f>VLOOKUP(supermarkt_data[[#This Row],[Net Profit]],Category[],2,TRUE)</f>
        <v>Alert</v>
      </c>
      <c r="M719" s="7">
        <f>VLOOKUP(supermarkt_data[[#This Row],[Net Profit]],Discount_[],2,TRUE)</f>
        <v>0</v>
      </c>
      <c r="N719" s="8" t="str">
        <f>IF(supermarkt_data[[#This Row],[Payment]]="Cash","Y","")</f>
        <v/>
      </c>
      <c r="O719" t="str">
        <f>IF(OR(supermarkt_data[[#This Row],[Category]]="Gold",supermarkt_data[[#This Row],[Category]]="Premium"),"Gift","")</f>
        <v/>
      </c>
    </row>
    <row r="720" spans="1:15" x14ac:dyDescent="0.35">
      <c r="A720" t="s">
        <v>747</v>
      </c>
      <c r="B720" s="1">
        <v>43496</v>
      </c>
      <c r="C720" t="s">
        <v>12</v>
      </c>
      <c r="D720" t="s">
        <v>21</v>
      </c>
      <c r="E720" t="s">
        <v>22</v>
      </c>
      <c r="F720" t="s">
        <v>15</v>
      </c>
      <c r="G720" t="s">
        <v>27</v>
      </c>
      <c r="H720" t="s">
        <v>43</v>
      </c>
      <c r="I720" t="s">
        <v>18</v>
      </c>
      <c r="J720" s="2">
        <v>39.479999999999997</v>
      </c>
      <c r="K720">
        <v>8.5</v>
      </c>
      <c r="L720" t="str">
        <f>VLOOKUP(supermarkt_data[[#This Row],[Net Profit]],Category[],2,TRUE)</f>
        <v>Gold</v>
      </c>
      <c r="M720" s="7">
        <f>VLOOKUP(supermarkt_data[[#This Row],[Net Profit]],Discount_[],2,TRUE)</f>
        <v>7.0000000000000007E-2</v>
      </c>
      <c r="N720" s="8" t="str">
        <f>IF(supermarkt_data[[#This Row],[Payment]]="Cash","Y","")</f>
        <v/>
      </c>
      <c r="O720" t="str">
        <f>IF(OR(supermarkt_data[[#This Row],[Category]]="Gold",supermarkt_data[[#This Row],[Category]]="Premium"),"Gift","")</f>
        <v>Gift</v>
      </c>
    </row>
    <row r="721" spans="1:15" x14ac:dyDescent="0.35">
      <c r="A721" t="s">
        <v>748</v>
      </c>
      <c r="B721" s="1">
        <v>43502</v>
      </c>
      <c r="C721" t="s">
        <v>32</v>
      </c>
      <c r="D721" t="s">
        <v>13</v>
      </c>
      <c r="E721" t="s">
        <v>14</v>
      </c>
      <c r="F721" t="s">
        <v>23</v>
      </c>
      <c r="G721" t="s">
        <v>16</v>
      </c>
      <c r="H721" t="s">
        <v>17</v>
      </c>
      <c r="I721" t="s">
        <v>29</v>
      </c>
      <c r="J721" s="2">
        <v>8.92</v>
      </c>
      <c r="K721">
        <v>6.6</v>
      </c>
      <c r="L721" t="str">
        <f>VLOOKUP(supermarkt_data[[#This Row],[Net Profit]],Category[],2,TRUE)</f>
        <v>Alert</v>
      </c>
      <c r="M721" s="7">
        <f>VLOOKUP(supermarkt_data[[#This Row],[Net Profit]],Discount_[],2,TRUE)</f>
        <v>0</v>
      </c>
      <c r="N721" s="8" t="str">
        <f>IF(supermarkt_data[[#This Row],[Payment]]="Cash","Y","")</f>
        <v/>
      </c>
      <c r="O721" t="str">
        <f>IF(OR(supermarkt_data[[#This Row],[Category]]="Gold",supermarkt_data[[#This Row],[Category]]="Premium"),"Gift","")</f>
        <v/>
      </c>
    </row>
    <row r="722" spans="1:15" x14ac:dyDescent="0.35">
      <c r="A722" t="s">
        <v>749</v>
      </c>
      <c r="B722" s="1">
        <v>43552</v>
      </c>
      <c r="C722" t="s">
        <v>20</v>
      </c>
      <c r="D722" t="s">
        <v>13</v>
      </c>
      <c r="E722" t="s">
        <v>14</v>
      </c>
      <c r="F722" t="s">
        <v>15</v>
      </c>
      <c r="G722" t="s">
        <v>16</v>
      </c>
      <c r="H722" t="s">
        <v>43</v>
      </c>
      <c r="I722" t="s">
        <v>18</v>
      </c>
      <c r="J722" s="2">
        <v>25.010999999999999</v>
      </c>
      <c r="K722">
        <v>4.5</v>
      </c>
      <c r="L722" t="str">
        <f>VLOOKUP(supermarkt_data[[#This Row],[Net Profit]],Category[],2,TRUE)</f>
        <v>Silver</v>
      </c>
      <c r="M722" s="7">
        <f>VLOOKUP(supermarkt_data[[#This Row],[Net Profit]],Discount_[],2,TRUE)</f>
        <v>0.04</v>
      </c>
      <c r="N722" s="8" t="str">
        <f>IF(supermarkt_data[[#This Row],[Payment]]="Cash","Y","")</f>
        <v/>
      </c>
      <c r="O722" t="str">
        <f>IF(OR(supermarkt_data[[#This Row],[Category]]="Gold",supermarkt_data[[#This Row],[Category]]="Premium"),"Gift","")</f>
        <v/>
      </c>
    </row>
    <row r="723" spans="1:15" x14ac:dyDescent="0.35">
      <c r="A723" t="s">
        <v>750</v>
      </c>
      <c r="B723" s="1">
        <v>43484</v>
      </c>
      <c r="C723" t="s">
        <v>12</v>
      </c>
      <c r="D723" t="s">
        <v>13</v>
      </c>
      <c r="E723" t="s">
        <v>14</v>
      </c>
      <c r="F723" t="s">
        <v>15</v>
      </c>
      <c r="G723" t="s">
        <v>27</v>
      </c>
      <c r="H723" t="s">
        <v>24</v>
      </c>
      <c r="I723" t="s">
        <v>29</v>
      </c>
      <c r="J723" s="2">
        <v>1.7909999999999999</v>
      </c>
      <c r="K723">
        <v>8.1</v>
      </c>
      <c r="L723" t="str">
        <f>VLOOKUP(supermarkt_data[[#This Row],[Net Profit]],Category[],2,TRUE)</f>
        <v>Alert</v>
      </c>
      <c r="M723" s="7">
        <f>VLOOKUP(supermarkt_data[[#This Row],[Net Profit]],Discount_[],2,TRUE)</f>
        <v>0</v>
      </c>
      <c r="N723" s="8" t="str">
        <f>IF(supermarkt_data[[#This Row],[Payment]]="Cash","Y","")</f>
        <v/>
      </c>
      <c r="O723" t="str">
        <f>IF(OR(supermarkt_data[[#This Row],[Category]]="Gold",supermarkt_data[[#This Row],[Category]]="Premium"),"Gift","")</f>
        <v/>
      </c>
    </row>
    <row r="724" spans="1:15" x14ac:dyDescent="0.35">
      <c r="A724" t="s">
        <v>751</v>
      </c>
      <c r="B724" s="1">
        <v>43513</v>
      </c>
      <c r="C724" t="s">
        <v>32</v>
      </c>
      <c r="D724" t="s">
        <v>13</v>
      </c>
      <c r="E724" t="s">
        <v>14</v>
      </c>
      <c r="F724" t="s">
        <v>23</v>
      </c>
      <c r="G724" t="s">
        <v>27</v>
      </c>
      <c r="H724" t="s">
        <v>43</v>
      </c>
      <c r="I724" t="s">
        <v>29</v>
      </c>
      <c r="J724" s="2">
        <v>6.8070000000000004</v>
      </c>
      <c r="K724">
        <v>7.2</v>
      </c>
      <c r="L724" t="str">
        <f>VLOOKUP(supermarkt_data[[#This Row],[Net Profit]],Category[],2,TRUE)</f>
        <v>Alert</v>
      </c>
      <c r="M724" s="7">
        <f>VLOOKUP(supermarkt_data[[#This Row],[Net Profit]],Discount_[],2,TRUE)</f>
        <v>0</v>
      </c>
      <c r="N724" s="8" t="str">
        <f>IF(supermarkt_data[[#This Row],[Payment]]="Cash","Y","")</f>
        <v/>
      </c>
      <c r="O724" t="str">
        <f>IF(OR(supermarkt_data[[#This Row],[Category]]="Gold",supermarkt_data[[#This Row],[Category]]="Premium"),"Gift","")</f>
        <v/>
      </c>
    </row>
    <row r="725" spans="1:15" x14ac:dyDescent="0.35">
      <c r="A725" t="s">
        <v>752</v>
      </c>
      <c r="B725" s="1">
        <v>43483</v>
      </c>
      <c r="C725" t="s">
        <v>12</v>
      </c>
      <c r="D725" t="s">
        <v>39</v>
      </c>
      <c r="E725" t="s">
        <v>40</v>
      </c>
      <c r="F725" t="s">
        <v>15</v>
      </c>
      <c r="G725" t="s">
        <v>16</v>
      </c>
      <c r="H725" t="s">
        <v>43</v>
      </c>
      <c r="I725" t="s">
        <v>29</v>
      </c>
      <c r="J725" s="2">
        <v>5.2439999999999998</v>
      </c>
      <c r="K725">
        <v>6.1</v>
      </c>
      <c r="L725" t="str">
        <f>VLOOKUP(supermarkt_data[[#This Row],[Net Profit]],Category[],2,TRUE)</f>
        <v>Alert</v>
      </c>
      <c r="M725" s="7">
        <f>VLOOKUP(supermarkt_data[[#This Row],[Net Profit]],Discount_[],2,TRUE)</f>
        <v>0</v>
      </c>
      <c r="N725" s="8" t="str">
        <f>IF(supermarkt_data[[#This Row],[Payment]]="Cash","Y","")</f>
        <v/>
      </c>
      <c r="O725" t="str">
        <f>IF(OR(supermarkt_data[[#This Row],[Category]]="Gold",supermarkt_data[[#This Row],[Category]]="Premium"),"Gift","")</f>
        <v/>
      </c>
    </row>
    <row r="726" spans="1:15" x14ac:dyDescent="0.35">
      <c r="A726" t="s">
        <v>753</v>
      </c>
      <c r="B726" s="1">
        <v>43498</v>
      </c>
      <c r="C726" t="s">
        <v>32</v>
      </c>
      <c r="D726" t="s">
        <v>39</v>
      </c>
      <c r="E726" t="s">
        <v>40</v>
      </c>
      <c r="F726" t="s">
        <v>23</v>
      </c>
      <c r="G726" t="s">
        <v>16</v>
      </c>
      <c r="H726" t="s">
        <v>43</v>
      </c>
      <c r="I726" t="s">
        <v>25</v>
      </c>
      <c r="J726" s="2">
        <v>8.9459999999999997</v>
      </c>
      <c r="K726">
        <v>7.1</v>
      </c>
      <c r="L726" t="str">
        <f>VLOOKUP(supermarkt_data[[#This Row],[Net Profit]],Category[],2,TRUE)</f>
        <v>Alert</v>
      </c>
      <c r="M726" s="7">
        <f>VLOOKUP(supermarkt_data[[#This Row],[Net Profit]],Discount_[],2,TRUE)</f>
        <v>0</v>
      </c>
      <c r="N726" s="8" t="str">
        <f>IF(supermarkt_data[[#This Row],[Payment]]="Cash","Y","")</f>
        <v>Y</v>
      </c>
      <c r="O726" t="str">
        <f>IF(OR(supermarkt_data[[#This Row],[Category]]="Gold",supermarkt_data[[#This Row],[Category]]="Premium"),"Gift","")</f>
        <v/>
      </c>
    </row>
    <row r="727" spans="1:15" x14ac:dyDescent="0.35">
      <c r="A727" t="s">
        <v>754</v>
      </c>
      <c r="B727" s="1">
        <v>43483</v>
      </c>
      <c r="C727" t="s">
        <v>12</v>
      </c>
      <c r="D727" t="s">
        <v>21</v>
      </c>
      <c r="E727" t="s">
        <v>22</v>
      </c>
      <c r="F727" t="s">
        <v>15</v>
      </c>
      <c r="G727" t="s">
        <v>16</v>
      </c>
      <c r="H727" t="s">
        <v>33</v>
      </c>
      <c r="I727" t="s">
        <v>25</v>
      </c>
      <c r="J727" s="2">
        <v>40.783499999999997</v>
      </c>
      <c r="K727">
        <v>5.0999999999999996</v>
      </c>
      <c r="L727" t="str">
        <f>VLOOKUP(supermarkt_data[[#This Row],[Net Profit]],Category[],2,TRUE)</f>
        <v>Premium</v>
      </c>
      <c r="M727" s="7">
        <f>VLOOKUP(supermarkt_data[[#This Row],[Net Profit]],Discount_[],2,TRUE)</f>
        <v>0.1</v>
      </c>
      <c r="N727" s="8" t="str">
        <f>IF(supermarkt_data[[#This Row],[Payment]]="Cash","Y","")</f>
        <v>Y</v>
      </c>
      <c r="O727" t="str">
        <f>IF(OR(supermarkt_data[[#This Row],[Category]]="Gold",supermarkt_data[[#This Row],[Category]]="Premium"),"Gift","")</f>
        <v>Gift</v>
      </c>
    </row>
    <row r="728" spans="1:15" x14ac:dyDescent="0.35">
      <c r="A728" t="s">
        <v>755</v>
      </c>
      <c r="B728" s="1">
        <v>43542</v>
      </c>
      <c r="C728" t="s">
        <v>20</v>
      </c>
      <c r="D728" t="s">
        <v>39</v>
      </c>
      <c r="E728" t="s">
        <v>40</v>
      </c>
      <c r="F728" t="s">
        <v>23</v>
      </c>
      <c r="G728" t="s">
        <v>27</v>
      </c>
      <c r="H728" t="s">
        <v>28</v>
      </c>
      <c r="I728" t="s">
        <v>29</v>
      </c>
      <c r="J728" s="2">
        <v>6.6180000000000003</v>
      </c>
      <c r="K728">
        <v>7.9</v>
      </c>
      <c r="L728" t="str">
        <f>VLOOKUP(supermarkt_data[[#This Row],[Net Profit]],Category[],2,TRUE)</f>
        <v>Alert</v>
      </c>
      <c r="M728" s="7">
        <f>VLOOKUP(supermarkt_data[[#This Row],[Net Profit]],Discount_[],2,TRUE)</f>
        <v>0</v>
      </c>
      <c r="N728" s="8" t="str">
        <f>IF(supermarkt_data[[#This Row],[Payment]]="Cash","Y","")</f>
        <v/>
      </c>
      <c r="O728" t="str">
        <f>IF(OR(supermarkt_data[[#This Row],[Category]]="Gold",supermarkt_data[[#This Row],[Category]]="Premium"),"Gift","")</f>
        <v/>
      </c>
    </row>
    <row r="729" spans="1:15" x14ac:dyDescent="0.35">
      <c r="A729" t="s">
        <v>756</v>
      </c>
      <c r="B729" s="1">
        <v>43476</v>
      </c>
      <c r="C729" t="s">
        <v>12</v>
      </c>
      <c r="D729" t="s">
        <v>21</v>
      </c>
      <c r="E729" t="s">
        <v>22</v>
      </c>
      <c r="F729" t="s">
        <v>15</v>
      </c>
      <c r="G729" t="s">
        <v>16</v>
      </c>
      <c r="H729" t="s">
        <v>41</v>
      </c>
      <c r="I729" t="s">
        <v>25</v>
      </c>
      <c r="J729" s="2">
        <v>12.8695</v>
      </c>
      <c r="K729">
        <v>7.4</v>
      </c>
      <c r="L729" t="str">
        <f>VLOOKUP(supermarkt_data[[#This Row],[Net Profit]],Category[],2,TRUE)</f>
        <v>Bronze</v>
      </c>
      <c r="M729" s="7">
        <f>VLOOKUP(supermarkt_data[[#This Row],[Net Profit]],Discount_[],2,TRUE)</f>
        <v>0.02</v>
      </c>
      <c r="N729" s="8" t="str">
        <f>IF(supermarkt_data[[#This Row],[Payment]]="Cash","Y","")</f>
        <v>Y</v>
      </c>
      <c r="O729" t="str">
        <f>IF(OR(supermarkt_data[[#This Row],[Category]]="Gold",supermarkt_data[[#This Row],[Category]]="Premium"),"Gift","")</f>
        <v/>
      </c>
    </row>
    <row r="730" spans="1:15" x14ac:dyDescent="0.35">
      <c r="A730" t="s">
        <v>757</v>
      </c>
      <c r="B730" s="1">
        <v>43500</v>
      </c>
      <c r="C730" t="s">
        <v>32</v>
      </c>
      <c r="D730" t="s">
        <v>39</v>
      </c>
      <c r="E730" t="s">
        <v>40</v>
      </c>
      <c r="F730" t="s">
        <v>15</v>
      </c>
      <c r="G730" t="s">
        <v>27</v>
      </c>
      <c r="H730" t="s">
        <v>41</v>
      </c>
      <c r="I730" t="s">
        <v>18</v>
      </c>
      <c r="J730" s="2">
        <v>4.6680000000000001</v>
      </c>
      <c r="K730">
        <v>7.4</v>
      </c>
      <c r="L730" t="str">
        <f>VLOOKUP(supermarkt_data[[#This Row],[Net Profit]],Category[],2,TRUE)</f>
        <v>Alert</v>
      </c>
      <c r="M730" s="7">
        <f>VLOOKUP(supermarkt_data[[#This Row],[Net Profit]],Discount_[],2,TRUE)</f>
        <v>0</v>
      </c>
      <c r="N730" s="8" t="str">
        <f>IF(supermarkt_data[[#This Row],[Payment]]="Cash","Y","")</f>
        <v/>
      </c>
      <c r="O730" t="str">
        <f>IF(OR(supermarkt_data[[#This Row],[Category]]="Gold",supermarkt_data[[#This Row],[Category]]="Premium"),"Gift","")</f>
        <v/>
      </c>
    </row>
    <row r="731" spans="1:15" x14ac:dyDescent="0.35">
      <c r="A731" t="s">
        <v>758</v>
      </c>
      <c r="B731" s="1">
        <v>43502</v>
      </c>
      <c r="C731" t="s">
        <v>32</v>
      </c>
      <c r="D731" t="s">
        <v>21</v>
      </c>
      <c r="E731" t="s">
        <v>22</v>
      </c>
      <c r="F731" t="s">
        <v>15</v>
      </c>
      <c r="G731" t="s">
        <v>16</v>
      </c>
      <c r="H731" t="s">
        <v>17</v>
      </c>
      <c r="I731" t="s">
        <v>25</v>
      </c>
      <c r="J731" s="2">
        <v>11.4</v>
      </c>
      <c r="K731">
        <v>6.6</v>
      </c>
      <c r="L731" t="str">
        <f>VLOOKUP(supermarkt_data[[#This Row],[Net Profit]],Category[],2,TRUE)</f>
        <v>Bronze</v>
      </c>
      <c r="M731" s="7">
        <f>VLOOKUP(supermarkt_data[[#This Row],[Net Profit]],Discount_[],2,TRUE)</f>
        <v>0.02</v>
      </c>
      <c r="N731" s="8" t="str">
        <f>IF(supermarkt_data[[#This Row],[Payment]]="Cash","Y","")</f>
        <v>Y</v>
      </c>
      <c r="O731" t="str">
        <f>IF(OR(supermarkt_data[[#This Row],[Category]]="Gold",supermarkt_data[[#This Row],[Category]]="Premium"),"Gift","")</f>
        <v/>
      </c>
    </row>
    <row r="732" spans="1:15" x14ac:dyDescent="0.35">
      <c r="A732" t="s">
        <v>759</v>
      </c>
      <c r="B732" s="1">
        <v>43473</v>
      </c>
      <c r="C732" t="s">
        <v>12</v>
      </c>
      <c r="D732" t="s">
        <v>21</v>
      </c>
      <c r="E732" t="s">
        <v>22</v>
      </c>
      <c r="F732" t="s">
        <v>15</v>
      </c>
      <c r="G732" t="s">
        <v>27</v>
      </c>
      <c r="H732" t="s">
        <v>28</v>
      </c>
      <c r="I732" t="s">
        <v>29</v>
      </c>
      <c r="J732" s="2">
        <v>8.3354999999999997</v>
      </c>
      <c r="K732">
        <v>5.9</v>
      </c>
      <c r="L732" t="str">
        <f>VLOOKUP(supermarkt_data[[#This Row],[Net Profit]],Category[],2,TRUE)</f>
        <v>Alert</v>
      </c>
      <c r="M732" s="7">
        <f>VLOOKUP(supermarkt_data[[#This Row],[Net Profit]],Discount_[],2,TRUE)</f>
        <v>0</v>
      </c>
      <c r="N732" s="8" t="str">
        <f>IF(supermarkt_data[[#This Row],[Payment]]="Cash","Y","")</f>
        <v/>
      </c>
      <c r="O732" t="str">
        <f>IF(OR(supermarkt_data[[#This Row],[Category]]="Gold",supermarkt_data[[#This Row],[Category]]="Premium"),"Gift","")</f>
        <v/>
      </c>
    </row>
    <row r="733" spans="1:15" x14ac:dyDescent="0.35">
      <c r="A733" t="s">
        <v>760</v>
      </c>
      <c r="B733" s="1">
        <v>43529</v>
      </c>
      <c r="C733" t="s">
        <v>20</v>
      </c>
      <c r="D733" t="s">
        <v>39</v>
      </c>
      <c r="E733" t="s">
        <v>40</v>
      </c>
      <c r="F733" t="s">
        <v>23</v>
      </c>
      <c r="G733" t="s">
        <v>27</v>
      </c>
      <c r="H733" t="s">
        <v>33</v>
      </c>
      <c r="I733" t="s">
        <v>29</v>
      </c>
      <c r="J733" s="2">
        <v>34.869999999999997</v>
      </c>
      <c r="K733">
        <v>8.9</v>
      </c>
      <c r="L733" t="str">
        <f>VLOOKUP(supermarkt_data[[#This Row],[Net Profit]],Category[],2,TRUE)</f>
        <v>Gold</v>
      </c>
      <c r="M733" s="7">
        <f>VLOOKUP(supermarkt_data[[#This Row],[Net Profit]],Discount_[],2,TRUE)</f>
        <v>7.0000000000000007E-2</v>
      </c>
      <c r="N733" s="8" t="str">
        <f>IF(supermarkt_data[[#This Row],[Payment]]="Cash","Y","")</f>
        <v/>
      </c>
      <c r="O733" t="str">
        <f>IF(OR(supermarkt_data[[#This Row],[Category]]="Gold",supermarkt_data[[#This Row],[Category]]="Premium"),"Gift","")</f>
        <v>Gift</v>
      </c>
    </row>
    <row r="734" spans="1:15" x14ac:dyDescent="0.35">
      <c r="A734" t="s">
        <v>761</v>
      </c>
      <c r="B734" s="1">
        <v>43540</v>
      </c>
      <c r="C734" t="s">
        <v>20</v>
      </c>
      <c r="D734" t="s">
        <v>21</v>
      </c>
      <c r="E734" t="s">
        <v>22</v>
      </c>
      <c r="F734" t="s">
        <v>23</v>
      </c>
      <c r="G734" t="s">
        <v>27</v>
      </c>
      <c r="H734" t="s">
        <v>43</v>
      </c>
      <c r="I734" t="s">
        <v>18</v>
      </c>
      <c r="J734" s="2">
        <v>19.452000000000002</v>
      </c>
      <c r="K734">
        <v>6.8</v>
      </c>
      <c r="L734" t="str">
        <f>VLOOKUP(supermarkt_data[[#This Row],[Net Profit]],Category[],2,TRUE)</f>
        <v>Bronze</v>
      </c>
      <c r="M734" s="7">
        <f>VLOOKUP(supermarkt_data[[#This Row],[Net Profit]],Discount_[],2,TRUE)</f>
        <v>0.02</v>
      </c>
      <c r="N734" s="8" t="str">
        <f>IF(supermarkt_data[[#This Row],[Payment]]="Cash","Y","")</f>
        <v/>
      </c>
      <c r="O734" t="str">
        <f>IF(OR(supermarkt_data[[#This Row],[Category]]="Gold",supermarkt_data[[#This Row],[Category]]="Premium"),"Gift","")</f>
        <v/>
      </c>
    </row>
    <row r="735" spans="1:15" x14ac:dyDescent="0.35">
      <c r="A735" t="s">
        <v>762</v>
      </c>
      <c r="B735" s="1">
        <v>43533</v>
      </c>
      <c r="C735" t="s">
        <v>20</v>
      </c>
      <c r="D735" t="s">
        <v>39</v>
      </c>
      <c r="E735" t="s">
        <v>40</v>
      </c>
      <c r="F735" t="s">
        <v>15</v>
      </c>
      <c r="G735" t="s">
        <v>16</v>
      </c>
      <c r="H735" t="s">
        <v>28</v>
      </c>
      <c r="I735" t="s">
        <v>25</v>
      </c>
      <c r="J735" s="2">
        <v>18.263000000000002</v>
      </c>
      <c r="K735">
        <v>9.3000000000000007</v>
      </c>
      <c r="L735" t="str">
        <f>VLOOKUP(supermarkt_data[[#This Row],[Net Profit]],Category[],2,TRUE)</f>
        <v>Bronze</v>
      </c>
      <c r="M735" s="7">
        <f>VLOOKUP(supermarkt_data[[#This Row],[Net Profit]],Discount_[],2,TRUE)</f>
        <v>0.02</v>
      </c>
      <c r="N735" s="8" t="str">
        <f>IF(supermarkt_data[[#This Row],[Payment]]="Cash","Y","")</f>
        <v>Y</v>
      </c>
      <c r="O735" t="str">
        <f>IF(OR(supermarkt_data[[#This Row],[Category]]="Gold",supermarkt_data[[#This Row],[Category]]="Premium"),"Gift","")</f>
        <v/>
      </c>
    </row>
    <row r="736" spans="1:15" x14ac:dyDescent="0.35">
      <c r="A736" t="s">
        <v>763</v>
      </c>
      <c r="B736" s="1">
        <v>43525</v>
      </c>
      <c r="C736" t="s">
        <v>20</v>
      </c>
      <c r="D736" t="s">
        <v>13</v>
      </c>
      <c r="E736" t="s">
        <v>14</v>
      </c>
      <c r="F736" t="s">
        <v>15</v>
      </c>
      <c r="G736" t="s">
        <v>16</v>
      </c>
      <c r="H736" t="s">
        <v>43</v>
      </c>
      <c r="I736" t="s">
        <v>29</v>
      </c>
      <c r="J736" s="2">
        <v>4.4640000000000004</v>
      </c>
      <c r="K736">
        <v>4.4000000000000004</v>
      </c>
      <c r="L736" t="str">
        <f>VLOOKUP(supermarkt_data[[#This Row],[Net Profit]],Category[],2,TRUE)</f>
        <v>Alert</v>
      </c>
      <c r="M736" s="7">
        <f>VLOOKUP(supermarkt_data[[#This Row],[Net Profit]],Discount_[],2,TRUE)</f>
        <v>0</v>
      </c>
      <c r="N736" s="8" t="str">
        <f>IF(supermarkt_data[[#This Row],[Payment]]="Cash","Y","")</f>
        <v/>
      </c>
      <c r="O736" t="str">
        <f>IF(OR(supermarkt_data[[#This Row],[Category]]="Gold",supermarkt_data[[#This Row],[Category]]="Premium"),"Gift","")</f>
        <v/>
      </c>
    </row>
    <row r="737" spans="1:15" x14ac:dyDescent="0.35">
      <c r="A737" t="s">
        <v>764</v>
      </c>
      <c r="B737" s="1">
        <v>43524</v>
      </c>
      <c r="C737" t="s">
        <v>32</v>
      </c>
      <c r="D737" t="s">
        <v>13</v>
      </c>
      <c r="E737" t="s">
        <v>14</v>
      </c>
      <c r="F737" t="s">
        <v>23</v>
      </c>
      <c r="G737" t="s">
        <v>27</v>
      </c>
      <c r="H737" t="s">
        <v>17</v>
      </c>
      <c r="I737" t="s">
        <v>18</v>
      </c>
      <c r="J737" s="2">
        <v>8.4</v>
      </c>
      <c r="K737">
        <v>4.8</v>
      </c>
      <c r="L737" t="str">
        <f>VLOOKUP(supermarkt_data[[#This Row],[Net Profit]],Category[],2,TRUE)</f>
        <v>Alert</v>
      </c>
      <c r="M737" s="7">
        <f>VLOOKUP(supermarkt_data[[#This Row],[Net Profit]],Discount_[],2,TRUE)</f>
        <v>0</v>
      </c>
      <c r="N737" s="8" t="str">
        <f>IF(supermarkt_data[[#This Row],[Payment]]="Cash","Y","")</f>
        <v/>
      </c>
      <c r="O737" t="str">
        <f>IF(OR(supermarkt_data[[#This Row],[Category]]="Gold",supermarkt_data[[#This Row],[Category]]="Premium"),"Gift","")</f>
        <v/>
      </c>
    </row>
    <row r="738" spans="1:15" x14ac:dyDescent="0.35">
      <c r="A738" t="s">
        <v>765</v>
      </c>
      <c r="B738" s="1">
        <v>43504</v>
      </c>
      <c r="C738" t="s">
        <v>32</v>
      </c>
      <c r="D738" t="s">
        <v>13</v>
      </c>
      <c r="E738" t="s">
        <v>14</v>
      </c>
      <c r="F738" t="s">
        <v>15</v>
      </c>
      <c r="G738" t="s">
        <v>27</v>
      </c>
      <c r="H738" t="s">
        <v>43</v>
      </c>
      <c r="I738" t="s">
        <v>18</v>
      </c>
      <c r="J738" s="2">
        <v>0.98499999999999999</v>
      </c>
      <c r="K738">
        <v>9.5</v>
      </c>
      <c r="L738" t="str">
        <f>VLOOKUP(supermarkt_data[[#This Row],[Net Profit]],Category[],2,TRUE)</f>
        <v>Alert</v>
      </c>
      <c r="M738" s="7">
        <f>VLOOKUP(supermarkt_data[[#This Row],[Net Profit]],Discount_[],2,TRUE)</f>
        <v>0</v>
      </c>
      <c r="N738" s="8" t="str">
        <f>IF(supermarkt_data[[#This Row],[Payment]]="Cash","Y","")</f>
        <v/>
      </c>
      <c r="O738" t="str">
        <f>IF(OR(supermarkt_data[[#This Row],[Category]]="Gold",supermarkt_data[[#This Row],[Category]]="Premium"),"Gift","")</f>
        <v/>
      </c>
    </row>
    <row r="739" spans="1:15" x14ac:dyDescent="0.35">
      <c r="A739" t="s">
        <v>766</v>
      </c>
      <c r="B739" s="1">
        <v>43489</v>
      </c>
      <c r="C739" t="s">
        <v>12</v>
      </c>
      <c r="D739" t="s">
        <v>39</v>
      </c>
      <c r="E739" t="s">
        <v>40</v>
      </c>
      <c r="F739" t="s">
        <v>23</v>
      </c>
      <c r="G739" t="s">
        <v>27</v>
      </c>
      <c r="H739" t="s">
        <v>24</v>
      </c>
      <c r="I739" t="s">
        <v>18</v>
      </c>
      <c r="J739" s="2">
        <v>26.558</v>
      </c>
      <c r="K739">
        <v>8.9</v>
      </c>
      <c r="L739" t="str">
        <f>VLOOKUP(supermarkt_data[[#This Row],[Net Profit]],Category[],2,TRUE)</f>
        <v>Silver</v>
      </c>
      <c r="M739" s="7">
        <f>VLOOKUP(supermarkt_data[[#This Row],[Net Profit]],Discount_[],2,TRUE)</f>
        <v>0.04</v>
      </c>
      <c r="N739" s="8" t="str">
        <f>IF(supermarkt_data[[#This Row],[Payment]]="Cash","Y","")</f>
        <v/>
      </c>
      <c r="O739" t="str">
        <f>IF(OR(supermarkt_data[[#This Row],[Category]]="Gold",supermarkt_data[[#This Row],[Category]]="Premium"),"Gift","")</f>
        <v/>
      </c>
    </row>
    <row r="740" spans="1:15" x14ac:dyDescent="0.35">
      <c r="A740" t="s">
        <v>767</v>
      </c>
      <c r="B740" s="1">
        <v>43525</v>
      </c>
      <c r="C740" t="s">
        <v>20</v>
      </c>
      <c r="D740" t="s">
        <v>39</v>
      </c>
      <c r="E740" t="s">
        <v>40</v>
      </c>
      <c r="F740" t="s">
        <v>15</v>
      </c>
      <c r="G740" t="s">
        <v>27</v>
      </c>
      <c r="H740" t="s">
        <v>41</v>
      </c>
      <c r="I740" t="s">
        <v>18</v>
      </c>
      <c r="J740" s="2">
        <v>2.6859999999999999</v>
      </c>
      <c r="K740">
        <v>6.4</v>
      </c>
      <c r="L740" t="str">
        <f>VLOOKUP(supermarkt_data[[#This Row],[Net Profit]],Category[],2,TRUE)</f>
        <v>Alert</v>
      </c>
      <c r="M740" s="7">
        <f>VLOOKUP(supermarkt_data[[#This Row],[Net Profit]],Discount_[],2,TRUE)</f>
        <v>0</v>
      </c>
      <c r="N740" s="8" t="str">
        <f>IF(supermarkt_data[[#This Row],[Payment]]="Cash","Y","")</f>
        <v/>
      </c>
      <c r="O740" t="str">
        <f>IF(OR(supermarkt_data[[#This Row],[Category]]="Gold",supermarkt_data[[#This Row],[Category]]="Premium"),"Gift","")</f>
        <v/>
      </c>
    </row>
    <row r="741" spans="1:15" x14ac:dyDescent="0.35">
      <c r="A741" t="s">
        <v>768</v>
      </c>
      <c r="B741" s="1">
        <v>43534</v>
      </c>
      <c r="C741" t="s">
        <v>20</v>
      </c>
      <c r="D741" t="s">
        <v>21</v>
      </c>
      <c r="E741" t="s">
        <v>22</v>
      </c>
      <c r="F741" t="s">
        <v>15</v>
      </c>
      <c r="G741" t="s">
        <v>27</v>
      </c>
      <c r="H741" t="s">
        <v>17</v>
      </c>
      <c r="I741" t="s">
        <v>29</v>
      </c>
      <c r="J741" s="2">
        <v>40.975000000000001</v>
      </c>
      <c r="K741">
        <v>6</v>
      </c>
      <c r="L741" t="str">
        <f>VLOOKUP(supermarkt_data[[#This Row],[Net Profit]],Category[],2,TRUE)</f>
        <v>Premium</v>
      </c>
      <c r="M741" s="7">
        <f>VLOOKUP(supermarkt_data[[#This Row],[Net Profit]],Discount_[],2,TRUE)</f>
        <v>0.1</v>
      </c>
      <c r="N741" s="8" t="str">
        <f>IF(supermarkt_data[[#This Row],[Payment]]="Cash","Y","")</f>
        <v/>
      </c>
      <c r="O741" t="str">
        <f>IF(OR(supermarkt_data[[#This Row],[Category]]="Gold",supermarkt_data[[#This Row],[Category]]="Premium"),"Gift","")</f>
        <v>Gift</v>
      </c>
    </row>
    <row r="742" spans="1:15" x14ac:dyDescent="0.35">
      <c r="A742" t="s">
        <v>769</v>
      </c>
      <c r="B742" s="1">
        <v>43547</v>
      </c>
      <c r="C742" t="s">
        <v>20</v>
      </c>
      <c r="D742" t="s">
        <v>21</v>
      </c>
      <c r="E742" t="s">
        <v>22</v>
      </c>
      <c r="F742" t="s">
        <v>15</v>
      </c>
      <c r="G742" t="s">
        <v>16</v>
      </c>
      <c r="H742" t="s">
        <v>28</v>
      </c>
      <c r="I742" t="s">
        <v>29</v>
      </c>
      <c r="J742" s="2">
        <v>28.42</v>
      </c>
      <c r="K742">
        <v>8.1</v>
      </c>
      <c r="L742" t="str">
        <f>VLOOKUP(supermarkt_data[[#This Row],[Net Profit]],Category[],2,TRUE)</f>
        <v>Silver</v>
      </c>
      <c r="M742" s="7">
        <f>VLOOKUP(supermarkt_data[[#This Row],[Net Profit]],Discount_[],2,TRUE)</f>
        <v>0.04</v>
      </c>
      <c r="N742" s="8" t="str">
        <f>IF(supermarkt_data[[#This Row],[Payment]]="Cash","Y","")</f>
        <v/>
      </c>
      <c r="O742" t="str">
        <f>IF(OR(supermarkt_data[[#This Row],[Category]]="Gold",supermarkt_data[[#This Row],[Category]]="Premium"),"Gift","")</f>
        <v/>
      </c>
    </row>
    <row r="743" spans="1:15" x14ac:dyDescent="0.35">
      <c r="A743" t="s">
        <v>770</v>
      </c>
      <c r="B743" s="1">
        <v>43494</v>
      </c>
      <c r="C743" t="s">
        <v>12</v>
      </c>
      <c r="D743" t="s">
        <v>21</v>
      </c>
      <c r="E743" t="s">
        <v>22</v>
      </c>
      <c r="F743" t="s">
        <v>23</v>
      </c>
      <c r="G743" t="s">
        <v>27</v>
      </c>
      <c r="H743" t="s">
        <v>24</v>
      </c>
      <c r="I743" t="s">
        <v>18</v>
      </c>
      <c r="J743" s="2">
        <v>29.38</v>
      </c>
      <c r="K743">
        <v>9</v>
      </c>
      <c r="L743" t="str">
        <f>VLOOKUP(supermarkt_data[[#This Row],[Net Profit]],Category[],2,TRUE)</f>
        <v>Silver</v>
      </c>
      <c r="M743" s="7">
        <f>VLOOKUP(supermarkt_data[[#This Row],[Net Profit]],Discount_[],2,TRUE)</f>
        <v>0.04</v>
      </c>
      <c r="N743" s="8" t="str">
        <f>IF(supermarkt_data[[#This Row],[Payment]]="Cash","Y","")</f>
        <v/>
      </c>
      <c r="O743" t="str">
        <f>IF(OR(supermarkt_data[[#This Row],[Category]]="Gold",supermarkt_data[[#This Row],[Category]]="Premium"),"Gift","")</f>
        <v/>
      </c>
    </row>
    <row r="744" spans="1:15" x14ac:dyDescent="0.35">
      <c r="A744" t="s">
        <v>771</v>
      </c>
      <c r="B744" s="1">
        <v>43477</v>
      </c>
      <c r="C744" t="s">
        <v>12</v>
      </c>
      <c r="D744" t="s">
        <v>39</v>
      </c>
      <c r="E744" t="s">
        <v>40</v>
      </c>
      <c r="F744" t="s">
        <v>15</v>
      </c>
      <c r="G744" t="s">
        <v>27</v>
      </c>
      <c r="H744" t="s">
        <v>24</v>
      </c>
      <c r="I744" t="s">
        <v>18</v>
      </c>
      <c r="J744" s="2">
        <v>36.624000000000002</v>
      </c>
      <c r="K744">
        <v>6</v>
      </c>
      <c r="L744" t="str">
        <f>VLOOKUP(supermarkt_data[[#This Row],[Net Profit]],Category[],2,TRUE)</f>
        <v>Gold</v>
      </c>
      <c r="M744" s="7">
        <f>VLOOKUP(supermarkt_data[[#This Row],[Net Profit]],Discount_[],2,TRUE)</f>
        <v>7.0000000000000007E-2</v>
      </c>
      <c r="N744" s="8" t="str">
        <f>IF(supermarkt_data[[#This Row],[Payment]]="Cash","Y","")</f>
        <v/>
      </c>
      <c r="O744" t="str">
        <f>IF(OR(supermarkt_data[[#This Row],[Category]]="Gold",supermarkt_data[[#This Row],[Category]]="Premium"),"Gift","")</f>
        <v>Gift</v>
      </c>
    </row>
    <row r="745" spans="1:15" x14ac:dyDescent="0.35">
      <c r="A745" t="s">
        <v>772</v>
      </c>
      <c r="B745" s="1">
        <v>43544</v>
      </c>
      <c r="C745" t="s">
        <v>20</v>
      </c>
      <c r="D745" t="s">
        <v>13</v>
      </c>
      <c r="E745" t="s">
        <v>14</v>
      </c>
      <c r="F745" t="s">
        <v>23</v>
      </c>
      <c r="G745" t="s">
        <v>27</v>
      </c>
      <c r="H745" t="s">
        <v>28</v>
      </c>
      <c r="I745" t="s">
        <v>25</v>
      </c>
      <c r="J745" s="2">
        <v>42.281999999999996</v>
      </c>
      <c r="K745">
        <v>9.8000000000000007</v>
      </c>
      <c r="L745" t="str">
        <f>VLOOKUP(supermarkt_data[[#This Row],[Net Profit]],Category[],2,TRUE)</f>
        <v>Premium</v>
      </c>
      <c r="M745" s="7">
        <f>VLOOKUP(supermarkt_data[[#This Row],[Net Profit]],Discount_[],2,TRUE)</f>
        <v>0.1</v>
      </c>
      <c r="N745" s="8" t="str">
        <f>IF(supermarkt_data[[#This Row],[Payment]]="Cash","Y","")</f>
        <v>Y</v>
      </c>
      <c r="O745" t="str">
        <f>IF(OR(supermarkt_data[[#This Row],[Category]]="Gold",supermarkt_data[[#This Row],[Category]]="Premium"),"Gift","")</f>
        <v>Gift</v>
      </c>
    </row>
    <row r="746" spans="1:15" x14ac:dyDescent="0.35">
      <c r="A746" t="s">
        <v>773</v>
      </c>
      <c r="B746" s="1">
        <v>43547</v>
      </c>
      <c r="C746" t="s">
        <v>20</v>
      </c>
      <c r="D746" t="s">
        <v>21</v>
      </c>
      <c r="E746" t="s">
        <v>22</v>
      </c>
      <c r="F746" t="s">
        <v>23</v>
      </c>
      <c r="G746" t="s">
        <v>27</v>
      </c>
      <c r="H746" t="s">
        <v>28</v>
      </c>
      <c r="I746" t="s">
        <v>25</v>
      </c>
      <c r="J746" s="2">
        <v>19.4635</v>
      </c>
      <c r="K746">
        <v>8.5</v>
      </c>
      <c r="L746" t="str">
        <f>VLOOKUP(supermarkt_data[[#This Row],[Net Profit]],Category[],2,TRUE)</f>
        <v>Bronze</v>
      </c>
      <c r="M746" s="7">
        <f>VLOOKUP(supermarkt_data[[#This Row],[Net Profit]],Discount_[],2,TRUE)</f>
        <v>0.02</v>
      </c>
      <c r="N746" s="8" t="str">
        <f>IF(supermarkt_data[[#This Row],[Payment]]="Cash","Y","")</f>
        <v>Y</v>
      </c>
      <c r="O746" t="str">
        <f>IF(OR(supermarkt_data[[#This Row],[Category]]="Gold",supermarkt_data[[#This Row],[Category]]="Premium"),"Gift","")</f>
        <v/>
      </c>
    </row>
    <row r="747" spans="1:15" x14ac:dyDescent="0.35">
      <c r="A747" t="s">
        <v>774</v>
      </c>
      <c r="B747" s="1">
        <v>43479</v>
      </c>
      <c r="C747" t="s">
        <v>12</v>
      </c>
      <c r="D747" t="s">
        <v>21</v>
      </c>
      <c r="E747" t="s">
        <v>22</v>
      </c>
      <c r="F747" t="s">
        <v>23</v>
      </c>
      <c r="G747" t="s">
        <v>27</v>
      </c>
      <c r="H747" t="s">
        <v>41</v>
      </c>
      <c r="I747" t="s">
        <v>18</v>
      </c>
      <c r="J747" s="2">
        <v>4.2415000000000003</v>
      </c>
      <c r="K747">
        <v>8.8000000000000007</v>
      </c>
      <c r="L747" t="str">
        <f>VLOOKUP(supermarkt_data[[#This Row],[Net Profit]],Category[],2,TRUE)</f>
        <v>Alert</v>
      </c>
      <c r="M747" s="7">
        <f>VLOOKUP(supermarkt_data[[#This Row],[Net Profit]],Discount_[],2,TRUE)</f>
        <v>0</v>
      </c>
      <c r="N747" s="8" t="str">
        <f>IF(supermarkt_data[[#This Row],[Payment]]="Cash","Y","")</f>
        <v/>
      </c>
      <c r="O747" t="str">
        <f>IF(OR(supermarkt_data[[#This Row],[Category]]="Gold",supermarkt_data[[#This Row],[Category]]="Premium"),"Gift","")</f>
        <v/>
      </c>
    </row>
    <row r="748" spans="1:15" x14ac:dyDescent="0.35">
      <c r="A748" t="s">
        <v>775</v>
      </c>
      <c r="B748" s="1">
        <v>43508</v>
      </c>
      <c r="C748" t="s">
        <v>32</v>
      </c>
      <c r="D748" t="s">
        <v>13</v>
      </c>
      <c r="E748" t="s">
        <v>14</v>
      </c>
      <c r="F748" t="s">
        <v>15</v>
      </c>
      <c r="G748" t="s">
        <v>16</v>
      </c>
      <c r="H748" t="s">
        <v>33</v>
      </c>
      <c r="I748" t="s">
        <v>18</v>
      </c>
      <c r="J748" s="2">
        <v>7.1630000000000003</v>
      </c>
      <c r="K748">
        <v>8.8000000000000007</v>
      </c>
      <c r="L748" t="str">
        <f>VLOOKUP(supermarkt_data[[#This Row],[Net Profit]],Category[],2,TRUE)</f>
        <v>Alert</v>
      </c>
      <c r="M748" s="7">
        <f>VLOOKUP(supermarkt_data[[#This Row],[Net Profit]],Discount_[],2,TRUE)</f>
        <v>0</v>
      </c>
      <c r="N748" s="8" t="str">
        <f>IF(supermarkt_data[[#This Row],[Payment]]="Cash","Y","")</f>
        <v/>
      </c>
      <c r="O748" t="str">
        <f>IF(OR(supermarkt_data[[#This Row],[Category]]="Gold",supermarkt_data[[#This Row],[Category]]="Premium"),"Gift","")</f>
        <v/>
      </c>
    </row>
    <row r="749" spans="1:15" x14ac:dyDescent="0.35">
      <c r="A749" t="s">
        <v>776</v>
      </c>
      <c r="B749" s="1">
        <v>43516</v>
      </c>
      <c r="C749" t="s">
        <v>32</v>
      </c>
      <c r="D749" t="s">
        <v>13</v>
      </c>
      <c r="E749" t="s">
        <v>14</v>
      </c>
      <c r="F749" t="s">
        <v>15</v>
      </c>
      <c r="G749" t="s">
        <v>27</v>
      </c>
      <c r="H749" t="s">
        <v>28</v>
      </c>
      <c r="I749" t="s">
        <v>18</v>
      </c>
      <c r="J749" s="2">
        <v>3.7690000000000001</v>
      </c>
      <c r="K749">
        <v>9.5</v>
      </c>
      <c r="L749" t="str">
        <f>VLOOKUP(supermarkt_data[[#This Row],[Net Profit]],Category[],2,TRUE)</f>
        <v>Alert</v>
      </c>
      <c r="M749" s="7">
        <f>VLOOKUP(supermarkt_data[[#This Row],[Net Profit]],Discount_[],2,TRUE)</f>
        <v>0</v>
      </c>
      <c r="N749" s="8" t="str">
        <f>IF(supermarkt_data[[#This Row],[Payment]]="Cash","Y","")</f>
        <v/>
      </c>
      <c r="O749" t="str">
        <f>IF(OR(supermarkt_data[[#This Row],[Category]]="Gold",supermarkt_data[[#This Row],[Category]]="Premium"),"Gift","")</f>
        <v/>
      </c>
    </row>
    <row r="750" spans="1:15" x14ac:dyDescent="0.35">
      <c r="A750" t="s">
        <v>777</v>
      </c>
      <c r="B750" s="1">
        <v>43467</v>
      </c>
      <c r="C750" t="s">
        <v>12</v>
      </c>
      <c r="D750" t="s">
        <v>21</v>
      </c>
      <c r="E750" t="s">
        <v>22</v>
      </c>
      <c r="F750" t="s">
        <v>15</v>
      </c>
      <c r="G750" t="s">
        <v>16</v>
      </c>
      <c r="H750" t="s">
        <v>33</v>
      </c>
      <c r="I750" t="s">
        <v>29</v>
      </c>
      <c r="J750" s="2">
        <v>12.667999999999999</v>
      </c>
      <c r="K750">
        <v>5.6</v>
      </c>
      <c r="L750" t="str">
        <f>VLOOKUP(supermarkt_data[[#This Row],[Net Profit]],Category[],2,TRUE)</f>
        <v>Bronze</v>
      </c>
      <c r="M750" s="7">
        <f>VLOOKUP(supermarkt_data[[#This Row],[Net Profit]],Discount_[],2,TRUE)</f>
        <v>0.02</v>
      </c>
      <c r="N750" s="8" t="str">
        <f>IF(supermarkt_data[[#This Row],[Payment]]="Cash","Y","")</f>
        <v/>
      </c>
      <c r="O750" t="str">
        <f>IF(OR(supermarkt_data[[#This Row],[Category]]="Gold",supermarkt_data[[#This Row],[Category]]="Premium"),"Gift","")</f>
        <v/>
      </c>
    </row>
    <row r="751" spans="1:15" x14ac:dyDescent="0.35">
      <c r="A751" t="s">
        <v>778</v>
      </c>
      <c r="B751" s="1">
        <v>43498</v>
      </c>
      <c r="C751" t="s">
        <v>32</v>
      </c>
      <c r="D751" t="s">
        <v>21</v>
      </c>
      <c r="E751" t="s">
        <v>22</v>
      </c>
      <c r="F751" t="s">
        <v>15</v>
      </c>
      <c r="G751" t="s">
        <v>16</v>
      </c>
      <c r="H751" t="s">
        <v>41</v>
      </c>
      <c r="I751" t="s">
        <v>25</v>
      </c>
      <c r="J751" s="2">
        <v>1.921</v>
      </c>
      <c r="K751">
        <v>8.6</v>
      </c>
      <c r="L751" t="str">
        <f>VLOOKUP(supermarkt_data[[#This Row],[Net Profit]],Category[],2,TRUE)</f>
        <v>Alert</v>
      </c>
      <c r="M751" s="7">
        <f>VLOOKUP(supermarkt_data[[#This Row],[Net Profit]],Discount_[],2,TRUE)</f>
        <v>0</v>
      </c>
      <c r="N751" s="8" t="str">
        <f>IF(supermarkt_data[[#This Row],[Payment]]="Cash","Y","")</f>
        <v>Y</v>
      </c>
      <c r="O751" t="str">
        <f>IF(OR(supermarkt_data[[#This Row],[Category]]="Gold",supermarkt_data[[#This Row],[Category]]="Premium"),"Gift","")</f>
        <v/>
      </c>
    </row>
    <row r="752" spans="1:15" x14ac:dyDescent="0.35">
      <c r="A752" t="s">
        <v>779</v>
      </c>
      <c r="B752" s="1">
        <v>43473</v>
      </c>
      <c r="C752" t="s">
        <v>12</v>
      </c>
      <c r="D752" t="s">
        <v>39</v>
      </c>
      <c r="E752" t="s">
        <v>40</v>
      </c>
      <c r="F752" t="s">
        <v>15</v>
      </c>
      <c r="G752" t="s">
        <v>27</v>
      </c>
      <c r="H752" t="s">
        <v>43</v>
      </c>
      <c r="I752" t="s">
        <v>29</v>
      </c>
      <c r="J752" s="2">
        <v>32.615000000000002</v>
      </c>
      <c r="K752">
        <v>5.2</v>
      </c>
      <c r="L752" t="str">
        <f>VLOOKUP(supermarkt_data[[#This Row],[Net Profit]],Category[],2,TRUE)</f>
        <v>Gold</v>
      </c>
      <c r="M752" s="7">
        <f>VLOOKUP(supermarkt_data[[#This Row],[Net Profit]],Discount_[],2,TRUE)</f>
        <v>7.0000000000000007E-2</v>
      </c>
      <c r="N752" s="8" t="str">
        <f>IF(supermarkt_data[[#This Row],[Payment]]="Cash","Y","")</f>
        <v/>
      </c>
      <c r="O752" t="str">
        <f>IF(OR(supermarkt_data[[#This Row],[Category]]="Gold",supermarkt_data[[#This Row],[Category]]="Premium"),"Gift","")</f>
        <v>Gift</v>
      </c>
    </row>
    <row r="753" spans="1:15" x14ac:dyDescent="0.35">
      <c r="A753" t="s">
        <v>780</v>
      </c>
      <c r="B753" s="1">
        <v>43495</v>
      </c>
      <c r="C753" t="s">
        <v>12</v>
      </c>
      <c r="D753" t="s">
        <v>21</v>
      </c>
      <c r="E753" t="s">
        <v>22</v>
      </c>
      <c r="F753" t="s">
        <v>15</v>
      </c>
      <c r="G753" t="s">
        <v>16</v>
      </c>
      <c r="H753" t="s">
        <v>28</v>
      </c>
      <c r="I753" t="s">
        <v>29</v>
      </c>
      <c r="J753" s="2">
        <v>2.6324999999999998</v>
      </c>
      <c r="K753">
        <v>5.8</v>
      </c>
      <c r="L753" t="str">
        <f>VLOOKUP(supermarkt_data[[#This Row],[Net Profit]],Category[],2,TRUE)</f>
        <v>Alert</v>
      </c>
      <c r="M753" s="7">
        <f>VLOOKUP(supermarkt_data[[#This Row],[Net Profit]],Discount_[],2,TRUE)</f>
        <v>0</v>
      </c>
      <c r="N753" s="8" t="str">
        <f>IF(supermarkt_data[[#This Row],[Payment]]="Cash","Y","")</f>
        <v/>
      </c>
      <c r="O753" t="str">
        <f>IF(OR(supermarkt_data[[#This Row],[Category]]="Gold",supermarkt_data[[#This Row],[Category]]="Premium"),"Gift","")</f>
        <v/>
      </c>
    </row>
    <row r="754" spans="1:15" x14ac:dyDescent="0.35">
      <c r="A754" t="s">
        <v>781</v>
      </c>
      <c r="B754" s="1">
        <v>43550</v>
      </c>
      <c r="C754" t="s">
        <v>20</v>
      </c>
      <c r="D754" t="s">
        <v>39</v>
      </c>
      <c r="E754" t="s">
        <v>40</v>
      </c>
      <c r="F754" t="s">
        <v>15</v>
      </c>
      <c r="G754" t="s">
        <v>16</v>
      </c>
      <c r="H754" t="s">
        <v>28</v>
      </c>
      <c r="I754" t="s">
        <v>29</v>
      </c>
      <c r="J754" s="2">
        <v>5.5305</v>
      </c>
      <c r="K754">
        <v>8</v>
      </c>
      <c r="L754" t="str">
        <f>VLOOKUP(supermarkt_data[[#This Row],[Net Profit]],Category[],2,TRUE)</f>
        <v>Alert</v>
      </c>
      <c r="M754" s="7">
        <f>VLOOKUP(supermarkt_data[[#This Row],[Net Profit]],Discount_[],2,TRUE)</f>
        <v>0</v>
      </c>
      <c r="N754" s="8" t="str">
        <f>IF(supermarkt_data[[#This Row],[Payment]]="Cash","Y","")</f>
        <v/>
      </c>
      <c r="O754" t="str">
        <f>IF(OR(supermarkt_data[[#This Row],[Category]]="Gold",supermarkt_data[[#This Row],[Category]]="Premium"),"Gift","")</f>
        <v/>
      </c>
    </row>
    <row r="755" spans="1:15" x14ac:dyDescent="0.35">
      <c r="A755" t="s">
        <v>782</v>
      </c>
      <c r="B755" s="1">
        <v>43480</v>
      </c>
      <c r="C755" t="s">
        <v>12</v>
      </c>
      <c r="D755" t="s">
        <v>21</v>
      </c>
      <c r="E755" t="s">
        <v>22</v>
      </c>
      <c r="F755" t="s">
        <v>15</v>
      </c>
      <c r="G755" t="s">
        <v>27</v>
      </c>
      <c r="H755" t="s">
        <v>17</v>
      </c>
      <c r="I755" t="s">
        <v>25</v>
      </c>
      <c r="J755" s="2">
        <v>28.430499999999999</v>
      </c>
      <c r="K755">
        <v>9</v>
      </c>
      <c r="L755" t="str">
        <f>VLOOKUP(supermarkt_data[[#This Row],[Net Profit]],Category[],2,TRUE)</f>
        <v>Silver</v>
      </c>
      <c r="M755" s="7">
        <f>VLOOKUP(supermarkt_data[[#This Row],[Net Profit]],Discount_[],2,TRUE)</f>
        <v>0.04</v>
      </c>
      <c r="N755" s="8" t="str">
        <f>IF(supermarkt_data[[#This Row],[Payment]]="Cash","Y","")</f>
        <v>Y</v>
      </c>
      <c r="O755" t="str">
        <f>IF(OR(supermarkt_data[[#This Row],[Category]]="Gold",supermarkt_data[[#This Row],[Category]]="Premium"),"Gift","")</f>
        <v/>
      </c>
    </row>
    <row r="756" spans="1:15" x14ac:dyDescent="0.35">
      <c r="A756" t="s">
        <v>783</v>
      </c>
      <c r="B756" s="1">
        <v>43538</v>
      </c>
      <c r="C756" t="s">
        <v>20</v>
      </c>
      <c r="D756" t="s">
        <v>39</v>
      </c>
      <c r="E756" t="s">
        <v>40</v>
      </c>
      <c r="F756" t="s">
        <v>15</v>
      </c>
      <c r="G756" t="s">
        <v>16</v>
      </c>
      <c r="H756" t="s">
        <v>43</v>
      </c>
      <c r="I756" t="s">
        <v>18</v>
      </c>
      <c r="J756" s="2">
        <v>4.4640000000000004</v>
      </c>
      <c r="K756">
        <v>4.0999999999999996</v>
      </c>
      <c r="L756" t="str">
        <f>VLOOKUP(supermarkt_data[[#This Row],[Net Profit]],Category[],2,TRUE)</f>
        <v>Alert</v>
      </c>
      <c r="M756" s="7">
        <f>VLOOKUP(supermarkt_data[[#This Row],[Net Profit]],Discount_[],2,TRUE)</f>
        <v>0</v>
      </c>
      <c r="N756" s="8" t="str">
        <f>IF(supermarkt_data[[#This Row],[Payment]]="Cash","Y","")</f>
        <v/>
      </c>
      <c r="O756" t="str">
        <f>IF(OR(supermarkt_data[[#This Row],[Category]]="Gold",supermarkt_data[[#This Row],[Category]]="Premium"),"Gift","")</f>
        <v/>
      </c>
    </row>
    <row r="757" spans="1:15" x14ac:dyDescent="0.35">
      <c r="A757" t="s">
        <v>784</v>
      </c>
      <c r="B757" s="1">
        <v>43499</v>
      </c>
      <c r="C757" t="s">
        <v>32</v>
      </c>
      <c r="D757" t="s">
        <v>13</v>
      </c>
      <c r="E757" t="s">
        <v>14</v>
      </c>
      <c r="F757" t="s">
        <v>23</v>
      </c>
      <c r="G757" t="s">
        <v>16</v>
      </c>
      <c r="H757" t="s">
        <v>41</v>
      </c>
      <c r="I757" t="s">
        <v>29</v>
      </c>
      <c r="J757" s="2">
        <v>6.82</v>
      </c>
      <c r="K757">
        <v>8.6</v>
      </c>
      <c r="L757" t="str">
        <f>VLOOKUP(supermarkt_data[[#This Row],[Net Profit]],Category[],2,TRUE)</f>
        <v>Alert</v>
      </c>
      <c r="M757" s="7">
        <f>VLOOKUP(supermarkt_data[[#This Row],[Net Profit]],Discount_[],2,TRUE)</f>
        <v>0</v>
      </c>
      <c r="N757" s="8" t="str">
        <f>IF(supermarkt_data[[#This Row],[Payment]]="Cash","Y","")</f>
        <v/>
      </c>
      <c r="O757" t="str">
        <f>IF(OR(supermarkt_data[[#This Row],[Category]]="Gold",supermarkt_data[[#This Row],[Category]]="Premium"),"Gift","")</f>
        <v/>
      </c>
    </row>
    <row r="758" spans="1:15" x14ac:dyDescent="0.35">
      <c r="A758" t="s">
        <v>785</v>
      </c>
      <c r="B758" s="1">
        <v>43518</v>
      </c>
      <c r="C758" t="s">
        <v>32</v>
      </c>
      <c r="D758" t="s">
        <v>13</v>
      </c>
      <c r="E758" t="s">
        <v>14</v>
      </c>
      <c r="F758" t="s">
        <v>15</v>
      </c>
      <c r="G758" t="s">
        <v>16</v>
      </c>
      <c r="H758" t="s">
        <v>24</v>
      </c>
      <c r="I758" t="s">
        <v>18</v>
      </c>
      <c r="J758" s="2">
        <v>8.7100000000000009</v>
      </c>
      <c r="K758">
        <v>7</v>
      </c>
      <c r="L758" t="str">
        <f>VLOOKUP(supermarkt_data[[#This Row],[Net Profit]],Category[],2,TRUE)</f>
        <v>Alert</v>
      </c>
      <c r="M758" s="7">
        <f>VLOOKUP(supermarkt_data[[#This Row],[Net Profit]],Discount_[],2,TRUE)</f>
        <v>0</v>
      </c>
      <c r="N758" s="8" t="str">
        <f>IF(supermarkt_data[[#This Row],[Payment]]="Cash","Y","")</f>
        <v/>
      </c>
      <c r="O758" t="str">
        <f>IF(OR(supermarkt_data[[#This Row],[Category]]="Gold",supermarkt_data[[#This Row],[Category]]="Premium"),"Gift","")</f>
        <v/>
      </c>
    </row>
    <row r="759" spans="1:15" x14ac:dyDescent="0.35">
      <c r="A759" t="s">
        <v>786</v>
      </c>
      <c r="B759" s="1">
        <v>43489</v>
      </c>
      <c r="C759" t="s">
        <v>12</v>
      </c>
      <c r="D759" t="s">
        <v>39</v>
      </c>
      <c r="E759" t="s">
        <v>40</v>
      </c>
      <c r="F759" t="s">
        <v>23</v>
      </c>
      <c r="G759" t="s">
        <v>27</v>
      </c>
      <c r="H759" t="s">
        <v>28</v>
      </c>
      <c r="I759" t="s">
        <v>18</v>
      </c>
      <c r="J759" s="2">
        <v>18.32</v>
      </c>
      <c r="K759">
        <v>8.4</v>
      </c>
      <c r="L759" t="str">
        <f>VLOOKUP(supermarkt_data[[#This Row],[Net Profit]],Category[],2,TRUE)</f>
        <v>Bronze</v>
      </c>
      <c r="M759" s="7">
        <f>VLOOKUP(supermarkt_data[[#This Row],[Net Profit]],Discount_[],2,TRUE)</f>
        <v>0.02</v>
      </c>
      <c r="N759" s="8" t="str">
        <f>IF(supermarkt_data[[#This Row],[Payment]]="Cash","Y","")</f>
        <v/>
      </c>
      <c r="O759" t="str">
        <f>IF(OR(supermarkt_data[[#This Row],[Category]]="Gold",supermarkt_data[[#This Row],[Category]]="Premium"),"Gift","")</f>
        <v/>
      </c>
    </row>
    <row r="760" spans="1:15" x14ac:dyDescent="0.35">
      <c r="A760" t="s">
        <v>787</v>
      </c>
      <c r="B760" s="1">
        <v>43490</v>
      </c>
      <c r="C760" t="s">
        <v>12</v>
      </c>
      <c r="D760" t="s">
        <v>21</v>
      </c>
      <c r="E760" t="s">
        <v>22</v>
      </c>
      <c r="F760" t="s">
        <v>15</v>
      </c>
      <c r="G760" t="s">
        <v>16</v>
      </c>
      <c r="H760" t="s">
        <v>43</v>
      </c>
      <c r="I760" t="s">
        <v>18</v>
      </c>
      <c r="J760" s="2">
        <v>12.730499999999999</v>
      </c>
      <c r="K760">
        <v>7.4</v>
      </c>
      <c r="L760" t="str">
        <f>VLOOKUP(supermarkt_data[[#This Row],[Net Profit]],Category[],2,TRUE)</f>
        <v>Bronze</v>
      </c>
      <c r="M760" s="7">
        <f>VLOOKUP(supermarkt_data[[#This Row],[Net Profit]],Discount_[],2,TRUE)</f>
        <v>0.02</v>
      </c>
      <c r="N760" s="8" t="str">
        <f>IF(supermarkt_data[[#This Row],[Payment]]="Cash","Y","")</f>
        <v/>
      </c>
      <c r="O760" t="str">
        <f>IF(OR(supermarkt_data[[#This Row],[Category]]="Gold",supermarkt_data[[#This Row],[Category]]="Premium"),"Gift","")</f>
        <v/>
      </c>
    </row>
    <row r="761" spans="1:15" x14ac:dyDescent="0.35">
      <c r="A761" t="s">
        <v>788</v>
      </c>
      <c r="B761" s="1">
        <v>43533</v>
      </c>
      <c r="C761" t="s">
        <v>20</v>
      </c>
      <c r="D761" t="s">
        <v>13</v>
      </c>
      <c r="E761" t="s">
        <v>14</v>
      </c>
      <c r="F761" t="s">
        <v>23</v>
      </c>
      <c r="G761" t="s">
        <v>16</v>
      </c>
      <c r="H761" t="s">
        <v>43</v>
      </c>
      <c r="I761" t="s">
        <v>29</v>
      </c>
      <c r="J761" s="2">
        <v>38.915999999999997</v>
      </c>
      <c r="K761">
        <v>6.2</v>
      </c>
      <c r="L761" t="str">
        <f>VLOOKUP(supermarkt_data[[#This Row],[Net Profit]],Category[],2,TRUE)</f>
        <v>Gold</v>
      </c>
      <c r="M761" s="7">
        <f>VLOOKUP(supermarkt_data[[#This Row],[Net Profit]],Discount_[],2,TRUE)</f>
        <v>7.0000000000000007E-2</v>
      </c>
      <c r="N761" s="8" t="str">
        <f>IF(supermarkt_data[[#This Row],[Payment]]="Cash","Y","")</f>
        <v/>
      </c>
      <c r="O761" t="str">
        <f>IF(OR(supermarkt_data[[#This Row],[Category]]="Gold",supermarkt_data[[#This Row],[Category]]="Premium"),"Gift","")</f>
        <v>Gift</v>
      </c>
    </row>
    <row r="762" spans="1:15" x14ac:dyDescent="0.35">
      <c r="A762" t="s">
        <v>789</v>
      </c>
      <c r="B762" s="1">
        <v>43513</v>
      </c>
      <c r="C762" t="s">
        <v>32</v>
      </c>
      <c r="D762" t="s">
        <v>39</v>
      </c>
      <c r="E762" t="s">
        <v>40</v>
      </c>
      <c r="F762" t="s">
        <v>15</v>
      </c>
      <c r="G762" t="s">
        <v>16</v>
      </c>
      <c r="H762" t="s">
        <v>24</v>
      </c>
      <c r="I762" t="s">
        <v>18</v>
      </c>
      <c r="J762" s="2">
        <v>14.295999999999999</v>
      </c>
      <c r="K762">
        <v>4.9000000000000004</v>
      </c>
      <c r="L762" t="str">
        <f>VLOOKUP(supermarkt_data[[#This Row],[Net Profit]],Category[],2,TRUE)</f>
        <v>Bronze</v>
      </c>
      <c r="M762" s="7">
        <f>VLOOKUP(supermarkt_data[[#This Row],[Net Profit]],Discount_[],2,TRUE)</f>
        <v>0.02</v>
      </c>
      <c r="N762" s="8" t="str">
        <f>IF(supermarkt_data[[#This Row],[Payment]]="Cash","Y","")</f>
        <v/>
      </c>
      <c r="O762" t="str">
        <f>IF(OR(supermarkt_data[[#This Row],[Category]]="Gold",supermarkt_data[[#This Row],[Category]]="Premium"),"Gift","")</f>
        <v/>
      </c>
    </row>
    <row r="763" spans="1:15" x14ac:dyDescent="0.35">
      <c r="A763" t="s">
        <v>790</v>
      </c>
      <c r="B763" s="1">
        <v>43476</v>
      </c>
      <c r="C763" t="s">
        <v>12</v>
      </c>
      <c r="D763" t="s">
        <v>13</v>
      </c>
      <c r="E763" t="s">
        <v>14</v>
      </c>
      <c r="F763" t="s">
        <v>23</v>
      </c>
      <c r="G763" t="s">
        <v>16</v>
      </c>
      <c r="H763" t="s">
        <v>28</v>
      </c>
      <c r="I763" t="s">
        <v>25</v>
      </c>
      <c r="J763" s="2">
        <v>28.956</v>
      </c>
      <c r="K763">
        <v>4.5</v>
      </c>
      <c r="L763" t="str">
        <f>VLOOKUP(supermarkt_data[[#This Row],[Net Profit]],Category[],2,TRUE)</f>
        <v>Silver</v>
      </c>
      <c r="M763" s="7">
        <f>VLOOKUP(supermarkt_data[[#This Row],[Net Profit]],Discount_[],2,TRUE)</f>
        <v>0.04</v>
      </c>
      <c r="N763" s="8" t="str">
        <f>IF(supermarkt_data[[#This Row],[Payment]]="Cash","Y","")</f>
        <v>Y</v>
      </c>
      <c r="O763" t="str">
        <f>IF(OR(supermarkt_data[[#This Row],[Category]]="Gold",supermarkt_data[[#This Row],[Category]]="Premium"),"Gift","")</f>
        <v/>
      </c>
    </row>
    <row r="764" spans="1:15" x14ac:dyDescent="0.35">
      <c r="A764" t="s">
        <v>791</v>
      </c>
      <c r="B764" s="1">
        <v>43523</v>
      </c>
      <c r="C764" t="s">
        <v>32</v>
      </c>
      <c r="D764" t="s">
        <v>13</v>
      </c>
      <c r="E764" t="s">
        <v>14</v>
      </c>
      <c r="F764" t="s">
        <v>15</v>
      </c>
      <c r="G764" t="s">
        <v>27</v>
      </c>
      <c r="H764" t="s">
        <v>41</v>
      </c>
      <c r="I764" t="s">
        <v>18</v>
      </c>
      <c r="J764" s="2">
        <v>9.4250000000000007</v>
      </c>
      <c r="K764">
        <v>5.6</v>
      </c>
      <c r="L764" t="str">
        <f>VLOOKUP(supermarkt_data[[#This Row],[Net Profit]],Category[],2,TRUE)</f>
        <v>Alert</v>
      </c>
      <c r="M764" s="7">
        <f>VLOOKUP(supermarkt_data[[#This Row],[Net Profit]],Discount_[],2,TRUE)</f>
        <v>0</v>
      </c>
      <c r="N764" s="8" t="str">
        <f>IF(supermarkt_data[[#This Row],[Payment]]="Cash","Y","")</f>
        <v/>
      </c>
      <c r="O764" t="str">
        <f>IF(OR(supermarkt_data[[#This Row],[Category]]="Gold",supermarkt_data[[#This Row],[Category]]="Premium"),"Gift","")</f>
        <v/>
      </c>
    </row>
    <row r="765" spans="1:15" x14ac:dyDescent="0.35">
      <c r="A765" t="s">
        <v>792</v>
      </c>
      <c r="B765" s="1">
        <v>43549</v>
      </c>
      <c r="C765" t="s">
        <v>20</v>
      </c>
      <c r="D765" t="s">
        <v>13</v>
      </c>
      <c r="E765" t="s">
        <v>14</v>
      </c>
      <c r="F765" t="s">
        <v>23</v>
      </c>
      <c r="G765" t="s">
        <v>16</v>
      </c>
      <c r="H765" t="s">
        <v>41</v>
      </c>
      <c r="I765" t="s">
        <v>18</v>
      </c>
      <c r="J765" s="2">
        <v>11.077999999999999</v>
      </c>
      <c r="K765">
        <v>8</v>
      </c>
      <c r="L765" t="str">
        <f>VLOOKUP(supermarkt_data[[#This Row],[Net Profit]],Category[],2,TRUE)</f>
        <v>Bronze</v>
      </c>
      <c r="M765" s="7">
        <f>VLOOKUP(supermarkt_data[[#This Row],[Net Profit]],Discount_[],2,TRUE)</f>
        <v>0.02</v>
      </c>
      <c r="N765" s="8" t="str">
        <f>IF(supermarkt_data[[#This Row],[Payment]]="Cash","Y","")</f>
        <v/>
      </c>
      <c r="O765" t="str">
        <f>IF(OR(supermarkt_data[[#This Row],[Category]]="Gold",supermarkt_data[[#This Row],[Category]]="Premium"),"Gift","")</f>
        <v/>
      </c>
    </row>
    <row r="766" spans="1:15" x14ac:dyDescent="0.35">
      <c r="A766" t="s">
        <v>793</v>
      </c>
      <c r="B766" s="1">
        <v>43507</v>
      </c>
      <c r="C766" t="s">
        <v>32</v>
      </c>
      <c r="D766" t="s">
        <v>39</v>
      </c>
      <c r="E766" t="s">
        <v>40</v>
      </c>
      <c r="F766" t="s">
        <v>15</v>
      </c>
      <c r="G766" t="s">
        <v>16</v>
      </c>
      <c r="H766" t="s">
        <v>41</v>
      </c>
      <c r="I766" t="s">
        <v>29</v>
      </c>
      <c r="J766" s="2">
        <v>38.6</v>
      </c>
      <c r="K766">
        <v>5.6</v>
      </c>
      <c r="L766" t="str">
        <f>VLOOKUP(supermarkt_data[[#This Row],[Net Profit]],Category[],2,TRUE)</f>
        <v>Gold</v>
      </c>
      <c r="M766" s="7">
        <f>VLOOKUP(supermarkt_data[[#This Row],[Net Profit]],Discount_[],2,TRUE)</f>
        <v>7.0000000000000007E-2</v>
      </c>
      <c r="N766" s="8" t="str">
        <f>IF(supermarkt_data[[#This Row],[Payment]]="Cash","Y","")</f>
        <v/>
      </c>
      <c r="O766" t="str">
        <f>IF(OR(supermarkt_data[[#This Row],[Category]]="Gold",supermarkt_data[[#This Row],[Category]]="Premium"),"Gift","")</f>
        <v>Gift</v>
      </c>
    </row>
    <row r="767" spans="1:15" x14ac:dyDescent="0.35">
      <c r="A767" t="s">
        <v>794</v>
      </c>
      <c r="B767" s="1">
        <v>43496</v>
      </c>
      <c r="C767" t="s">
        <v>12</v>
      </c>
      <c r="D767" t="s">
        <v>39</v>
      </c>
      <c r="E767" t="s">
        <v>40</v>
      </c>
      <c r="F767" t="s">
        <v>23</v>
      </c>
      <c r="G767" t="s">
        <v>27</v>
      </c>
      <c r="H767" t="s">
        <v>24</v>
      </c>
      <c r="I767" t="s">
        <v>29</v>
      </c>
      <c r="J767" s="2">
        <v>36.064999999999998</v>
      </c>
      <c r="K767">
        <v>4.2</v>
      </c>
      <c r="L767" t="str">
        <f>VLOOKUP(supermarkt_data[[#This Row],[Net Profit]],Category[],2,TRUE)</f>
        <v>Gold</v>
      </c>
      <c r="M767" s="7">
        <f>VLOOKUP(supermarkt_data[[#This Row],[Net Profit]],Discount_[],2,TRUE)</f>
        <v>7.0000000000000007E-2</v>
      </c>
      <c r="N767" s="8" t="str">
        <f>IF(supermarkt_data[[#This Row],[Payment]]="Cash","Y","")</f>
        <v/>
      </c>
      <c r="O767" t="str">
        <f>IF(OR(supermarkt_data[[#This Row],[Category]]="Gold",supermarkt_data[[#This Row],[Category]]="Premium"),"Gift","")</f>
        <v>Gift</v>
      </c>
    </row>
    <row r="768" spans="1:15" x14ac:dyDescent="0.35">
      <c r="A768" t="s">
        <v>795</v>
      </c>
      <c r="B768" s="1">
        <v>43485</v>
      </c>
      <c r="C768" t="s">
        <v>12</v>
      </c>
      <c r="D768" t="s">
        <v>13</v>
      </c>
      <c r="E768" t="s">
        <v>14</v>
      </c>
      <c r="F768" t="s">
        <v>15</v>
      </c>
      <c r="G768" t="s">
        <v>16</v>
      </c>
      <c r="H768" t="s">
        <v>43</v>
      </c>
      <c r="I768" t="s">
        <v>18</v>
      </c>
      <c r="J768" s="2">
        <v>25.552</v>
      </c>
      <c r="K768">
        <v>9.9</v>
      </c>
      <c r="L768" t="str">
        <f>VLOOKUP(supermarkt_data[[#This Row],[Net Profit]],Category[],2,TRUE)</f>
        <v>Silver</v>
      </c>
      <c r="M768" s="7">
        <f>VLOOKUP(supermarkt_data[[#This Row],[Net Profit]],Discount_[],2,TRUE)</f>
        <v>0.04</v>
      </c>
      <c r="N768" s="8" t="str">
        <f>IF(supermarkt_data[[#This Row],[Payment]]="Cash","Y","")</f>
        <v/>
      </c>
      <c r="O768" t="str">
        <f>IF(OR(supermarkt_data[[#This Row],[Category]]="Gold",supermarkt_data[[#This Row],[Category]]="Premium"),"Gift","")</f>
        <v/>
      </c>
    </row>
    <row r="769" spans="1:15" x14ac:dyDescent="0.35">
      <c r="A769" t="s">
        <v>796</v>
      </c>
      <c r="B769" s="1">
        <v>43550</v>
      </c>
      <c r="C769" t="s">
        <v>20</v>
      </c>
      <c r="D769" t="s">
        <v>13</v>
      </c>
      <c r="E769" t="s">
        <v>14</v>
      </c>
      <c r="F769" t="s">
        <v>15</v>
      </c>
      <c r="G769" t="s">
        <v>16</v>
      </c>
      <c r="H769" t="s">
        <v>17</v>
      </c>
      <c r="I769" t="s">
        <v>18</v>
      </c>
      <c r="J769" s="2">
        <v>2.6724999999999999</v>
      </c>
      <c r="K769">
        <v>7.6</v>
      </c>
      <c r="L769" t="str">
        <f>VLOOKUP(supermarkt_data[[#This Row],[Net Profit]],Category[],2,TRUE)</f>
        <v>Alert</v>
      </c>
      <c r="M769" s="7">
        <f>VLOOKUP(supermarkt_data[[#This Row],[Net Profit]],Discount_[],2,TRUE)</f>
        <v>0</v>
      </c>
      <c r="N769" s="8" t="str">
        <f>IF(supermarkt_data[[#This Row],[Payment]]="Cash","Y","")</f>
        <v/>
      </c>
      <c r="O769" t="str">
        <f>IF(OR(supermarkt_data[[#This Row],[Category]]="Gold",supermarkt_data[[#This Row],[Category]]="Premium"),"Gift","")</f>
        <v/>
      </c>
    </row>
    <row r="770" spans="1:15" x14ac:dyDescent="0.35">
      <c r="A770" t="s">
        <v>797</v>
      </c>
      <c r="B770" s="1">
        <v>43485</v>
      </c>
      <c r="C770" t="s">
        <v>12</v>
      </c>
      <c r="D770" t="s">
        <v>13</v>
      </c>
      <c r="E770" t="s">
        <v>14</v>
      </c>
      <c r="F770" t="s">
        <v>15</v>
      </c>
      <c r="G770" t="s">
        <v>27</v>
      </c>
      <c r="H770" t="s">
        <v>17</v>
      </c>
      <c r="I770" t="s">
        <v>29</v>
      </c>
      <c r="J770" s="2">
        <v>11.1</v>
      </c>
      <c r="K770">
        <v>6.6</v>
      </c>
      <c r="L770" t="str">
        <f>VLOOKUP(supermarkt_data[[#This Row],[Net Profit]],Category[],2,TRUE)</f>
        <v>Bronze</v>
      </c>
      <c r="M770" s="7">
        <f>VLOOKUP(supermarkt_data[[#This Row],[Net Profit]],Discount_[],2,TRUE)</f>
        <v>0.02</v>
      </c>
      <c r="N770" s="8" t="str">
        <f>IF(supermarkt_data[[#This Row],[Payment]]="Cash","Y","")</f>
        <v/>
      </c>
      <c r="O770" t="str">
        <f>IF(OR(supermarkt_data[[#This Row],[Category]]="Gold",supermarkt_data[[#This Row],[Category]]="Premium"),"Gift","")</f>
        <v/>
      </c>
    </row>
    <row r="771" spans="1:15" x14ac:dyDescent="0.35">
      <c r="A771" t="s">
        <v>798</v>
      </c>
      <c r="B771" s="1">
        <v>43529</v>
      </c>
      <c r="C771" t="s">
        <v>20</v>
      </c>
      <c r="D771" t="s">
        <v>39</v>
      </c>
      <c r="E771" t="s">
        <v>40</v>
      </c>
      <c r="F771" t="s">
        <v>23</v>
      </c>
      <c r="G771" t="s">
        <v>16</v>
      </c>
      <c r="H771" t="s">
        <v>28</v>
      </c>
      <c r="I771" t="s">
        <v>18</v>
      </c>
      <c r="J771" s="2">
        <v>38.183999999999997</v>
      </c>
      <c r="K771">
        <v>4.7</v>
      </c>
      <c r="L771" t="str">
        <f>VLOOKUP(supermarkt_data[[#This Row],[Net Profit]],Category[],2,TRUE)</f>
        <v>Gold</v>
      </c>
      <c r="M771" s="7">
        <f>VLOOKUP(supermarkt_data[[#This Row],[Net Profit]],Discount_[],2,TRUE)</f>
        <v>7.0000000000000007E-2</v>
      </c>
      <c r="N771" s="8" t="str">
        <f>IF(supermarkt_data[[#This Row],[Payment]]="Cash","Y","")</f>
        <v/>
      </c>
      <c r="O771" t="str">
        <f>IF(OR(supermarkt_data[[#This Row],[Category]]="Gold",supermarkt_data[[#This Row],[Category]]="Premium"),"Gift","")</f>
        <v>Gift</v>
      </c>
    </row>
    <row r="772" spans="1:15" x14ac:dyDescent="0.35">
      <c r="A772" t="s">
        <v>799</v>
      </c>
      <c r="B772" s="1">
        <v>43470</v>
      </c>
      <c r="C772" t="s">
        <v>12</v>
      </c>
      <c r="D772" t="s">
        <v>21</v>
      </c>
      <c r="E772" t="s">
        <v>22</v>
      </c>
      <c r="F772" t="s">
        <v>23</v>
      </c>
      <c r="G772" t="s">
        <v>16</v>
      </c>
      <c r="H772" t="s">
        <v>43</v>
      </c>
      <c r="I772" t="s">
        <v>29</v>
      </c>
      <c r="J772" s="2">
        <v>11.409000000000001</v>
      </c>
      <c r="K772">
        <v>9.8000000000000007</v>
      </c>
      <c r="L772" t="str">
        <f>VLOOKUP(supermarkt_data[[#This Row],[Net Profit]],Category[],2,TRUE)</f>
        <v>Bronze</v>
      </c>
      <c r="M772" s="7">
        <f>VLOOKUP(supermarkt_data[[#This Row],[Net Profit]],Discount_[],2,TRUE)</f>
        <v>0.02</v>
      </c>
      <c r="N772" s="8" t="str">
        <f>IF(supermarkt_data[[#This Row],[Payment]]="Cash","Y","")</f>
        <v/>
      </c>
      <c r="O772" t="str">
        <f>IF(OR(supermarkt_data[[#This Row],[Category]]="Gold",supermarkt_data[[#This Row],[Category]]="Premium"),"Gift","")</f>
        <v/>
      </c>
    </row>
    <row r="773" spans="1:15" x14ac:dyDescent="0.35">
      <c r="A773" t="s">
        <v>800</v>
      </c>
      <c r="B773" s="1">
        <v>43509</v>
      </c>
      <c r="C773" t="s">
        <v>32</v>
      </c>
      <c r="D773" t="s">
        <v>39</v>
      </c>
      <c r="E773" t="s">
        <v>40</v>
      </c>
      <c r="F773" t="s">
        <v>23</v>
      </c>
      <c r="G773" t="s">
        <v>27</v>
      </c>
      <c r="H773" t="s">
        <v>33</v>
      </c>
      <c r="I773" t="s">
        <v>25</v>
      </c>
      <c r="J773" s="2">
        <v>4.1070000000000002</v>
      </c>
      <c r="K773">
        <v>6.3</v>
      </c>
      <c r="L773" t="str">
        <f>VLOOKUP(supermarkt_data[[#This Row],[Net Profit]],Category[],2,TRUE)</f>
        <v>Alert</v>
      </c>
      <c r="M773" s="7">
        <f>VLOOKUP(supermarkt_data[[#This Row],[Net Profit]],Discount_[],2,TRUE)</f>
        <v>0</v>
      </c>
      <c r="N773" s="8" t="str">
        <f>IF(supermarkt_data[[#This Row],[Payment]]="Cash","Y","")</f>
        <v>Y</v>
      </c>
      <c r="O773" t="str">
        <f>IF(OR(supermarkt_data[[#This Row],[Category]]="Gold",supermarkt_data[[#This Row],[Category]]="Premium"),"Gift","")</f>
        <v/>
      </c>
    </row>
    <row r="774" spans="1:15" x14ac:dyDescent="0.35">
      <c r="A774" t="s">
        <v>801</v>
      </c>
      <c r="B774" s="1">
        <v>43540</v>
      </c>
      <c r="C774" t="s">
        <v>20</v>
      </c>
      <c r="D774" t="s">
        <v>39</v>
      </c>
      <c r="E774" t="s">
        <v>40</v>
      </c>
      <c r="F774" t="s">
        <v>23</v>
      </c>
      <c r="G774" t="s">
        <v>16</v>
      </c>
      <c r="H774" t="s">
        <v>24</v>
      </c>
      <c r="I774" t="s">
        <v>25</v>
      </c>
      <c r="J774" s="2">
        <v>19.128</v>
      </c>
      <c r="K774">
        <v>7.9</v>
      </c>
      <c r="L774" t="str">
        <f>VLOOKUP(supermarkt_data[[#This Row],[Net Profit]],Category[],2,TRUE)</f>
        <v>Bronze</v>
      </c>
      <c r="M774" s="7">
        <f>VLOOKUP(supermarkt_data[[#This Row],[Net Profit]],Discount_[],2,TRUE)</f>
        <v>0.02</v>
      </c>
      <c r="N774" s="8" t="str">
        <f>IF(supermarkt_data[[#This Row],[Payment]]="Cash","Y","")</f>
        <v>Y</v>
      </c>
      <c r="O774" t="str">
        <f>IF(OR(supermarkt_data[[#This Row],[Category]]="Gold",supermarkt_data[[#This Row],[Category]]="Premium"),"Gift","")</f>
        <v/>
      </c>
    </row>
    <row r="775" spans="1:15" x14ac:dyDescent="0.35">
      <c r="A775" t="s">
        <v>802</v>
      </c>
      <c r="B775" s="1">
        <v>43480</v>
      </c>
      <c r="C775" t="s">
        <v>12</v>
      </c>
      <c r="D775" t="s">
        <v>13</v>
      </c>
      <c r="E775" t="s">
        <v>14</v>
      </c>
      <c r="F775" t="s">
        <v>23</v>
      </c>
      <c r="G775" t="s">
        <v>16</v>
      </c>
      <c r="H775" t="s">
        <v>28</v>
      </c>
      <c r="I775" t="s">
        <v>25</v>
      </c>
      <c r="J775" s="2">
        <v>3.4289999999999998</v>
      </c>
      <c r="K775">
        <v>7.7</v>
      </c>
      <c r="L775" t="str">
        <f>VLOOKUP(supermarkt_data[[#This Row],[Net Profit]],Category[],2,TRUE)</f>
        <v>Alert</v>
      </c>
      <c r="M775" s="7">
        <f>VLOOKUP(supermarkt_data[[#This Row],[Net Profit]],Discount_[],2,TRUE)</f>
        <v>0</v>
      </c>
      <c r="N775" s="8" t="str">
        <f>IF(supermarkt_data[[#This Row],[Payment]]="Cash","Y","")</f>
        <v>Y</v>
      </c>
      <c r="O775" t="str">
        <f>IF(OR(supermarkt_data[[#This Row],[Category]]="Gold",supermarkt_data[[#This Row],[Category]]="Premium"),"Gift","")</f>
        <v/>
      </c>
    </row>
    <row r="776" spans="1:15" x14ac:dyDescent="0.35">
      <c r="A776" t="s">
        <v>803</v>
      </c>
      <c r="B776" s="1">
        <v>43522</v>
      </c>
      <c r="C776" t="s">
        <v>32</v>
      </c>
      <c r="D776" t="s">
        <v>39</v>
      </c>
      <c r="E776" t="s">
        <v>40</v>
      </c>
      <c r="F776" t="s">
        <v>15</v>
      </c>
      <c r="G776" t="s">
        <v>16</v>
      </c>
      <c r="H776" t="s">
        <v>33</v>
      </c>
      <c r="I776" t="s">
        <v>18</v>
      </c>
      <c r="J776" s="2">
        <v>19.108000000000001</v>
      </c>
      <c r="K776">
        <v>4.5</v>
      </c>
      <c r="L776" t="str">
        <f>VLOOKUP(supermarkt_data[[#This Row],[Net Profit]],Category[],2,TRUE)</f>
        <v>Bronze</v>
      </c>
      <c r="M776" s="7">
        <f>VLOOKUP(supermarkt_data[[#This Row],[Net Profit]],Discount_[],2,TRUE)</f>
        <v>0.02</v>
      </c>
      <c r="N776" s="8" t="str">
        <f>IF(supermarkt_data[[#This Row],[Payment]]="Cash","Y","")</f>
        <v/>
      </c>
      <c r="O776" t="str">
        <f>IF(OR(supermarkt_data[[#This Row],[Category]]="Gold",supermarkt_data[[#This Row],[Category]]="Premium"),"Gift","")</f>
        <v/>
      </c>
    </row>
    <row r="777" spans="1:15" x14ac:dyDescent="0.35">
      <c r="A777" t="s">
        <v>804</v>
      </c>
      <c r="B777" s="1">
        <v>43523</v>
      </c>
      <c r="C777" t="s">
        <v>32</v>
      </c>
      <c r="D777" t="s">
        <v>21</v>
      </c>
      <c r="E777" t="s">
        <v>22</v>
      </c>
      <c r="F777" t="s">
        <v>15</v>
      </c>
      <c r="G777" t="s">
        <v>16</v>
      </c>
      <c r="H777" t="s">
        <v>17</v>
      </c>
      <c r="I777" t="s">
        <v>29</v>
      </c>
      <c r="J777" s="2">
        <v>30.054500000000001</v>
      </c>
      <c r="K777">
        <v>8</v>
      </c>
      <c r="L777" t="str">
        <f>VLOOKUP(supermarkt_data[[#This Row],[Net Profit]],Category[],2,TRUE)</f>
        <v>Gold</v>
      </c>
      <c r="M777" s="7">
        <f>VLOOKUP(supermarkt_data[[#This Row],[Net Profit]],Discount_[],2,TRUE)</f>
        <v>7.0000000000000007E-2</v>
      </c>
      <c r="N777" s="8" t="str">
        <f>IF(supermarkt_data[[#This Row],[Payment]]="Cash","Y","")</f>
        <v/>
      </c>
      <c r="O777" t="str">
        <f>IF(OR(supermarkt_data[[#This Row],[Category]]="Gold",supermarkt_data[[#This Row],[Category]]="Premium"),"Gift","")</f>
        <v>Gift</v>
      </c>
    </row>
    <row r="778" spans="1:15" x14ac:dyDescent="0.35">
      <c r="A778" t="s">
        <v>805</v>
      </c>
      <c r="B778" s="1">
        <v>43513</v>
      </c>
      <c r="C778" t="s">
        <v>32</v>
      </c>
      <c r="D778" t="s">
        <v>21</v>
      </c>
      <c r="E778" t="s">
        <v>22</v>
      </c>
      <c r="F778" t="s">
        <v>15</v>
      </c>
      <c r="G778" t="s">
        <v>16</v>
      </c>
      <c r="H778" t="s">
        <v>33</v>
      </c>
      <c r="I778" t="s">
        <v>18</v>
      </c>
      <c r="J778" s="2">
        <v>23.796500000000002</v>
      </c>
      <c r="K778">
        <v>5.7</v>
      </c>
      <c r="L778" t="str">
        <f>VLOOKUP(supermarkt_data[[#This Row],[Net Profit]],Category[],2,TRUE)</f>
        <v>Silver</v>
      </c>
      <c r="M778" s="7">
        <f>VLOOKUP(supermarkt_data[[#This Row],[Net Profit]],Discount_[],2,TRUE)</f>
        <v>0.04</v>
      </c>
      <c r="N778" s="8" t="str">
        <f>IF(supermarkt_data[[#This Row],[Payment]]="Cash","Y","")</f>
        <v/>
      </c>
      <c r="O778" t="str">
        <f>IF(OR(supermarkt_data[[#This Row],[Category]]="Gold",supermarkt_data[[#This Row],[Category]]="Premium"),"Gift","")</f>
        <v/>
      </c>
    </row>
    <row r="779" spans="1:15" x14ac:dyDescent="0.35">
      <c r="A779" t="s">
        <v>806</v>
      </c>
      <c r="B779" s="1">
        <v>43502</v>
      </c>
      <c r="C779" t="s">
        <v>32</v>
      </c>
      <c r="D779" t="s">
        <v>21</v>
      </c>
      <c r="E779" t="s">
        <v>22</v>
      </c>
      <c r="F779" t="s">
        <v>23</v>
      </c>
      <c r="G779" t="s">
        <v>16</v>
      </c>
      <c r="H779" t="s">
        <v>41</v>
      </c>
      <c r="I779" t="s">
        <v>29</v>
      </c>
      <c r="J779" s="2">
        <v>2.621</v>
      </c>
      <c r="K779">
        <v>6.3</v>
      </c>
      <c r="L779" t="str">
        <f>VLOOKUP(supermarkt_data[[#This Row],[Net Profit]],Category[],2,TRUE)</f>
        <v>Alert</v>
      </c>
      <c r="M779" s="7">
        <f>VLOOKUP(supermarkt_data[[#This Row],[Net Profit]],Discount_[],2,TRUE)</f>
        <v>0</v>
      </c>
      <c r="N779" s="8" t="str">
        <f>IF(supermarkt_data[[#This Row],[Payment]]="Cash","Y","")</f>
        <v/>
      </c>
      <c r="O779" t="str">
        <f>IF(OR(supermarkt_data[[#This Row],[Category]]="Gold",supermarkt_data[[#This Row],[Category]]="Premium"),"Gift","")</f>
        <v/>
      </c>
    </row>
    <row r="780" spans="1:15" x14ac:dyDescent="0.35">
      <c r="A780" t="s">
        <v>807</v>
      </c>
      <c r="B780" s="1">
        <v>43482</v>
      </c>
      <c r="C780" t="s">
        <v>12</v>
      </c>
      <c r="D780" t="s">
        <v>21</v>
      </c>
      <c r="E780" t="s">
        <v>22</v>
      </c>
      <c r="F780" t="s">
        <v>15</v>
      </c>
      <c r="G780" t="s">
        <v>27</v>
      </c>
      <c r="H780" t="s">
        <v>41</v>
      </c>
      <c r="I780" t="s">
        <v>25</v>
      </c>
      <c r="J780" s="2">
        <v>6.5650000000000004</v>
      </c>
      <c r="K780">
        <v>6</v>
      </c>
      <c r="L780" t="str">
        <f>VLOOKUP(supermarkt_data[[#This Row],[Net Profit]],Category[],2,TRUE)</f>
        <v>Alert</v>
      </c>
      <c r="M780" s="7">
        <f>VLOOKUP(supermarkt_data[[#This Row],[Net Profit]],Discount_[],2,TRUE)</f>
        <v>0</v>
      </c>
      <c r="N780" s="8" t="str">
        <f>IF(supermarkt_data[[#This Row],[Payment]]="Cash","Y","")</f>
        <v>Y</v>
      </c>
      <c r="O780" t="str">
        <f>IF(OR(supermarkt_data[[#This Row],[Category]]="Gold",supermarkt_data[[#This Row],[Category]]="Premium"),"Gift","")</f>
        <v/>
      </c>
    </row>
    <row r="781" spans="1:15" x14ac:dyDescent="0.35">
      <c r="A781" t="s">
        <v>808</v>
      </c>
      <c r="B781" s="1">
        <v>43487</v>
      </c>
      <c r="C781" t="s">
        <v>12</v>
      </c>
      <c r="D781" t="s">
        <v>39</v>
      </c>
      <c r="E781" t="s">
        <v>40</v>
      </c>
      <c r="F781" t="s">
        <v>23</v>
      </c>
      <c r="G781" t="s">
        <v>16</v>
      </c>
      <c r="H781" t="s">
        <v>41</v>
      </c>
      <c r="I781" t="s">
        <v>29</v>
      </c>
      <c r="J781" s="2">
        <v>7.2149999999999999</v>
      </c>
      <c r="K781">
        <v>8</v>
      </c>
      <c r="L781" t="str">
        <f>VLOOKUP(supermarkt_data[[#This Row],[Net Profit]],Category[],2,TRUE)</f>
        <v>Alert</v>
      </c>
      <c r="M781" s="7">
        <f>VLOOKUP(supermarkt_data[[#This Row],[Net Profit]],Discount_[],2,TRUE)</f>
        <v>0</v>
      </c>
      <c r="N781" s="8" t="str">
        <f>IF(supermarkt_data[[#This Row],[Payment]]="Cash","Y","")</f>
        <v/>
      </c>
      <c r="O781" t="str">
        <f>IF(OR(supermarkt_data[[#This Row],[Category]]="Gold",supermarkt_data[[#This Row],[Category]]="Premium"),"Gift","")</f>
        <v/>
      </c>
    </row>
    <row r="782" spans="1:15" x14ac:dyDescent="0.35">
      <c r="A782" t="s">
        <v>809</v>
      </c>
      <c r="B782" s="1">
        <v>43529</v>
      </c>
      <c r="C782" t="s">
        <v>20</v>
      </c>
      <c r="D782" t="s">
        <v>21</v>
      </c>
      <c r="E782" t="s">
        <v>22</v>
      </c>
      <c r="F782" t="s">
        <v>15</v>
      </c>
      <c r="G782" t="s">
        <v>27</v>
      </c>
      <c r="H782" t="s">
        <v>17</v>
      </c>
      <c r="I782" t="s">
        <v>29</v>
      </c>
      <c r="J782" s="2">
        <v>22.858499999999999</v>
      </c>
      <c r="K782">
        <v>4.2</v>
      </c>
      <c r="L782" t="str">
        <f>VLOOKUP(supermarkt_data[[#This Row],[Net Profit]],Category[],2,TRUE)</f>
        <v>Silver</v>
      </c>
      <c r="M782" s="7">
        <f>VLOOKUP(supermarkt_data[[#This Row],[Net Profit]],Discount_[],2,TRUE)</f>
        <v>0.04</v>
      </c>
      <c r="N782" s="8" t="str">
        <f>IF(supermarkt_data[[#This Row],[Payment]]="Cash","Y","")</f>
        <v/>
      </c>
      <c r="O782" t="str">
        <f>IF(OR(supermarkt_data[[#This Row],[Category]]="Gold",supermarkt_data[[#This Row],[Category]]="Premium"),"Gift","")</f>
        <v/>
      </c>
    </row>
    <row r="783" spans="1:15" x14ac:dyDescent="0.35">
      <c r="A783" t="s">
        <v>810</v>
      </c>
      <c r="B783" s="1">
        <v>43468</v>
      </c>
      <c r="C783" t="s">
        <v>12</v>
      </c>
      <c r="D783" t="s">
        <v>39</v>
      </c>
      <c r="E783" t="s">
        <v>40</v>
      </c>
      <c r="F783" t="s">
        <v>23</v>
      </c>
      <c r="G783" t="s">
        <v>27</v>
      </c>
      <c r="H783" t="s">
        <v>33</v>
      </c>
      <c r="I783" t="s">
        <v>25</v>
      </c>
      <c r="J783" s="2">
        <v>4.6689999999999996</v>
      </c>
      <c r="K783">
        <v>9.6</v>
      </c>
      <c r="L783" t="str">
        <f>VLOOKUP(supermarkt_data[[#This Row],[Net Profit]],Category[],2,TRUE)</f>
        <v>Alert</v>
      </c>
      <c r="M783" s="7">
        <f>VLOOKUP(supermarkt_data[[#This Row],[Net Profit]],Discount_[],2,TRUE)</f>
        <v>0</v>
      </c>
      <c r="N783" s="8" t="str">
        <f>IF(supermarkt_data[[#This Row],[Payment]]="Cash","Y","")</f>
        <v>Y</v>
      </c>
      <c r="O783" t="str">
        <f>IF(OR(supermarkt_data[[#This Row],[Category]]="Gold",supermarkt_data[[#This Row],[Category]]="Premium"),"Gift","")</f>
        <v/>
      </c>
    </row>
    <row r="784" spans="1:15" x14ac:dyDescent="0.35">
      <c r="A784" t="s">
        <v>811</v>
      </c>
      <c r="B784" s="1">
        <v>43544</v>
      </c>
      <c r="C784" t="s">
        <v>20</v>
      </c>
      <c r="D784" t="s">
        <v>21</v>
      </c>
      <c r="E784" t="s">
        <v>22</v>
      </c>
      <c r="F784" t="s">
        <v>15</v>
      </c>
      <c r="G784" t="s">
        <v>27</v>
      </c>
      <c r="H784" t="s">
        <v>33</v>
      </c>
      <c r="I784" t="s">
        <v>25</v>
      </c>
      <c r="J784" s="2">
        <v>6.3125</v>
      </c>
      <c r="K784">
        <v>6.1</v>
      </c>
      <c r="L784" t="str">
        <f>VLOOKUP(supermarkt_data[[#This Row],[Net Profit]],Category[],2,TRUE)</f>
        <v>Alert</v>
      </c>
      <c r="M784" s="7">
        <f>VLOOKUP(supermarkt_data[[#This Row],[Net Profit]],Discount_[],2,TRUE)</f>
        <v>0</v>
      </c>
      <c r="N784" s="8" t="str">
        <f>IF(supermarkt_data[[#This Row],[Payment]]="Cash","Y","")</f>
        <v>Y</v>
      </c>
      <c r="O784" t="str">
        <f>IF(OR(supermarkt_data[[#This Row],[Category]]="Gold",supermarkt_data[[#This Row],[Category]]="Premium"),"Gift","")</f>
        <v/>
      </c>
    </row>
    <row r="785" spans="1:15" x14ac:dyDescent="0.35">
      <c r="A785" t="s">
        <v>812</v>
      </c>
      <c r="B785" s="1">
        <v>43496</v>
      </c>
      <c r="C785" t="s">
        <v>12</v>
      </c>
      <c r="D785" t="s">
        <v>39</v>
      </c>
      <c r="E785" t="s">
        <v>40</v>
      </c>
      <c r="F785" t="s">
        <v>15</v>
      </c>
      <c r="G785" t="s">
        <v>27</v>
      </c>
      <c r="H785" t="s">
        <v>24</v>
      </c>
      <c r="I785" t="s">
        <v>18</v>
      </c>
      <c r="J785" s="2">
        <v>39.541499999999999</v>
      </c>
      <c r="K785">
        <v>5.6</v>
      </c>
      <c r="L785" t="str">
        <f>VLOOKUP(supermarkt_data[[#This Row],[Net Profit]],Category[],2,TRUE)</f>
        <v>Gold</v>
      </c>
      <c r="M785" s="7">
        <f>VLOOKUP(supermarkt_data[[#This Row],[Net Profit]],Discount_[],2,TRUE)</f>
        <v>7.0000000000000007E-2</v>
      </c>
      <c r="N785" s="8" t="str">
        <f>IF(supermarkt_data[[#This Row],[Payment]]="Cash","Y","")</f>
        <v/>
      </c>
      <c r="O785" t="str">
        <f>IF(OR(supermarkt_data[[#This Row],[Category]]="Gold",supermarkt_data[[#This Row],[Category]]="Premium"),"Gift","")</f>
        <v>Gift</v>
      </c>
    </row>
    <row r="786" spans="1:15" x14ac:dyDescent="0.35">
      <c r="A786" t="s">
        <v>813</v>
      </c>
      <c r="B786" s="1">
        <v>43515</v>
      </c>
      <c r="C786" t="s">
        <v>32</v>
      </c>
      <c r="D786" t="s">
        <v>21</v>
      </c>
      <c r="E786" t="s">
        <v>22</v>
      </c>
      <c r="F786" t="s">
        <v>23</v>
      </c>
      <c r="G786" t="s">
        <v>27</v>
      </c>
      <c r="H786" t="s">
        <v>17</v>
      </c>
      <c r="I786" t="s">
        <v>25</v>
      </c>
      <c r="J786" s="2">
        <v>8.7200000000000006</v>
      </c>
      <c r="K786">
        <v>8.3000000000000007</v>
      </c>
      <c r="L786" t="str">
        <f>VLOOKUP(supermarkt_data[[#This Row],[Net Profit]],Category[],2,TRUE)</f>
        <v>Alert</v>
      </c>
      <c r="M786" s="7">
        <f>VLOOKUP(supermarkt_data[[#This Row],[Net Profit]],Discount_[],2,TRUE)</f>
        <v>0</v>
      </c>
      <c r="N786" s="8" t="str">
        <f>IF(supermarkt_data[[#This Row],[Payment]]="Cash","Y","")</f>
        <v>Y</v>
      </c>
      <c r="O786" t="str">
        <f>IF(OR(supermarkt_data[[#This Row],[Category]]="Gold",supermarkt_data[[#This Row],[Category]]="Premium"),"Gift","")</f>
        <v/>
      </c>
    </row>
    <row r="787" spans="1:15" x14ac:dyDescent="0.35">
      <c r="A787" t="s">
        <v>814</v>
      </c>
      <c r="B787" s="1">
        <v>43507</v>
      </c>
      <c r="C787" t="s">
        <v>32</v>
      </c>
      <c r="D787" t="s">
        <v>13</v>
      </c>
      <c r="E787" t="s">
        <v>14</v>
      </c>
      <c r="F787" t="s">
        <v>23</v>
      </c>
      <c r="G787" t="s">
        <v>16</v>
      </c>
      <c r="H787" t="s">
        <v>33</v>
      </c>
      <c r="I787" t="s">
        <v>18</v>
      </c>
      <c r="J787" s="2">
        <v>18.952000000000002</v>
      </c>
      <c r="K787">
        <v>7.8</v>
      </c>
      <c r="L787" t="str">
        <f>VLOOKUP(supermarkt_data[[#This Row],[Net Profit]],Category[],2,TRUE)</f>
        <v>Bronze</v>
      </c>
      <c r="M787" s="7">
        <f>VLOOKUP(supermarkt_data[[#This Row],[Net Profit]],Discount_[],2,TRUE)</f>
        <v>0.02</v>
      </c>
      <c r="N787" s="8" t="str">
        <f>IF(supermarkt_data[[#This Row],[Payment]]="Cash","Y","")</f>
        <v/>
      </c>
      <c r="O787" t="str">
        <f>IF(OR(supermarkt_data[[#This Row],[Category]]="Gold",supermarkt_data[[#This Row],[Category]]="Premium"),"Gift","")</f>
        <v/>
      </c>
    </row>
    <row r="788" spans="1:15" x14ac:dyDescent="0.35">
      <c r="A788" t="s">
        <v>815</v>
      </c>
      <c r="B788" s="1">
        <v>43501</v>
      </c>
      <c r="C788" t="s">
        <v>32</v>
      </c>
      <c r="D788" t="s">
        <v>13</v>
      </c>
      <c r="E788" t="s">
        <v>14</v>
      </c>
      <c r="F788" t="s">
        <v>15</v>
      </c>
      <c r="G788" t="s">
        <v>16</v>
      </c>
      <c r="H788" t="s">
        <v>43</v>
      </c>
      <c r="I788" t="s">
        <v>29</v>
      </c>
      <c r="J788" s="2">
        <v>1.5309999999999999</v>
      </c>
      <c r="K788">
        <v>4.0999999999999996</v>
      </c>
      <c r="L788" t="str">
        <f>VLOOKUP(supermarkt_data[[#This Row],[Net Profit]],Category[],2,TRUE)</f>
        <v>Alert</v>
      </c>
      <c r="M788" s="7">
        <f>VLOOKUP(supermarkt_data[[#This Row],[Net Profit]],Discount_[],2,TRUE)</f>
        <v>0</v>
      </c>
      <c r="N788" s="8" t="str">
        <f>IF(supermarkt_data[[#This Row],[Payment]]="Cash","Y","")</f>
        <v/>
      </c>
      <c r="O788" t="str">
        <f>IF(OR(supermarkt_data[[#This Row],[Category]]="Gold",supermarkt_data[[#This Row],[Category]]="Premium"),"Gift","")</f>
        <v/>
      </c>
    </row>
    <row r="789" spans="1:15" x14ac:dyDescent="0.35">
      <c r="A789" t="s">
        <v>816</v>
      </c>
      <c r="B789" s="1">
        <v>43527</v>
      </c>
      <c r="C789" t="s">
        <v>20</v>
      </c>
      <c r="D789" t="s">
        <v>21</v>
      </c>
      <c r="E789" t="s">
        <v>22</v>
      </c>
      <c r="F789" t="s">
        <v>23</v>
      </c>
      <c r="G789" t="s">
        <v>16</v>
      </c>
      <c r="H789" t="s">
        <v>28</v>
      </c>
      <c r="I789" t="s">
        <v>25</v>
      </c>
      <c r="J789" s="2">
        <v>17.603999999999999</v>
      </c>
      <c r="K789">
        <v>8.8000000000000007</v>
      </c>
      <c r="L789" t="str">
        <f>VLOOKUP(supermarkt_data[[#This Row],[Net Profit]],Category[],2,TRUE)</f>
        <v>Bronze</v>
      </c>
      <c r="M789" s="7">
        <f>VLOOKUP(supermarkt_data[[#This Row],[Net Profit]],Discount_[],2,TRUE)</f>
        <v>0.02</v>
      </c>
      <c r="N789" s="8" t="str">
        <f>IF(supermarkt_data[[#This Row],[Payment]]="Cash","Y","")</f>
        <v>Y</v>
      </c>
      <c r="O789" t="str">
        <f>IF(OR(supermarkt_data[[#This Row],[Category]]="Gold",supermarkt_data[[#This Row],[Category]]="Premium"),"Gift","")</f>
        <v/>
      </c>
    </row>
    <row r="790" spans="1:15" x14ac:dyDescent="0.35">
      <c r="A790" t="s">
        <v>817</v>
      </c>
      <c r="B790" s="1">
        <v>43520</v>
      </c>
      <c r="C790" t="s">
        <v>32</v>
      </c>
      <c r="D790" t="s">
        <v>21</v>
      </c>
      <c r="E790" t="s">
        <v>22</v>
      </c>
      <c r="F790" t="s">
        <v>15</v>
      </c>
      <c r="G790" t="s">
        <v>16</v>
      </c>
      <c r="H790" t="s">
        <v>17</v>
      </c>
      <c r="I790" t="s">
        <v>18</v>
      </c>
      <c r="J790" s="2">
        <v>2.54</v>
      </c>
      <c r="K790">
        <v>4.0999999999999996</v>
      </c>
      <c r="L790" t="str">
        <f>VLOOKUP(supermarkt_data[[#This Row],[Net Profit]],Category[],2,TRUE)</f>
        <v>Alert</v>
      </c>
      <c r="M790" s="7">
        <f>VLOOKUP(supermarkt_data[[#This Row],[Net Profit]],Discount_[],2,TRUE)</f>
        <v>0</v>
      </c>
      <c r="N790" s="8" t="str">
        <f>IF(supermarkt_data[[#This Row],[Payment]]="Cash","Y","")</f>
        <v/>
      </c>
      <c r="O790" t="str">
        <f>IF(OR(supermarkt_data[[#This Row],[Category]]="Gold",supermarkt_data[[#This Row],[Category]]="Premium"),"Gift","")</f>
        <v/>
      </c>
    </row>
    <row r="791" spans="1:15" x14ac:dyDescent="0.35">
      <c r="A791" t="s">
        <v>818</v>
      </c>
      <c r="B791" s="1">
        <v>43500</v>
      </c>
      <c r="C791" t="s">
        <v>32</v>
      </c>
      <c r="D791" t="s">
        <v>13</v>
      </c>
      <c r="E791" t="s">
        <v>14</v>
      </c>
      <c r="F791" t="s">
        <v>23</v>
      </c>
      <c r="G791" t="s">
        <v>27</v>
      </c>
      <c r="H791" t="s">
        <v>24</v>
      </c>
      <c r="I791" t="s">
        <v>29</v>
      </c>
      <c r="J791" s="2">
        <v>26.103000000000002</v>
      </c>
      <c r="K791">
        <v>9</v>
      </c>
      <c r="L791" t="str">
        <f>VLOOKUP(supermarkt_data[[#This Row],[Net Profit]],Category[],2,TRUE)</f>
        <v>Silver</v>
      </c>
      <c r="M791" s="7">
        <f>VLOOKUP(supermarkt_data[[#This Row],[Net Profit]],Discount_[],2,TRUE)</f>
        <v>0.04</v>
      </c>
      <c r="N791" s="8" t="str">
        <f>IF(supermarkt_data[[#This Row],[Payment]]="Cash","Y","")</f>
        <v/>
      </c>
      <c r="O791" t="str">
        <f>IF(OR(supermarkt_data[[#This Row],[Category]]="Gold",supermarkt_data[[#This Row],[Category]]="Premium"),"Gift","")</f>
        <v/>
      </c>
    </row>
    <row r="792" spans="1:15" x14ac:dyDescent="0.35">
      <c r="A792" t="s">
        <v>819</v>
      </c>
      <c r="B792" s="1">
        <v>43515</v>
      </c>
      <c r="C792" t="s">
        <v>32</v>
      </c>
      <c r="D792" t="s">
        <v>21</v>
      </c>
      <c r="E792" t="s">
        <v>22</v>
      </c>
      <c r="F792" t="s">
        <v>23</v>
      </c>
      <c r="G792" t="s">
        <v>27</v>
      </c>
      <c r="H792" t="s">
        <v>24</v>
      </c>
      <c r="I792" t="s">
        <v>18</v>
      </c>
      <c r="J792" s="2">
        <v>28.756</v>
      </c>
      <c r="K792">
        <v>5.5</v>
      </c>
      <c r="L792" t="str">
        <f>VLOOKUP(supermarkt_data[[#This Row],[Net Profit]],Category[],2,TRUE)</f>
        <v>Silver</v>
      </c>
      <c r="M792" s="7">
        <f>VLOOKUP(supermarkt_data[[#This Row],[Net Profit]],Discount_[],2,TRUE)</f>
        <v>0.04</v>
      </c>
      <c r="N792" s="8" t="str">
        <f>IF(supermarkt_data[[#This Row],[Payment]]="Cash","Y","")</f>
        <v/>
      </c>
      <c r="O792" t="str">
        <f>IF(OR(supermarkt_data[[#This Row],[Category]]="Gold",supermarkt_data[[#This Row],[Category]]="Premium"),"Gift","")</f>
        <v/>
      </c>
    </row>
    <row r="793" spans="1:15" x14ac:dyDescent="0.35">
      <c r="A793" t="s">
        <v>820</v>
      </c>
      <c r="B793" s="1">
        <v>43488</v>
      </c>
      <c r="C793" t="s">
        <v>12</v>
      </c>
      <c r="D793" t="s">
        <v>21</v>
      </c>
      <c r="E793" t="s">
        <v>22</v>
      </c>
      <c r="F793" t="s">
        <v>23</v>
      </c>
      <c r="G793" t="s">
        <v>16</v>
      </c>
      <c r="H793" t="s">
        <v>17</v>
      </c>
      <c r="I793" t="s">
        <v>29</v>
      </c>
      <c r="J793" s="2">
        <v>2.7475000000000001</v>
      </c>
      <c r="K793">
        <v>9.3000000000000007</v>
      </c>
      <c r="L793" t="str">
        <f>VLOOKUP(supermarkt_data[[#This Row],[Net Profit]],Category[],2,TRUE)</f>
        <v>Alert</v>
      </c>
      <c r="M793" s="7">
        <f>VLOOKUP(supermarkt_data[[#This Row],[Net Profit]],Discount_[],2,TRUE)</f>
        <v>0</v>
      </c>
      <c r="N793" s="8" t="str">
        <f>IF(supermarkt_data[[#This Row],[Payment]]="Cash","Y","")</f>
        <v/>
      </c>
      <c r="O793" t="str">
        <f>IF(OR(supermarkt_data[[#This Row],[Category]]="Gold",supermarkt_data[[#This Row],[Category]]="Premium"),"Gift","")</f>
        <v/>
      </c>
    </row>
    <row r="794" spans="1:15" x14ac:dyDescent="0.35">
      <c r="A794" t="s">
        <v>821</v>
      </c>
      <c r="B794" s="1">
        <v>43479</v>
      </c>
      <c r="C794" t="s">
        <v>12</v>
      </c>
      <c r="D794" t="s">
        <v>21</v>
      </c>
      <c r="E794" t="s">
        <v>22</v>
      </c>
      <c r="F794" t="s">
        <v>15</v>
      </c>
      <c r="G794" t="s">
        <v>27</v>
      </c>
      <c r="H794" t="s">
        <v>17</v>
      </c>
      <c r="I794" t="s">
        <v>29</v>
      </c>
      <c r="J794" s="2">
        <v>9.0704999999999991</v>
      </c>
      <c r="K794">
        <v>5.6</v>
      </c>
      <c r="L794" t="str">
        <f>VLOOKUP(supermarkt_data[[#This Row],[Net Profit]],Category[],2,TRUE)</f>
        <v>Alert</v>
      </c>
      <c r="M794" s="7">
        <f>VLOOKUP(supermarkt_data[[#This Row],[Net Profit]],Discount_[],2,TRUE)</f>
        <v>0</v>
      </c>
      <c r="N794" s="8" t="str">
        <f>IF(supermarkt_data[[#This Row],[Payment]]="Cash","Y","")</f>
        <v/>
      </c>
      <c r="O794" t="str">
        <f>IF(OR(supermarkt_data[[#This Row],[Category]]="Gold",supermarkt_data[[#This Row],[Category]]="Premium"),"Gift","")</f>
        <v/>
      </c>
    </row>
    <row r="795" spans="1:15" x14ac:dyDescent="0.35">
      <c r="A795" t="s">
        <v>822</v>
      </c>
      <c r="B795" s="1">
        <v>43482</v>
      </c>
      <c r="C795" t="s">
        <v>12</v>
      </c>
      <c r="D795" t="s">
        <v>13</v>
      </c>
      <c r="E795" t="s">
        <v>14</v>
      </c>
      <c r="F795" t="s">
        <v>23</v>
      </c>
      <c r="G795" t="s">
        <v>27</v>
      </c>
      <c r="H795" t="s">
        <v>33</v>
      </c>
      <c r="I795" t="s">
        <v>18</v>
      </c>
      <c r="J795" s="2">
        <v>20.618500000000001</v>
      </c>
      <c r="K795">
        <v>9.6999999999999993</v>
      </c>
      <c r="L795" t="str">
        <f>VLOOKUP(supermarkt_data[[#This Row],[Net Profit]],Category[],2,TRUE)</f>
        <v>Silver</v>
      </c>
      <c r="M795" s="7">
        <f>VLOOKUP(supermarkt_data[[#This Row],[Net Profit]],Discount_[],2,TRUE)</f>
        <v>0.04</v>
      </c>
      <c r="N795" s="8" t="str">
        <f>IF(supermarkt_data[[#This Row],[Payment]]="Cash","Y","")</f>
        <v/>
      </c>
      <c r="O795" t="str">
        <f>IF(OR(supermarkt_data[[#This Row],[Category]]="Gold",supermarkt_data[[#This Row],[Category]]="Premium"),"Gift","")</f>
        <v/>
      </c>
    </row>
    <row r="796" spans="1:15" x14ac:dyDescent="0.35">
      <c r="A796" t="s">
        <v>823</v>
      </c>
      <c r="B796" s="1">
        <v>43527</v>
      </c>
      <c r="C796" t="s">
        <v>20</v>
      </c>
      <c r="D796" t="s">
        <v>13</v>
      </c>
      <c r="E796" t="s">
        <v>14</v>
      </c>
      <c r="F796" t="s">
        <v>23</v>
      </c>
      <c r="G796" t="s">
        <v>27</v>
      </c>
      <c r="H796" t="s">
        <v>43</v>
      </c>
      <c r="I796" t="s">
        <v>29</v>
      </c>
      <c r="J796" s="2">
        <v>2.3205</v>
      </c>
      <c r="K796">
        <v>4</v>
      </c>
      <c r="L796" t="str">
        <f>VLOOKUP(supermarkt_data[[#This Row],[Net Profit]],Category[],2,TRUE)</f>
        <v>Alert</v>
      </c>
      <c r="M796" s="7">
        <f>VLOOKUP(supermarkt_data[[#This Row],[Net Profit]],Discount_[],2,TRUE)</f>
        <v>0</v>
      </c>
      <c r="N796" s="8" t="str">
        <f>IF(supermarkt_data[[#This Row],[Payment]]="Cash","Y","")</f>
        <v/>
      </c>
      <c r="O796" t="str">
        <f>IF(OR(supermarkt_data[[#This Row],[Category]]="Gold",supermarkt_data[[#This Row],[Category]]="Premium"),"Gift","")</f>
        <v/>
      </c>
    </row>
    <row r="797" spans="1:15" x14ac:dyDescent="0.35">
      <c r="A797" t="s">
        <v>824</v>
      </c>
      <c r="B797" s="1">
        <v>43511</v>
      </c>
      <c r="C797" t="s">
        <v>32</v>
      </c>
      <c r="D797" t="s">
        <v>21</v>
      </c>
      <c r="E797" t="s">
        <v>22</v>
      </c>
      <c r="F797" t="s">
        <v>15</v>
      </c>
      <c r="G797" t="s">
        <v>27</v>
      </c>
      <c r="H797" t="s">
        <v>17</v>
      </c>
      <c r="I797" t="s">
        <v>29</v>
      </c>
      <c r="J797" s="2">
        <v>13.71</v>
      </c>
      <c r="K797">
        <v>9.1999999999999993</v>
      </c>
      <c r="L797" t="str">
        <f>VLOOKUP(supermarkt_data[[#This Row],[Net Profit]],Category[],2,TRUE)</f>
        <v>Bronze</v>
      </c>
      <c r="M797" s="7">
        <f>VLOOKUP(supermarkt_data[[#This Row],[Net Profit]],Discount_[],2,TRUE)</f>
        <v>0.02</v>
      </c>
      <c r="N797" s="8" t="str">
        <f>IF(supermarkt_data[[#This Row],[Payment]]="Cash","Y","")</f>
        <v/>
      </c>
      <c r="O797" t="str">
        <f>IF(OR(supermarkt_data[[#This Row],[Category]]="Gold",supermarkt_data[[#This Row],[Category]]="Premium"),"Gift","")</f>
        <v/>
      </c>
    </row>
    <row r="798" spans="1:15" x14ac:dyDescent="0.35">
      <c r="A798" t="s">
        <v>825</v>
      </c>
      <c r="B798" s="1">
        <v>43480</v>
      </c>
      <c r="C798" t="s">
        <v>12</v>
      </c>
      <c r="D798" t="s">
        <v>39</v>
      </c>
      <c r="E798" t="s">
        <v>40</v>
      </c>
      <c r="F798" t="s">
        <v>23</v>
      </c>
      <c r="G798" t="s">
        <v>16</v>
      </c>
      <c r="H798" t="s">
        <v>28</v>
      </c>
      <c r="I798" t="s">
        <v>29</v>
      </c>
      <c r="J798" s="2">
        <v>48.685000000000002</v>
      </c>
      <c r="K798">
        <v>4.9000000000000004</v>
      </c>
      <c r="L798" t="str">
        <f>VLOOKUP(supermarkt_data[[#This Row],[Net Profit]],Category[],2,TRUE)</f>
        <v>Premium</v>
      </c>
      <c r="M798" s="7">
        <f>VLOOKUP(supermarkt_data[[#This Row],[Net Profit]],Discount_[],2,TRUE)</f>
        <v>0.1</v>
      </c>
      <c r="N798" s="8" t="str">
        <f>IF(supermarkt_data[[#This Row],[Payment]]="Cash","Y","")</f>
        <v/>
      </c>
      <c r="O798" t="str">
        <f>IF(OR(supermarkt_data[[#This Row],[Category]]="Gold",supermarkt_data[[#This Row],[Category]]="Premium"),"Gift","")</f>
        <v>Gift</v>
      </c>
    </row>
    <row r="799" spans="1:15" x14ac:dyDescent="0.35">
      <c r="A799" t="s">
        <v>826</v>
      </c>
      <c r="B799" s="1">
        <v>43523</v>
      </c>
      <c r="C799" t="s">
        <v>32</v>
      </c>
      <c r="D799" t="s">
        <v>13</v>
      </c>
      <c r="E799" t="s">
        <v>14</v>
      </c>
      <c r="F799" t="s">
        <v>15</v>
      </c>
      <c r="G799" t="s">
        <v>27</v>
      </c>
      <c r="H799" t="s">
        <v>24</v>
      </c>
      <c r="I799" t="s">
        <v>29</v>
      </c>
      <c r="J799" s="2">
        <v>32.409999999999997</v>
      </c>
      <c r="K799">
        <v>9.3000000000000007</v>
      </c>
      <c r="L799" t="str">
        <f>VLOOKUP(supermarkt_data[[#This Row],[Net Profit]],Category[],2,TRUE)</f>
        <v>Gold</v>
      </c>
      <c r="M799" s="7">
        <f>VLOOKUP(supermarkt_data[[#This Row],[Net Profit]],Discount_[],2,TRUE)</f>
        <v>7.0000000000000007E-2</v>
      </c>
      <c r="N799" s="8" t="str">
        <f>IF(supermarkt_data[[#This Row],[Payment]]="Cash","Y","")</f>
        <v/>
      </c>
      <c r="O799" t="str">
        <f>IF(OR(supermarkt_data[[#This Row],[Category]]="Gold",supermarkt_data[[#This Row],[Category]]="Premium"),"Gift","")</f>
        <v>Gift</v>
      </c>
    </row>
    <row r="800" spans="1:15" x14ac:dyDescent="0.35">
      <c r="A800" t="s">
        <v>827</v>
      </c>
      <c r="B800" s="1">
        <v>43522</v>
      </c>
      <c r="C800" t="s">
        <v>32</v>
      </c>
      <c r="D800" t="s">
        <v>13</v>
      </c>
      <c r="E800" t="s">
        <v>14</v>
      </c>
      <c r="F800" t="s">
        <v>23</v>
      </c>
      <c r="G800" t="s">
        <v>16</v>
      </c>
      <c r="H800" t="s">
        <v>24</v>
      </c>
      <c r="I800" t="s">
        <v>29</v>
      </c>
      <c r="J800" s="2">
        <v>4.6609999999999996</v>
      </c>
      <c r="K800">
        <v>6.6</v>
      </c>
      <c r="L800" t="str">
        <f>VLOOKUP(supermarkt_data[[#This Row],[Net Profit]],Category[],2,TRUE)</f>
        <v>Alert</v>
      </c>
      <c r="M800" s="7">
        <f>VLOOKUP(supermarkt_data[[#This Row],[Net Profit]],Discount_[],2,TRUE)</f>
        <v>0</v>
      </c>
      <c r="N800" s="8" t="str">
        <f>IF(supermarkt_data[[#This Row],[Payment]]="Cash","Y","")</f>
        <v/>
      </c>
      <c r="O800" t="str">
        <f>IF(OR(supermarkt_data[[#This Row],[Category]]="Gold",supermarkt_data[[#This Row],[Category]]="Premium"),"Gift","")</f>
        <v/>
      </c>
    </row>
    <row r="801" spans="1:15" x14ac:dyDescent="0.35">
      <c r="A801" t="s">
        <v>828</v>
      </c>
      <c r="B801" s="1">
        <v>43539</v>
      </c>
      <c r="C801" t="s">
        <v>20</v>
      </c>
      <c r="D801" t="s">
        <v>39</v>
      </c>
      <c r="E801" t="s">
        <v>40</v>
      </c>
      <c r="F801" t="s">
        <v>23</v>
      </c>
      <c r="G801" t="s">
        <v>27</v>
      </c>
      <c r="H801" t="s">
        <v>43</v>
      </c>
      <c r="I801" t="s">
        <v>18</v>
      </c>
      <c r="J801" s="2">
        <v>2.718</v>
      </c>
      <c r="K801">
        <v>4.3</v>
      </c>
      <c r="L801" t="str">
        <f>VLOOKUP(supermarkt_data[[#This Row],[Net Profit]],Category[],2,TRUE)</f>
        <v>Alert</v>
      </c>
      <c r="M801" s="7">
        <f>VLOOKUP(supermarkt_data[[#This Row],[Net Profit]],Discount_[],2,TRUE)</f>
        <v>0</v>
      </c>
      <c r="N801" s="8" t="str">
        <f>IF(supermarkt_data[[#This Row],[Payment]]="Cash","Y","")</f>
        <v/>
      </c>
      <c r="O801" t="str">
        <f>IF(OR(supermarkt_data[[#This Row],[Category]]="Gold",supermarkt_data[[#This Row],[Category]]="Premium"),"Gift","")</f>
        <v/>
      </c>
    </row>
    <row r="802" spans="1:15" x14ac:dyDescent="0.35">
      <c r="A802" t="s">
        <v>829</v>
      </c>
      <c r="B802" s="1">
        <v>43489</v>
      </c>
      <c r="C802" t="s">
        <v>12</v>
      </c>
      <c r="D802" t="s">
        <v>21</v>
      </c>
      <c r="E802" t="s">
        <v>22</v>
      </c>
      <c r="F802" t="s">
        <v>15</v>
      </c>
      <c r="G802" t="s">
        <v>16</v>
      </c>
      <c r="H802" t="s">
        <v>28</v>
      </c>
      <c r="I802" t="s">
        <v>25</v>
      </c>
      <c r="J802" s="2">
        <v>3.0434999999999999</v>
      </c>
      <c r="K802">
        <v>5.5</v>
      </c>
      <c r="L802" t="str">
        <f>VLOOKUP(supermarkt_data[[#This Row],[Net Profit]],Category[],2,TRUE)</f>
        <v>Alert</v>
      </c>
      <c r="M802" s="7">
        <f>VLOOKUP(supermarkt_data[[#This Row],[Net Profit]],Discount_[],2,TRUE)</f>
        <v>0</v>
      </c>
      <c r="N802" s="8" t="str">
        <f>IF(supermarkt_data[[#This Row],[Payment]]="Cash","Y","")</f>
        <v>Y</v>
      </c>
      <c r="O802" t="str">
        <f>IF(OR(supermarkt_data[[#This Row],[Category]]="Gold",supermarkt_data[[#This Row],[Category]]="Premium"),"Gift","")</f>
        <v/>
      </c>
    </row>
    <row r="803" spans="1:15" x14ac:dyDescent="0.35">
      <c r="A803" t="s">
        <v>830</v>
      </c>
      <c r="B803" s="1">
        <v>43518</v>
      </c>
      <c r="C803" t="s">
        <v>32</v>
      </c>
      <c r="D803" t="s">
        <v>13</v>
      </c>
      <c r="E803" t="s">
        <v>14</v>
      </c>
      <c r="F803" t="s">
        <v>15</v>
      </c>
      <c r="G803" t="s">
        <v>16</v>
      </c>
      <c r="H803" t="s">
        <v>33</v>
      </c>
      <c r="I803" t="s">
        <v>25</v>
      </c>
      <c r="J803" s="2">
        <v>12.244999999999999</v>
      </c>
      <c r="K803">
        <v>8.1</v>
      </c>
      <c r="L803" t="str">
        <f>VLOOKUP(supermarkt_data[[#This Row],[Net Profit]],Category[],2,TRUE)</f>
        <v>Bronze</v>
      </c>
      <c r="M803" s="7">
        <f>VLOOKUP(supermarkt_data[[#This Row],[Net Profit]],Discount_[],2,TRUE)</f>
        <v>0.02</v>
      </c>
      <c r="N803" s="8" t="str">
        <f>IF(supermarkt_data[[#This Row],[Payment]]="Cash","Y","")</f>
        <v>Y</v>
      </c>
      <c r="O803" t="str">
        <f>IF(OR(supermarkt_data[[#This Row],[Category]]="Gold",supermarkt_data[[#This Row],[Category]]="Premium"),"Gift","")</f>
        <v/>
      </c>
    </row>
    <row r="804" spans="1:15" x14ac:dyDescent="0.35">
      <c r="A804" t="s">
        <v>831</v>
      </c>
      <c r="B804" s="1">
        <v>43539</v>
      </c>
      <c r="C804" t="s">
        <v>20</v>
      </c>
      <c r="D804" t="s">
        <v>39</v>
      </c>
      <c r="E804" t="s">
        <v>40</v>
      </c>
      <c r="F804" t="s">
        <v>23</v>
      </c>
      <c r="G804" t="s">
        <v>27</v>
      </c>
      <c r="H804" t="s">
        <v>17</v>
      </c>
      <c r="I804" t="s">
        <v>29</v>
      </c>
      <c r="J804" s="2">
        <v>4.6390000000000002</v>
      </c>
      <c r="K804">
        <v>9.8000000000000007</v>
      </c>
      <c r="L804" t="str">
        <f>VLOOKUP(supermarkt_data[[#This Row],[Net Profit]],Category[],2,TRUE)</f>
        <v>Alert</v>
      </c>
      <c r="M804" s="7">
        <f>VLOOKUP(supermarkt_data[[#This Row],[Net Profit]],Discount_[],2,TRUE)</f>
        <v>0</v>
      </c>
      <c r="N804" s="8" t="str">
        <f>IF(supermarkt_data[[#This Row],[Payment]]="Cash","Y","")</f>
        <v/>
      </c>
      <c r="O804" t="str">
        <f>IF(OR(supermarkt_data[[#This Row],[Category]]="Gold",supermarkt_data[[#This Row],[Category]]="Premium"),"Gift","")</f>
        <v/>
      </c>
    </row>
    <row r="805" spans="1:15" x14ac:dyDescent="0.35">
      <c r="A805" t="s">
        <v>832</v>
      </c>
      <c r="B805" s="1">
        <v>43507</v>
      </c>
      <c r="C805" t="s">
        <v>32</v>
      </c>
      <c r="D805" t="s">
        <v>21</v>
      </c>
      <c r="E805" t="s">
        <v>22</v>
      </c>
      <c r="F805" t="s">
        <v>15</v>
      </c>
      <c r="G805" t="s">
        <v>27</v>
      </c>
      <c r="H805" t="s">
        <v>28</v>
      </c>
      <c r="I805" t="s">
        <v>18</v>
      </c>
      <c r="J805" s="2">
        <v>21.672499999999999</v>
      </c>
      <c r="K805">
        <v>9.4</v>
      </c>
      <c r="L805" t="str">
        <f>VLOOKUP(supermarkt_data[[#This Row],[Net Profit]],Category[],2,TRUE)</f>
        <v>Silver</v>
      </c>
      <c r="M805" s="7">
        <f>VLOOKUP(supermarkt_data[[#This Row],[Net Profit]],Discount_[],2,TRUE)</f>
        <v>0.04</v>
      </c>
      <c r="N805" s="8" t="str">
        <f>IF(supermarkt_data[[#This Row],[Payment]]="Cash","Y","")</f>
        <v/>
      </c>
      <c r="O805" t="str">
        <f>IF(OR(supermarkt_data[[#This Row],[Category]]="Gold",supermarkt_data[[#This Row],[Category]]="Premium"),"Gift","")</f>
        <v/>
      </c>
    </row>
    <row r="806" spans="1:15" x14ac:dyDescent="0.35">
      <c r="A806" t="s">
        <v>833</v>
      </c>
      <c r="B806" s="1">
        <v>43477</v>
      </c>
      <c r="C806" t="s">
        <v>12</v>
      </c>
      <c r="D806" t="s">
        <v>39</v>
      </c>
      <c r="E806" t="s">
        <v>40</v>
      </c>
      <c r="F806" t="s">
        <v>23</v>
      </c>
      <c r="G806" t="s">
        <v>27</v>
      </c>
      <c r="H806" t="s">
        <v>33</v>
      </c>
      <c r="I806" t="s">
        <v>18</v>
      </c>
      <c r="J806" s="2">
        <v>6.9029999999999996</v>
      </c>
      <c r="K806">
        <v>7.9</v>
      </c>
      <c r="L806" t="str">
        <f>VLOOKUP(supermarkt_data[[#This Row],[Net Profit]],Category[],2,TRUE)</f>
        <v>Alert</v>
      </c>
      <c r="M806" s="7">
        <f>VLOOKUP(supermarkt_data[[#This Row],[Net Profit]],Discount_[],2,TRUE)</f>
        <v>0</v>
      </c>
      <c r="N806" s="8" t="str">
        <f>IF(supermarkt_data[[#This Row],[Payment]]="Cash","Y","")</f>
        <v/>
      </c>
      <c r="O806" t="str">
        <f>IF(OR(supermarkt_data[[#This Row],[Category]]="Gold",supermarkt_data[[#This Row],[Category]]="Premium"),"Gift","")</f>
        <v/>
      </c>
    </row>
    <row r="807" spans="1:15" x14ac:dyDescent="0.35">
      <c r="A807" t="s">
        <v>834</v>
      </c>
      <c r="B807" s="1">
        <v>43527</v>
      </c>
      <c r="C807" t="s">
        <v>20</v>
      </c>
      <c r="D807" t="s">
        <v>21</v>
      </c>
      <c r="E807" t="s">
        <v>22</v>
      </c>
      <c r="F807" t="s">
        <v>15</v>
      </c>
      <c r="G807" t="s">
        <v>16</v>
      </c>
      <c r="H807" t="s">
        <v>24</v>
      </c>
      <c r="I807" t="s">
        <v>18</v>
      </c>
      <c r="J807" s="2">
        <v>12.08</v>
      </c>
      <c r="K807">
        <v>5.0999999999999996</v>
      </c>
      <c r="L807" t="str">
        <f>VLOOKUP(supermarkt_data[[#This Row],[Net Profit]],Category[],2,TRUE)</f>
        <v>Bronze</v>
      </c>
      <c r="M807" s="7">
        <f>VLOOKUP(supermarkt_data[[#This Row],[Net Profit]],Discount_[],2,TRUE)</f>
        <v>0.02</v>
      </c>
      <c r="N807" s="8" t="str">
        <f>IF(supermarkt_data[[#This Row],[Payment]]="Cash","Y","")</f>
        <v/>
      </c>
      <c r="O807" t="str">
        <f>IF(OR(supermarkt_data[[#This Row],[Category]]="Gold",supermarkt_data[[#This Row],[Category]]="Premium"),"Gift","")</f>
        <v/>
      </c>
    </row>
    <row r="808" spans="1:15" x14ac:dyDescent="0.35">
      <c r="A808" t="s">
        <v>835</v>
      </c>
      <c r="B808" s="1">
        <v>43547</v>
      </c>
      <c r="C808" t="s">
        <v>20</v>
      </c>
      <c r="D808" t="s">
        <v>21</v>
      </c>
      <c r="E808" t="s">
        <v>22</v>
      </c>
      <c r="F808" t="s">
        <v>15</v>
      </c>
      <c r="G808" t="s">
        <v>27</v>
      </c>
      <c r="H808" t="s">
        <v>43</v>
      </c>
      <c r="I808" t="s">
        <v>18</v>
      </c>
      <c r="J808" s="2">
        <v>23.586500000000001</v>
      </c>
      <c r="K808">
        <v>6.9</v>
      </c>
      <c r="L808" t="str">
        <f>VLOOKUP(supermarkt_data[[#This Row],[Net Profit]],Category[],2,TRUE)</f>
        <v>Silver</v>
      </c>
      <c r="M808" s="7">
        <f>VLOOKUP(supermarkt_data[[#This Row],[Net Profit]],Discount_[],2,TRUE)</f>
        <v>0.04</v>
      </c>
      <c r="N808" s="8" t="str">
        <f>IF(supermarkt_data[[#This Row],[Payment]]="Cash","Y","")</f>
        <v/>
      </c>
      <c r="O808" t="str">
        <f>IF(OR(supermarkt_data[[#This Row],[Category]]="Gold",supermarkt_data[[#This Row],[Category]]="Premium"),"Gift","")</f>
        <v/>
      </c>
    </row>
    <row r="809" spans="1:15" x14ac:dyDescent="0.35">
      <c r="A809" t="s">
        <v>836</v>
      </c>
      <c r="B809" s="1">
        <v>43528</v>
      </c>
      <c r="C809" t="s">
        <v>20</v>
      </c>
      <c r="D809" t="s">
        <v>13</v>
      </c>
      <c r="E809" t="s">
        <v>14</v>
      </c>
      <c r="F809" t="s">
        <v>15</v>
      </c>
      <c r="G809" t="s">
        <v>16</v>
      </c>
      <c r="H809" t="s">
        <v>43</v>
      </c>
      <c r="I809" t="s">
        <v>25</v>
      </c>
      <c r="J809" s="2">
        <v>22.032</v>
      </c>
      <c r="K809">
        <v>8</v>
      </c>
      <c r="L809" t="str">
        <f>VLOOKUP(supermarkt_data[[#This Row],[Net Profit]],Category[],2,TRUE)</f>
        <v>Silver</v>
      </c>
      <c r="M809" s="7">
        <f>VLOOKUP(supermarkt_data[[#This Row],[Net Profit]],Discount_[],2,TRUE)</f>
        <v>0.04</v>
      </c>
      <c r="N809" s="8" t="str">
        <f>IF(supermarkt_data[[#This Row],[Payment]]="Cash","Y","")</f>
        <v>Y</v>
      </c>
      <c r="O809" t="str">
        <f>IF(OR(supermarkt_data[[#This Row],[Category]]="Gold",supermarkt_data[[#This Row],[Category]]="Premium"),"Gift","")</f>
        <v/>
      </c>
    </row>
    <row r="810" spans="1:15" x14ac:dyDescent="0.35">
      <c r="A810" t="s">
        <v>837</v>
      </c>
      <c r="B810" s="1">
        <v>43519</v>
      </c>
      <c r="C810" t="s">
        <v>32</v>
      </c>
      <c r="D810" t="s">
        <v>39</v>
      </c>
      <c r="E810" t="s">
        <v>40</v>
      </c>
      <c r="F810" t="s">
        <v>15</v>
      </c>
      <c r="G810" t="s">
        <v>16</v>
      </c>
      <c r="H810" t="s">
        <v>24</v>
      </c>
      <c r="I810" t="s">
        <v>25</v>
      </c>
      <c r="J810" s="2">
        <v>34.015500000000003</v>
      </c>
      <c r="K810">
        <v>8</v>
      </c>
      <c r="L810" t="str">
        <f>VLOOKUP(supermarkt_data[[#This Row],[Net Profit]],Category[],2,TRUE)</f>
        <v>Gold</v>
      </c>
      <c r="M810" s="7">
        <f>VLOOKUP(supermarkt_data[[#This Row],[Net Profit]],Discount_[],2,TRUE)</f>
        <v>7.0000000000000007E-2</v>
      </c>
      <c r="N810" s="8" t="str">
        <f>IF(supermarkt_data[[#This Row],[Payment]]="Cash","Y","")</f>
        <v>Y</v>
      </c>
      <c r="O810" t="str">
        <f>IF(OR(supermarkt_data[[#This Row],[Category]]="Gold",supermarkt_data[[#This Row],[Category]]="Premium"),"Gift","")</f>
        <v>Gift</v>
      </c>
    </row>
    <row r="811" spans="1:15" x14ac:dyDescent="0.35">
      <c r="A811" t="s">
        <v>838</v>
      </c>
      <c r="B811" s="1">
        <v>43541</v>
      </c>
      <c r="C811" t="s">
        <v>20</v>
      </c>
      <c r="D811" t="s">
        <v>13</v>
      </c>
      <c r="E811" t="s">
        <v>14</v>
      </c>
      <c r="F811" t="s">
        <v>23</v>
      </c>
      <c r="G811" t="s">
        <v>16</v>
      </c>
      <c r="H811" t="s">
        <v>28</v>
      </c>
      <c r="I811" t="s">
        <v>25</v>
      </c>
      <c r="J811" s="2">
        <v>15.494</v>
      </c>
      <c r="K811">
        <v>4.2</v>
      </c>
      <c r="L811" t="str">
        <f>VLOOKUP(supermarkt_data[[#This Row],[Net Profit]],Category[],2,TRUE)</f>
        <v>Bronze</v>
      </c>
      <c r="M811" s="7">
        <f>VLOOKUP(supermarkt_data[[#This Row],[Net Profit]],Discount_[],2,TRUE)</f>
        <v>0.02</v>
      </c>
      <c r="N811" s="8" t="str">
        <f>IF(supermarkt_data[[#This Row],[Payment]]="Cash","Y","")</f>
        <v>Y</v>
      </c>
      <c r="O811" t="str">
        <f>IF(OR(supermarkt_data[[#This Row],[Category]]="Gold",supermarkt_data[[#This Row],[Category]]="Premium"),"Gift","")</f>
        <v/>
      </c>
    </row>
    <row r="812" spans="1:15" x14ac:dyDescent="0.35">
      <c r="A812" t="s">
        <v>839</v>
      </c>
      <c r="B812" s="1">
        <v>43481</v>
      </c>
      <c r="C812" t="s">
        <v>12</v>
      </c>
      <c r="D812" t="s">
        <v>13</v>
      </c>
      <c r="E812" t="s">
        <v>14</v>
      </c>
      <c r="F812" t="s">
        <v>23</v>
      </c>
      <c r="G812" t="s">
        <v>16</v>
      </c>
      <c r="H812" t="s">
        <v>33</v>
      </c>
      <c r="I812" t="s">
        <v>29</v>
      </c>
      <c r="J812" s="2">
        <v>9.3179999999999996</v>
      </c>
      <c r="K812">
        <v>8.5</v>
      </c>
      <c r="L812" t="str">
        <f>VLOOKUP(supermarkt_data[[#This Row],[Net Profit]],Category[],2,TRUE)</f>
        <v>Alert</v>
      </c>
      <c r="M812" s="7">
        <f>VLOOKUP(supermarkt_data[[#This Row],[Net Profit]],Discount_[],2,TRUE)</f>
        <v>0</v>
      </c>
      <c r="N812" s="8" t="str">
        <f>IF(supermarkt_data[[#This Row],[Payment]]="Cash","Y","")</f>
        <v/>
      </c>
      <c r="O812" t="str">
        <f>IF(OR(supermarkt_data[[#This Row],[Category]]="Gold",supermarkt_data[[#This Row],[Category]]="Premium"),"Gift","")</f>
        <v/>
      </c>
    </row>
    <row r="813" spans="1:15" x14ac:dyDescent="0.35">
      <c r="A813" t="s">
        <v>840</v>
      </c>
      <c r="B813" s="1">
        <v>43473</v>
      </c>
      <c r="C813" t="s">
        <v>12</v>
      </c>
      <c r="D813" t="s">
        <v>13</v>
      </c>
      <c r="E813" t="s">
        <v>14</v>
      </c>
      <c r="F813" t="s">
        <v>23</v>
      </c>
      <c r="G813" t="s">
        <v>16</v>
      </c>
      <c r="H813" t="s">
        <v>24</v>
      </c>
      <c r="I813" t="s">
        <v>25</v>
      </c>
      <c r="J813" s="2">
        <v>10.045999999999999</v>
      </c>
      <c r="K813">
        <v>9</v>
      </c>
      <c r="L813" t="str">
        <f>VLOOKUP(supermarkt_data[[#This Row],[Net Profit]],Category[],2,TRUE)</f>
        <v>Bronze</v>
      </c>
      <c r="M813" s="7">
        <f>VLOOKUP(supermarkt_data[[#This Row],[Net Profit]],Discount_[],2,TRUE)</f>
        <v>0.02</v>
      </c>
      <c r="N813" s="8" t="str">
        <f>IF(supermarkt_data[[#This Row],[Payment]]="Cash","Y","")</f>
        <v>Y</v>
      </c>
      <c r="O813" t="str">
        <f>IF(OR(supermarkt_data[[#This Row],[Category]]="Gold",supermarkt_data[[#This Row],[Category]]="Premium"),"Gift","")</f>
        <v/>
      </c>
    </row>
    <row r="814" spans="1:15" x14ac:dyDescent="0.35">
      <c r="A814" t="s">
        <v>841</v>
      </c>
      <c r="B814" s="1">
        <v>43479</v>
      </c>
      <c r="C814" t="s">
        <v>12</v>
      </c>
      <c r="D814" t="s">
        <v>39</v>
      </c>
      <c r="E814" t="s">
        <v>40</v>
      </c>
      <c r="F814" t="s">
        <v>23</v>
      </c>
      <c r="G814" t="s">
        <v>16</v>
      </c>
      <c r="H814" t="s">
        <v>17</v>
      </c>
      <c r="I814" t="s">
        <v>25</v>
      </c>
      <c r="J814" s="2">
        <v>0.88749999999999996</v>
      </c>
      <c r="K814">
        <v>8.6</v>
      </c>
      <c r="L814" t="str">
        <f>VLOOKUP(supermarkt_data[[#This Row],[Net Profit]],Category[],2,TRUE)</f>
        <v>Alert</v>
      </c>
      <c r="M814" s="7">
        <f>VLOOKUP(supermarkt_data[[#This Row],[Net Profit]],Discount_[],2,TRUE)</f>
        <v>0</v>
      </c>
      <c r="N814" s="8" t="str">
        <f>IF(supermarkt_data[[#This Row],[Payment]]="Cash","Y","")</f>
        <v>Y</v>
      </c>
      <c r="O814" t="str">
        <f>IF(OR(supermarkt_data[[#This Row],[Category]]="Gold",supermarkt_data[[#This Row],[Category]]="Premium"),"Gift","")</f>
        <v/>
      </c>
    </row>
    <row r="815" spans="1:15" x14ac:dyDescent="0.35">
      <c r="A815" t="s">
        <v>842</v>
      </c>
      <c r="B815" s="1">
        <v>43496</v>
      </c>
      <c r="C815" t="s">
        <v>12</v>
      </c>
      <c r="D815" t="s">
        <v>21</v>
      </c>
      <c r="E815" t="s">
        <v>22</v>
      </c>
      <c r="F815" t="s">
        <v>23</v>
      </c>
      <c r="G815" t="s">
        <v>16</v>
      </c>
      <c r="H815" t="s">
        <v>43</v>
      </c>
      <c r="I815" t="s">
        <v>18</v>
      </c>
      <c r="J815" s="2">
        <v>31.09</v>
      </c>
      <c r="K815">
        <v>6</v>
      </c>
      <c r="L815" t="str">
        <f>VLOOKUP(supermarkt_data[[#This Row],[Net Profit]],Category[],2,TRUE)</f>
        <v>Gold</v>
      </c>
      <c r="M815" s="7">
        <f>VLOOKUP(supermarkt_data[[#This Row],[Net Profit]],Discount_[],2,TRUE)</f>
        <v>7.0000000000000007E-2</v>
      </c>
      <c r="N815" s="8" t="str">
        <f>IF(supermarkt_data[[#This Row],[Payment]]="Cash","Y","")</f>
        <v/>
      </c>
      <c r="O815" t="str">
        <f>IF(OR(supermarkt_data[[#This Row],[Category]]="Gold",supermarkt_data[[#This Row],[Category]]="Premium"),"Gift","")</f>
        <v>Gift</v>
      </c>
    </row>
    <row r="816" spans="1:15" x14ac:dyDescent="0.35">
      <c r="A816" t="s">
        <v>843</v>
      </c>
      <c r="B816" s="1">
        <v>43539</v>
      </c>
      <c r="C816" t="s">
        <v>20</v>
      </c>
      <c r="D816" t="s">
        <v>39</v>
      </c>
      <c r="E816" t="s">
        <v>40</v>
      </c>
      <c r="F816" t="s">
        <v>23</v>
      </c>
      <c r="G816" t="s">
        <v>27</v>
      </c>
      <c r="H816" t="s">
        <v>17</v>
      </c>
      <c r="I816" t="s">
        <v>18</v>
      </c>
      <c r="J816" s="2">
        <v>4.3</v>
      </c>
      <c r="K816">
        <v>6.2</v>
      </c>
      <c r="L816" t="str">
        <f>VLOOKUP(supermarkt_data[[#This Row],[Net Profit]],Category[],2,TRUE)</f>
        <v>Alert</v>
      </c>
      <c r="M816" s="7">
        <f>VLOOKUP(supermarkt_data[[#This Row],[Net Profit]],Discount_[],2,TRUE)</f>
        <v>0</v>
      </c>
      <c r="N816" s="8" t="str">
        <f>IF(supermarkt_data[[#This Row],[Payment]]="Cash","Y","")</f>
        <v/>
      </c>
      <c r="O816" t="str">
        <f>IF(OR(supermarkt_data[[#This Row],[Category]]="Gold",supermarkt_data[[#This Row],[Category]]="Premium"),"Gift","")</f>
        <v/>
      </c>
    </row>
    <row r="817" spans="1:15" x14ac:dyDescent="0.35">
      <c r="A817" t="s">
        <v>844</v>
      </c>
      <c r="B817" s="1">
        <v>43520</v>
      </c>
      <c r="C817" t="s">
        <v>32</v>
      </c>
      <c r="D817" t="s">
        <v>13</v>
      </c>
      <c r="E817" t="s">
        <v>14</v>
      </c>
      <c r="F817" t="s">
        <v>23</v>
      </c>
      <c r="G817" t="s">
        <v>16</v>
      </c>
      <c r="H817" t="s">
        <v>24</v>
      </c>
      <c r="I817" t="s">
        <v>29</v>
      </c>
      <c r="J817" s="2">
        <v>20.13</v>
      </c>
      <c r="K817">
        <v>5</v>
      </c>
      <c r="L817" t="str">
        <f>VLOOKUP(supermarkt_data[[#This Row],[Net Profit]],Category[],2,TRUE)</f>
        <v>Silver</v>
      </c>
      <c r="M817" s="7">
        <f>VLOOKUP(supermarkt_data[[#This Row],[Net Profit]],Discount_[],2,TRUE)</f>
        <v>0.04</v>
      </c>
      <c r="N817" s="8" t="str">
        <f>IF(supermarkt_data[[#This Row],[Payment]]="Cash","Y","")</f>
        <v/>
      </c>
      <c r="O817" t="str">
        <f>IF(OR(supermarkt_data[[#This Row],[Category]]="Gold",supermarkt_data[[#This Row],[Category]]="Premium"),"Gift","")</f>
        <v/>
      </c>
    </row>
    <row r="818" spans="1:15" x14ac:dyDescent="0.35">
      <c r="A818" t="s">
        <v>845</v>
      </c>
      <c r="B818" s="1">
        <v>43504</v>
      </c>
      <c r="C818" t="s">
        <v>32</v>
      </c>
      <c r="D818" t="s">
        <v>21</v>
      </c>
      <c r="E818" t="s">
        <v>22</v>
      </c>
      <c r="F818" t="s">
        <v>15</v>
      </c>
      <c r="G818" t="s">
        <v>16</v>
      </c>
      <c r="H818" t="s">
        <v>33</v>
      </c>
      <c r="I818" t="s">
        <v>29</v>
      </c>
      <c r="J818" s="2">
        <v>16.2425</v>
      </c>
      <c r="K818">
        <v>6.5</v>
      </c>
      <c r="L818" t="str">
        <f>VLOOKUP(supermarkt_data[[#This Row],[Net Profit]],Category[],2,TRUE)</f>
        <v>Bronze</v>
      </c>
      <c r="M818" s="7">
        <f>VLOOKUP(supermarkt_data[[#This Row],[Net Profit]],Discount_[],2,TRUE)</f>
        <v>0.02</v>
      </c>
      <c r="N818" s="8" t="str">
        <f>IF(supermarkt_data[[#This Row],[Payment]]="Cash","Y","")</f>
        <v/>
      </c>
      <c r="O818" t="str">
        <f>IF(OR(supermarkt_data[[#This Row],[Category]]="Gold",supermarkt_data[[#This Row],[Category]]="Premium"),"Gift","")</f>
        <v/>
      </c>
    </row>
    <row r="819" spans="1:15" x14ac:dyDescent="0.35">
      <c r="A819" t="s">
        <v>846</v>
      </c>
      <c r="B819" s="1">
        <v>43546</v>
      </c>
      <c r="C819" t="s">
        <v>20</v>
      </c>
      <c r="D819" t="s">
        <v>13</v>
      </c>
      <c r="E819" t="s">
        <v>14</v>
      </c>
      <c r="F819" t="s">
        <v>23</v>
      </c>
      <c r="G819" t="s">
        <v>27</v>
      </c>
      <c r="H819" t="s">
        <v>24</v>
      </c>
      <c r="I819" t="s">
        <v>25</v>
      </c>
      <c r="J819" s="2">
        <v>4.7575000000000003</v>
      </c>
      <c r="K819">
        <v>6</v>
      </c>
      <c r="L819" t="str">
        <f>VLOOKUP(supermarkt_data[[#This Row],[Net Profit]],Category[],2,TRUE)</f>
        <v>Alert</v>
      </c>
      <c r="M819" s="7">
        <f>VLOOKUP(supermarkt_data[[#This Row],[Net Profit]],Discount_[],2,TRUE)</f>
        <v>0</v>
      </c>
      <c r="N819" s="8" t="str">
        <f>IF(supermarkt_data[[#This Row],[Payment]]="Cash","Y","")</f>
        <v>Y</v>
      </c>
      <c r="O819" t="str">
        <f>IF(OR(supermarkt_data[[#This Row],[Category]]="Gold",supermarkt_data[[#This Row],[Category]]="Premium"),"Gift","")</f>
        <v/>
      </c>
    </row>
    <row r="820" spans="1:15" x14ac:dyDescent="0.35">
      <c r="A820" t="s">
        <v>847</v>
      </c>
      <c r="B820" s="1">
        <v>43489</v>
      </c>
      <c r="C820" t="s">
        <v>12</v>
      </c>
      <c r="D820" t="s">
        <v>13</v>
      </c>
      <c r="E820" t="s">
        <v>14</v>
      </c>
      <c r="F820" t="s">
        <v>15</v>
      </c>
      <c r="G820" t="s">
        <v>16</v>
      </c>
      <c r="H820" t="s">
        <v>24</v>
      </c>
      <c r="I820" t="s">
        <v>25</v>
      </c>
      <c r="J820" s="2">
        <v>19.448</v>
      </c>
      <c r="K820">
        <v>5</v>
      </c>
      <c r="L820" t="str">
        <f>VLOOKUP(supermarkt_data[[#This Row],[Net Profit]],Category[],2,TRUE)</f>
        <v>Bronze</v>
      </c>
      <c r="M820" s="7">
        <f>VLOOKUP(supermarkt_data[[#This Row],[Net Profit]],Discount_[],2,TRUE)</f>
        <v>0.02</v>
      </c>
      <c r="N820" s="8" t="str">
        <f>IF(supermarkt_data[[#This Row],[Payment]]="Cash","Y","")</f>
        <v>Y</v>
      </c>
      <c r="O820" t="str">
        <f>IF(OR(supermarkt_data[[#This Row],[Category]]="Gold",supermarkt_data[[#This Row],[Category]]="Premium"),"Gift","")</f>
        <v/>
      </c>
    </row>
    <row r="821" spans="1:15" x14ac:dyDescent="0.35">
      <c r="A821" t="s">
        <v>848</v>
      </c>
      <c r="B821" s="1">
        <v>43538</v>
      </c>
      <c r="C821" t="s">
        <v>20</v>
      </c>
      <c r="D821" t="s">
        <v>39</v>
      </c>
      <c r="E821" t="s">
        <v>40</v>
      </c>
      <c r="F821" t="s">
        <v>23</v>
      </c>
      <c r="G821" t="s">
        <v>16</v>
      </c>
      <c r="H821" t="s">
        <v>41</v>
      </c>
      <c r="I821" t="s">
        <v>18</v>
      </c>
      <c r="J821" s="2">
        <v>21.283999999999999</v>
      </c>
      <c r="K821">
        <v>5</v>
      </c>
      <c r="L821" t="str">
        <f>VLOOKUP(supermarkt_data[[#This Row],[Net Profit]],Category[],2,TRUE)</f>
        <v>Silver</v>
      </c>
      <c r="M821" s="7">
        <f>VLOOKUP(supermarkt_data[[#This Row],[Net Profit]],Discount_[],2,TRUE)</f>
        <v>0.04</v>
      </c>
      <c r="N821" s="8" t="str">
        <f>IF(supermarkt_data[[#This Row],[Payment]]="Cash","Y","")</f>
        <v/>
      </c>
      <c r="O821" t="str">
        <f>IF(OR(supermarkt_data[[#This Row],[Category]]="Gold",supermarkt_data[[#This Row],[Category]]="Premium"),"Gift","")</f>
        <v/>
      </c>
    </row>
    <row r="822" spans="1:15" x14ac:dyDescent="0.35">
      <c r="A822" t="s">
        <v>849</v>
      </c>
      <c r="B822" s="1">
        <v>43488</v>
      </c>
      <c r="C822" t="s">
        <v>12</v>
      </c>
      <c r="D822" t="s">
        <v>21</v>
      </c>
      <c r="E822" t="s">
        <v>22</v>
      </c>
      <c r="F822" t="s">
        <v>23</v>
      </c>
      <c r="G822" t="s">
        <v>16</v>
      </c>
      <c r="H822" t="s">
        <v>43</v>
      </c>
      <c r="I822" t="s">
        <v>25</v>
      </c>
      <c r="J822" s="2">
        <v>15.904</v>
      </c>
      <c r="K822">
        <v>9.1999999999999993</v>
      </c>
      <c r="L822" t="str">
        <f>VLOOKUP(supermarkt_data[[#This Row],[Net Profit]],Category[],2,TRUE)</f>
        <v>Bronze</v>
      </c>
      <c r="M822" s="7">
        <f>VLOOKUP(supermarkt_data[[#This Row],[Net Profit]],Discount_[],2,TRUE)</f>
        <v>0.02</v>
      </c>
      <c r="N822" s="8" t="str">
        <f>IF(supermarkt_data[[#This Row],[Payment]]="Cash","Y","")</f>
        <v>Y</v>
      </c>
      <c r="O822" t="str">
        <f>IF(OR(supermarkt_data[[#This Row],[Category]]="Gold",supermarkt_data[[#This Row],[Category]]="Premium"),"Gift","")</f>
        <v/>
      </c>
    </row>
    <row r="823" spans="1:15" x14ac:dyDescent="0.35">
      <c r="A823" t="s">
        <v>850</v>
      </c>
      <c r="B823" s="1">
        <v>43484</v>
      </c>
      <c r="C823" t="s">
        <v>12</v>
      </c>
      <c r="D823" t="s">
        <v>13</v>
      </c>
      <c r="E823" t="s">
        <v>14</v>
      </c>
      <c r="F823" t="s">
        <v>23</v>
      </c>
      <c r="G823" t="s">
        <v>27</v>
      </c>
      <c r="H823" t="s">
        <v>41</v>
      </c>
      <c r="I823" t="s">
        <v>18</v>
      </c>
      <c r="J823" s="2">
        <v>13.552</v>
      </c>
      <c r="K823">
        <v>9.6</v>
      </c>
      <c r="L823" t="str">
        <f>VLOOKUP(supermarkt_data[[#This Row],[Net Profit]],Category[],2,TRUE)</f>
        <v>Bronze</v>
      </c>
      <c r="M823" s="7">
        <f>VLOOKUP(supermarkt_data[[#This Row],[Net Profit]],Discount_[],2,TRUE)</f>
        <v>0.02</v>
      </c>
      <c r="N823" s="8" t="str">
        <f>IF(supermarkt_data[[#This Row],[Payment]]="Cash","Y","")</f>
        <v/>
      </c>
      <c r="O823" t="str">
        <f>IF(OR(supermarkt_data[[#This Row],[Category]]="Gold",supermarkt_data[[#This Row],[Category]]="Premium"),"Gift","")</f>
        <v/>
      </c>
    </row>
    <row r="824" spans="1:15" x14ac:dyDescent="0.35">
      <c r="A824" t="s">
        <v>851</v>
      </c>
      <c r="B824" s="1">
        <v>43492</v>
      </c>
      <c r="C824" t="s">
        <v>12</v>
      </c>
      <c r="D824" t="s">
        <v>39</v>
      </c>
      <c r="E824" t="s">
        <v>40</v>
      </c>
      <c r="F824" t="s">
        <v>15</v>
      </c>
      <c r="G824" t="s">
        <v>27</v>
      </c>
      <c r="H824" t="s">
        <v>17</v>
      </c>
      <c r="I824" t="s">
        <v>29</v>
      </c>
      <c r="J824" s="2">
        <v>19.231999999999999</v>
      </c>
      <c r="K824">
        <v>8.4</v>
      </c>
      <c r="L824" t="str">
        <f>VLOOKUP(supermarkt_data[[#This Row],[Net Profit]],Category[],2,TRUE)</f>
        <v>Bronze</v>
      </c>
      <c r="M824" s="7">
        <f>VLOOKUP(supermarkt_data[[#This Row],[Net Profit]],Discount_[],2,TRUE)</f>
        <v>0.02</v>
      </c>
      <c r="N824" s="8" t="str">
        <f>IF(supermarkt_data[[#This Row],[Payment]]="Cash","Y","")</f>
        <v/>
      </c>
      <c r="O824" t="str">
        <f>IF(OR(supermarkt_data[[#This Row],[Category]]="Gold",supermarkt_data[[#This Row],[Category]]="Premium"),"Gift","")</f>
        <v/>
      </c>
    </row>
    <row r="825" spans="1:15" x14ac:dyDescent="0.35">
      <c r="A825" t="s">
        <v>852</v>
      </c>
      <c r="B825" s="1">
        <v>43499</v>
      </c>
      <c r="C825" t="s">
        <v>32</v>
      </c>
      <c r="D825" t="s">
        <v>39</v>
      </c>
      <c r="E825" t="s">
        <v>40</v>
      </c>
      <c r="F825" t="s">
        <v>15</v>
      </c>
      <c r="G825" t="s">
        <v>27</v>
      </c>
      <c r="H825" t="s">
        <v>41</v>
      </c>
      <c r="I825" t="s">
        <v>29</v>
      </c>
      <c r="J825" s="2">
        <v>11.79</v>
      </c>
      <c r="K825">
        <v>6</v>
      </c>
      <c r="L825" t="str">
        <f>VLOOKUP(supermarkt_data[[#This Row],[Net Profit]],Category[],2,TRUE)</f>
        <v>Bronze</v>
      </c>
      <c r="M825" s="7">
        <f>VLOOKUP(supermarkt_data[[#This Row],[Net Profit]],Discount_[],2,TRUE)</f>
        <v>0.02</v>
      </c>
      <c r="N825" s="8" t="str">
        <f>IF(supermarkt_data[[#This Row],[Payment]]="Cash","Y","")</f>
        <v/>
      </c>
      <c r="O825" t="str">
        <f>IF(OR(supermarkt_data[[#This Row],[Category]]="Gold",supermarkt_data[[#This Row],[Category]]="Premium"),"Gift","")</f>
        <v/>
      </c>
    </row>
    <row r="826" spans="1:15" x14ac:dyDescent="0.35">
      <c r="A826" t="s">
        <v>853</v>
      </c>
      <c r="B826" s="1">
        <v>43549</v>
      </c>
      <c r="C826" t="s">
        <v>20</v>
      </c>
      <c r="D826" t="s">
        <v>39</v>
      </c>
      <c r="E826" t="s">
        <v>40</v>
      </c>
      <c r="F826" t="s">
        <v>23</v>
      </c>
      <c r="G826" t="s">
        <v>27</v>
      </c>
      <c r="H826" t="s">
        <v>24</v>
      </c>
      <c r="I826" t="s">
        <v>18</v>
      </c>
      <c r="J826" s="2">
        <v>10.577999999999999</v>
      </c>
      <c r="K826">
        <v>6.7</v>
      </c>
      <c r="L826" t="str">
        <f>VLOOKUP(supermarkt_data[[#This Row],[Net Profit]],Category[],2,TRUE)</f>
        <v>Bronze</v>
      </c>
      <c r="M826" s="7">
        <f>VLOOKUP(supermarkt_data[[#This Row],[Net Profit]],Discount_[],2,TRUE)</f>
        <v>0.02</v>
      </c>
      <c r="N826" s="8" t="str">
        <f>IF(supermarkt_data[[#This Row],[Payment]]="Cash","Y","")</f>
        <v/>
      </c>
      <c r="O826" t="str">
        <f>IF(OR(supermarkt_data[[#This Row],[Category]]="Gold",supermarkt_data[[#This Row],[Category]]="Premium"),"Gift","")</f>
        <v/>
      </c>
    </row>
    <row r="827" spans="1:15" x14ac:dyDescent="0.35">
      <c r="A827" t="s">
        <v>854</v>
      </c>
      <c r="B827" s="1">
        <v>43520</v>
      </c>
      <c r="C827" t="s">
        <v>32</v>
      </c>
      <c r="D827" t="s">
        <v>13</v>
      </c>
      <c r="E827" t="s">
        <v>14</v>
      </c>
      <c r="F827" t="s">
        <v>15</v>
      </c>
      <c r="G827" t="s">
        <v>16</v>
      </c>
      <c r="H827" t="s">
        <v>28</v>
      </c>
      <c r="I827" t="s">
        <v>29</v>
      </c>
      <c r="J827" s="2">
        <v>4.7679999999999998</v>
      </c>
      <c r="K827">
        <v>4.0999999999999996</v>
      </c>
      <c r="L827" t="str">
        <f>VLOOKUP(supermarkt_data[[#This Row],[Net Profit]],Category[],2,TRUE)</f>
        <v>Alert</v>
      </c>
      <c r="M827" s="7">
        <f>VLOOKUP(supermarkt_data[[#This Row],[Net Profit]],Discount_[],2,TRUE)</f>
        <v>0</v>
      </c>
      <c r="N827" s="8" t="str">
        <f>IF(supermarkt_data[[#This Row],[Payment]]="Cash","Y","")</f>
        <v/>
      </c>
      <c r="O827" t="str">
        <f>IF(OR(supermarkt_data[[#This Row],[Category]]="Gold",supermarkt_data[[#This Row],[Category]]="Premium"),"Gift","")</f>
        <v/>
      </c>
    </row>
  </sheetData>
  <conditionalFormatting sqref="A6:L827">
    <cfRule type="expression" dxfId="5" priority="2">
      <formula>$I$2=$F6</formula>
    </cfRule>
    <cfRule type="expression" dxfId="4" priority="3">
      <formula>$F$2=$G6</formula>
    </cfRule>
    <cfRule type="expression" dxfId="3" priority="5">
      <formula>$C$2=$E6</formula>
    </cfRule>
  </conditionalFormatting>
  <conditionalFormatting sqref="A6:O827">
    <cfRule type="expression" dxfId="0" priority="1">
      <formula>$L$2=$L6</formula>
    </cfRule>
  </conditionalFormatting>
  <dataValidations count="4">
    <dataValidation type="list" allowBlank="1" showInputMessage="1" showErrorMessage="1" sqref="C2">
      <formula1>"Yangon,Naypyitaw,Mandalay"</formula1>
    </dataValidation>
    <dataValidation type="list" allowBlank="1" showInputMessage="1" showErrorMessage="1" sqref="F2">
      <formula1>"Male,Female"</formula1>
    </dataValidation>
    <dataValidation type="list" allowBlank="1" showInputMessage="1" showErrorMessage="1" sqref="I2">
      <formula1>"Member,Normal"</formula1>
    </dataValidation>
    <dataValidation type="list" allowBlank="1" showInputMessage="1" showErrorMessage="1" sqref="L2">
      <formula1>"Premium,Gold,Silver,Bronze"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supermarket</vt:lpstr>
      <vt:lpstr>Catgory</vt:lpstr>
      <vt:lpstr>Discount</vt:lpstr>
      <vt:lpstr>Net_Profit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Khadijah Mohamed</cp:lastModifiedBy>
  <dcterms:created xsi:type="dcterms:W3CDTF">2023-01-24T09:23:25Z</dcterms:created>
  <dcterms:modified xsi:type="dcterms:W3CDTF">2023-01-24T10:19:28Z</dcterms:modified>
</cp:coreProperties>
</file>