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jc760\Downloads\"/>
    </mc:Choice>
  </mc:AlternateContent>
  <bookViews>
    <workbookView xWindow="0" yWindow="0" windowWidth="21600" windowHeight="9600" tabRatio="854" firstSheet="1" activeTab="3"/>
  </bookViews>
  <sheets>
    <sheet name="CB_DATA_" sheetId="33" state="veryHidden" r:id="rId1"/>
    <sheet name="Risk Models" sheetId="42" r:id="rId2"/>
    <sheet name="Financial Models" sheetId="44" r:id="rId3"/>
    <sheet name="Results" sheetId="45" r:id="rId4"/>
    <sheet name="Table 3 (Offers from insurers)" sheetId="37" r:id="rId5"/>
    <sheet name="Table 4 (Example calculations)" sheetId="34" r:id="rId6"/>
    <sheet name="Table 5 (Example calculations)" sheetId="39" r:id="rId7"/>
    <sheet name="Table 6 (Loss calculations)" sheetId="40" r:id="rId8"/>
  </sheets>
  <definedNames>
    <definedName name="CB_0f2fcb5adcb74e4f851b5a71f4d46a39" localSheetId="1" hidden="1">'Risk Models'!$T$25</definedName>
    <definedName name="CB_0f2fcb5adcb74e4f851b5a71f4d46a39" localSheetId="7" hidden="1">'Table 6 (Loss calculations)'!$T$25</definedName>
    <definedName name="CB_10a639008fe34c449039cf04629567f4" localSheetId="2" hidden="1">'Financial Models'!$V$28</definedName>
    <definedName name="CB_12a0e245cbbe48d69b18466f3992616b" localSheetId="1" hidden="1">'Risk Models'!$T$15</definedName>
    <definedName name="CB_12a0e245cbbe48d69b18466f3992616b" localSheetId="7" hidden="1">'Table 6 (Loss calculations)'!$T$15</definedName>
    <definedName name="CB_1459c17648a9456ba6d18316a3f17ae1" localSheetId="1" hidden="1">'Risk Models'!$X$26</definedName>
    <definedName name="CB_1459c17648a9456ba6d18316a3f17ae1" localSheetId="7" hidden="1">'Table 6 (Loss calculations)'!$X$26</definedName>
    <definedName name="CB_145e6527c76c412abc450712efee5884" localSheetId="1" hidden="1">'Risk Models'!$M$25</definedName>
    <definedName name="CB_145e6527c76c412abc450712efee5884" localSheetId="7" hidden="1">'Table 6 (Loss calculations)'!$M$25</definedName>
    <definedName name="CB_192dcc47d7554734946692922a38a602" localSheetId="1" hidden="1">'Risk Models'!$W$16</definedName>
    <definedName name="CB_192dcc47d7554734946692922a38a602" localSheetId="7" hidden="1">'Table 6 (Loss calculations)'!$W$16</definedName>
    <definedName name="CB_20153b3a491c4baba5169b802cc19bdc" localSheetId="1" hidden="1">'Risk Models'!$V$15</definedName>
    <definedName name="CB_20153b3a491c4baba5169b802cc19bdc" localSheetId="7" hidden="1">'Table 6 (Loss calculations)'!$V$15</definedName>
    <definedName name="CB_20774898c58b4688a0842e09893cb7e1" localSheetId="1" hidden="1">'Risk Models'!$W$26</definedName>
    <definedName name="CB_20774898c58b4688a0842e09893cb7e1" localSheetId="7" hidden="1">'Table 6 (Loss calculations)'!$W$26</definedName>
    <definedName name="CB_210609e488b544e6ad551fe980846444" localSheetId="1" hidden="1">'Risk Models'!$T$14</definedName>
    <definedName name="CB_210609e488b544e6ad551fe980846444" localSheetId="7" hidden="1">'Table 6 (Loss calculations)'!$T$14</definedName>
    <definedName name="CB_266aeb2ebcc34cae94587530ae92cdf4" localSheetId="1" hidden="1">'Risk Models'!$X$14</definedName>
    <definedName name="CB_266aeb2ebcc34cae94587530ae92cdf4" localSheetId="7" hidden="1">'Table 6 (Loss calculations)'!$X$14</definedName>
    <definedName name="CB_2a0d5f8b54314a6f8ac81c7da7b242bf" localSheetId="1" hidden="1">'Risk Models'!$M$27</definedName>
    <definedName name="CB_2a0d5f8b54314a6f8ac81c7da7b242bf" localSheetId="7" hidden="1">'Table 6 (Loss calculations)'!$M$27</definedName>
    <definedName name="CB_2b7e4a76d1c749e0967fa2b6da31d1f1" localSheetId="1" hidden="1">'Risk Models'!$M$13</definedName>
    <definedName name="CB_2b7e4a76d1c749e0967fa2b6da31d1f1" localSheetId="7" hidden="1">'Table 6 (Loss calculations)'!$M$13</definedName>
    <definedName name="CB_2bc698dd6a07437c9e41843211ab108b" localSheetId="1" hidden="1">'Risk Models'!$L$14</definedName>
    <definedName name="CB_2bc698dd6a07437c9e41843211ab108b" localSheetId="7" hidden="1">'Table 6 (Loss calculations)'!$L$14</definedName>
    <definedName name="CB_2e270079f73540638ce1865b4fbe9d64" localSheetId="1" hidden="1">'Risk Models'!$L$29</definedName>
    <definedName name="CB_2e270079f73540638ce1865b4fbe9d64" localSheetId="7" hidden="1">'Table 6 (Loss calculations)'!$L$29</definedName>
    <definedName name="CB_2f8aef62f8034323b986b8dcc9ab53bc" localSheetId="1" hidden="1">'Risk Models'!$W$27</definedName>
    <definedName name="CB_2f8aef62f8034323b986b8dcc9ab53bc" localSheetId="7" hidden="1">'Table 6 (Loss calculations)'!$W$27</definedName>
    <definedName name="CB_30f45c78aa4e44f9a3b521d8c0e77453" localSheetId="1" hidden="1">'Risk Models'!$M$30</definedName>
    <definedName name="CB_30f45c78aa4e44f9a3b521d8c0e77453" localSheetId="7" hidden="1">'Table 6 (Loss calculations)'!$M$30</definedName>
    <definedName name="CB_35a68b1bba2a4b6a997c3a4f4378bc2f" localSheetId="1" hidden="1">'Risk Models'!$W$28</definedName>
    <definedName name="CB_35a68b1bba2a4b6a997c3a4f4378bc2f" localSheetId="7" hidden="1">'Table 6 (Loss calculations)'!$W$28</definedName>
    <definedName name="CB_35e796910fed4e6a875f88c762f37bde" localSheetId="1" hidden="1">'Risk Models'!$M$16</definedName>
    <definedName name="CB_35e796910fed4e6a875f88c762f37bde" localSheetId="7" hidden="1">'Table 6 (Loss calculations)'!$M$16</definedName>
    <definedName name="CB_3f16e7e12786429f9bfea132ac672be0" localSheetId="1" hidden="1">'Risk Models'!$U$27</definedName>
    <definedName name="CB_3f16e7e12786429f9bfea132ac672be0" localSheetId="7" hidden="1">'Table 6 (Loss calculations)'!$U$27</definedName>
    <definedName name="CB_3fc32571de97482894c6cd1a45e0144c" localSheetId="1" hidden="1">'Risk Models'!$M$17</definedName>
    <definedName name="CB_3fc32571de97482894c6cd1a45e0144c" localSheetId="7" hidden="1">'Table 6 (Loss calculations)'!$M$17</definedName>
    <definedName name="CB_41ce826a424949b79770f99f5a2bab2f" localSheetId="1" hidden="1">'Risk Models'!$V$26</definedName>
    <definedName name="CB_41ce826a424949b79770f99f5a2bab2f" localSheetId="7" hidden="1">'Table 6 (Loss calculations)'!$V$26</definedName>
    <definedName name="CB_442e24f2a53f4d06845a883b32df2fb2" localSheetId="1" hidden="1">'Risk Models'!$L$13</definedName>
    <definedName name="CB_442e24f2a53f4d06845a883b32df2fb2" localSheetId="7" hidden="1">'Table 6 (Loss calculations)'!$L$13</definedName>
    <definedName name="CB_455ea47f91cb4feca87049248f9b6277" localSheetId="2" hidden="1">'Financial Models'!$P$28</definedName>
    <definedName name="CB_4c25d1c7c5ae4e38878eba834e8510f1" localSheetId="1" hidden="1">'Risk Models'!$M$18</definedName>
    <definedName name="CB_4c25d1c7c5ae4e38878eba834e8510f1" localSheetId="7" hidden="1">'Table 6 (Loss calculations)'!$M$18</definedName>
    <definedName name="CB_4f0012659fa147c29e3001e7a272d31a" localSheetId="5" hidden="1">'Table 4 (Example calculations)'!$J$15</definedName>
    <definedName name="CB_591bcad12d5944929cdfad939f0d7a94" localSheetId="5" hidden="1">'Table 4 (Example calculations)'!$J$19</definedName>
    <definedName name="CB_5a949221a904441dad66e3d1b993e924" localSheetId="1" hidden="1">'Risk Models'!$L$16</definedName>
    <definedName name="CB_5a949221a904441dad66e3d1b993e924" localSheetId="7" hidden="1">'Table 6 (Loss calculations)'!$L$16</definedName>
    <definedName name="CB_5ffb922d9c3b440b974a6017658c7225" localSheetId="1" hidden="1">'Risk Models'!$U$29</definedName>
    <definedName name="CB_5ffb922d9c3b440b974a6017658c7225" localSheetId="7" hidden="1">'Table 6 (Loss calculations)'!$U$29</definedName>
    <definedName name="CB_60fae388c11f4e1aba0e859b037d3ef3" localSheetId="1" hidden="1">'Risk Models'!$X$27</definedName>
    <definedName name="CB_60fae388c11f4e1aba0e859b037d3ef3" localSheetId="7" hidden="1">'Table 6 (Loss calculations)'!$X$27</definedName>
    <definedName name="CB_637fb9a46d6f4493893e4a8fbed06964" localSheetId="1" hidden="1">'Risk Models'!$X$13</definedName>
    <definedName name="CB_637fb9a46d6f4493893e4a8fbed06964" localSheetId="7" hidden="1">'Table 6 (Loss calculations)'!$X$13</definedName>
    <definedName name="CB_651d5b86085f4e2bb83571f8bf90ca82" localSheetId="1" hidden="1">'Risk Models'!$W$17</definedName>
    <definedName name="CB_651d5b86085f4e2bb83571f8bf90ca82" localSheetId="7" hidden="1">'Table 6 (Loss calculations)'!$W$17</definedName>
    <definedName name="CB_6533ec5a6f9d4d55b26cd36c7b5f3c37" localSheetId="1" hidden="1">'Risk Models'!$M$26</definedName>
    <definedName name="CB_6533ec5a6f9d4d55b26cd36c7b5f3c37" localSheetId="7" hidden="1">'Table 6 (Loss calculations)'!$M$26</definedName>
    <definedName name="CB_663f9aec989a444b9d347371fd7152cb" localSheetId="1" hidden="1">'Risk Models'!$T$18</definedName>
    <definedName name="CB_663f9aec989a444b9d347371fd7152cb" localSheetId="7" hidden="1">'Table 6 (Loss calculations)'!$T$18</definedName>
    <definedName name="CB_6818b987f4f14fb98a9f37f37f87aba6" localSheetId="1" hidden="1">'Risk Models'!$V$13</definedName>
    <definedName name="CB_6818b987f4f14fb98a9f37f37f87aba6" localSheetId="7" hidden="1">'Table 6 (Loss calculations)'!$V$13</definedName>
    <definedName name="CB_68cedcd6133d4d11b094d1fb6025ebbb" localSheetId="1" hidden="1">'Risk Models'!$W$30</definedName>
    <definedName name="CB_68cedcd6133d4d11b094d1fb6025ebbb" localSheetId="7" hidden="1">'Table 6 (Loss calculations)'!$W$30</definedName>
    <definedName name="CB_6ae68bac42e24f2aae6d3a319c796dab" localSheetId="1" hidden="1">'Risk Models'!$V$17</definedName>
    <definedName name="CB_6ae68bac42e24f2aae6d3a319c796dab" localSheetId="7" hidden="1">'Table 6 (Loss calculations)'!$V$17</definedName>
    <definedName name="CB_702ee56bfbfe4e319bf82fcb9f7ba689" localSheetId="1" hidden="1">'Risk Models'!$X$18</definedName>
    <definedName name="CB_702ee56bfbfe4e319bf82fcb9f7ba689" localSheetId="7" hidden="1">'Table 6 (Loss calculations)'!$X$18</definedName>
    <definedName name="CB_7332d78248dd410f9b1abd8c51f90ad6" localSheetId="1" hidden="1">'Risk Models'!$L$18</definedName>
    <definedName name="CB_7332d78248dd410f9b1abd8c51f90ad6" localSheetId="7" hidden="1">'Table 6 (Loss calculations)'!$L$18</definedName>
    <definedName name="CB_7c2d8f18869848d485b0f92549e9eaf2" localSheetId="1" hidden="1">'Risk Models'!$T$13</definedName>
    <definedName name="CB_7c2d8f18869848d485b0f92549e9eaf2" localSheetId="7" hidden="1">'Table 6 (Loss calculations)'!$T$13</definedName>
    <definedName name="CB_7c3288d7ef74431baec0d46d46f6c0f1" localSheetId="1" hidden="1">'Risk Models'!$T$27</definedName>
    <definedName name="CB_7c3288d7ef74431baec0d46d46f6c0f1" localSheetId="7" hidden="1">'Table 6 (Loss calculations)'!$T$27</definedName>
    <definedName name="CB_7f82a3861d8c4c1cbaed74aad98bac0c" localSheetId="1" hidden="1">'Risk Models'!$W$25</definedName>
    <definedName name="CB_7f82a3861d8c4c1cbaed74aad98bac0c" localSheetId="7" hidden="1">'Table 6 (Loss calculations)'!$W$25</definedName>
    <definedName name="CB_81c269ad4d934e7aba8bed6f95925062" localSheetId="1" hidden="1">'Risk Models'!$T$30</definedName>
    <definedName name="CB_81c269ad4d934e7aba8bed6f95925062" localSheetId="7" hidden="1">'Table 6 (Loss calculations)'!$T$30</definedName>
    <definedName name="CB_85ade360ef7d4948ad4a8cc0646b21c8" localSheetId="1" hidden="1">'Risk Models'!$U$15</definedName>
    <definedName name="CB_85ade360ef7d4948ad4a8cc0646b21c8" localSheetId="7" hidden="1">'Table 6 (Loss calculations)'!$U$15</definedName>
    <definedName name="CB_86bbe5ae5471473fb23cc006f601f25e" localSheetId="1" hidden="1">'Risk Models'!$L$27</definedName>
    <definedName name="CB_86bbe5ae5471473fb23cc006f601f25e" localSheetId="7" hidden="1">'Table 6 (Loss calculations)'!$L$27</definedName>
    <definedName name="CB_87470b3025ec4a9bba267ec92a0c7dd5" localSheetId="1" hidden="1">'Risk Models'!$V$18</definedName>
    <definedName name="CB_87470b3025ec4a9bba267ec92a0c7dd5" localSheetId="7" hidden="1">'Table 6 (Loss calculations)'!$V$18</definedName>
    <definedName name="CB_87aff2d8816e47b7b093d677441897b2" localSheetId="1" hidden="1">'Risk Models'!$X$28</definedName>
    <definedName name="CB_87aff2d8816e47b7b093d677441897b2" localSheetId="7" hidden="1">'Table 6 (Loss calculations)'!$X$28</definedName>
    <definedName name="CB_882ca5568fa148a79f41c8370a113e1c" localSheetId="1" hidden="1">'Risk Models'!$T$29</definedName>
    <definedName name="CB_882ca5568fa148a79f41c8370a113e1c" localSheetId="7" hidden="1">'Table 6 (Loss calculations)'!$T$29</definedName>
    <definedName name="CB_8e12f253424b4be6b2ae087cfa603b80" localSheetId="1" hidden="1">'Risk Models'!$U$13</definedName>
    <definedName name="CB_8e12f253424b4be6b2ae087cfa603b80" localSheetId="7" hidden="1">'Table 6 (Loss calculations)'!$U$13</definedName>
    <definedName name="CB_8e2c94cabf9c4a0d9933881135f361f4" localSheetId="1" hidden="1">'Risk Models'!$M$15</definedName>
    <definedName name="CB_8e2c94cabf9c4a0d9933881135f361f4" localSheetId="7" hidden="1">'Table 6 (Loss calculations)'!$M$15</definedName>
    <definedName name="CB_907164a02498434a82603ab33207c99c" localSheetId="1" hidden="1">'Risk Models'!$X$29</definedName>
    <definedName name="CB_907164a02498434a82603ab33207c99c" localSheetId="7" hidden="1">'Table 6 (Loss calculations)'!$X$29</definedName>
    <definedName name="CB_90d241044dac41689c489451ca5f5db9" localSheetId="1" hidden="1">'Risk Models'!$W$13</definedName>
    <definedName name="CB_90d241044dac41689c489451ca5f5db9" localSheetId="7" hidden="1">'Table 6 (Loss calculations)'!$W$13</definedName>
    <definedName name="CB_9233fd432f53459eab9d3b3927ff80b2" localSheetId="1" hidden="1">'Risk Models'!$M$28</definedName>
    <definedName name="CB_9233fd432f53459eab9d3b3927ff80b2" localSheetId="7" hidden="1">'Table 6 (Loss calculations)'!$M$28</definedName>
    <definedName name="CB_94f90138cba34c339d60d725b22bf587" localSheetId="1" hidden="1">'Risk Models'!$T$28</definedName>
    <definedName name="CB_94f90138cba34c339d60d725b22bf587" localSheetId="7" hidden="1">'Table 6 (Loss calculations)'!$T$28</definedName>
    <definedName name="CB_986524921fb943bcb82f007f9d1a2afe" localSheetId="1" hidden="1">'Risk Models'!$X$15</definedName>
    <definedName name="CB_986524921fb943bcb82f007f9d1a2afe" localSheetId="7" hidden="1">'Table 6 (Loss calculations)'!$X$15</definedName>
    <definedName name="CB_9e81676b59c3433ba08ef06da5491437" localSheetId="2" hidden="1">'Financial Models'!$J$28</definedName>
    <definedName name="CB_a1549a08e98d4b50809f0a476f7e7e4f" localSheetId="1" hidden="1">'Risk Models'!$U$26</definedName>
    <definedName name="CB_a1549a08e98d4b50809f0a476f7e7e4f" localSheetId="7" hidden="1">'Table 6 (Loss calculations)'!$U$26</definedName>
    <definedName name="CB_a1e340e827bf4d95a3259dfb685d3c5b" localSheetId="1" hidden="1">'Risk Models'!$U$25</definedName>
    <definedName name="CB_a1e340e827bf4d95a3259dfb685d3c5b" localSheetId="7" hidden="1">'Table 6 (Loss calculations)'!$U$25</definedName>
    <definedName name="CB_a470c2178f314f1588434eef513c60a2" localSheetId="1" hidden="1">'Risk Models'!$L$25</definedName>
    <definedName name="CB_a470c2178f314f1588434eef513c60a2" localSheetId="7" hidden="1">'Table 6 (Loss calculations)'!$L$25</definedName>
    <definedName name="CB_a798b76453e74ce6bbce238986020ea8" localSheetId="1" hidden="1">'Risk Models'!$L$28</definedName>
    <definedName name="CB_a798b76453e74ce6bbce238986020ea8" localSheetId="7" hidden="1">'Table 6 (Loss calculations)'!$L$28</definedName>
    <definedName name="CB_a90001f522974e638c0ddf0544a82b3f" localSheetId="1" hidden="1">'Risk Models'!$M$29</definedName>
    <definedName name="CB_a90001f522974e638c0ddf0544a82b3f" localSheetId="7" hidden="1">'Table 6 (Loss calculations)'!$M$29</definedName>
    <definedName name="CB_a90b48b24d24461c8346437f709bc735" localSheetId="1" hidden="1">'Risk Models'!$W$29</definedName>
    <definedName name="CB_a90b48b24d24461c8346437f709bc735" localSheetId="7" hidden="1">'Table 6 (Loss calculations)'!$W$29</definedName>
    <definedName name="CB_aa1b90e69361447ea1e8739dd3283df0" localSheetId="1" hidden="1">'Risk Models'!$L$15</definedName>
    <definedName name="CB_aa1b90e69361447ea1e8739dd3283df0" localSheetId="7" hidden="1">'Table 6 (Loss calculations)'!$L$15</definedName>
    <definedName name="CB_b1e3499bb0dd46b3a0a3e7a89247c12a" localSheetId="1" hidden="1">'Risk Models'!$V$28</definedName>
    <definedName name="CB_b1e3499bb0dd46b3a0a3e7a89247c12a" localSheetId="7" hidden="1">'Table 6 (Loss calculations)'!$V$28</definedName>
    <definedName name="CB_b3ac959b910b4a73b7d956c02b8773df" localSheetId="1" hidden="1">'Risk Models'!$U$18</definedName>
    <definedName name="CB_b3ac959b910b4a73b7d956c02b8773df" localSheetId="7" hidden="1">'Table 6 (Loss calculations)'!$U$18</definedName>
    <definedName name="CB_b7597d4f2e5d4f88ab7ab79eaf7d6cc3" localSheetId="2" hidden="1">'Financial Models'!$AB$28</definedName>
    <definedName name="CB_b876994f97d2442a9941ee2b17a4ba0e" localSheetId="1" hidden="1">'Risk Models'!$AF$35</definedName>
    <definedName name="CB_b876994f97d2442a9941ee2b17a4ba0e" localSheetId="7" hidden="1">'Table 6 (Loss calculations)'!$AF$35</definedName>
    <definedName name="CB_b9e5e98b008f419ca96395738fe85c56" localSheetId="1" hidden="1">'Risk Models'!$W$15</definedName>
    <definedName name="CB_b9e5e98b008f419ca96395738fe85c56" localSheetId="7" hidden="1">'Table 6 (Loss calculations)'!$W$15</definedName>
    <definedName name="CB_ba5eacdf68d64180a203dea96116fc69" localSheetId="1" hidden="1">'Risk Models'!$V$27</definedName>
    <definedName name="CB_ba5eacdf68d64180a203dea96116fc69" localSheetId="7" hidden="1">'Table 6 (Loss calculations)'!$V$27</definedName>
    <definedName name="CB_Block_00000000000000000000000000000000" localSheetId="0" hidden="1">"'7.0.0.0"</definedName>
    <definedName name="CB_Block_00000000000000000000000000000000" localSheetId="2" hidden="1">"'7.0.0.0"</definedName>
    <definedName name="CB_Block_00000000000000000000000000000000" localSheetId="1" hidden="1">"'7.0.0.0"</definedName>
    <definedName name="CB_Block_00000000000000000000000000000000" localSheetId="5" hidden="1">"'7.0.0.0"</definedName>
    <definedName name="CB_Block_00000000000000000000000000000000" localSheetId="7" hidden="1">"'7.0.0.0"</definedName>
    <definedName name="CB_Block_00000000000000000000000000000001" localSheetId="0" hidden="1">"'637165152725390861"</definedName>
    <definedName name="CB_Block_00000000000000000000000000000001" localSheetId="2" hidden="1">"'637165152725547081"</definedName>
    <definedName name="CB_Block_00000000000000000000000000000001" localSheetId="1" hidden="1">"'637165152723828270"</definedName>
    <definedName name="CB_Block_00000000000000000000000000000001" localSheetId="5" hidden="1">"'637165152723984476"</definedName>
    <definedName name="CB_Block_00000000000000000000000000000001" localSheetId="7" hidden="1">"'637165152725234734"</definedName>
    <definedName name="CB_Block_00000000000000000000000000000003" localSheetId="0" hidden="1">"'11.1.4716.0"</definedName>
    <definedName name="CB_Block_00000000000000000000000000000003" localSheetId="2" hidden="1">"'11.1.4716.0"</definedName>
    <definedName name="CB_Block_00000000000000000000000000000003" localSheetId="1" hidden="1">"'11.1.4716.0"</definedName>
    <definedName name="CB_Block_00000000000000000000000000000003" localSheetId="5" hidden="1">"'11.1.4716.0"</definedName>
    <definedName name="CB_Block_00000000000000000000000000000003" localSheetId="7" hidden="1">"'11.1.4716.0"</definedName>
    <definedName name="CB_BlockExt_00000000000000000000000000000003" localSheetId="0" hidden="1">"'11.1.2.4.850"</definedName>
    <definedName name="CB_BlockExt_00000000000000000000000000000003" localSheetId="2" hidden="1">"'11.1.2.4.850"</definedName>
    <definedName name="CB_BlockExt_00000000000000000000000000000003" localSheetId="1" hidden="1">"'11.1.2.4.850"</definedName>
    <definedName name="CB_BlockExt_00000000000000000000000000000003" localSheetId="5" hidden="1">"'11.1.2.4.850"</definedName>
    <definedName name="CB_BlockExt_00000000000000000000000000000003" localSheetId="7" hidden="1">"'11.1.2.4.850"</definedName>
    <definedName name="CB_c35c86eccb384ec580b1ea5bb2ecfeb9" localSheetId="1" hidden="1">'Risk Models'!$V$25</definedName>
    <definedName name="CB_c35c86eccb384ec580b1ea5bb2ecfeb9" localSheetId="7" hidden="1">'Table 6 (Loss calculations)'!$V$25</definedName>
    <definedName name="CB_c385cfa0878a4fa49c053fdd7c0ea89a" localSheetId="1" hidden="1">'Risk Models'!$W$18</definedName>
    <definedName name="CB_c385cfa0878a4fa49c053fdd7c0ea89a" localSheetId="7" hidden="1">'Table 6 (Loss calculations)'!$W$18</definedName>
    <definedName name="CB_c7b77923be6f4a37b981990af7a7fe09" localSheetId="1" hidden="1">'Risk Models'!$U$17</definedName>
    <definedName name="CB_c7b77923be6f4a37b981990af7a7fe09" localSheetId="7" hidden="1">'Table 6 (Loss calculations)'!$U$17</definedName>
    <definedName name="CB_c80bce0491254479b25ff286730e31e7" localSheetId="1" hidden="1">'Risk Models'!$V$29</definedName>
    <definedName name="CB_c80bce0491254479b25ff286730e31e7" localSheetId="7" hidden="1">'Table 6 (Loss calculations)'!$V$29</definedName>
    <definedName name="CB_c8cb0e1c62d34d2fa1c4f81ae0056bb1" localSheetId="1" hidden="1">'Risk Models'!$L$30</definedName>
    <definedName name="CB_c8cb0e1c62d34d2fa1c4f81ae0056bb1" localSheetId="7" hidden="1">'Table 6 (Loss calculations)'!$L$30</definedName>
    <definedName name="CB_c93dcbddd6944acd8986671475e84d2a" localSheetId="0" hidden="1">#N/A</definedName>
    <definedName name="CB_cf7659d097bf47d794cafe2302eda974" localSheetId="1" hidden="1">'Risk Models'!$U$30</definedName>
    <definedName name="CB_cf7659d097bf47d794cafe2302eda974" localSheetId="7" hidden="1">'Table 6 (Loss calculations)'!$U$30</definedName>
    <definedName name="CB_d5d3508c058341a09aed2d780680ad3b" localSheetId="1" hidden="1">'Risk Models'!$V$30</definedName>
    <definedName name="CB_d5d3508c058341a09aed2d780680ad3b" localSheetId="7" hidden="1">'Table 6 (Loss calculations)'!$V$30</definedName>
    <definedName name="CB_daa6fcbfdb6648b2be79db75a69fd40a" localSheetId="1" hidden="1">'Risk Models'!$M$14</definedName>
    <definedName name="CB_daa6fcbfdb6648b2be79db75a69fd40a" localSheetId="7" hidden="1">'Table 6 (Loss calculations)'!$M$14</definedName>
    <definedName name="CB_daf56157c0e24d00b35d60c2d4a7179c" localSheetId="1" hidden="1">'Risk Models'!$V$14</definedName>
    <definedName name="CB_daf56157c0e24d00b35d60c2d4a7179c" localSheetId="7" hidden="1">'Table 6 (Loss calculations)'!$V$14</definedName>
    <definedName name="CB_db2d28c0a44543ef82b9bae09e1d9c1a" localSheetId="1" hidden="1">'Risk Models'!$T$17</definedName>
    <definedName name="CB_db2d28c0a44543ef82b9bae09e1d9c1a" localSheetId="7" hidden="1">'Table 6 (Loss calculations)'!$T$17</definedName>
    <definedName name="CB_e0ab48cfd57647d6bd69fe67493015f0" localSheetId="1" hidden="1">'Risk Models'!$U$14</definedName>
    <definedName name="CB_e0ab48cfd57647d6bd69fe67493015f0" localSheetId="7" hidden="1">'Table 6 (Loss calculations)'!$U$14</definedName>
    <definedName name="CB_e252aa3e83e8495a92fe7bd4212e930e" localSheetId="1" hidden="1">'Risk Models'!$U$28</definedName>
    <definedName name="CB_e252aa3e83e8495a92fe7bd4212e930e" localSheetId="7" hidden="1">'Table 6 (Loss calculations)'!$U$28</definedName>
    <definedName name="CB_e35eaba0355c4e4eac741dd62ca69adc" localSheetId="1" hidden="1">'Risk Models'!$T$16</definedName>
    <definedName name="CB_e35eaba0355c4e4eac741dd62ca69adc" localSheetId="7" hidden="1">'Table 6 (Loss calculations)'!$T$16</definedName>
    <definedName name="CB_e6256b70e05b4036b588c81b8ac388da" localSheetId="1" hidden="1">'Risk Models'!$X$16</definedName>
    <definedName name="CB_e6256b70e05b4036b588c81b8ac388da" localSheetId="7" hidden="1">'Table 6 (Loss calculations)'!$X$16</definedName>
    <definedName name="CB_e9984ba69955426c9d3db881ef8818b5" localSheetId="5" hidden="1">'Table 4 (Example calculations)'!$J$9</definedName>
    <definedName name="CB_ea32ae1fa2fa40d8ae4b4433c8aebdcb" localSheetId="5" hidden="1">'Table 4 (Example calculations)'!$J$12</definedName>
    <definedName name="CB_ea4a3a8656a84412acf9f8e4a0c38691" localSheetId="1" hidden="1">'Risk Models'!$W$14</definedName>
    <definedName name="CB_ea4a3a8656a84412acf9f8e4a0c38691" localSheetId="7" hidden="1">'Table 6 (Loss calculations)'!$W$14</definedName>
    <definedName name="CB_ed22f58bdf3544278bda84d177fe199d" localSheetId="1" hidden="1">'Risk Models'!$R$13</definedName>
    <definedName name="CB_ed22f58bdf3544278bda84d177fe199d" localSheetId="7" hidden="1">'Table 6 (Loss calculations)'!$R$13</definedName>
    <definedName name="CB_ee6e8618c3d0472e80af0a7c3a3c80fb" localSheetId="1" hidden="1">'Risk Models'!$X$25</definedName>
    <definedName name="CB_ee6e8618c3d0472e80af0a7c3a3c80fb" localSheetId="7" hidden="1">'Table 6 (Loss calculations)'!$X$25</definedName>
    <definedName name="CB_ee7eb83f629c4c0b9ec63905f2c8566f" localSheetId="1" hidden="1">'Risk Models'!$X$17</definedName>
    <definedName name="CB_ee7eb83f629c4c0b9ec63905f2c8566f" localSheetId="7" hidden="1">'Table 6 (Loss calculations)'!$X$17</definedName>
    <definedName name="CB_f3217b5f51c740aea2a39a4e63957fe3" localSheetId="1" hidden="1">'Risk Models'!$L$26</definedName>
    <definedName name="CB_f3217b5f51c740aea2a39a4e63957fe3" localSheetId="7" hidden="1">'Table 6 (Loss calculations)'!$L$26</definedName>
    <definedName name="CB_f34709e1be1b4f9a8eebd1b76350066e" localSheetId="1" hidden="1">'Risk Models'!$L$17</definedName>
    <definedName name="CB_f34709e1be1b4f9a8eebd1b76350066e" localSheetId="7" hidden="1">'Table 6 (Loss calculations)'!$L$17</definedName>
    <definedName name="CB_f7cdf910cf1c4085b60f42a6d4051896" localSheetId="1" hidden="1">'Risk Models'!$X$30</definedName>
    <definedName name="CB_f7cdf910cf1c4085b60f42a6d4051896" localSheetId="7" hidden="1">'Table 6 (Loss calculations)'!$X$30</definedName>
    <definedName name="CB_f85d864eab284097937eacb53e0bc09f" localSheetId="1" hidden="1">'Risk Models'!$V$16</definedName>
    <definedName name="CB_f85d864eab284097937eacb53e0bc09f" localSheetId="7" hidden="1">'Table 6 (Loss calculations)'!$V$16</definedName>
    <definedName name="CB_f94debbbff9d460d8e52027c2344abb3" localSheetId="1" hidden="1">'Risk Models'!$R$25</definedName>
    <definedName name="CB_f94debbbff9d460d8e52027c2344abb3" localSheetId="7" hidden="1">'Table 6 (Loss calculations)'!$R$25</definedName>
    <definedName name="CB_ff6cfde45496444497265084c4f775d0" localSheetId="1" hidden="1">'Risk Models'!$U$16</definedName>
    <definedName name="CB_ff6cfde45496444497265084c4f775d0" localSheetId="7" hidden="1">'Table 6 (Loss calculations)'!$U$16</definedName>
    <definedName name="CB_ffbf177b14b04075be63064d44c1f9f2" localSheetId="1" hidden="1">'Risk Models'!$T$26</definedName>
    <definedName name="CB_ffbf177b14b04075be63064d44c1f9f2" localSheetId="7" hidden="1">'Table 6 (Loss calculations)'!$T$26</definedName>
    <definedName name="CBCR_0e5af9f570634e64a112f4e385ca20bd" localSheetId="1" hidden="1">'Risk Models'!$F$29</definedName>
    <definedName name="CBCR_0e5af9f570634e64a112f4e385ca20bd" localSheetId="7" hidden="1">'Table 6 (Loss calculations)'!$F$29</definedName>
    <definedName name="CBCR_0f63debbe8f149109a3830552a5dcc1f" localSheetId="1" hidden="1">'Risk Models'!$E$16</definedName>
    <definedName name="CBCR_0f63debbe8f149109a3830552a5dcc1f" localSheetId="7" hidden="1">'Table 6 (Loss calculations)'!$E$16</definedName>
    <definedName name="CBCR_241a1f95f087440bb2b58dbe68fd377e" localSheetId="1" hidden="1">'Risk Models'!$F$28</definedName>
    <definedName name="CBCR_241a1f95f087440bb2b58dbe68fd377e" localSheetId="7" hidden="1">'Table 6 (Loss calculations)'!$F$28</definedName>
    <definedName name="CBCR_29cce235497044bba72fb00caf4e49ef" localSheetId="1" hidden="1">'Risk Models'!$E$18</definedName>
    <definedName name="CBCR_29cce235497044bba72fb00caf4e49ef" localSheetId="7" hidden="1">'Table 6 (Loss calculations)'!$E$18</definedName>
    <definedName name="CBCR_3195e9fbc9944ed4be05142ec3893847" localSheetId="1" hidden="1">'Risk Models'!$F$17</definedName>
    <definedName name="CBCR_3195e9fbc9944ed4be05142ec3893847" localSheetId="7" hidden="1">'Table 6 (Loss calculations)'!$F$17</definedName>
    <definedName name="CBCR_34493ca7e4eb4ff889aee0184d4760ef" localSheetId="1" hidden="1">'Risk Models'!$E$15</definedName>
    <definedName name="CBCR_34493ca7e4eb4ff889aee0184d4760ef" localSheetId="7" hidden="1">'Table 6 (Loss calculations)'!$E$15</definedName>
    <definedName name="CBCR_3c516efc97c24f8a8dec9b897e3a084d" localSheetId="1" hidden="1">'Risk Models'!$E$29</definedName>
    <definedName name="CBCR_3c516efc97c24f8a8dec9b897e3a084d" localSheetId="7" hidden="1">'Table 6 (Loss calculations)'!$E$29</definedName>
    <definedName name="CBCR_65033de49d694466afa1cbb985bc0660" localSheetId="1" hidden="1">'Risk Models'!$F$13</definedName>
    <definedName name="CBCR_65033de49d694466afa1cbb985bc0660" localSheetId="7" hidden="1">'Table 6 (Loss calculations)'!$F$13</definedName>
    <definedName name="CBCR_6b8d0ffc04da4a3eaab56537f3a1f56a" localSheetId="1" hidden="1">'Risk Models'!$F$15</definedName>
    <definedName name="CBCR_6b8d0ffc04da4a3eaab56537f3a1f56a" localSheetId="7" hidden="1">'Table 6 (Loss calculations)'!$F$15</definedName>
    <definedName name="CBCR_745a045b27134bf1bf4239e2f8cc8738" localSheetId="1" hidden="1">'Risk Models'!$E$26</definedName>
    <definedName name="CBCR_745a045b27134bf1bf4239e2f8cc8738" localSheetId="7" hidden="1">'Table 6 (Loss calculations)'!$E$26</definedName>
    <definedName name="CBCR_74f9aca1e6784bad940316121077b888" localSheetId="1" hidden="1">'Risk Models'!$F$27</definedName>
    <definedName name="CBCR_74f9aca1e6784bad940316121077b888" localSheetId="7" hidden="1">'Table 6 (Loss calculations)'!$F$27</definedName>
    <definedName name="CBCR_85b8e13b4ba548f39faed852b092947e" localSheetId="1" hidden="1">'Risk Models'!$F$30</definedName>
    <definedName name="CBCR_85b8e13b4ba548f39faed852b092947e" localSheetId="7" hidden="1">'Table 6 (Loss calculations)'!$F$30</definedName>
    <definedName name="CBCR_86abf06344fb4a7fb35b7be6cbe0507f" localSheetId="1" hidden="1">'Risk Models'!$F$16</definedName>
    <definedName name="CBCR_86abf06344fb4a7fb35b7be6cbe0507f" localSheetId="7" hidden="1">'Table 6 (Loss calculations)'!$F$16</definedName>
    <definedName name="CBCR_994642936e8840129edf8db9a59c45bc" localSheetId="1" hidden="1">'Risk Models'!$E$13</definedName>
    <definedName name="CBCR_994642936e8840129edf8db9a59c45bc" localSheetId="7" hidden="1">'Table 6 (Loss calculations)'!$E$13</definedName>
    <definedName name="CBCR_a1dbc826796242aabf9b186bc6cbc55e" localSheetId="1" hidden="1">'Risk Models'!$E$28</definedName>
    <definedName name="CBCR_a1dbc826796242aabf9b186bc6cbc55e" localSheetId="7" hidden="1">'Table 6 (Loss calculations)'!$E$28</definedName>
    <definedName name="CBCR_b181ee1317e34801911ed93f9820fcb8" localSheetId="1" hidden="1">'Risk Models'!$E$17</definedName>
    <definedName name="CBCR_b181ee1317e34801911ed93f9820fcb8" localSheetId="7" hidden="1">'Table 6 (Loss calculations)'!$E$17</definedName>
    <definedName name="CBCR_b615c0fdd9f747fe8ea32f7a0f2e0376" localSheetId="1" hidden="1">'Risk Models'!$F$25</definedName>
    <definedName name="CBCR_b615c0fdd9f747fe8ea32f7a0f2e0376" localSheetId="7" hidden="1">'Table 6 (Loss calculations)'!$F$25</definedName>
    <definedName name="CBCR_b7417f64a6864491a4a3b46ba592dd6a" localSheetId="1" hidden="1">'Risk Models'!$E$30</definedName>
    <definedName name="CBCR_b7417f64a6864491a4a3b46ba592dd6a" localSheetId="7" hidden="1">'Table 6 (Loss calculations)'!$E$30</definedName>
    <definedName name="CBCR_ba71d885da594881b3b6f56b3f021f74" localSheetId="1" hidden="1">'Risk Models'!$F$26</definedName>
    <definedName name="CBCR_ba71d885da594881b3b6f56b3f021f74" localSheetId="7" hidden="1">'Table 6 (Loss calculations)'!$F$26</definedName>
    <definedName name="CBCR_c113741c579848dba30d8e85498d3b06" localSheetId="1" hidden="1">'Risk Models'!$E$25</definedName>
    <definedName name="CBCR_c113741c579848dba30d8e85498d3b06" localSheetId="7" hidden="1">'Table 6 (Loss calculations)'!$E$25</definedName>
    <definedName name="CBCR_c53f2d4723254720baf07570eb577142" localSheetId="1" hidden="1">'Risk Models'!$F$14</definedName>
    <definedName name="CBCR_c53f2d4723254720baf07570eb577142" localSheetId="7" hidden="1">'Table 6 (Loss calculations)'!$F$14</definedName>
    <definedName name="CBCR_cbd5c30e6b9642d1a4f315a19d86add7" localSheetId="1" hidden="1">'Risk Models'!$E$14</definedName>
    <definedName name="CBCR_cbd5c30e6b9642d1a4f315a19d86add7" localSheetId="7" hidden="1">'Table 6 (Loss calculations)'!$E$14</definedName>
    <definedName name="CBCR_ebcc183ba2634792a9787ae0ab73e724" localSheetId="1" hidden="1">'Risk Models'!$E$27</definedName>
    <definedName name="CBCR_ebcc183ba2634792a9787ae0ab73e724" localSheetId="7" hidden="1">'Table 6 (Loss calculations)'!$E$27</definedName>
    <definedName name="CBCR_f86256fd6a26452d88735f02e1b7f5ae" localSheetId="1" hidden="1">'Risk Models'!$F$18</definedName>
    <definedName name="CBCR_f86256fd6a26452d88735f02e1b7f5ae" localSheetId="7" hidden="1">'Table 6 (Loss calculations)'!$F$18</definedName>
    <definedName name="CBWorkbookPriority" localSheetId="0" hidden="1">-1911523328</definedName>
    <definedName name="CBx_05b1c273581c4aafb1d95154a4446b54" localSheetId="0" hidden="1">"'Table 6 (Loss calculations)'!$A$1"</definedName>
    <definedName name="CBx_0cf6b72954534da5918d2afc3c7000e7" localSheetId="0" hidden="1">"'Financial Models'!$A$1"</definedName>
    <definedName name="CBx_0f5211b0933649269d3f34b744060b57" localSheetId="0" hidden="1">"'Table 4 (Example calculations)'!$A$1"</definedName>
    <definedName name="CBx_399c18c7d98f4204b33740ad44b02971" localSheetId="0" hidden="1">"'Financial Model'!$A$1"</definedName>
    <definedName name="CBx_b974c575da1e4c169d98c276af5d10a4" localSheetId="0" hidden="1">"'Risk Models'!$A$1"</definedName>
    <definedName name="CBx_ca5a0649a50442b7a04692b5f613b8a0" localSheetId="0" hidden="1">"'Survivors'!$A$1"</definedName>
    <definedName name="CBx_eb6ad489f22a44d187b8d655ea4648c7" localSheetId="0" hidden="1">"'CB_DATA_'!$A$1"</definedName>
    <definedName name="CBx_ed6207b4bd9c4b9db5e963da9e1367b9" localSheetId="0" hidden="1">"'Fleet Risk Model'!$A$1"</definedName>
    <definedName name="CBx_Sheet_Guid" localSheetId="0" hidden="1">"'eb6ad489-f22a-44d1-87b8-d655ea4648c7"</definedName>
    <definedName name="CBx_Sheet_Guid" localSheetId="2" hidden="1">"'0cf6b729-5453-4da5-918d-2afc3c7000e7"</definedName>
    <definedName name="CBx_Sheet_Guid" localSheetId="1" hidden="1">"'b974c575-da1e-4c16-9d98-c276af5d10a4"</definedName>
    <definedName name="CBx_Sheet_Guid" localSheetId="5" hidden="1">"'0f5211b0-9336-4926-9d3f-34b744060b57"</definedName>
    <definedName name="CBx_Sheet_Guid" localSheetId="7" hidden="1">"'05b1c273-581c-4aaf-b1d9-5154a4446b54"</definedName>
    <definedName name="CBx_SheetRef" localSheetId="0" hidden="1">CB_DATA_!$A$14</definedName>
    <definedName name="CBx_SheetRef" localSheetId="2" hidden="1">CB_DATA_!$E$14</definedName>
    <definedName name="CBx_SheetRef" localSheetId="1" hidden="1">CB_DATA_!$C$14</definedName>
    <definedName name="CBx_SheetRef" localSheetId="5" hidden="1">CB_DATA_!$D$14</definedName>
    <definedName name="CBx_SheetRef" localSheetId="7" hidden="1">CB_DATA_!$B$14</definedName>
    <definedName name="CBx_StorageType" localSheetId="0" hidden="1">2</definedName>
    <definedName name="CBx_StorageType" localSheetId="2" hidden="1">2</definedName>
    <definedName name="CBx_StorageType" localSheetId="1" hidden="1">2</definedName>
    <definedName name="CBx_StorageType" localSheetId="5" hidden="1">2</definedName>
    <definedName name="CBx_StorageType" localSheetId="7" hidden="1">2</definedName>
    <definedName name="SensItOneInOneOutRefEditInputCell" localSheetId="2" hidden="1">'Financial Models'!$I$2</definedName>
    <definedName name="SensItOneInOneOutRefEditInputCell" localSheetId="5" hidden="1">'Table 4 (Example calculations)'!$I$2</definedName>
    <definedName name="SensItOneInOneOutRefEditInputCell" localSheetId="6" hidden="1">'Table 5 (Example calculations)'!$I$2</definedName>
    <definedName name="SensItOneInOneOutRefEditInputLabel" localSheetId="2" hidden="1">'Financial Models'!$I$1</definedName>
    <definedName name="SensItOneInOneOutRefEditInputLabel" localSheetId="5" hidden="1">'Table 4 (Example calculations)'!$I$1</definedName>
    <definedName name="SensItOneInOneOutRefEditInputLabel" localSheetId="6" hidden="1">'Table 5 (Example calculations)'!$I$1</definedName>
    <definedName name="SensItOneInOneOutRefEditOutputCell" localSheetId="2" hidden="1">'Financial Models'!$J$32</definedName>
    <definedName name="SensItOneInOneOutRefEditOutputCell" localSheetId="5" hidden="1">'Table 4 (Example calculations)'!$J$12</definedName>
    <definedName name="SensItOneInOneOutRefEditOutputCell" localSheetId="6" hidden="1">'Table 5 (Example calculations)'!$J$32</definedName>
    <definedName name="SensItOneInOneOutRefEditOutputLabel" localSheetId="2" hidden="1">'Financial Models'!$I$32</definedName>
    <definedName name="SensItOneInOneOutRefEditOutputLabel" localSheetId="5" hidden="1">'Table 4 (Example calculations)'!$I$12</definedName>
    <definedName name="SensItOneInOneOutRefEditOutputLabel" localSheetId="6" hidden="1">'Table 5 (Example calculations)'!$I$32</definedName>
    <definedName name="SensItOneInOneOutTextBoxStart" localSheetId="2" hidden="1">0</definedName>
    <definedName name="SensItOneInOneOutTextBoxStart" localSheetId="5" hidden="1">0</definedName>
    <definedName name="SensItOneInOneOutTextBoxStart" localSheetId="6" hidden="1">0</definedName>
    <definedName name="SensItOneInOneOutTextBoxStep" localSheetId="2" hidden="1">1</definedName>
    <definedName name="SensItOneInOneOutTextBoxStep" localSheetId="5" hidden="1">1</definedName>
    <definedName name="SensItOneInOneOutTextBoxStep" localSheetId="6" hidden="1">1</definedName>
    <definedName name="SensItOneInOneOutTextBoxStop" localSheetId="2" hidden="1">100</definedName>
    <definedName name="SensItOneInOneOutTextBoxStop" localSheetId="5" hidden="1">100</definedName>
    <definedName name="SensItOneInOneOutTextBoxStop" localSheetId="6" hidden="1">100</definedName>
  </definedNames>
  <calcPr calcId="162913"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19" i="44" l="1"/>
  <c r="L18" i="44"/>
  <c r="R19" i="44"/>
  <c r="R18" i="44"/>
  <c r="X19" i="44"/>
  <c r="X20" i="44"/>
  <c r="X18" i="44"/>
  <c r="S24" i="44"/>
  <c r="R24" i="44"/>
  <c r="R26" i="44"/>
  <c r="M25" i="44"/>
  <c r="L25" i="44"/>
  <c r="L26" i="44"/>
  <c r="E13" i="42"/>
  <c r="D33" i="42"/>
  <c r="E25" i="42"/>
  <c r="E11" i="33"/>
  <c r="X5" i="44"/>
  <c r="Y5" i="44"/>
  <c r="X6" i="44"/>
  <c r="Y6" i="44"/>
  <c r="X7" i="44"/>
  <c r="Y7" i="44"/>
  <c r="X8" i="44"/>
  <c r="Y8" i="44"/>
  <c r="X9" i="44"/>
  <c r="Y9" i="44"/>
  <c r="X10" i="44"/>
  <c r="Y10" i="44"/>
  <c r="X11" i="44"/>
  <c r="Y11" i="44"/>
  <c r="X12" i="44"/>
  <c r="Y12" i="44"/>
  <c r="X13" i="44"/>
  <c r="Y13" i="44"/>
  <c r="X14" i="44"/>
  <c r="Y14" i="44"/>
  <c r="X15" i="44"/>
  <c r="Y15" i="44"/>
  <c r="X16" i="44"/>
  <c r="Y16" i="44"/>
  <c r="X17" i="44"/>
  <c r="Y17" i="44"/>
  <c r="Y18" i="44"/>
  <c r="Y19" i="44"/>
  <c r="Y20" i="44"/>
  <c r="Y21" i="44"/>
  <c r="Y22" i="44"/>
  <c r="Y24" i="44"/>
  <c r="Y25" i="44"/>
  <c r="Y26" i="44"/>
  <c r="X26" i="44"/>
  <c r="R5" i="44"/>
  <c r="S5" i="44"/>
  <c r="R6" i="44"/>
  <c r="S6" i="44"/>
  <c r="R7" i="44"/>
  <c r="S7" i="44"/>
  <c r="R8" i="44"/>
  <c r="S8" i="44"/>
  <c r="R9" i="44"/>
  <c r="S9" i="44"/>
  <c r="R10" i="44"/>
  <c r="S10" i="44"/>
  <c r="R11" i="44"/>
  <c r="S11" i="44"/>
  <c r="R12" i="44"/>
  <c r="S12" i="44"/>
  <c r="R13" i="44"/>
  <c r="S13" i="44"/>
  <c r="R14" i="44"/>
  <c r="S14" i="44"/>
  <c r="R15" i="44"/>
  <c r="S15" i="44"/>
  <c r="R16" i="44"/>
  <c r="S16" i="44"/>
  <c r="R17" i="44"/>
  <c r="S17" i="44"/>
  <c r="S18" i="44"/>
  <c r="S19" i="44"/>
  <c r="S20" i="44"/>
  <c r="S21" i="44"/>
  <c r="S22" i="44"/>
  <c r="S25" i="44"/>
  <c r="S26" i="44"/>
  <c r="L5" i="44"/>
  <c r="M5" i="44"/>
  <c r="L6" i="44"/>
  <c r="M6" i="44"/>
  <c r="L7" i="44"/>
  <c r="M7" i="44"/>
  <c r="L8" i="44"/>
  <c r="M8" i="44"/>
  <c r="L9" i="44"/>
  <c r="M9" i="44"/>
  <c r="L10" i="44"/>
  <c r="M10" i="44"/>
  <c r="L11" i="44"/>
  <c r="M11" i="44"/>
  <c r="L12" i="44"/>
  <c r="M12" i="44"/>
  <c r="L13" i="44"/>
  <c r="M13" i="44"/>
  <c r="L14" i="44"/>
  <c r="M14" i="44"/>
  <c r="L15" i="44"/>
  <c r="M15" i="44"/>
  <c r="L16" i="44"/>
  <c r="M16" i="44"/>
  <c r="L17" i="44"/>
  <c r="M17" i="44"/>
  <c r="M18" i="44"/>
  <c r="M19" i="44"/>
  <c r="M20" i="44"/>
  <c r="M21" i="44"/>
  <c r="M22" i="44"/>
  <c r="M24" i="44"/>
  <c r="M26" i="44"/>
  <c r="F5" i="44"/>
  <c r="F6" i="44"/>
  <c r="F7" i="44"/>
  <c r="F8" i="44"/>
  <c r="F9" i="44"/>
  <c r="F10" i="44"/>
  <c r="F11" i="44"/>
  <c r="F12" i="44"/>
  <c r="F13" i="44"/>
  <c r="F14" i="44"/>
  <c r="F15" i="44"/>
  <c r="F16" i="44"/>
  <c r="F17" i="44"/>
  <c r="F18" i="44"/>
  <c r="F24" i="44"/>
  <c r="F25" i="44"/>
  <c r="G5" i="44"/>
  <c r="G6" i="44"/>
  <c r="G7" i="44"/>
  <c r="G8" i="44"/>
  <c r="G9" i="44"/>
  <c r="G10" i="44"/>
  <c r="G11" i="44"/>
  <c r="G12" i="44"/>
  <c r="G13" i="44"/>
  <c r="G14" i="44"/>
  <c r="G15" i="44"/>
  <c r="G16" i="44"/>
  <c r="G17" i="44"/>
  <c r="G18" i="44"/>
  <c r="G19" i="44"/>
  <c r="G20" i="44"/>
  <c r="G21" i="44"/>
  <c r="G22" i="44"/>
  <c r="G24" i="44"/>
  <c r="G25" i="44"/>
  <c r="G26" i="44"/>
  <c r="F26" i="44"/>
  <c r="G5" i="34"/>
  <c r="G7" i="34"/>
  <c r="D11" i="33"/>
  <c r="F18" i="34"/>
  <c r="G18" i="34"/>
  <c r="F17" i="34"/>
  <c r="G17" i="34"/>
  <c r="F14" i="34"/>
  <c r="G14" i="34"/>
  <c r="F11" i="34"/>
  <c r="G11" i="34"/>
  <c r="C11" i="33"/>
  <c r="R31" i="42"/>
  <c r="R19" i="42"/>
  <c r="R33" i="42"/>
  <c r="P25" i="42"/>
  <c r="P26" i="42"/>
  <c r="P27" i="42"/>
  <c r="P28" i="42"/>
  <c r="P29" i="42"/>
  <c r="P30" i="42"/>
  <c r="P31" i="42"/>
  <c r="P13" i="42"/>
  <c r="P14" i="42"/>
  <c r="P15" i="42"/>
  <c r="P16" i="42"/>
  <c r="P17" i="42"/>
  <c r="P18" i="42"/>
  <c r="P19" i="42"/>
  <c r="P33" i="42"/>
  <c r="J31" i="42"/>
  <c r="B13" i="42"/>
  <c r="B18" i="42"/>
  <c r="J19" i="42"/>
  <c r="J33" i="42"/>
  <c r="D27" i="42"/>
  <c r="D28" i="42"/>
  <c r="D29" i="42"/>
  <c r="D30" i="42"/>
  <c r="D31" i="42"/>
  <c r="D13" i="42"/>
  <c r="D14" i="42"/>
  <c r="D15" i="42"/>
  <c r="D16" i="42"/>
  <c r="D17" i="42"/>
  <c r="D18" i="42"/>
  <c r="D19" i="42"/>
  <c r="B19" i="42"/>
  <c r="B33" i="42"/>
  <c r="M31" i="42"/>
  <c r="L31" i="42"/>
  <c r="AD30" i="42"/>
  <c r="AC30" i="42"/>
  <c r="AB30" i="42"/>
  <c r="AA30" i="42"/>
  <c r="Z30" i="42"/>
  <c r="F30" i="42"/>
  <c r="E30" i="42"/>
  <c r="AD29" i="42"/>
  <c r="AC29" i="42"/>
  <c r="AB29" i="42"/>
  <c r="AA29" i="42"/>
  <c r="Z29" i="42"/>
  <c r="F29" i="42"/>
  <c r="E29" i="42"/>
  <c r="AD28" i="42"/>
  <c r="AC28" i="42"/>
  <c r="AB28" i="42"/>
  <c r="AA28" i="42"/>
  <c r="Z28" i="42"/>
  <c r="F28" i="42"/>
  <c r="E28" i="42"/>
  <c r="AD27" i="42"/>
  <c r="AC27" i="42"/>
  <c r="AB27" i="42"/>
  <c r="AA27" i="42"/>
  <c r="Z27" i="42"/>
  <c r="F27" i="42"/>
  <c r="E27" i="42"/>
  <c r="AD26" i="42"/>
  <c r="AC26" i="42"/>
  <c r="AB26" i="42"/>
  <c r="AA26" i="42"/>
  <c r="Z26" i="42"/>
  <c r="F26" i="42"/>
  <c r="E26" i="42"/>
  <c r="D26" i="42"/>
  <c r="AD25" i="42"/>
  <c r="AC25" i="42"/>
  <c r="AB25" i="42"/>
  <c r="AA25" i="42"/>
  <c r="Z25" i="42"/>
  <c r="F25" i="42"/>
  <c r="D25" i="42"/>
  <c r="M19" i="42"/>
  <c r="L19" i="42"/>
  <c r="AD18" i="42"/>
  <c r="AC18" i="42"/>
  <c r="AB18" i="42"/>
  <c r="AA18" i="42"/>
  <c r="Z18" i="42"/>
  <c r="F18" i="42"/>
  <c r="E18" i="42"/>
  <c r="AD17" i="42"/>
  <c r="AC17" i="42"/>
  <c r="AB17" i="42"/>
  <c r="AA17" i="42"/>
  <c r="Z17" i="42"/>
  <c r="F17" i="42"/>
  <c r="E17" i="42"/>
  <c r="AD16" i="42"/>
  <c r="AC16" i="42"/>
  <c r="AB16" i="42"/>
  <c r="AA16" i="42"/>
  <c r="Z16" i="42"/>
  <c r="F16" i="42"/>
  <c r="E16" i="42"/>
  <c r="AD15" i="42"/>
  <c r="AC15" i="42"/>
  <c r="AB15" i="42"/>
  <c r="AA15" i="42"/>
  <c r="Z15" i="42"/>
  <c r="F15" i="42"/>
  <c r="E15" i="42"/>
  <c r="AD14" i="42"/>
  <c r="AC14" i="42"/>
  <c r="AB14" i="42"/>
  <c r="AA14" i="42"/>
  <c r="Z14" i="42"/>
  <c r="F14" i="42"/>
  <c r="E14" i="42"/>
  <c r="AD13" i="42"/>
  <c r="AC13" i="42"/>
  <c r="AB13" i="42"/>
  <c r="AA13" i="42"/>
  <c r="Z13" i="42"/>
  <c r="F13" i="42"/>
  <c r="D5" i="42"/>
  <c r="C5" i="42"/>
  <c r="B5" i="42"/>
  <c r="I4" i="42"/>
  <c r="I3" i="42"/>
  <c r="E26" i="40"/>
  <c r="F26" i="40"/>
  <c r="E27" i="40"/>
  <c r="F27" i="40"/>
  <c r="E28" i="40"/>
  <c r="F28" i="40"/>
  <c r="E29" i="40"/>
  <c r="F29" i="40"/>
  <c r="E30" i="40"/>
  <c r="F30" i="40"/>
  <c r="F25" i="40"/>
  <c r="E25" i="40"/>
  <c r="F14" i="40"/>
  <c r="F15" i="40"/>
  <c r="F16" i="40"/>
  <c r="F17" i="40"/>
  <c r="F18" i="40"/>
  <c r="F13" i="40"/>
  <c r="E14" i="40"/>
  <c r="E15" i="40"/>
  <c r="E16" i="40"/>
  <c r="E17" i="40"/>
  <c r="E18" i="40"/>
  <c r="E13" i="40"/>
  <c r="I4" i="40"/>
  <c r="I3" i="40"/>
  <c r="B11" i="33"/>
  <c r="R31" i="40"/>
  <c r="R19" i="40"/>
  <c r="R33" i="40"/>
  <c r="P25" i="40"/>
  <c r="P26" i="40"/>
  <c r="P27" i="40"/>
  <c r="P28" i="40"/>
  <c r="P29" i="40"/>
  <c r="P30" i="40"/>
  <c r="P31" i="40"/>
  <c r="P13" i="40"/>
  <c r="P14" i="40"/>
  <c r="P15" i="40"/>
  <c r="P16" i="40"/>
  <c r="P17" i="40"/>
  <c r="P18" i="40"/>
  <c r="P19" i="40"/>
  <c r="P33" i="40"/>
  <c r="B13" i="40"/>
  <c r="D13" i="40"/>
  <c r="D14" i="40"/>
  <c r="D15" i="40"/>
  <c r="D16" i="40"/>
  <c r="D17" i="40"/>
  <c r="B18" i="40"/>
  <c r="D18" i="40"/>
  <c r="D19" i="40"/>
  <c r="B19" i="40"/>
  <c r="B33" i="40"/>
  <c r="J31" i="40"/>
  <c r="J19" i="40"/>
  <c r="J33" i="40"/>
  <c r="D27" i="40"/>
  <c r="D28" i="40"/>
  <c r="D29" i="40"/>
  <c r="D30" i="40"/>
  <c r="D31" i="40"/>
  <c r="M31" i="40"/>
  <c r="L31" i="40"/>
  <c r="AD30" i="40"/>
  <c r="AC30" i="40"/>
  <c r="AB30" i="40"/>
  <c r="AA30" i="40"/>
  <c r="Z30" i="40"/>
  <c r="AD29" i="40"/>
  <c r="AC29" i="40"/>
  <c r="AB29" i="40"/>
  <c r="AA29" i="40"/>
  <c r="Z29" i="40"/>
  <c r="AD28" i="40"/>
  <c r="AC28" i="40"/>
  <c r="AB28" i="40"/>
  <c r="AA28" i="40"/>
  <c r="Z28" i="40"/>
  <c r="AF28" i="40"/>
  <c r="AD27" i="40"/>
  <c r="AC27" i="40"/>
  <c r="AB27" i="40"/>
  <c r="AA27" i="40"/>
  <c r="Z27" i="40"/>
  <c r="AF27" i="40"/>
  <c r="AD26" i="40"/>
  <c r="AC26" i="40"/>
  <c r="AB26" i="40"/>
  <c r="AA26" i="40"/>
  <c r="Z26" i="40"/>
  <c r="AF26" i="40"/>
  <c r="D26" i="40"/>
  <c r="AD25" i="40"/>
  <c r="AC25" i="40"/>
  <c r="AB25" i="40"/>
  <c r="AA25" i="40"/>
  <c r="Z25" i="40"/>
  <c r="D25" i="40"/>
  <c r="M19" i="40"/>
  <c r="L19" i="40"/>
  <c r="AD18" i="40"/>
  <c r="AC18" i="40"/>
  <c r="AB18" i="40"/>
  <c r="AA18" i="40"/>
  <c r="Z18" i="40"/>
  <c r="AD17" i="40"/>
  <c r="AC17" i="40"/>
  <c r="AB17" i="40"/>
  <c r="AA17" i="40"/>
  <c r="Z17" i="40"/>
  <c r="AD16" i="40"/>
  <c r="AC16" i="40"/>
  <c r="AB16" i="40"/>
  <c r="AA16" i="40"/>
  <c r="Z16" i="40"/>
  <c r="AD15" i="40"/>
  <c r="AC15" i="40"/>
  <c r="AB15" i="40"/>
  <c r="AA15" i="40"/>
  <c r="Z15" i="40"/>
  <c r="AF15" i="40"/>
  <c r="AD14" i="40"/>
  <c r="AC14" i="40"/>
  <c r="Z14" i="40"/>
  <c r="AA14" i="40"/>
  <c r="AB14" i="40"/>
  <c r="AF14" i="40"/>
  <c r="AD13" i="40"/>
  <c r="AC13" i="40"/>
  <c r="AB13" i="40"/>
  <c r="AA13" i="40"/>
  <c r="Z13" i="40"/>
  <c r="AF13" i="40"/>
  <c r="AF16" i="40"/>
  <c r="AF17" i="40"/>
  <c r="AF18" i="40"/>
  <c r="AF19" i="40"/>
  <c r="D5" i="40"/>
  <c r="C5" i="40"/>
  <c r="B5" i="40"/>
  <c r="O25" i="39"/>
  <c r="P25" i="39"/>
  <c r="O24" i="39"/>
  <c r="P24" i="39"/>
  <c r="P22" i="39"/>
  <c r="O22" i="39"/>
  <c r="M22" i="39"/>
  <c r="L22" i="39"/>
  <c r="J22" i="39"/>
  <c r="I22" i="39"/>
  <c r="G22" i="39"/>
  <c r="P21" i="39"/>
  <c r="O21" i="39"/>
  <c r="M21" i="39"/>
  <c r="L21" i="39"/>
  <c r="J21" i="39"/>
  <c r="I21" i="39"/>
  <c r="G21" i="39"/>
  <c r="P20" i="39"/>
  <c r="O20" i="39"/>
  <c r="M20" i="39"/>
  <c r="L20" i="39"/>
  <c r="J20" i="39"/>
  <c r="I20" i="39"/>
  <c r="G20" i="39"/>
  <c r="P19" i="39"/>
  <c r="O19" i="39"/>
  <c r="M19" i="39"/>
  <c r="L19" i="39"/>
  <c r="J19" i="39"/>
  <c r="I19" i="39"/>
  <c r="G19" i="39"/>
  <c r="F18" i="39"/>
  <c r="P18" i="39"/>
  <c r="F17" i="39"/>
  <c r="L17" i="39"/>
  <c r="M17" i="39"/>
  <c r="F16" i="39"/>
  <c r="M16" i="39"/>
  <c r="L16" i="39"/>
  <c r="F15" i="39"/>
  <c r="P15" i="39"/>
  <c r="L15" i="39"/>
  <c r="F14" i="39"/>
  <c r="M14" i="39"/>
  <c r="L14" i="39"/>
  <c r="F13" i="39"/>
  <c r="G13" i="39"/>
  <c r="M13" i="39"/>
  <c r="L13" i="39"/>
  <c r="F12" i="39"/>
  <c r="G12" i="39"/>
  <c r="O12" i="39"/>
  <c r="M12" i="39"/>
  <c r="L12" i="39"/>
  <c r="F11" i="39"/>
  <c r="G11" i="39"/>
  <c r="O11" i="39"/>
  <c r="M11" i="39"/>
  <c r="L11" i="39"/>
  <c r="F10" i="39"/>
  <c r="G10" i="39"/>
  <c r="O10" i="39"/>
  <c r="F9" i="39"/>
  <c r="G9" i="39"/>
  <c r="M9" i="39"/>
  <c r="F8" i="39"/>
  <c r="I8" i="39"/>
  <c r="O8" i="39"/>
  <c r="M8" i="39"/>
  <c r="F7" i="39"/>
  <c r="L7" i="39"/>
  <c r="F6" i="39"/>
  <c r="O6" i="39"/>
  <c r="M6" i="39"/>
  <c r="L6" i="39"/>
  <c r="F5" i="39"/>
  <c r="O5" i="39"/>
  <c r="M5" i="39"/>
  <c r="I25" i="39"/>
  <c r="L25" i="39"/>
  <c r="G25" i="39"/>
  <c r="J25" i="39"/>
  <c r="M25" i="39"/>
  <c r="G24" i="39"/>
  <c r="I24" i="39"/>
  <c r="J24" i="39"/>
  <c r="L24" i="39"/>
  <c r="M24" i="39"/>
  <c r="O13" i="39"/>
  <c r="O14" i="39"/>
  <c r="O15" i="39"/>
  <c r="O16" i="39"/>
  <c r="O17" i="39"/>
  <c r="P5" i="39"/>
  <c r="P6" i="39"/>
  <c r="P7" i="39"/>
  <c r="P8" i="39"/>
  <c r="P9" i="39"/>
  <c r="P13" i="39"/>
  <c r="P14" i="39"/>
  <c r="P16" i="39"/>
  <c r="G5" i="39"/>
  <c r="G14" i="39"/>
  <c r="G16" i="39"/>
  <c r="I5" i="39"/>
  <c r="I13" i="39"/>
  <c r="I15" i="39"/>
  <c r="I17" i="39"/>
  <c r="J5" i="39"/>
  <c r="J6" i="39"/>
  <c r="J7" i="39"/>
  <c r="J8" i="39"/>
  <c r="J9" i="39"/>
  <c r="J12" i="39"/>
  <c r="J13" i="39"/>
  <c r="J14" i="39"/>
  <c r="J15" i="39"/>
  <c r="J16" i="39"/>
  <c r="J17" i="39"/>
  <c r="G6" i="39"/>
  <c r="G15" i="39"/>
  <c r="I6" i="39"/>
  <c r="I14" i="39"/>
  <c r="I16" i="39"/>
  <c r="L5" i="39"/>
  <c r="F5" i="34"/>
  <c r="F6" i="34"/>
  <c r="G6" i="34"/>
  <c r="A11" i="33"/>
  <c r="AF29" i="40"/>
  <c r="AF30" i="40"/>
  <c r="P2" i="33"/>
  <c r="D33" i="40"/>
  <c r="G8" i="39"/>
  <c r="M7" i="39"/>
  <c r="F7" i="34"/>
  <c r="P12" i="39"/>
  <c r="O7" i="39"/>
  <c r="O9" i="39"/>
  <c r="O18" i="39"/>
  <c r="O26" i="39"/>
  <c r="J18" i="39"/>
  <c r="P11" i="39"/>
  <c r="L18" i="39"/>
  <c r="P10" i="39"/>
  <c r="P17" i="39"/>
  <c r="P26" i="39"/>
  <c r="G7" i="39"/>
  <c r="G17" i="39"/>
  <c r="G18" i="39"/>
  <c r="G26" i="39"/>
  <c r="P28" i="39"/>
  <c r="L8" i="39"/>
  <c r="L9" i="39"/>
  <c r="L10" i="39"/>
  <c r="L26" i="39"/>
  <c r="M18" i="39"/>
  <c r="J11" i="39"/>
  <c r="J10" i="39"/>
  <c r="J26" i="39"/>
  <c r="J28" i="39"/>
  <c r="M10" i="39"/>
  <c r="I18" i="39"/>
  <c r="I10" i="39"/>
  <c r="M15" i="39"/>
  <c r="I9" i="39"/>
  <c r="I7" i="39"/>
  <c r="I11" i="39"/>
  <c r="I12" i="39"/>
  <c r="I26" i="39"/>
  <c r="F26" i="39"/>
  <c r="M26" i="39"/>
  <c r="M28" i="39"/>
  <c r="AF15" i="42"/>
  <c r="AF16" i="42"/>
  <c r="AF17" i="42"/>
  <c r="AF18" i="42"/>
  <c r="AF13" i="42"/>
  <c r="AF27" i="42"/>
  <c r="AF28" i="42"/>
  <c r="AF29" i="42"/>
  <c r="AF30" i="42"/>
  <c r="AF14" i="42"/>
  <c r="AF19" i="42"/>
  <c r="AF25" i="40"/>
  <c r="AF31" i="40"/>
  <c r="AF33" i="40"/>
  <c r="AF35" i="40"/>
  <c r="I2" i="34"/>
  <c r="J17" i="34"/>
  <c r="J18" i="34"/>
  <c r="J19" i="34"/>
  <c r="J14" i="34"/>
  <c r="J15" i="34"/>
  <c r="J11" i="34"/>
  <c r="J12" i="34"/>
  <c r="I18" i="34"/>
  <c r="I17" i="34"/>
  <c r="I14" i="34"/>
  <c r="I11" i="34"/>
  <c r="L2" i="34"/>
  <c r="L5" i="34"/>
  <c r="L6" i="34"/>
  <c r="L7" i="34"/>
  <c r="I5" i="34"/>
  <c r="I6" i="34"/>
  <c r="I7" i="34"/>
  <c r="O2" i="34"/>
  <c r="O5" i="34"/>
  <c r="O6" i="34"/>
  <c r="O7" i="34"/>
  <c r="P5" i="34"/>
  <c r="P6" i="34"/>
  <c r="P7" i="34"/>
  <c r="P9" i="34"/>
  <c r="J6" i="34"/>
  <c r="M5" i="34"/>
  <c r="M6" i="34"/>
  <c r="M7" i="34"/>
  <c r="M9" i="34"/>
  <c r="J5" i="34"/>
  <c r="J7" i="34"/>
  <c r="J9" i="34"/>
  <c r="AF26" i="42"/>
  <c r="AF25" i="42"/>
  <c r="AF31" i="42"/>
  <c r="AF33" i="42"/>
  <c r="AF35" i="42"/>
  <c r="O2" i="44"/>
  <c r="P5" i="44"/>
  <c r="P6" i="44"/>
  <c r="P7" i="44"/>
  <c r="P8" i="44"/>
  <c r="P9" i="44"/>
  <c r="P10" i="44"/>
  <c r="P11" i="44"/>
  <c r="P12" i="44"/>
  <c r="P13" i="44"/>
  <c r="P14" i="44"/>
  <c r="P15" i="44"/>
  <c r="P16" i="44"/>
  <c r="P17" i="44"/>
  <c r="P18" i="44"/>
  <c r="P19" i="44"/>
  <c r="P20" i="44"/>
  <c r="P21" i="44"/>
  <c r="P22" i="44"/>
  <c r="P25" i="44"/>
  <c r="P26" i="44"/>
  <c r="P28" i="44"/>
  <c r="U2" i="44"/>
  <c r="V5" i="44"/>
  <c r="V6" i="44"/>
  <c r="V7" i="44"/>
  <c r="V8" i="44"/>
  <c r="V9" i="44"/>
  <c r="V10" i="44"/>
  <c r="V11" i="44"/>
  <c r="V12" i="44"/>
  <c r="V13" i="44"/>
  <c r="V14" i="44"/>
  <c r="V15" i="44"/>
  <c r="V16" i="44"/>
  <c r="V17" i="44"/>
  <c r="V18" i="44"/>
  <c r="V19" i="44"/>
  <c r="V20" i="44"/>
  <c r="V21" i="44"/>
  <c r="V22" i="44"/>
  <c r="V24" i="44"/>
  <c r="V26" i="44"/>
  <c r="V28" i="44"/>
  <c r="AA2" i="44"/>
  <c r="AB5" i="44"/>
  <c r="AB6" i="44"/>
  <c r="AB7" i="44"/>
  <c r="AB8" i="44"/>
  <c r="AB9" i="44"/>
  <c r="AB10" i="44"/>
  <c r="AB11" i="44"/>
  <c r="AB12" i="44"/>
  <c r="AB13" i="44"/>
  <c r="AB14" i="44"/>
  <c r="AB15" i="44"/>
  <c r="AB16" i="44"/>
  <c r="AB17" i="44"/>
  <c r="AB18" i="44"/>
  <c r="AB19" i="44"/>
  <c r="AB20" i="44"/>
  <c r="AB21" i="44"/>
  <c r="AB22" i="44"/>
  <c r="AB23" i="44"/>
  <c r="AB24" i="44"/>
  <c r="AB25" i="44"/>
  <c r="AB26" i="44"/>
  <c r="AB28" i="44"/>
  <c r="AA5" i="44"/>
  <c r="AA6" i="44"/>
  <c r="AA7" i="44"/>
  <c r="AA8" i="44"/>
  <c r="AA9" i="44"/>
  <c r="AA10" i="44"/>
  <c r="AA11" i="44"/>
  <c r="AA12" i="44"/>
  <c r="AA13" i="44"/>
  <c r="AA14" i="44"/>
  <c r="AA15" i="44"/>
  <c r="AA16" i="44"/>
  <c r="AA17" i="44"/>
  <c r="AA18" i="44"/>
  <c r="AA19" i="44"/>
  <c r="AA20" i="44"/>
  <c r="AA21" i="44"/>
  <c r="AA22" i="44"/>
  <c r="AA23" i="44"/>
  <c r="AA24" i="44"/>
  <c r="AA25" i="44"/>
  <c r="AA26" i="44"/>
  <c r="O5" i="44"/>
  <c r="O6" i="44"/>
  <c r="O7" i="44"/>
  <c r="O8" i="44"/>
  <c r="O9" i="44"/>
  <c r="O10" i="44"/>
  <c r="O11" i="44"/>
  <c r="O12" i="44"/>
  <c r="O13" i="44"/>
  <c r="O14" i="44"/>
  <c r="O15" i="44"/>
  <c r="O16" i="44"/>
  <c r="O17" i="44"/>
  <c r="O18" i="44"/>
  <c r="O19" i="44"/>
  <c r="O20" i="44"/>
  <c r="O21" i="44"/>
  <c r="O22" i="44"/>
  <c r="O25" i="44"/>
  <c r="O26" i="44"/>
  <c r="U5" i="44"/>
  <c r="U6" i="44"/>
  <c r="U7" i="44"/>
  <c r="U8" i="44"/>
  <c r="U9" i="44"/>
  <c r="U10" i="44"/>
  <c r="U11" i="44"/>
  <c r="U12" i="44"/>
  <c r="U13" i="44"/>
  <c r="U14" i="44"/>
  <c r="U15" i="44"/>
  <c r="U16" i="44"/>
  <c r="U17" i="44"/>
  <c r="U18" i="44"/>
  <c r="U19" i="44"/>
  <c r="U20" i="44"/>
  <c r="U21" i="44"/>
  <c r="U22" i="44"/>
  <c r="U24" i="44"/>
  <c r="U25" i="44"/>
  <c r="U26" i="44"/>
  <c r="I2" i="44"/>
  <c r="J6" i="44"/>
  <c r="J7" i="44"/>
  <c r="J8" i="44"/>
  <c r="J9" i="44"/>
  <c r="J10" i="44"/>
  <c r="J11" i="44"/>
  <c r="J12" i="44"/>
  <c r="J13" i="44"/>
  <c r="J14" i="44"/>
  <c r="J15" i="44"/>
  <c r="J16" i="44"/>
  <c r="J17" i="44"/>
  <c r="J18" i="44"/>
  <c r="J19" i="44"/>
  <c r="J20" i="44"/>
  <c r="J21" i="44"/>
  <c r="J22" i="44"/>
  <c r="J24" i="44"/>
  <c r="J25" i="44"/>
  <c r="I5" i="44"/>
  <c r="I6" i="44"/>
  <c r="I7" i="44"/>
  <c r="I8" i="44"/>
  <c r="I9" i="44"/>
  <c r="I10" i="44"/>
  <c r="I11" i="44"/>
  <c r="I12" i="44"/>
  <c r="I13" i="44"/>
  <c r="I14" i="44"/>
  <c r="I15" i="44"/>
  <c r="I16" i="44"/>
  <c r="I17" i="44"/>
  <c r="I18" i="44"/>
  <c r="I19" i="44"/>
  <c r="I20" i="44"/>
  <c r="I21" i="44"/>
  <c r="I22" i="44"/>
  <c r="I24" i="44"/>
  <c r="I25" i="44"/>
  <c r="I26" i="44"/>
  <c r="J5" i="44"/>
  <c r="J26" i="44"/>
  <c r="J28" i="44"/>
</calcChain>
</file>

<file path=xl/sharedStrings.xml><?xml version="1.0" encoding="utf-8"?>
<sst xmlns="http://schemas.openxmlformats.org/spreadsheetml/2006/main" count="365" uniqueCount="129">
  <si>
    <t>Total</t>
  </si>
  <si>
    <t>Underwriting Company</t>
  </si>
  <si>
    <t>Bound Share</t>
  </si>
  <si>
    <t>SIR</t>
  </si>
  <si>
    <t>SIR = Self Insured Retention</t>
  </si>
  <si>
    <t>Loss</t>
  </si>
  <si>
    <t>Total Cost</t>
  </si>
  <si>
    <t>American Airlines, Inc.</t>
  </si>
  <si>
    <t>Type</t>
  </si>
  <si>
    <t>B737</t>
  </si>
  <si>
    <t>B757</t>
  </si>
  <si>
    <t>B777</t>
  </si>
  <si>
    <t>MD80</t>
  </si>
  <si>
    <t>American Eagle Airlines, Inc.</t>
  </si>
  <si>
    <t>E135</t>
  </si>
  <si>
    <t>E140</t>
  </si>
  <si>
    <t>E145</t>
  </si>
  <si>
    <t>CRJ</t>
  </si>
  <si>
    <t>ATR</t>
  </si>
  <si>
    <t>B767-200</t>
  </si>
  <si>
    <t>B767-300</t>
  </si>
  <si>
    <t>Crew Seats</t>
  </si>
  <si>
    <t xml:space="preserve">Cockpit </t>
  </si>
  <si>
    <t>Cabin</t>
  </si>
  <si>
    <t>Passenger</t>
  </si>
  <si>
    <t>Seats</t>
  </si>
  <si>
    <t>Share Taken</t>
  </si>
  <si>
    <t>Premium Paid</t>
  </si>
  <si>
    <t>Value Per Acft</t>
  </si>
  <si>
    <t>Revenue Passenger Miles</t>
  </si>
  <si>
    <t>Passengers Boarded</t>
  </si>
  <si>
    <t>Total (AA + AE)</t>
  </si>
  <si>
    <t>New CRJs</t>
  </si>
  <si>
    <t>Count</t>
  </si>
  <si>
    <t>American Airlines</t>
  </si>
  <si>
    <t>American Eagle</t>
  </si>
  <si>
    <t>100% Premium</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</si>
  <si>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</si>
  <si>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</si>
  <si>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</si>
  <si>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</si>
  <si>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</si>
  <si>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</si>
  <si>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</si>
  <si>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</si>
  <si>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</si>
  <si>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</si>
  <si>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</si>
  <si>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</si>
  <si>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eb6ad489-f22a-44d1-87b8-d655ea4648c7</t>
  </si>
  <si>
    <t>CB_Block_0</t>
  </si>
  <si>
    <t>Decisioneering:7.0.0.0</t>
  </si>
  <si>
    <t>Flights</t>
  </si>
  <si>
    <t>A</t>
  </si>
  <si>
    <t>I</t>
  </si>
  <si>
    <t>B</t>
  </si>
  <si>
    <t>C</t>
  </si>
  <si>
    <t>D</t>
  </si>
  <si>
    <t>E</t>
  </si>
  <si>
    <t>F</t>
  </si>
  <si>
    <t>G</t>
  </si>
  <si>
    <t>H</t>
  </si>
  <si>
    <t>J</t>
  </si>
  <si>
    <t>K</t>
  </si>
  <si>
    <t>L</t>
  </si>
  <si>
    <t>M</t>
  </si>
  <si>
    <t>N</t>
  </si>
  <si>
    <t>O</t>
  </si>
  <si>
    <t>P</t>
  </si>
  <si>
    <t>Q</t>
  </si>
  <si>
    <t>R</t>
  </si>
  <si>
    <t>S - with SI</t>
  </si>
  <si>
    <t>J - with SI</t>
  </si>
  <si>
    <r>
      <rPr>
        <b/>
        <sz val="11"/>
        <color theme="1"/>
        <rFont val="Calibri"/>
        <family val="2"/>
        <scheme val="minor"/>
      </rPr>
      <t>Liability for Fatalities</t>
    </r>
    <r>
      <rPr>
        <sz val="11"/>
        <color theme="1"/>
        <rFont val="Calibri"/>
        <family val="2"/>
        <scheme val="minor"/>
      </rPr>
      <t xml:space="preserve"> (Assume &lt;= 5 for a given type)</t>
    </r>
  </si>
  <si>
    <t>Include only if fatal accident occurs</t>
  </si>
  <si>
    <t>Hull Loss Accidents</t>
  </si>
  <si>
    <t>Cost if Accident (per seat)</t>
  </si>
  <si>
    <t>Include in total?</t>
  </si>
  <si>
    <t xml:space="preserve">Hull Losses </t>
  </si>
  <si>
    <t>Fatal</t>
  </si>
  <si>
    <t>Nonfatal Hull</t>
  </si>
  <si>
    <t>Total Liability</t>
  </si>
  <si>
    <t>(from fatal and nonfatal)</t>
  </si>
  <si>
    <t xml:space="preserve">Attritional Losses </t>
  </si>
  <si>
    <t>AA Liability</t>
  </si>
  <si>
    <t>AA Hull</t>
  </si>
  <si>
    <t>AA Attritional</t>
  </si>
  <si>
    <t>AE Liability</t>
  </si>
  <si>
    <t>AE Hull</t>
  </si>
  <si>
    <t>AE Attritional</t>
  </si>
  <si>
    <t>Total Hull</t>
  </si>
  <si>
    <t>Total Attritional</t>
  </si>
  <si>
    <t>Total Losses</t>
  </si>
  <si>
    <t>Usage data (Table 2):</t>
  </si>
  <si>
    <t>Fleet data (Table 1):</t>
  </si>
  <si>
    <t>Loss calculations ---&gt;</t>
  </si>
  <si>
    <t>Insurer Share</t>
  </si>
  <si>
    <t>AMR Share</t>
  </si>
  <si>
    <t>㜸〱敤㕣㕤㙣ㅣ搷㜵摥ㄹ敥㉥㜷㤶㕣㤱ㄶ㘵搹㤲ㅤ㥢㠹敤昸㠷㉡㉤捡㤶ㅣ愷㔶㔴晥㤸ㄲ㙤㑡愴㐵㑡戲㙢户搴㜰㜷㐶ㅣ㘹㘷㤶㥥㤹愵挴挴愸㥤㥦愶㘹搳㌶慤㔱愰㜰攲挶戱晤㔴愰㈹㔰愰㜵敤㈶㐵ㄳ愰㐵摡挲㐱晢㤰愲㈸搰〷㌷㈸摡〲つち〱㝤挹㐳㠰昴晢捥㥤搹㥤㕤㜲㠷昴摡㙥改㠲㔷摥挳㍢攷晥捣扤昷㥣㝢捥戹攷摣㜱㐶换㘴㌲㍦㐵攲㕦愶㉣㌳户㉥慣〷愱攵㡥㑥搶慡㔵慢ㅣ㍡㌵㉦ㄸㅤ昷㝤㜳㝤搶〹挲ㅥ㔴挸㉦㌹㈸て㜲㑢㠱昳㘹慢戰戴㘶昹〱㉡攵㌲㤹㐲挱搰㔱捥㑥昸ㅢ㡣ㅦっ戶敡捦〲㉣㑥㑥捣㉤㕦㐶慦ぢ㘱捤户づつ㥦㔷㙤㡦㡦㡤㡤㡥㡤㍥昸搰搸戱搱挳㠷㠶㈷敢搵戰敥㕢挷㍤慢ㅥ晡㘶昵搰昰㝣㝤戹敡㤴ㅦ户搶ㄷ㙢㔷㉣敦戸戵㝣昸㠱㘵昳挱㑦㡣㍤㜸昴愸晤昰挳㥦攸挷慢㌳㘷㈶㈷收㝤换づ摥愷㍥㜳ㅣ昲㠳㔳㔶搹攱摣㉣换㜷扣㑢愳㤳ㄳ昸㉦㌱㝥㍣㍤㌴扡戰㘲㔹㈱㕦㙤昹㤶㔷戶〲〳つ晢摣昱㈰愸扢慢㕣㍣挳㥤挶㔴换㘶㄰收摣㐹慢㕡㌵摣戸搷㠲㍢㠷戵慢㥡敢晤敥㠲攵〵㑥攸慣㌹攱㝡摥㕤㐴㐷㤵㤲㝢㉥戰捥㥡摥㈵敢㡣改㕡㌹昷㘴摤愹㘴㔵捡昴摣ㅤ㜷㤱ㅣ㤸㑣㝦㜴㍣㜰㈷㔷㑣㕦㐶ㄴ㜰㘱㔲敡㑥晢攵搶扡㜷㜴敥㤷㐳㤷㌷戰捦扢㍡搷㐳挹㜹搳㙦搴ㅣ改㕣㌳㥡㝣敢〸敥敦㕣㍦戱㐶慤㙤敥敤摣㐶㤶戲戵戶搶ㄷ昱户慣㈸㈶㘳攴〹㝡〹ち〴㈴愰㔱㈴攸㈳攸〷搰戲晦㡤㕤㤲㙣挸㈲㝤挹搴㤷㤶昵愵戲扥㔴搱㤷㉣㝤挹搶㤷㉥改㑢㉢晡㤲愳㉦㕤搶㤷慥愰㑥㥣ち扤扤㝡㤴晥攳ㅦ晦敥㜷扦昶捤㍦㍥昳攷㜷ㅥ㍢昶昵㕢戲㍦敡摦㠳㑡㑦㐴㠳㥡昲捤慢㘰戵㈶ㄷㅦㄹ㍤捣㝦㕢敦ち㙣ち晢愸晤㤰㍤㌶㔶㌹㝡搸㝣挰捣㜱㕡㈹挴㙦㘱㤴㐱搴敤户㉦㌸㕥愵㜶㔵㘸㜷敢㠴ㄹ㔸捤㠵ㅢ㠹捡㈶㙡㜵慦ㄲ摣戲㜹攱㐲㘸㠶搶挱昶戲㘶㈷ㅢ㥡㉤㘰㕢㔹㠱扣敦戶昶㘶攷捤㙡摤ㅡ扦收愸攲㡦戴ㄵ扢昳㝥㙤戹㜳改戴㙦㍤摢㈸摤㌰愲㜱〸戵㌵改㝢挳㉣㔵㤱ㅡ搷昰攴㑡㉤戰㍣ㄹ摥㠸㍢敦㤴慦㔸晥㠲㐵㤱㘸㔵㘴慡㌷戲㈸摡昵㈳㜳ㅥ㈶㡡摤㕡昹㔸ㄲ㙢㍦㝡㉤挴㘶戶㉡ㄸ敦慡攵㠷敢㡢收㜲搵摡摦㔲㐵扤ㄳ〵〷㕡搰搳戵㜲㍤㤸慣㜹愱㕦慢戶㤶㡣㔷搶㑣㐸㥡捡改㕡挵捡㘶㌳㈲ㄴ㈰㜰㝢㝡㌴㉤㜳㕦攷扤㈰㠴㐸㤰㤸ㅢ昹收㔶戶ㅢ㍤㡢搹㘱ㄶ㔵㡢㍣愹摦戹㐵㘷ㅣ慦挸㤸㤴ㅤ㤸㤸ㄳ昵〷㕦㝡捦ㄶ摤㌶㈸昷挱㔶搶昵愱㘸昶㡦慥㔹㕥㜸捡昴㉡㔵换㑦搵㝥ㅡ㐷㘴っ〰攴慥㐳㈰㜴㕣㍤慡㍡敤㥡戶㥥扢敡㔴挲㤵晣㡡攵㕣㕡〹㠱㠳㠶㉣ㄴ戸戴ㅢ㤲㜱〳㔰挶㕥㠲㈱㠰㘲㌱㤳摦挷㑡昹㈲㔲㈶㐷改㤴戲㤷㕢〴㌹摢戵散攵㝥㝢摡愹㠶㤶ㄲ捡〳㌶㈸愲戴㥡㤰慦㐴ㄶ昵捤戲㔲ㄸ晢散㐹㜰愹改㜸攱㝡㜳摦㙥搸㈵㡡㠹㜶㘵挱㡥㤳〵ㄴ〵慤昲㈰㘵慦㠱㘹摡愴㐱㝡攵〴ㄳ㜱ㅢ愴㘸㜶昴摣捡㘴慣㥦㈲㈳㔰㍦挹㠴慣㝤戸戳㡣㈰戳㙦㘴㔲㌶敡戸ㅦ㜷愵搹㘶戶扣㤲㘶㌷㘲攱㡣晤〴㌷ㄱ摣㑣㜰〰㐰晢㌷㐸㌸㑡㌹攴㕢㤳㜱ぢ㥥㡤㕢〹㍥〲〰昹㘴㔰收㐴愲㡡㌶搴㜶散㐸搶㉢挱㑥ㄶ愳㔸㠹㈲㕡挶つ㍢戳攴ち愱㈳慢㜳㘷攸摡慣攸搸㡦㜷收捤攴㜴挸㤱㈹㔵㤳㜳摤愲㙡㜲㈱㔸戵㑢扤㜵㍢㥡ㅡ挳〴ㅦ〵㈸ㅡㅦ㈳㠴㜲愱挱扢㍤㡢㥥㈶攵㠷挲㉣㔲挶㔰㤷ち㍥㘲㘴ㅥ〱㔲㠴摣㠶攳换慥つ㑤㜳㜰挴晥搰摢搰㠷㍡敦敦㠸攸㙤㝡㜳㔷敦搰㕦昴㉥慤攸㍢戰扤戴㝦敥愸㘳敥㐲戱昱㜱㠲扢〱摡㜴っ㑦摦敦搶㔳㈰㘶戱㥢愰摣㕥㝡㕤挴捡㕤㕣㕦戵㐴〳昵摢㡢愶㝦挹ち攱挱㤸㤹㠲㉤㕣昳㝤慢㡡㐳㙤㐵㄰㍣扦摣搴㡡っ愶晤㥡㑢晣慥㡤ㅣ㝣㈸ㄴ㐳㌶慢昷㘴摡㙣攴ㄴ㕢㌳攱㜳㑡㜰づ㜵昰〳㥤㠵㐴愲㔱㉢㝢戱㕤晡昹㜲㔷㤲㜴㈱㐹敥挵戲ㅡ昷〱㐰㑡㘸晦搰㔱愲ㅣ㘲戵㥦㤱㙡慤ㄶ㉢㍤㝣㈹愷㤳㌶ㅦ攲〶㌹搲愷ㅣ戶ㄳ昰ㅦ〴㈵㜷挱㜱ㅢ挲愲捦㥤户晣㌲㝣ぢ㑥搵㉡㉡户㉣㐵捤慥慣昸㤰挸㡡㥥㥥つ攷改ㄴ晦㥡昰㐹㥢㤴㐸摤敤愹㠵㈹㘷昱㈶㔳搱つ㐹愱㤲攲ㅡ㙡㐸㈰㜲ㅥ敢敥㡡㤸㉥㐴捣晤㔸㌸攳㌰挱ㄸ挱ㄱ㠰摣昷㈱㘹戶扢昰っ㠷昵慥搱愵扤戴㤴㈹㤰っ攲㈲㝣扢愳戰㍡捡搷ㅣ㈳㜸〸愰捤晣愱〳㌲㠵ㄱ㠵攴〹㐶㤴㌰㠶㝤摥戱慥㤲〷昶搸〸㉣㑤搶㠳戰收㌲戲㔴戲愷㙡㘷㙡攱㤴ㄳ慣㈲ㄲ㌵㘴㐷㤹ぢ㉢㤶〷敥昲㘱晢戴攱㙡慢慢㔶挵戰ㄷ㙡㜵㠸戶㤹愹㥤㜰㌰挷㜲挰㤶㤴戳戹慥㈱㜵㜷㍥㐶ㄷㅡ㔶㕡晣慤昴挶㙥换晢捤㐳摦㐰㜳㐵ㄷ㥤戰㙡昵搹㙡搳㌱㕦戰戱㡡㠸ㅣ㔴㝡敤挵ㄵ摦戲愶㑡昶㐹摦愹㔴ㅤ捦㈲㌱㘰㘳㌲㔸㌷㙢㕤㐲㤴㘰扥挶ㄸ㘰捤㉢搹㡢扥改〵慢㈶〳㡡敢㝢㕢㥥㈴㉣㤲戳㈷ㅣ㉦挰㙢㠴㡡捣て搸ぢ㉢戵慢㠸搸搶㕤敦愴戹ㅡ散〸慡㤰改㔵ㄲ搲㘸扡愶敢㕡㐱㉦㜴㑢ㅦㅥ挸㌳ㄹ敥扤㉣㠱搰㉡㤳愳捦㍣㐵㝢搳慥㡦㘲㌴戴搳㌹愶㝥㐴㡦ㅡ挸㥥㔴㈹捣㥤㙡㍣捣㌶㥦〴㜸散攴戹㤹㘶㘴敥㍤挵慣㜳昴昲愷挸㜸㘱㡢㐶㈰㠴㍥扡㍤㡡㔵㠸㈳攷㘰〷㠲攲㝣㙡㘷扦愲㉤㜵挸㝤㝢㥡搹㘹㐴㤲晡敤㔹㜳搹慡㈲ㅥ敤㥡攱ㅥ昵㐰㌳搶㌵慢㐱㔴㌶㔹㜳㕤㤳慣㐵戶㕣㈸㥢攴攰昱㝡㔸㍢敤㜸㠶つ㈰晣ㄷ愱捣㙢㐰㤹搷〴搵㙦㥦㘵㘸㔰昲散慢㜶挹昴㥤㜰挵㜵捡〵㍥㌰㝣户㈳㜸ㄲ㥢㥣㤲㌷㑥戱捣ㄸ㙥戳收捦挱㘴ぢ㐶㐱敥㔱挸㔱㉥ㅤ挹て捥搵戵㍣晥㘹㕤㍡㤶㈰㘰挴㔳㙡㍣㠲摥㜲㜲㍢〲㈲㐷搲昵昸づ挶昵攷㠱㔱㐲㠸㔴㑦㘱ㄱ㜸〵ㄳ㐲㥥㉥敥扣㝤捥㜳㐲㔰㡦ㄴ㥢㜶挲愹〰㈴〷㐰㔶㡥户〷㠵慡㠹㐶㈳つ慤㜰晢挶愲ㄶ㌵㜱摢挶昲愴摥戸㜳㤳㘲愵㔱ㄲ㡡㘴慢㑡愲㔹㌶ㄹ攳㑥㔲㌵㥡㈸敥㔸摢㘸㘹㙥搳收扡㔳㡡扣〷挵㈴㍣㤳㌱㍥㈵㡣㠲㐰㙦愴愳攸戳㑦㘷㡦㐴挴㠶㌶㐰㤱㝡㑡攱㑡㔱㐸㜰〶搷㑥㉡㔶㌱㝡挲晥摥ㄳ㘵攷敡㘱㑢㠹㜹㙤㈸㉡ㄹ慦㔶攷㍣㔸〹㘵搳慦散㤰㉤㡤戹㈹つ㈳扢戳㕢敤慦㤶㌷戱ㄱ愳㙤挸戰㐸㡡ㅦㄸ摢㄰㥢㉢ㄱ㔱愵㜵㔶攲㔲㌷搰〵㍥㥤戶㑣㑦㈸戰㄰㔶愶慣㌵㌱挳㥡㤶晣㤰㌴㘸㥣ㄶ㐵㡥ㅡ昶昸㜲〰㤵ㅥ㔲㡥㐷㌹搹攰㠶㝤㤶㙥㈹㕣㘲㠰搸㡤㜲昳攵㄰愱摤㐶〷㍣ㄹ散ㅣ敡㘰㐵㔴攸㠴搶ㄹ㈵㘸㍥㠵㜱㕢㈷挱扤搳㈵㐵㈱㐸㙤㐹晦㜵㐲晢敡㑢㑣扦㝦㈲ㄳ㘷愲㑤挴㜰㔷㡡昵〰攲㈶㈳㤳摣㐵㐳㜱挰㕣㐹㌶ㄱ㕡晤㌱㡥㈶㐶㠹㈶㥦ㅦ攲ㄶて㘳㔹〳摣㌶㔵摣㜳ぢㅤ㘸搳敡晡ㅥ㝢挶㉢㔷敢ㄵ㑢㔴㜱㉣慢㐵㈳敦〸㝡挹ㄵ㐰戵㥢㔲搶㈵㕡㤴ㄹㅣ愵㌸㘵ㄲ愹㝢扢摢㌸㠱收㈲攴搰㠷㔲㝤っ㐰愶戸攵㈴㈰戶攱㥥〲敤挳扤捤ぢっ㜲㜹づ㈲㙤〳㡡戲㙣ㄶ昷昱ㅡ㔱㘴搹㙤㠹㙡戳戵搹ㅡ㙤昶〴敡㤴愳㔰㍢㠲㐶㤸愷ㄲ㜸昹㍣㡣㤱㉥㜷〷㍢挹㕣㡦愲扢搷㥦㤷挷捣㜵㤰㐲㈸愰㌱挶换㔳㔰〶慢㡡㡤㐴㠳㕢㙦㕡摤ㅡ愳扦戴扣㡤㜱〰㡤㘱㘰ㅡ戴愸愹っ㥣㐹攴户㌶㜰㙥㐷慤㤴〸㘹㌲㤸捡ㄸ攵㄰ㅣ昶㈰ㅡ㜶ㄳて搲㡢㌵㈸愱㜰㥦㕣っ㡢敦㈶㡥戸㌸〲搵晣晤㙤挸㜹㌳挴昵ㄷ敦㐰ㅢ㝡扣㔲愱戹ぢ晦摣㡥愰㉡慥㙥㈸㜳㜴㕦摢愵㉣㤹ㄳ敤扢㍢摡ち愲换㠲㐷愶㐶㑦㤹㘱㜹㘵㈱㕣㔷ㄷ户扡㘵㠹摣户攱㡦搸昴敤戴㤹戳ㅥ㉦愲慥㜱敤㡢㔷扣摡㔵㑦挶㤵ぢ㜸敢てㅣ㠲㉢㤴扤ㅣ㘴㌱昳㔳晣㤳愴㘷㜲摦㐲㡦摢ㄹ㌶㍢㘸㍡㐸搸㡦愴愲㌱㡤扦っ㔲て攳㙦ち慦挰㝥㙦摣ㅣ㈰慦散㙢攳ㄵㄱ〶扢捣攲㕤㝡摦㤸㐵㝢ぢ愴㈵挳㠰攰昱㈵ㄱ㍤愳扤㠹〷ㄲㅤ㌴〰攱㡣ㄹ㐲㤰敦愳昸㥢㐲㍥ㄱ攸搱㔵て㕥っ昹晦㐳愹㜸㔷㙦扡慤晥ㄷ㌶戵昶〶㠸㈱㘴〲㑤ㅡ晢㔲晢㤳㔶㌲捤㉡㌲㘹扣ㄲ㈲㝢昹㜴㤴攱㐳㡥愱摡㜷ㄵㄴ攷扣㜶て愳ㅦ昸攵摦晦挳挳攸ㅣ㈸捣㈴昶ㅡ挲㙥㜷㈱摦㌰ㄷ㝡㌶㤸ぢっ攴㡢戹㌰捦㌶㡣攸㉢㜳㈱昲㠷㥣〵㘲㙢㜳㠱㜱扥ㄴ愳㌰ㄱ㜶㑤戸㌸㜸ㅡ摢敦搲㔷㜶ち㤷㜰慤〰戱㝤㈸戰㘰ㄲ摥愹㥢㌶愲攷㑤摦㜴て〸晥愴㙦㐱戱昹㡢戸搵㉤㑤搸攲攰愶㈵搲㘸ㄳ扦㐵散㜱摦昵慤㙣敦㉥㍢㈸愵㤲㜲攵㙢〵㉤晦ㅥ扣㈶ㅡ捦㄰㤹捦散晢挳㤳晦昲改㉦㥣攰捤戵㠸㔷㜳っㄵ㜷ㄳ扥愷㕤㠱〰㙦攲搲挸㡤晣㐸攷㌴㍥㔷㜲㔶慢搶㠴改㡢㐵ㄴㄸ㙥㥣㔵㡣㤷㘰㑣挵㝣㍢挱摣挴ㅤ〸㘵㙥㡥戶戹㍥攵㈳㈷㜱ㄷ㡥㈶〶㉥晥扤㌸㠴愸㜵㔴㘶㕤㕡㥥戹㙦㐲ㅤ扤换㠱戴㕡㡣㍣㠱㌲㘹摡ㅦ挴晡㑥㈱㌲㤹愳搰㘸敡㔸愹昱ち㐰㉣愵㄰㡢㈰㠷㈴て㌵扣ㅣ㈰㔲敡ㅣ㌲戹晢〱㔲愲㙣敤攱㕥晡〶㜶㠵㠰搵戸〰搸攵〷㉤㔸㐵㔰㌱昶换㜷㝢扡愵㉢㈰㔶㑤っ摢㡡㑤㜳ㅥㄹ㌹挸㄰㌱ㄶ㘳㉦㈰ㄳ愷摣ㄱ攴戶敤㥡攲㑢㑡慥ち挲愹㡤㥤㜳改㜷㉢扡㡦㝡㜵摣〲㠱㥥挹㡢挲昰昶ㄲ㡤挳愹挴敢㔴搵愲㐲ㄱづ愸㙣愳㔱㕦㔴〴㥤攵ㅤ挰〹ㄵ㠱㐰㝥㌵挴昲㤱㘶搷㌷戶㤷㔰挷㜹扤㤸㈰㝦戰扦㙥㑢搹搸㜸㉢㜷っ㈴散戶㙡ㄵ搴㔵昱㈷搱㠴㤳捥㘸㐶㌳㉢捦ㅡ攳搵昱捥敡搱㌷攸㝦㐶戲㘵㘷㍤挵搶っ㘹户攸晦愷㠱搸㔲晦㙢て戳㉤㝥挶㌳㔱㐶㡣㔳挶㔲戶っ摦㜰㐵攰攵㐶㈰㐷づ挹㠶㘴ㄹ晥㔶戹〵㝣挸慡㡡㐵㠲挳〷㤶㙤扦㈶搱㘸㑢摢戶慦愳〰㘴㥣㈸昷㍡㐴㔰挷昶慤㜲㉢㍥改收㝦ㄱつ昷㥤㜶捡㝥㉤愸搹攱昰〲〲挰挳晣づ捤㠶捤㌳慥扤摡㉥搴敥挰㑡昴㕦㐴㥢㌳㜳㄰搸㘷慣昰晤㡡㑢㌲捡戰扤愸〶扦㐹ㅡ㑣㠴㥡愸ㅤ㠲ㅢ散㈷敡㘶ㄵ㥦戱捥挱敦ㄹㄲ戵㈳㤴㥤昲㍥户摦搶攰搲攱扥搶攳昰つ㔹搵㔱〴捡㘴ち㑦晦〲搷戵㝤つ㕡敢㐶㜳ぢ㔸戳㍢晦㕢㌱昷ち㘸扡扤户戴戲っ摦挹慦㤳㡢挶㌲㈱づ搷㈷昰㜷晢捥㕡昶㌶〴㍥㡦㍥敥愶㔳㙣愴ち㔷摡㌶㈲攱㘵㌴搵挶〹昰㌳㉡㔱㠶てㅡ㍤㝥摣㡡摡搷㌰㉤㙥〰攴㜱〶〴攸捣搵㉦愱㥡昲㈰戰㌲ㄲ戹㕡㥢㐶㐶晡㕦㐱㠶㜶ㅢ㝦ㅡㅤ〹㠲㜵㤲㔸㥥㕢〵㝢㌹㠱ㅤ攴攱㤵㍢摥戸〲㔰敡搱㜸㔸㈱㕦ㄷ戵摦挱ㅢ㕦挱㑦慤㥦㑢ㅣづ㉦㜲㈸㐱摥昰〰攲愴昱㔰㈲㌳晡㙤㌴㘸捣㘸ㄵ搸捥㌳晡ち慡㙥㥣ㄱ捤〹ㄹ㘵戲晦挱㔸ㅤㄹ〱㡡㡤㤰愰㑥戰〶㌰ㄸ㙢愵〱ち㕡捥㈵慦〲ㄷ㙦㤱搶㐸㝦ㅦ晤㝤攷挴昷摦㘶晡搱〹㑤㐴㉢㡡㕡㘷㐱搱㉡戳昸㔲㜲ㄶ敢挰㜶㥥挵ㄷ㌷㥢挵攰㌳㘸㈳慢晡ㄹ㘴戰慡攴㍥㤹搵㜳挸㜰㐱昹搳捡㌱戶㘵慥㘴ㄵ㘹晢㑢挸㤴㝡〶㐹㕡晡㜹㡣攷〹㕥㈰昸㉣挱攷〸㍥㑦昰〵㠰㤲㍥㐸㙡㑢挵㕦㈶昲㡢〴扦㐲昰㈵㠲㕦㈵昸㌵〰㔴㈴〳㐸挵㉦ㄳ昹敢〴扦㐱昰㥢〴㕦㈱昸㉤㠰㤲㥥㈳㑦晣㙣㘷搵㐸换㌷晥愶ㄷ㔱㡥㤶㡦㜷ㅦ挵挷戸敢㍡摡昷攰晦㐵㤰ㄳ㍤㥥搵㍦搹㕤㕦戱㉤㑤㌵㥣慢㘱挱摦㐳㍦愴㐲搳㜹捡ㅥて攲㔷㐰㌴㠵ㅣ㉥㌴㝡ㄱ㤹㤸㐶㠳㌱㘹㜲攴扣㤴㙦戵挴挴攵扤㔶㉥㙣㕥昹搶昳捡戰㈹戸㤱㔳㝤㐷㠸㜷捣㡤ㅦ㍦㜷搴捡昹㉥㉦㙣㘸㙥扣ㄳ㑥㥤㡡㕣㥡ㄹ㍤ち㈱㘲㈷慡㐸〹㜷㉥ㄷ㔲慢挶㤵晦攸㡤愶愷つ〵㐸搸慥慡㌲㜷戸㔴扥ㄲ㔷㍥㠲㡦散愴づ㝡㔶改㥤戸㌲㈵㠱㔴扥ㅣ㔷晥捦㈳〷ㅡ㤵攳㡤慦㝡捥㜱㔷愶ㅣ㔷攴〰㤷昸攰㝥〰搵㜳㌶㑤愰㍥㕢愱挹㤱㜲ㄳ愰㉡㐶㔰㍦敥昶昸昸攴㝤ㄶ㔷搵㜰愳〷㝡㔲晤㥦㉦㘶㜰㠵㙤捡っ㑤㝣搱扥㠶扢〳扥㈱㑦㙣㥣户攷㝣㈰㝡敤㤹〰挷攲捡㡥㘲ㄱ㔸㜴㔹戵扥㕢挴㔸㔲慣晦收㝡挴㌱㑦㥤㔷㠲扡搳晦ㄲ㈷换㙡㉢㌱㘵㌳㉦㌴㜹挶㜸〹挴㠱㕥〲㘴挶昸㉡愰㡡慢昱昲㜹㘶㤰〲㔷愴改换㉣昸㍤㠲慦〳ㄴ㌵㑡㔷昲㐱晥ㄵ㠰㠱昸晦㍢㌲扣㈶㉥㉦㕤扢ㄸ扦㉣挹㐶挶慢㙣昰ㅡ㐰て扣昰㕡挴㠴㐵攳㜵㘰ㄲ㉦搵㈸愹㈹㍢戵愷搱ぢ〵ㄶ挵㐹㔱㝢㈱㐶晦㝣㠴收㈹愰愸㝤㌶㐶㍦ㄵ愱昷ぢ晡㜳㌱晡挹〸捤换ㄵ㐵㡤ㄲ㕦晡扥㄰愱敦ㄱ㌴㜵㠰愰捦㐷攸㝢〵㑤㔵㈰攸㜳ㄱ㕡㡤㠴捡㐱搰㡢ㄱ㕡㡤㠴敡㐲搰ぢㄱ㕡㡤㠴ち㐴搰㘷㈳戴ㅡ〹㔵㡡愰㥦㠸搰㙡㈴㔴㌲㠲㥥㡦搰㙡㈴㕦㡥搱㜳ㄱ㕡㡤㠴摡㐷㙡㥦㠹搰㙡㈴搴㐷㠲㍥ㅤ愱搵㐸愸愱〴㍤ㅢ愱搵㐸愸戳〴晤㜸㠴㔶㈳愱ㄶㄳ昴㘳ㄱ㕡㐶㌲㐸昹㉥㉣昱愷挸ㄸ㙦ㄲ扣〵㔰捣㤱㤵戶捤搳攴戸㉥㑤挳㍦㐳㔳㡤㡣捡㍥㡣㙦㐵ㄹ㍥㘸攴㔲ㄹ昲㔴㌴攴㐷㠰㈸攸㜹㡤㥣㉢〵㤳㔱挱㜱㈹搰㌴㜲戳ㄴ㑣㐴〵㈷㠰㌰晥〲㐰㝢ㄵ㠰㜳㌲扥挳愷搷〹昸昴摤㈸㈳㉦攴ㅡ㐸昳㑦戵扤㤰敢㈲〵挷摢㕥挸戵㤲㠲㐷㤲㉦晣㉢㜶㉡ㄳ㐳愶挵慣ㅡ攴〴㘵扤扦㠷㑣愹㘷㠰㘳扢㠰㥦㝥㑤㉢㕦慣㕣扣昸攳㠱散昰挱散㤳㍦搷晦搲㍢㝦晢挳ㄷ㝦昰捣昱㝦晦挹换㉦晦攰㕦㕦㝣晢㈷摦㕥㍥晥扤搷㕥晢换挷㕥㜹晢㠷㝢敤㙦攸㙦晣㜸昶ㅢ捦㡤㕤㜹敥㔹晢摣㝤㈷㥦㝢敡昲ㄳ㘳昳㌷㡣昴昴昴昶摥㍤昴搷㌷摦㌳昸挲戳㙦㙡摦晤愷㥢㍣敤㍢攸㕣㘶ㅡ㉢㙦㍣㘷〶㌹㙤ㄹ挶摦㈰㠳㘱㜰挴ㅦ攸㌰㌸㕤㔹愸㘳搱㐲㑤〰㔱㠰搵捥〱㐸挱搱搶㠲扥晦〱攵〹㘲扡</t>
  </si>
  <si>
    <t>05b1c273-581c-4aaf-b1d9-5154a4446b54</t>
  </si>
  <si>
    <t>CB_Block_7.0.0.0:1</t>
  </si>
  <si>
    <t>㜸〱敤㕣㕤㙣ㅣ搷㜵摥ㄹ㜲㤷㍢㑢慥㐸㡢戲㘴㈹㡥捤挴㜱晣㐳㤵ㄶ㘵换㡥㔳㉢㉡㝦㑣㠹㌶㈵搲㈲㈵搹戵㕢㙡戸㍢㈳㡥戴㌳㑢捦捣㔲㘲㘲搴捥㑦搳戴㘹㥡搶攸㡢ㄳ户晥㝢ち㤰〴攸㐳ㅤ扢〹搰〴㘸攱戴㜰㡡㍥愴て〵ち搴つ㡡昶愱㐵㈱愰㉦㜹〸㤰㝥摦戹㌳扢戳扢摣㈱扤戶㕢扡攰㤵昷昰捥戹㍦㜳敦㍤攷㥥㜳敥㌹㜷㥣搱㌲㤹捣㉦㤱昸㤷愹㤷㤹㥢ㄷ㌷㠲搰㜲挷愶慡㤵㡡㔵ち㥤慡ㄷ㡣㑤昸扥戹㌱攷〴㘱て㉡攴㤶ㅤ㤴〷搹攵挰昹慣㤵㕦㕥户晣〰㤵戲㤹㑣㍥㙦攸㈸㘷㈷晣つ挵て〶㕢つ昴〲㉣㑤㑤捥慦㕣㐶慦㡢㘱搵户づ㡦㥣㔷㙤㡦㡦㡦㡦㡤㡦摤昷挰昸晤㘳㐷づ㡦㑣搵㉡㘱捤户㡥㝢㔶㉤昴捤捡攱㤱㠵摡㑡挵㈹㍤㙡㙤㉣㔵慦㔸摥㜱㙢攵挸扤㉢收㝤㥦ㅡ扦敦搸㌱晢挱〷㍦㌵㠰㔷㘷捥㑣㑤㉥昸㤶ㅤ扣㑦㝤㘶㌹攴晢愶慤㤲挳戹㔹㤶敦㜸㤷挶愶㈶昱㕦㘲晣㜸㝡㘰㙣㜱搵戲㐲扥摡昲㉤慦㘴〵〶ㅡ昶扢ㄳ㐱㔰㜳搷戸㜸㠶㍢㠳愹㤶捣㈰捣扡㔳㔶愵㘲戸㜱慦㜹㜷ㅥ㙢㔷㌱㌷〶摣㐵换ぢ㥣搰㔹㜷挲㡤㥣扢㠴㡥捡㐵昷㕣㘰㥤㌵扤㑢搶ㄹ搳戵戲敥挹㥡㔳敥㔵㈹搳㜳㐷摣㐵㜲㘰㌲晤戱㠹挰㥤㕡㌵㝤ㄹ㔱挰㠵㐹愹㍢攳㤷㥡敢摥搶戹㕦づ㕤摥挰㍥㙦敦㕣て㈵攷㑤扦㕥㜳戴㜳捤㘸昲捤㈳戸愷㜳晤挴ㅡ㌵户戹慢㜳ㅢ㔹捡收摡㕡㝦挴摦戲愲㤸㡣㤱㈳攸㈳挸ㄳ㤰㠰㐶㠱愰㥦㘰〰㐰敢晤㙦散㤲㘴㐳ㄶ改换愶扥扣愲㉦㤷昴攵戲扥㙣改换戶扥㝣㐹㕦㕥搵㤷ㅤ㝤昹戲扥㝣〵㜵攲㤴敦敢搳愳㜴晥㥢戳㍦晥摥摦つ㍤晡戵捣㕢愵㤷晦㜹改昱㠱㍤愸昴㔸㌴愸㘹摦扣ち㔶㙢㜰昱搱戱㈳晣户昵慥挰愶戰㡦搹て搸攳攳攵㘳㐷捣㝢捤㉣愷㤵㐲晣㈶㐶ㄹ㐲摤〱晢㠲攳㤵慢㔷㠵㜶㌷㑦㥡㠱搵㔸戸搱愸㙣戲㕡昳捡挱㐷㌶㉦㕣っ捤搰㍡搴㕡搶攸愴慤搹㈲戶㤵ㄵ挸晢㙥㘹㙤㜶摥慣搴慣㠹㙢㡥㉡晥㘸㑢戱扢攰㔷㔷㍡㤷捥昸搶搳昵搲戶ㄱ㑤㐰愸慤㑢摦㙤戳㔴㐵㙡㕣㈳㔳慢搵挰昲㘴㜸愳敥㠲㔳扡㘲昹㡢ㄶ㐵愲㔵㤶愹摥挸愲㘸搷㡦捥㝢㤸㈸㜶㙢昹攳㐹慣晤昰戵㄰㥢搹㉡㘳扣㙢㤶ㅦ㙥㉣㤹㉢ㄵ㙢㝦㔳ㄵ昵㑥ㄴㅣ㙣㐲捦㔴㑢戵㘰慡敡㠵㝥戵搲㕣㌲㔱㕥㌷㈱㘹捡愷慢㘵慢户㌷㈳㐲〱〲户愷㐷搳㌲㜷㜷摥ぢ㐲㠸〴㠹戹㤱㙦㙡㘶扢戱戳㤸ㅤ㘶㔱戱挸㤳晡㈷戶攸㡣攳ㄵㄹ㤳戲〳ㄳ㜳愲晥攰㑢敦摣愲摢㍡攵㍥搸捡扡㍥ㅣ捤晥攱㜵换ぢ㑦㤹㕥戹㘲昹愹摡㑦攳㠸㡣㐱㠰散㜵〸㠴㡥慢㐷㔵愷㕤搳㌶戲㔷㥤㜲戸㥡㕢戵㥣㑢慢㈱㜰搰㤰昹㍣㤷戶㉤ㄹ㌷〰㘵散㈵ㄸ〶㈸ㄴ㌲戹㝤慣㤴㉢㈰㘵戲㤴㑥㈹㝢戹㐹㤰戳㕤搳㕥ㅥ戰㘷㥣㑡㘸㈹愱㍣㘸㠳㈲㑡慢〹昹㡡㘴㔱摦㉣㈹㠵戱捦㥥〲㤷㥡㡥ㄷ㙥㌴昶㙤摢㉥㔱㑣戴㉢ぢ㜶㥣㉣愰㈸㘸㤶〷㈹㝢つ㑣搳㈲つ搲㉢㈷㤸㠸摢㈰㐵戳愳攷㘶㈶㘳晤ㄴㄹ㠱晡㐹㈶㘴敤㈳㥤㘵〴㤹扤㥤㐹搹愸攳㝥摣㤵㘶㥢搹昲㑡㥡摤㠸㠵㌳昶ㄳㅣ㈰戸㠹攰㈰㠰昶㙦㤰㜰㤴㜲挸㌷㈷攳㈳㜸㌶㙥㈶昸㈸〰攴㤳㐱㤹ㄳ㠹㉡摡㔰摢戱㈳㔹慦〸㍢㔹㡣㘲㈵㡡㘸ㄹ搷敤捣愲㉢㠴㡥慣捥㥤愱㙢㝢㐵挷㝥戲㌳㙦㈶愷㐳㡥㑣愹㥡㥣敢ㄶ㔵㤳ぢ挱慡㕤敡慤㕢搱搴ㄸ㈱昸ㄸ㐰挱昸㌸㈱㤴ぢつ摥敤㔹昴㌴㈹㍦ㄴ㘶㤱㌲㠶扡㔴昰ㄱ㈳昳〸㤰㈲攴摡㡥㉦扢㌶㌴捤挱㔱晢㐳㙦㐳ㅦ敥扣扦㈳愲户攸捤㕤扤㐳㝦搱扢戴愲㙦挳昶搲晥愹愳㡥戹ㅤ挵挶㈷〹敥〰㘸搱㌱㍣㝤扦㕢㑦㠱㤸挵㙥㠲㜲㝢改㜵ㄱ㉢㜷㘹㘳捤ㄲつ㌴㘰㉦㤹晥㈵㉢㠴〷㘳㜶ㅡ戶㜰搵昷慤ちづ戵㘵㐱昰晣㜲愰ㄹㄹ捣昸㔵㤷昸㕤ㅢ㌹昸㔰㈸㠶摥㕥扤㈷搳㘲㈳愷搸㥡〹㥦㔳㠲㜳愸㠳敦敤㉣㈴ㄲ㡤㥡搹㡢敤搲捦㤷扢㤲愴ぢ㐹㜲ㄷ㤶搵戸ㅢ〰㔲㐲晢㠷㡥ㄲ攵㌰慢晤㡡㔴㙢戶㔸改攱㑢㌹㥤戴昸㄰摢攴㐸扦㜲搸㑥挲㝦㄰ㄴ摤㐵挷慤ぢ㡢㝥㜷挱昲㑢昰㉤㌸ㄵ慢愰摣戲ㄴ㌵扢戲攲㐳㈲㉢㝡㝡摡捥搳㈹晥㌵攱㤳ㄶ㈹㤱扡摢㔳ぢ㔳捥攲つ愶愲ㅢ㤲㐲㈵挵㌵㔴㤷㐰攴㍣搶摤ㄵ㌱㕤㠸㤸㝢戰㜰挶ㄱ㠲㜱㠲愳〰搹㥦㐰搲㙣㜷攱ㄹづ敢㕢愷㑢㝢㜹㌹㤳㈷ㄹ挴㐵昸㜶㐷㘱㜵㡣慦戹㥦攰〱㠰ㄶ昳㠷づ挸ㄴ㐶ㄴ㤲㈷ㄸ㔱挲ㄸ昶㜹挷扡㑡ㅥ搸㘳㈳戰㌴㔵ぢ挲慡换挸㔲搱㥥慥㥥愹㠶搳㑥戰㠶㐸搴戰ㅤ㘵㉥慣㕡ㅥ戸换㠷敤搳㠲慢慥慤㔹㘵挳㕥慣搶㈰摡㘶愷㜷挲挱ㅣ换〱㕢㔲捥收扡㠶搴摤昹ㄸ㕤㘸㔸㘹昱户搲ㅢ扢㉤敦㌷て㝤㠳㡤ㄵ㕤㜲挲㡡搵㙦慢㑤挷㝣摥挶㉡㈲㜲㔰敥戳㤷㔶㝤换㥡㉥摡㈷㝤愷㕣㜱㍣㡢挴㠰㡤挹㘰摤㥣㜵〹㔱㠲㠵㉡㘳㠰㔵慦㘸㉦昹愶ㄷ慣㤹っ㈸㙥散㙤㝡㤲戰㐸搶㥥㜴扣〰慦ㄱ㉡㌲㍦㘸㉦慥㔶慦㈲㘲㕢㜳扤㤳收㕡戰㈳愸㐲愶㔷㐹㐸愳改㥡慥㙢㜹㍤摦㉤㝤㜸㈰捦㘴戸昷㝡〹㠴㔶㤹㉣㝤收㈹摡㥢㜶㝤ㄴ愳愱㥤捥㌱つ㈰㝡㔴㐷昶愴㑡㘱敥㔴攳㐱戶昹㌴挰㈳㈷捦捤㌶㈲㜳敦㈹㘶㥤愵㤷㍦㐵挶ぢ㕢搴〳㈱昴搱敤㔱慣㐲ㅣ㌹〷㍢㄰ㄴ攷㔳㉢晢ㄵ㙣愹㐳敥摢搳挸捥㈰㤲㌴㘰捦㤹㉢㔶〵昱㘸搷っ昷愸〷㥡戱慥㔹〹愲戲愹慡敢㥡㘴㉤戲攵㘲挹㈴〷㑦搴挲敡㘹挷㌳㙣〰攱扦〸㘵㕥〳捡扣㈶愸〱晢㉣㐳㠳㤲㘷㕦搵㑢愶敦㠴慢慥㔳捡昳㠱攱扢ㅤ挱㤳搸攴㤴扣㜱㡡㘵挶㐸㡢㌵㝦づ㈶㕢㌰〶㜲㡦㐱㡥㜲改㐸㝥㜰慥慥攵昰㑦敢搲戱〴〱㈳㥥㔲攳㈱昴㤶㤵摢ㄱ㄰㌹㤲慥挷㜷㌰慥㍦ぢ㡣ㄲ㐲愴㝡ち㡢挰㉢㤸㄰昲㜴㜱攷散㜳㥥ㄳ㠲㝡愴搸㡣ㄳ㑥〷㈰㌹〰戲㜲扣㍤㈴㔴㑤㌴ㅡ慤㙢㠵㕢摢㡢㥡搴挴㉤敤攵㐹扤昱㠹㑤㡡㤵㐶㐹㈸㤲慤㉡㠹㘶搹㘴㡣㍢㐹搵㘸愲戸㘳㙤愳愵戹㑤ㅢ敢㑥㈹昲ㅥㄴ㤳昰㑣挶昸㡣㌰ち〲扤㤱㡥愲捦㍥㥤㍤ㄲㄱㅢ摡〰〵敡㈹㠵㉢㐶㈱挱㔹㕣㍢㈹㕢㠵攸〹晢㝢㑦㤴㥤慦㠵㑤㈵收戵攱愸㘴愲㔲㤹昷㘰㈵㤴㑣扦扣㐳戶㌴收愶㌴㡣散捥㙥戵扦㕡摥挴㐶㡣戶㈱挳㈲㈹㝥㘰㙣㐳㙣慥㐴㐴㤵搶㔹㤱㑢㕤㐷攷昹㜴摡㌲㍤愱挰㘲㔸㥥戶搶挵っ㙢㔸昲挳搲愰㝥㕡ㄴ㌹㙡搸ㄳ㉢〱㔴㝡㐸㌹ㅥ攵㘴㠳ㅢ昶㔹扡愵㜰㠹〱㘲㌷捡㉤㤴㐲㠴㜶敢ㅤ昰㘴戰㜳愸㠳ㄵ㔱愱ㄳ㕡㘷㤴愰戹ㄴ挶㙤㥥〴昷㑥㤷ㄴ㠵㈰戵㈵晤搷〹敤ㅢ㉦㌰㝤敢㐴㈶捥㐴㥢㠸攱慥ㄴ敢〱挴㑤㐶㈶戹㡢㠶攳㠰戹㤲㙣㈲戴〶㘲ㅣ㑤㡣㈲㑤㍥㍦挴㉤ㅥ挶戲〶戹㙤㉡戸攷ㄶ㍡搰愶㤵㡤㍤昶慣㔷慡搴捡㤶愸攲㔸㔶㡢㐶摥ㄱ昴㤲㉢㠰㙡㌷愵慣㑢戴㈸戳㌸㑡㜱捡㈴㔲昷㜶户㜱〲捤㐵挸愱て愵晡ㄸ㠰㑣㜱换㐹㐰慣敤㥥〲敤挳扤㡤ぢっ㜲㜹づ㈲慤つ㐵㔹㌶㠷晢㜸昵㈸戲散戶㐴戵戹敡㕣㤵㌶㝢〲㜵捡㔱愸ㅤ㐱㈳捣㔳〹扣㕣づ挶㐸㤷扢㠳㥤㘴慥㐷搱摤敢捦捡㘳收㍡㐸㈱ㄴ搰ㄸ攳攵㈹㈸㠳㔵挵㐶愲挱慤㌷慣㙥㡤搱㕦㕡摥挶〴㠰挶㌰㌰つ㕡搴㔴〶捥ㄴ昲㕢ㅢ㌸户愲㔶㑡㠴㌴ㄹ㑣㘵㡣㜲ㄸづ㝢㄰つ扢㠹〷改愵㉡㤴㔰戸㑦㉥㠶挵㜷ㄳ㐷㕤ㅣ㠱慡晥晥ㄶ攴㠲ㄹ攲晡㡢㜷戰〵㍤㔱㉥搳摣㠵㝦㙥㐷㔰ㄵ㔷㌷㤴㌹扡慦攵㔲㤶捣㠹昶摤㙤㉤〵搱㘵挱愳搳㘳愷捣戰戴扡ㄸ㙥愸㡢㕢摤戲㐴昶〷昰㐷㙣晡㜶摡捣扤ㅥ㉦愲慥㜳敤ぢ㔷扣敡㔵㑦挶㤵つ㜸敢てㅣ㠲㉢㤴㝤ㅣ㘴㈱昳㑢晣㤳愴㘷戲摦㐷㡦摢ㄹ㌶㍢㘸㌸㐸搸㡦愴㠲㌱㠳扦っ㔲㡦攰㙦ち慦挰㝥慦摦ㅣ㈰慦散㙢攱ㄵㄱ〶扢捣攲㕤㝡摦㤸㐵㝢ㄳ愴㈵挳㠰攰昱㈵ㄱ㍤愳扤㠱〷ㄲㅤ㌴〰攱㡣㔹㐲㤰敦㘳昸㥢㐲㍥ㄱ攸搱㔵て㕥っ昹晦㐳愹㜸㔷㙦扡慤晥ㄷ㌶戵昶㍡㠸㈱㘴〲㑤敡晢㔲晢昳㘶㌲捤㈹㌲㘹扣ㄲ㈲㝢昹㜴㤴攱㐳㤶愱摡㜷ㄵㄴ攷扣㜶て愳ㅦ昸攵摦晦挳挳攸㍣㈸捣㈴昶ㅡ挲㙥户㈳㕦㌷ㄷ㝡摡捣〵〶昲挵㕣㔸㘰ㅢ㐶昴㤵戹㄰昹㐳捥〲戱戵戹挰㌸㕦㡡㔱㤸〸扢㈶㕣ㅣ㍣㡤敤㜷改㉢㍢㠵㑢戸㔶㠰搸㍥ㄴ㔸㌰〵敦搴㠱㜶昴㠲改㥢敥㐱挱㥦昴㉤㈸㌶㝦〹户扡愵〹㕢ㅣ摡戴㐴ㅡ㙤攲户㠸㍤敥扢扥㤵敤摤㘵〷愵㔴㔲慥㝣㉤慦攵摥㠳搷㐴攳ㄹ㈲昳戹㝤摦㍤昹㉦㥦晤搲〹摥㕣㡢㜸㌵换㔰㜱㌷攱㝢摡ㄵ〸昰㈶㉥㡤摣挸㡦㜴㑥攳㜳㈵㘷慤㘲㑤㥡扥㔸㐴㠱攱挶㔹挵㜸〹挶㔴捣户ㄳ捣㑤摣㠱㔰收收㔸㡢敢㔳㍥㜲ㄲ㜷攱㔸㘲攰攲摦㡢㐳㠸㕡㐷㘵搶愵攵㤹晤づ搴搱扢ㅣ㐸戳挵挸ㄳ㈸㤳愶㝤㍢搶㜷ち㤱挹ㅣ㠳㐶㔳挷㑡㡤㔷〰㘲㈹㠵㔸〴㌹㈴㜹愸攱攵〰㤱㔲攷㤰挹摥〳㤰ㄲ㘵㙢つ昷搲㌷戰㉢〴慣晡〵挰㉥㍦㘸挱㉡㠲㡡戱㕦扥摢搳㉤㕤〱戱㙡㘲搸㔶㙣㥡昳挸挸㐱㠶㠸昱ㄸ㝢〱㤹㌸㘵㡦㈲户㙤搷ㄴ㕦㔲㜴㔵㄰㑥㙤散慣㑢扦㕢挱㝤搸慢攱ㄶ〸昴㑣㑥ㄴ㠶户㤷㘸ㅣ㑥㈵㕥愷慡ㄶㄴ㡡㜰㔰㘵敢㡤晡愳㈲攸㉣敦㈰㑥愸〸〴昲慢㈱㤶㡦㌶扡扥戱戵㠴㍡捥敢挳〴昹㠳晤㜵㑢捡挶挶㕢戹㘳㈰㘱户㔵㉢慦慥㡡㍦㡥㈶㥣㜴㐶㌳ㅡ㔹㜹搶ㄸ慦㡥㜷㔶㡦摥愶晦ㄹ挹㤶㥤昵〴㕢㌳愴摤愴晦㥦〴㘲㑢晤慦㍤挸戶昸ㄹ㑦㐵ㄹ㌱㑥ㄹ㑢搹㌲㝣挳ㄵ㠱㤷ㅢ㠱ㅣ㌹㈴ㅢ㤲㘵昸㕢攵ㄶ昱㈱慢㉡ㄶ〹づㅦ㔸㙦敢㌵㠹㝡㕢摡戶晤ㅤ〵㈰攳㐴搹搷㈰㠲㍡戶㙦㤶㕢昱㐹㌷昷㥢㘸戸敦戴㔳昲慢㐱搵づ㐷ㄶㄱ〰ㅥ攱㜷㘸㌶㙣㥥〹敤㤵㔶愱㜶ㅢ㔶㘲攰㈲摡㥣㤹㠷挰㍥㘳㠵敦㔷㕣㤲㔱㠶敤㐵㌵昸㑤搲㔰㈲搴㐴敤㄰摣㘰㍦㔶㌳㉢昸㡣㜵ㅥ㝥捦㤰愸ㅤ愱散㤴昷戹昵戶〶㤷づ昷戵ㅥ㠵㙦挸慡㡣㈱㔰㈶㔳㜸昲㌷戸慥慤㙢搰㕣㌷㥡㕢挰㥡摤昹摦ち搹㤷㐰搳敤扤愵㤹㘵昸㑥㝥㥤㕣㌰㔶〸㜱戸㍥㠱扦摢㜷搶戲户㘱昰㜹昴㜱㌷㥤㘲愳ㄵ戸搲戶ㄱ〹㉦愱愹㌶㐱㠰㥦㔱㡥㌲㝣搰攸昱攳㔶搴扥㠹㘹㜱〳㈰㡦㌳㈰㐰㘷慥㝥〱搵㤴〷㠱㤵㤱挸搵摡っ㌲搲晦㉡㌲戴摢昸搳攸㐸㄰慣㤳挴昲摣㉡搸换〹散㄰て慦摣昱挶ㄵ㠰㘲㡦挶挳ち昹扡愰晤㌱摥昸ㄲ㝥㙡晤㕣攲㜰㜸㤱㐳〹昲㐶㔲ㄷ㘸㍣㤴挸㡣晥〸つ敡㌳㕡〳戶昳㡣扥㡥慡敤㌳愲㌹㈱愳㑣昶㍦ㄴ慢㈳㈳攰慢㐳㠲ㅡ挱㍡挰㔰㕣㜳㤰㠲㤶㜳挹愹挰挵㥢愴㌵搲摦㐷㝦摦㌹昱㤳户㤹晥昳㠴㈶愲ㄵ㐵捤戳愰㘸㤵㔹㝣㈵㌹㡢つ㘰㍢捦攲换㥢捤㘲攸㈹戴㤱㔵晤ㅣ㌲㔸㔵㜲㥦捣敡ㄹ㘴戸愰晣㘹愵ㄸㅢ捦〰捦㤹㈱戲㡡戴晤㉤㘴㡡㍤㐳㈴㉤晤㍣挶戳〴捦ㄱ㝣㥥攰ぢ〴㕦㈴昸ㄲ㐰㔱ㅦ㈲戵愵攲㙦ㄳ昹㘵㠲摦㈱昸ち挱敦ㄲ晣ㅥ〰㉡㤲〱愴攲㔷㠹晣㝤㠲慦ㄱ晣〱挱搷〹晥㄰愰愸㘷挹ㄳ扦摡㔹㌵搲昲㡤扦改㐵㤴愳改攳摤㠷昱㌱敥㠶㡥昶㍤昸㝦ㄱ㘴㐵㡦昷敡㥦敥慥慦搸㤶愶ㅡ捥㔶戱攰敦愱ㅦ㔲愱攱㍣㘵㡦㠷昰换㈳㥡㐲づㄷㅡ㍤㡦㑣㑣愳㉣ㄹ㉥攵ㄳ㉤戱㙣㜹㥤㤵敢㤹㔳㉥昵㥣戲㘷昲㙥攴㑢摦ㄱ㔲ㅤ㔳攲㌷捦ㅤ㤵㜱慥换㝢ㅡ㥡ㅢ㙦㠰㔳愷㈲㑦㘶㐶㡦㈲㠷搸㠰㉡㐰挲つ换㠵搴㉡㜱攵㍦㝢扤攱㘰㐳〱ㄲ㜶愹慡捣㡤㉤㤵慦挴㤵㡦攲摢㍡愹㠳㥥㔵㝡㈷慥㑣〱㈰㤵㉦挷㤵晦攳攸挱㝡攵㜸扦慢㥥戳摣㡣㈹愷ㄴ㌹户㈵扥戳ㅦ㐴昵慣㑤换愷摦㔶㘸㌲愲㕣〰愸㠸敤㌳㠰㉢㍤㍥扥㜴㥦挳つ㌵㕣攴㠱㝡㔴晦挳㡢㔹摣㕣㥢㌶㐳ㄳㅦ戲慦攳捡㠰㙦挸ㄳㅢ攷散㜹ㅦ㠸㍥㝢㌶挰㘹戸扣愳㔸〴㠶㕣慦㕡摦㉤㐲㉢㈹㐶㝦㘳㍤攲㔰愷捥㥢㐰摤愹㝤〹㡦昵㙡慢㌱㘵㌳捦㌵㜸挶㜸〱挴㠱㍡〲㘴挶昸〶愰ち愷昱捥㜹㘶㠸㜲㔶㠴攸㡢㉣昸ㄳ㠲㍦〵㈸㘸ㄴ慡攴㠳摣㑢〰㠳昱晦㙥㘴㘴㕤㍣㕤扡㜶㌱㝥㔹㤲㡤㡣㔷搸攰㔵㠰ㅥ㌸摦戵㠸〹ぢ挶㙢挰㈴㕥慡㔱㐰㔳㘴㙡㑦愲ㄷ捡㈹㑡㤱㠲昶㕣㡣晥昵〸㑤攳扦愰㝤㍥㐶㍦ㄱ愱昷ぢ晡ぢ㌱晡昱〸㝤㐰搰ㄴ昴搲昷㠵〸㝤愷愰㈹晡〵㝤㍥㐲摦㈵㘸㙡〰㐱㥦㡢搰㙡㈴搴〹㠲㕥㡡搰㙡㈴搴ㄲ㠲㕥㡣搰㙡㈴搴ㅢ㠲㍥ㅢ愱搵㐸愸㐹〴晤㔸㠴㔶㈳愱㙥ㄱ昴㐲㠴㔶㈳昹㙡㡣㥥㡦搰㙡㈴㔴㍡㔲晢㑣㠴㔶㈳愱ㅡㄲ昴改〸慤㐶㐲挵㈴攸戹〸慤㐶㐲㔵㈵攸㐷㈳戴ㅡ〹㤵㤷愰ㅦ㠹搰㌲㤲㈱㡡㜵㘱㠹敦㈱㘳扣㐱昰㈶㐰㈱㑢㔶摡㌶㑦㤳攳扡戴〸晦〲㑤㌵㌲㉡晢㌰扥ㅦ㘵昸愰㤱㑢㘵挸搳搱㤰ㅦ〲㈲慦攷㌴㜲慥ㄴ㑣㐵〵挷愵㐰搳挸捤㔲㌰ㄹㄵ㥣〰挲昸㑢〰敤ㄵ〰捥挹昸㈱㥦㕥㈳攰搳㡦愲㡣扣㤰㙢㈰捤㍦搳昲㐲慥㡢ㄴㅣ㙦㜹㈱搷㑡ちㅥ㑡扥昰慦搹愹㑣っ㤹㈶㙢㙡㠸ㄳ㤴昵㝥ぢ㤹㘲捦㈰挷㜶〱㍦晤㥡㔶扡㔸扥㜸昱攷㠳扤㈳㠷㝡ㅦ晦戵㠱ㄷ摥昹摢㥦㍤晦搳愷㡥晦晢㉦㕥㝣昱愷晦晡晣摢扦昸挱捡昱户㕥㝤昵慦ㅥ㜹改敤㥦敤戵㕦搶㕦晦昹摣换捦㡣㕦㜹收㘹晢摣摤㈷㥦㜹攲昲㘳攳ぢ㌷㡣昶昴昴昵摤㌱晣攳㥢敥ㅣ㝡敥改㌷戴ㅦ晤攳〱㑦晢㈱㍡㤷㤹昲㉤㜱ㅡ攲戴㘵ㄸ㝦㠳っ㠶挱ㄱ㝦愰挳攰㜴㘵愱敥㡦ㄶ㙡ㄲ㠸㍣㡣㜵づ㐰ち㡥㌵ㄷ昴晦て〳㉡㘱ㄱ</t>
  </si>
  <si>
    <t>CB_Block_7.0.0.0:2</t>
  </si>
  <si>
    <t>CB_Block_7.0.0.0:3</t>
  </si>
  <si>
    <t>Exp # of fatal</t>
  </si>
  <si>
    <t>Exp # Non-Fatal</t>
  </si>
  <si>
    <t>CB_Block_7.0.0.0:4</t>
  </si>
  <si>
    <t>S</t>
  </si>
  <si>
    <t>0f5211b0-9336-4926-9d3f-34b744060b57</t>
  </si>
  <si>
    <t>b974c575-da1e-4c16-9d98-c276af5d10a4</t>
  </si>
  <si>
    <t>㜸〱敤㕣㕤㙣ㅣ搷㜵摥ㄹ敥㉥㜷㤶愴㐸㡢戲㘴㈹㡥捤挴㜱晣㐳㤵ㄶ㘵换㡥㔳㉢ち㝦㑣㠹㌶㈵搲㈲㈵搹戵㕢㙡戸㍢㈳㡥戴㌳㑢捦捣㔲㘲㙣搴㑥㥡收愷㘹敡搶攸㡢㔳㌷㡥敤愷〰㘹㠱㍥搴戵㥢〰㑤㠰ㄶ㘹ぢ〷攸㐳㕡愰㐰ㅦ摣愰㘸ㅥ㕡ㄴ㉡晡㤲㠷愰改昷㥤㍢戳㍢扢换ㅤ搲㙢扢愵ぢ㕥㜹て敦㥣晢㌳昷摥㜳敥㌹攷㥥㜳挷ㄹ㉤㤳挹晣〲㠹㝦㤹戲捣摣扣戸ㄱ㠴㤶㍢㌶㔵慤㔴慣㔲攸㔴扤㘰㙣挲昷捤㡤㌹㈷〸㝢㔰㈱扦散愰㍣挸㉤〷捥攷慣挲昲扡攵〷愸㤴换㘴ち〵㐳㐷㌹㍢攱㙦㈸㝥㌰搸慡㍦ぢ戰㌴㌵㌹扦㜲ㄹ扤㉥㠶㔵摦㍡㍣㜲㕥戵㍤㍥㍥㍥㌶㍥㜶摦〳攳昷㡦ㅤ㌹㍣㌲㔵慢㠴㌵摦㍡敥㔹戵搰㌷㉢㠷㐷ㄶ㙡㉢ㄵ愷昴愸戵戱㔴扤㘲㜹挷慤㤵㈳昷慥㤸昷㝤㙡晣扥㘳挷散〷ㅦ晣㔴㍦㕥㥤㌹㌳㌵戹攰㕢㜶昰㍥昵㤹攳㤰敦㥢戶㑡づ攷㘶㔹扥攳㕤ㅡ㥢㥡挴㝦㠹昱攳改㠱戱挵㔵换ち昹㙡换户扣㤲ㄵㄸ㘸搸攷㑥〴㐱捤㕤攳攲ㄹ敥っ愶㕡㌲㠳㌰攷㑥㔹㤵㡡攱挶扤ㄶ摣㜹慣㕤挵摣攸㜷ㄷ㉤㉦㜰㐲㘷摤〹㌷昲敥ㄲ㍡㉡て戸攷〲敢慣改㕤戲捥㤸慥㤵㜳㑦搶㥣㜲㔶愵㑣捦ㅤ㜱ㄷ挹㠱挹昴挷㈶〲㜷㙡搵昴㘵㐴〱ㄷ㈶愵敥㡣㕦㙡慥㝢㕢攷㝥㌹㜴㜹〳晢扣扤㜳㍤㤴㥣㌷晤㝡捤搱捥㌵愳挹㌷㡦攰㥥捥昵ㄳ㙢搴摣收慥捥㙤㘴㈹㥢㙢㙢㝤ㄱ㝦换㡡㘲㌲㐶㥥愰㤷愰㐰㐰〲ㅡ㐵㠲㍥㠲㝥〰㉤晢㕦搸㈵挹㠶㉣搲㤷㑤㝤㜹㐵㕦㉥改换㘵㝤搹搲㤷㙤㝤昹㤲扥扣慡㉦㍢晡昲㘵㝤昹ち敡挴愹搰摢慢㐷改戵㤲㜵昰ㅦ晥昳戳㜳㉦晣昷㡢摦㝥收愷㕦捦昵敦㐱愵挷愲㐱㑤晢收㔵戰㕡㠳㡢㡦㡥ㅤ攱扦慤㜷〵㌶㠵㝤捣㝥挰ㅥㅦ㉦ㅦ㍢㘲摥㙢收㌸慤ㄴ攲㌷㌱捡㄰敡昶摢ㄷㅣ慦㕣扤㉡戴扢㜹搲っ慣挶挲㡤㐶㘵㤳搵㥡㔷づ㍥戲㜹攱㘲㘸㠶搶愱搶戲㐶㈷㙤捤ㄶ戱慤慣㐰摥㜷㑢㙢戳昳㘶愵㘶㑤㕣㜳㔴昱㐷㕢㡡摤〵扦扡搲戹㜴挶户㥥慥㤷戶㡤㘸〲㐲㙤㕤晡㙥㥢愵㉡㔲攳ㅡ㤹㕡慤〶㤶㈷挳ㅢ㜵ㄷ㥣搲ㄵ换㕦戴㈸ㄲ慤戲㑣昵㐶ㄶ㐵扢㝥㜴摥挳㐴戱㕢换ㅦ㑦㘲敤㠷慦㠵搸捣㔶ㄹ攳㕤戳晣㜰㘳挹㕣愹㔸晢㥢慡愸㜷愲攰㘰ㄳ㝡愶㕡慡〵㔳㔵㉦昴慢㤵收㤲㠹昲扡〹㐹㔳㍥㕤㉤㕢搹㙣㐶㠴〲〴㙥㑦㡦愶㘵敥敥扣ㄷ㠴㄰〹ㄲ㜳㈳摦搴捣㜶㘳㘷㌱㍢捣愲㘲㤱㈷昵㑦㙣搱ㄹ挷㉢㌲㈶㘵〷㈶收㐴晤挱㤷摥戹㐵户㜵捡㝤戰㤵㜵㝤㌸㥡晤挳敢㤶ㄷ㥥㌲扤㜲挵昲㔳戵㥦挶ㄱㄹ㠳〰戹敢㄰〸ㅤ㔷㡦慡㑥扢愶㙤攴慥㍡攵㜰㌵扦㙡㌹㤷㔶㐳攰愰㈱ぢ〵㉥㙤㕢㌲㙥〰捡搸㑢㌰っ㔰㉣㘶昲晢㔸㈹㕦㐴捡攴㈸㥤㔲昶㜲㤳㈰㘷扢愶扤摣㙦捦㌸㤵搰㔲㐲㜹搰〶㐵㤴㔶ㄳ昲つ㤰㐵㝤戳愴ㄴ挶㍥㝢ち㕣㙡㍡㕥戸搱搸户㙤扢㐴㌱搱慥㉣搸㜱戲㠰愲愰㔹ㅥ愴散㌵㌰㑤㡢㌴㐸慦㥣㘰㈲㙥㠳ㄴ捤㡥㥥㥢㤹㡣昵㔳㘴〴敡㈷㤹㤰戵㡦㜴㤶ㄱ㘴昶㜶㈶㘵愳㡥晢㜱㔷㥡㙤㘶换㉢㘹㜶㈳ㄶ捥搸㑦㜰㠰攰㈶㠲㠳〰摡扦㐲挲㔱捡㈱摦㥣㡣㡦攰搹戸㤹攰愳〰㤰㑦〶㘵㑥㈴慡㘸㐳㙤挷㡥㘴扤〱搸挹㘲ㄴ㉢㔱㐴换戸㙥㘷づ戸㐲攸挸敡摣ㄹ扡㌶㉢㍡昶㤳㥤㜹㌳㌹ㅤ㜲㘴㑡搵攴㕣户愸㥡㕣〸㔶敤㔲㙦摤㡡愶挶〸挱挷〰㡡挶挷〹愱㕣㘸昰㙥捦愲愷㐹昹愱㌰㡢㤴㌱搴愵㠲㡦ㄸ㤹㐷㠰ㄴ㈱搷㜶㝣搹戵愱㘹づ㡥摡ㅦ㝡ㅢ晡㜰攷晤ㅤㄱ扤㐵㙦敥敡ㅤ晡㡢摥愵ㄵ㝤ㅢ戶㤷昶㑦ㅤ㜵捣敤㈸㌶㍥㐹㜰〷㐰㡢㡥攱改晢摤㝡ち挴㉣㜶ㄳ㤴摢㑢慦㡢㔸戹㑢ㅢ㙢㤶㘸愰㝥㝢挹昴㉦㔹㈱㍣ㄸ戳搳戰㠵慢扥㙦㔵㜰愸㉤ぢ㠲攷㤷〳捤挸㘰挶慦扡挴敦摡挸挱㠷㐲㌱㘴戳㝡㑦愶挵㐶㑥戱㌵ㄳ㍥愷〴攷㔰〷摦摢㔹㐸㈴ㅡ㌵戳ㄷ摢愵㥦㉦㜷㈵㐹ㄷ㤲攴㉥㉣慢㜱㌷〰愴㠴昶昷ㅤ㈵捡㘱㔶晢㈵愹搶㙣戱搲挳㤷㜲㍡㘹昱㈱戶挹㤱㍥攵戰㥤㠴晦㈰ㄸ㜰ㄷㅤ户㉥㉣晡摣〵换㉦挱户攰㔴慣愲㜲换㔲搴散捡㡡て㠹慣攸改㘹㍢㑦愷昸搷㠴㑦㕡愴㐴敡㙥㑦㉤㑣㌹㡢㌷㤸㡡㙥㐸ち㤵ㄴ搷㔰㕤〲㤱昳㔸㜷㔷挴㜴㈱㘲敥挱挲ㄹ㐷〸挶〹㡥〲攴㝥〴㐹戳摤㠵㘷㌸慣㜷㥤㉥敤攵攵㑣㠱㘴㄰ㄷ攱摢ㅤ㠵搵㌱扥收㝥㠲〷〰㕡捣ㅦ㍡㈰㔳ㄸ㔱㐸㥥㘰㐴〹㘳搸攷ㅤ敢㉡㜹㘰㡦㡤挰搲㔴㉤〸慢㉥㈳㑢〳昶㜴昵㑣㌵㥣㜶㠲㌵㐴愲㠶敤㈸㜳㘱搵昲挰㕤㍥㙣㥦ㄶ㕣㜵㙤捤㉡ㅢ昶㘲戵〶搱㌶㍢扤ㄳづ收㔸づ搸㤲㜲㌶搷㌵愴敥捥挷攸㐲挳㑡㡢扦㤵摥搸㙤㜹扦㜹攸ㅢ㙣慣攸㤲ㄳ㔶慣㍥㕢㙤㍡收ぢ㌶㔶ㄱ㤱㠳㜲慦扤戴敡㕢搶昴㠰㝤搲㜷捡ㄵ挷戳㐸っ搸㤸っ搶捤㔹㤷㄰㈵㔸愸㌲〶㔸昵〶散㈵摦昴㠲㌵㤳〱挵㡤扤㑤㑦ㄲㄶ挹搹㤳㡥ㄷ攰㌵㐲㐵收〷敤挵搵敡㔵㐴㙣㙢慥㜷搲㕣ぢ㜶〴㔵挸昴㉡〹㘹㌴㕤搳㜵慤愰ㄷ扡愵てて攴㤹っ昷㕥㤶㐰㘸㤵挹搱㘷㥥愲扤㘹搷㐷㌱ㅡ摡改ㅣ㔳㍦愲㐷㜵㘴㑦慡ㄴ收㑥㌵ㅥ㘴㥢㑦〳㍣㜲昲摣㙣㈳㌲昷㥥㘲搶㌹㝡昹㔳㘴扣戰㐵㍤㄰㐲ㅦ摤ㅥ挵㉡挴㤱㜳戰〳㐱㜱㍥戵戲㕦搱㤶㍡攴扥㍤㡤散っ㈲㐹晤昶㥣戹㘲㔵㄰㡦㜶捤㜰㡦㝡愰ㄹ敢㥡㤵㈰㉡㥢慡扡慥㐹搶㈲㕢㉥㤶㑣㜲昰㐴㉤慣㥥㜶㍣挳〶㄰晥㡢㔰收㌵愰捣㙢㠲敡户捦㌲㌴㈸㜹昶㔵扤㘴晡㑥戸敡㍡愵〲ㅦㄸ扥摢ㄱ㍣㠹㑤㑥挹ㅢ愷㔸㘶㡣戴㔸昳攷㘰戲〵㘳㈰昷ㄸ攴㈸㤷㡥攴〷攷敡㕡ㅥ晦戴㉥ㅤ㑢㄰㌰攲㈹㌵ㅥ㐲㙦㌹戹ㅤ〱㤱㈳改㝡㝣〷攳晡㜳挰㈸㈱㐴慡愷戰〸扣㠲〹㈱㑦ㄷ㜷摥㍥攷㌹㈱愸㐷㡡捤㌸攱㜴〰㤲〳㈰㉢挷摢㐳㐲搵㐴愳搱扡㔶戸戵扤愸㐹㑤摣搲㕥㥥搴ㅢ㥦搸愴㔸㘹㤴㠴㈲搹慡㤲㘸㤶㑤挶戸㤳㔴㡤㈶㡡㍢搶㌶㕡㥡摢戴戱敥㤴㈲敦㐱㌱〹捦㘴㡣捦〸愳㈰搰ㅢ改㈸晡散搳搹㈳ㄱ戱愱つ㔰愴㥥㔲戸㠱㈸㈴㌸㡢㙢㈷㘵慢ㄸ㍤㘱㝦敦㠹戲昳戵戰愹挴扣㌶ㅣ㤵㑣㔴㉡昳ㅥ慣㠴㤲改㤷㜷挸㤶挶摣㤴㠶㤱摤搹慤昶㔷换㥢搸㠸搱㌶㘴㔸㈴挵て㡣㙤㠸捤㤵㠸愸搲㍡ㅢ攰㔲搷搱〵㍥㥤戶㑣㑦㈸戰ㄸ㤶愷慤㜵㌱挳ㅡ㤶晣戰㌴愸㥦ㄶ㐵㡥ㅡ昶挴㑡〰㤵ㅥ㔲㡥㐷㌹搹攰㠶㝤㤶㙥㈹㕣㘲㠰搸㡤㜲ぢ愵㄰愱摤㝡〷㍣ㄹ散ㅣ敡㘰㐵㔴攸㠴搶ㄹ㈵㘸㍥㠵㜱㥢㈷挱扤搳㈵㐵㈱㐸㙤㐹晦㜱㐲晢挶㑢㑣摦㍥㤱㠹㌳搱㈶㘲戸㉢挵㝡〰㜱㤳㤱㐹敥愲攱㌸㘰慥㈴㥢〸慤晥ㄸ㐷ㄳ㘳㠰㈶㥦ㅦ攲ㄶて㘳㔹㠳摣㌶ㄵ摣㜳ぢㅤ㘸搳捡挶ㅥ㝢搶㉢㔵㙡㘵㑢㔴㜱㉣慢㐵㈳敦〸㝡挹ㄵ㐰戵㥢㔲搶㈵㕡㤴㔹ㅣ愵㌸㘵ㄲ愹㝢扢摢㌸㠱收㈲攴搰㠷㔲㝤っ㐰愶戸攵㈴㈰搶㜶㑦㠱昶攱摥挶〵〶戹㍣〷㤱搶㠶愲㉣㥢挳㝤扣㝡ㄴ㔹㜶㕢愲摡㕣㜵慥㑡㥢㍤㠱㍡攵㈸搴㡥愰ㄱ收愹〴㕥㍥て㘳愴换摤挱㑥㌲搷愳攸敥昵攷攴㌱㜳ㅤ愴㄰ち㘸㡣昱昲ㄴ㤴挱慡㘲㈳搱攰搶ㅢ㔶户挶攸㉦㉤㙦㘳〲㐰㘳ㄸ㤸〶㉤㙡㉡〳㘷ち昹慤つ㥣㕢㔱㉢㈵㐲㥡っ愶㌲㐶㌹っ㠷㍤㠸㠶摤挴㠳昴㔲ㄵ㑡㈸摣㈷ㄷ挳攲扢㠹愳㉥㡥㐰㔵㝦㝦ぢ㜲挱っ㜱晤挵㍢搸㠲㥥㈸㤷㘹敥挲㍦户㈳愸㡡慢ㅢ捡ㅣ摤搷㜲㈹㑢收㐴晢敥戶㤶㠲攸戲攰搱改戱㔳㘶㔸㕡㕤っ㌷搴挵慤㙥㔹㈲昷㍤昸㈳㌶㝤㍢㙤收慣挷㡢愸敢㕣晢攲ㄵ慦㝡搵㤳㜱攵〲摥晡〳㠷攰ち㘵㉦〷㔹捣晣〲晦㈴改㤹摣㜷搱攳㜶㠶捤づㅡづㄲ昶㈳愹㘸捣攰㉦㠳搴㈳昸㥢挲㉢戰摦敢㌷〷挸㉢晢㕡㜸㐵㠴挱㉥戳㜸㤷摥㌷㘶搱摥〲㘹挹㌰㈰㜸㝣㐹㐴捦㘸㙦攲㠱㐴〷つ㐰㌸㘳㤶㄰攴晢ㄸ晥愶㤰㑦〴㝡㜴搵㠳ㄷ㐳晥晦㔰㉡摥搵㥢㙥慢晦㠵㑤慤扤〱㘲〸㤹㐰㤳晡扥搴晥戴㤹㑣㜳㡡㑣ㅡ慦㠴挸㕥㍥ㅤ㘵昸㤰㘳愸昶㕤〵挵㌹慦摤挳攸〷㝥昹昷晦昰㌰㍡てち㌳㠹扤㠶戰摢敤挸搷捤㠵㥥㌶㜳㠱㠱㝣㌱ㄷㄶ搸㠶ㄱ㝤㘵㉥㐴晥㤰戳㐰㙣㙤㉥㌰捥㤷㘲ㄴ㈶挲慥〹ㄷ〷㑦㘳晢㕤晡捡㑥攱ㄲ慥ㄵ㈰戶て〵ㄶ㑣挱㍢㜵愰ㅤ扤㘰晡愶㝢㔰昰㈷㝤ぢ㡡捤㕦挲慤㙥㘹挲ㄶ㠷㌶㉤㤱㐶㥢昸㉤㘲㡦晢慥㙦㘵㝢㜷搹㐱㈹㤵㤴㉢㕦㉢㘸昹昷攰㌵搱㜸㠶挸㍣戳敦㡦㑦晥昳攷扥㜸㠲㌷搷㈲㕥捤㌱㔴摣㑤昸㥥㜶〵〲扣㠹㑢㈳㌷昲㈳㥤搳昸㕣挹㔹慢㔸㤳愶㉦ㄶ㔱㘰戸㜱㔶㌱㕥㠲㌱ㄵ昳敤〴㜳ㄳ㜷㈰㤴戹㌹搶攲晡㤴㡦㥣挴㕤㌸㤶ㄸ戸昸昷攲㄰愲搶㔱㤹㜵㘹㜹收晥〸敡攸㕤づ愴搹㘲攴〹㤴㐹搳扥ㄳ敢㍢㠵挸㘴㡥㐱愳愹㘳愵挶㉢〰戱㤴㐲㉣㠲ㅣ㤲㍣搴昰㜲㠰㐸愹㜳挸攴敥〱㐸㠹戲戵㠶㝢改ㅢ搸ㄵ〲㔶晤〲㘰㤷ㅦ戴㘰ㄵ㐱挵搸㉦摦敤改㤶慥㠰㔸㌵㌱㙣㉢㌶捤㜹㘴攴㈰㐳挴㜸㡣扤㠰㑣㥣㜲㐷㤱摢戶㙢㡡㉦ㄹ㜰㔵㄰㑥㙤散㥣㑢扦㕢搱㝤搸慢攱ㄶ〸昴㑣㕥ㄴ㠶户㤷㘸ㅣ㑥㈵㕥愷慡ㄶㄵ㡡㜰㔰㘵敢㡤晡愲㈲攸㉣敦㈰㑥愸〸〴昲慢㈱㤶㡦㌶扡扥戱戵㠴㍡捥敢挵〴昹㠳晤㜵㑢捡挶挶㕢戹㘳㈰㘱户㔵慢愰慥㡡㍦㡥㈶㥣㜴㐶㌳ㅡ㔹㜹搶ㄸ慦㡥㜷㔶㡦摥愶晦ㄹ挹㤶㥤昵〴㕢㌳愴摤愴晦㥦〴㘲㑢晤慦㍤挸戶昸ㄹ㑦㐵ㄹ㌱㑥ㄹ㑢搹㌲㝣挳ㄵ㠱㤷ㅢ㠱ㅣ㌹㈴ㅢ㤲㘵昸㕢攵ㄶ昱㈱慢㉡ㄶ〹づㅦ㔸戶昵㥡㐴扤㉤㙤摢扥㡥〲㤰㜱愲摣敢㄰㐱ㅤ摢㌷换慤昸愴㥢晦㌵㌴摣㜷摡㈹昹搵愰㙡㠷㈳㡢〸〰㡦昰㍢㌴ㅢ㌶捦㠴昶㙡慢㔰扢つ㉢搱㝦ㄱ㙤捥捣㐳㘰㥦戱挲昷㉢㉥挹㈸挳昶愲ㅡ晣㈶㘹㈸ㄱ㙡愲㜶〸㙥戰ㅦ慢㤹ㄵ㝣挶㍡て扦㘷㐸搴㡥㔰㜶捡晢摣㝡㕢㠳㑢㠷晢㕡㡦挲㌷㘴㔵挶㄰㈸㤳㈹㍣昹慢㕣搷搶㌵㘸慥ㅢ捤㉤㘰捤敥晣㙦挵摣㉢愰改昶摥搲捣㌲㝣㈷扦㑥㉥ㅡ㉢㠴㌸㕣㥦挰摦敤㍢㙢搹摢㌰昸㍣晡戸㥢㑥戱搱ち㕣㘹摢㠸㠴㤷搰㔴㥢㈰挰捦㈸㐷ㄹ㍥㘸昴昸㜱㉢㙡㝦㠰㘹㜱〳㈰㡦㌳㈰㐰㘷慥㝥〹搵㤴〷㠱㤵㤱挸搵摡っ㌲搲晦㉡㌲戴摢昸搳攸㐸㄰慣㤳挴昲摣㉡搸换〹散㄰て慦摣昱挶ㄵ㠰㠱ㅥ㡤㠷ㄵ昲㜵㔱晢㝤扣昱ㄵ晣搴晡戹挴攱昰㈲㠷ㄲ攴㡤愴㉥搰㜸㈸㤱ㄹ晤ㅥㅡ搴㘷戴〶㙣攷ㄹ扤㠰慡敤㌳愲㌹㈱愳㑣昶㍦ㄴ慢㈳㈳攰慢㐳㠲ㅡ挱㍡挰㔰㕣㜳㤰㠲㤶㜳挹慢挰挵㕢愴㌵搲摦㐵㝦摦㌹昱愳户㤹晥晤㠴㈶愲ㄵ㐵捤戳愰㘸㤵㔹㝣㈵㌹㡢つ㘰㍢捦攲㑢㥢捤㘲攸㈹戴㤱㔵㝤〶ㄹ慣㉡戹㑦㘶昵㉣㌲㕣㔰晥戴㔲㡣㡤㘷㠰攷捣㄰㔹㐵摡晥㍡㌲〳㍤㐳㈴㉤晤㍣挶㜳〴捦ㄳ㝣㥥攰ぢ〴扦㐱昰㐵㠰〱㝤㠸搴㤶㡡扦㐹攴㤷〸扥㑣昰ㄵ㠲慦ㄲ晣ㄶ〰㉡㤲〱愴攲搷㠸晣㙤㠲慦ㄳ晣づ挱ぢ〴扦ぢ㌰愰攷挸ㄳ扦摣㔹㌵搲昲㡤扦改㐵㤴愳改攳摤㠷昱㌱敥㠶㡥昶㍤昸㝦ㄱ攴㐴㡦㘷昵㑦㜷搷㔷㙣㑢㔳つ攷慡㔸昰昷搰て愹搰㜰㥥戲挷㐳昸ㄵ㄰㑤㈱㠷ぢ㡤㕥㐴㈶愶㔱㡥っ㤷昲㠹㤶㔸戶扣捥捡昵捣㉢㤷㝡㕥搹㌳〵㌷昲愵敦〸愹㡥㈹昱㥢攷㡥捡㌸摦攵㍤つ捤㡤㌷挰愹㔳㤱㈷㌳愳㐷㤱㐳㙣㐰ㄵ㈰攱㠶攵㐲㙡㤵戸昲㥦扣搱㜰戰愱〰〹扢㔴㔵收挶㤶捡㔷攲捡㐷昱㙤㥤搴㐱捦㉡扤ㄳ㔷愶〰㤰捡㤷攳捡晦㜶昴㘰扤㜲扣摦㔵捦㌹㙥挶㤴㔳㡡㥣摢ㄲ摦搹て愲㝡捥愶攵搳㘷㉢㌴ㄹ㔱㉥〰㔴挴昶改挷㤵ㅥㅦ㕦扡捦攱㠶ㅡ㉥昲㐰㍤慡晦攱挵㉣㙥慥㑤㥢愱㠹て搹搷㜱㘵挰㌷攴㠹㡤昳昶扣て㐴慦㍤ㅢ攰㌴㕣摥㔱㉣〲㐳㉥慢搶㜷㡢搰㑡㡡搱摦㔸㡦㌸搴愹昳㈶㔰㜷㙡㕦挲㘳㔹㙤㌵愶㙣收昹〶捦ㄸ㉦㠱㌸㔰㐷㠰捣ㄸ摦〰㔴攱㌴摥㌹捦っ㔱捥㡡㄰㝤㤹〵㝦㐸昰㑤㠰愲㐶愱㑡㍥挸扦〲㌰ㄸ晦敦㐶㐶搶挵搳愵㙢ㄷ攳㤷㈵搹挸㜸㤵つ㕥〳攸㠱昳㕤㡢㤸戰㘸扣づ㑣攲愵ㅡ〵㌴㐵愶昶㈴㝡愱㥣愲ㄴ㈹㙡捦挷攸㕦㠹搰㌴晥㡢摡攷㘳昴ㄳㄱ㝡扦愰扦㄰愳ㅦ㡦搰〷〴㑤㐱㉦㝤㕦㠸搰㜷ち㥡愲㕦搰攷㈳昴㕤㠲愶〶㄰昴戹〸慤㐶㐲㥤㈰攸愵〸慤㐶㐲㉤㈱攸挵〸慤㐶㐲扤㈱攸戳ㄱ㕡㡤㠴㥡㐴搰㡦㐵㘸㌵ㄲ敡ㄶ㐱㉦㐴㘸㌵㤲慦挵攸昹〸慤㐶㐲愵㈳戵捦㐴㘸㌵ㄲ慡㈱㐱㥦㡥搰㙡㈴㔴㑣㠲㥥㡢搰㙡㈴㔴㔵㠲㝥㌴㐲慢㤱㔰㜹〹晡㤱〸㉤㈳ㄹ愲㔸ㄷ㤶昸㌳㘴㡣㌷〹摥〲㈸收挸㑡摢收㘹㜲㕣㤷ㄶ攱㥦愳愹㐶㐶㘵ㅦ挶㜷愳っㅦ㌴㜲愹っ㜹㍡ㅡ昲㐳㐰ㄴ昴扣㐶捥㤵㠲愹愸攰戸ㄴ㘸ㅡ戹㔹ち㈶愳㠲ㄳ㐰ㄸ㝦〱愰扤ち挰㌹ㄹ摦攷搳敢〴㝣晡㐱㤴㤱ㄷ㜲つ愴昹㘷㕡㕥挸㜵㤱㠲攳㉤㉦攴㕡㐹挱㐳挹ㄷ晥ㄵ㍢㤵㠹㈱搳㘴㑤つ㜱㠲戲摥㍦㐴㘶愰㘷㤰㘳扢㠰㥦㝥㑤㉢㕤㉣㕦扣昸戳挱散挸愱散攳㥦敤㝦改㥤扦晤挹㡢㍦㝥敡昸㑦㝦晥昲换㍦晥㤷ㄷ摦晥昹昷㔶㡥晦昰戵搷晥昲㤱㔷摥晥挹㕥晢㕢晡ㅢ㍦㥢晢搶戳攳㔷㥥㝤摡㍥㜷昷挹㘷㥦戸晣搸昸挲つ愳㍤㍤扤扤㜷っ晦昵㑤㜷づ㍤晦昴㥢摡て晥昱㠰愷㝤ㅦ㥤换㑣昹㤶㌸つ㜱摡㌲㡣扦㐱〶挳攰㠸㍦搰㘱㜰扡戲㔰昷㐷ぢ㌵〹㐴〱挶㍡〷㈰〵挷㥡ぢ晡晥〷っ㜵㘱摦</t>
  </si>
  <si>
    <t>0cf6b729-5453-4da5-918d-2afc3c7000e7</t>
  </si>
  <si>
    <t>㜸〱敤㕣㕤㙣ㅣ搷㜵摥ㄹ敥㉥㜷㤶愴㐸㡢戲㘴㈹㡥捤㐴㜱晣㐳㠵ㄶ㘵换㡥ㄳ㉢ち㝦㑣㠹㌶㈵搲㈲㈵搹戱㕢㙡戸㍢㈳㡥戴㌳㑢捦捣㔲㘲㘲搴捥㑦摤晣㌶慤搱ㄷ愷㙥ㅤ摢㑦〵㤲〰㜹㠸㙢㌷〱㥡愰㉤搲〶ち㤲㠷攴愱㐰ぢ戸㐱搱㍥戴㈸〴昴㈵て〱搲敦㍢㜷㘶㜷㜶挹ㅤ搲㙢扢愵ぢ㕥㜹て敦㥣晢㌳昷摥㜳敥㌹攷㥥㜳挷ㄹ㉤㤳挹晣ㄶ㠹㝦㤹戲捣摣㍣扦ㄶ㠴㤶㍢㌲㔱慤㔴慣㔲攸㔴扤㘰㘴捣昷捤戵ㄹ㈷〸扢㔰㈱扦攸愰㍣挸㉤〶捥愷慤挲攲慡攵〷愸㤴换㘴ち〵㐳㐷㌹㍢攱㙦㈰㝥㌰搸慡㌷ぢ戰㌰㌱㍥扢㜴〹扤捥㠷㔵摦㍡㌴㜴㑥戵㍤㌶㍡㍡㌲㍡㜲敦晤愳昷㡤ㅣ㍥㌴㌴㔱慢㠴㌵摦㍡收㔹戵搰㌷㉢㠷㠶收㙡㑢ㄵ愷昴㠸戵戶㔰扤㙣㜹挷慣愵挳昷㉣㤹昷㝥㜴昴摥愳㐷敤〷ㅥ昸㘸㉦㕥㥤㌹㍤㌱㍥攷㕢㜶昰づ昵㤹攳㤰敦㥤戴㑡づ攷㘶㔹扥攳㕤ㅣ㤹ㄸ挷㝦㠹昱攳改晥㤱昹㘵换ち昹㙡换户扣㤲ㄵㄸ㘸搸攳㡥〵㐱捤㕤攱攲ㄹ敥ㄴ愶㕡㌲㠳㌰攷㑥㔸㤵㡡攱挶扤ㄶ摣㔹慣㕤挵㕣敢㜵攷㉤㉦㜰㐲㘷搵〹搷昲敥〲㍡㉡昷戹㘷〳敢㡣改㕤戴㑥㥢慥㤵㜳㑦搴㥣㜲㔶愵㑣搷敤㜱ㄷ挹㠱挹昴㐷挶〲㜷㘲搹昴㘵㐴〱ㄷ㈶愵敥㤴㕦㙡慥㝢戰㝤扦ㅣ扡扣㠱㝤摥搶扥ㅥ㑡捥㤹㝥扤收㜰晢㥡搱攴㥢㐷㜰㜷晢晡㠹㌵㙡㙥㜳㘷晢㌶戲㤴捤戵戵㥥㠸扦㘵㐵㌱ㄹ㈳㑦搰㑤㔰㈰㈰〱㡤㈲㐱て㐱㉦㠰㤶晤㙦散㤲㘴㐳ㄶ改㡢愶扥戸愴㉦㤶昴挵戲扥㘸改㡢戶扥㜸㔱㕦㕣搶ㄷㅤ㝤昱㤲扥㜸ㄹ㜵攲㔴攸敥搶愳昴摣挷晦昹摡捦敥ㄹ㍤昹昹摢㜶㝦敦㡤扦挹ㅦ散摤㠵㑡㡦㐶㠳㥡昴捤㉢㘰戵〶ㄷㅦㄹ㌹捣㝦㥢敦ち㙣ち晢愸㝤扦㍤㍡㕡㍥㝡搸扣挷捣㜱㕡㈹挴㙦㘲㤴〱搴敤戵捦㍢㕥戹㝡㐵㘸㜷昳戸ㄹ㔸㡤㠵ㅢ㡥捡挶慢㌵慦ㅣ扣㙦攳挲昹搰っ慤〳慤㘵㡤㑥搶㌵㥢挷戶戲〲㜹摦㉤慤捤捥㤹㤵㥡㌵㜶搵㔱挵敦㙦㈹㜶攷晣敡㔲晢搲㈹摦㝡慡㕥扡㙥㐴㘳㄰㙡慢搲昷扡㔹慡㈲㌵慥愱㠹攵㙡㘰㜹㌲扣㘱㜷捥㈹㕤戶晣㜹㡢㈲搱㉡换㔴㙦㘴㔱戴敢㠷㘷㍤㑣ㄴ扢戵晣挱㈴搶㝥攸㙡㠸捤㙣㤵㌱摥ㄵ换て搷ㄶ捣愵㡡戵户愹㡡㝡㈷ち昶㌷愱愷慡愵㕡㌰㔱昵㐲扦㕡㘹㉥ㄹ㉢慦㥡㤰㌴攵㔳搵戲㤵捤㘶㐴㈸㐰攰㜶㜵㘹㕡收慥昶㝢㐱〸㤱㈰㌱㌷昲㑤捤㙣㌷㜲〶戳挳㉣㉡ㄶ㜹㔲晦搰㈶㥤㜱扣㈲㘳㔲㜶㘰㘲㑥搴ㅦ㝣改ㅤ㥢㜴㕢愷摣扢㕢㔹搷〷愳搹㍦戴㙡㜹攱㐹搳㉢㔷㉣㍦㔵晢㘹ㅣ㤱搱て㤰扢づ㠱搰㜶昵愸敡戴慢摡㕡敥㡡㔳づ㤷昳换㤶㜳㜱㌹〴づㅡ戲㔰攰搲慥㑢挶つ㐰ㄹ扢〹〶〱㡡挵㑣㝥て㉢攵㡢㐸㤹ㅣ愵㔳捡㕥㙥ㄲ攴㙣搷戴㤷㝢敤㈹愷ㄲ㕡㑡㈸昷摢愰㠸搲㙡㐲扥㍥戲愸㙦㤶㤴挲搸㘳㑦㠰㑢㑤挷ぢ搷ㅡ晢㜶摤㉥㔱㑣戴㈳ぢ戶㥤㉣愰㈸㘸㤶〷㈹㝢つ㑣搳㈲つ搲㉢㈷㤸㠸摢㈰㐵戳愳攷㘶㈶㘳晤ㄴㄹ㠱晡㐹㈶㘴敤挳敤㘵〴㤹㝤㍤㤳戲㔱摢晤戸㈳捤㌶戲攵㤵㌴扢ㄱぢ㘷散㈵搸㐷㜰ㄳ挱㝥〰敤摦㈰攱㈸攵㤰㙦㑥挶晢昰㙣摣㑣昰㝥〰挸㈷㠳㌲㈷ㄲ㔵戴愱戶㘲㐷戲㕥ㅦ散㘴㌱㡡㤵㈸愲㘵㕣户㌳晢㕣㈱㜴㘴㜵㙥て㕤㥢ㄵㅤ晢攱昶扣㤹㥣づ㌹㌲愵㙡㜲慥㥢㔴㑤㉥〴慢㜶愸户㙥㐵㔳㘳㠸攰〳〰㐵攳㠳㠴㔰㉥㌴㜸户㘶搱搳愴㝣㑦㤸㐵捡ㄸ敡㔰挱㐷㡣捣㈳㐰㡡㤰㕢㜷㝣搹戱愱㘹づづ摢敦㜹ㅢ晡㔰晢晤ㅤㄱ扤㐵㙦敥攸ㅤ晡㡢摥愲ㄵ㝤㄰摢㑢晢愷戶㍡收㌶ㄴㅢㅦ㈶戸ㅤ愰㐵挷昰昴晤㔶㍤〵㘲ㄶ扢〹捡敤愶搷㐵慣摣㠵戵ㄵ㑢㌴㔰慦扤㘰晡ㄷ慤㄰ㅥ㡣改㐹搸挲㔵摦户㉡㌸搴㤶〵挱昳换扥㘶㘴㌰攵㔷㕤攲㜷㙣攴攰㍤愱ㄸ戲㔹扤㉢搳㘲㈳愷搸㥡〹㥦㔳㠲㜳愸㠳敦㘹㉦㈴ㄲ㡤㥡搹㡢敤搲捦㤷㍢㤲愴〳㐹㜲㈷㤶搵戸ぢ〰㔲㐲晢㘵㕢㠹㜲㠸搵㍥㈲搵㥡㉤㔶㝡昸㔲㑥㈷㉤㍥挴㜵㜲愴㐷㌹㙣挷攱㍦〸晡摣㜹挷慤ぢ㡢ㅥ㜷捥昲㑢昰㉤㌸ㄵ慢愸摣戲ㄴ㌵㍢戲攲㍤㈲㉢扡扡搶㥤愷㔳晣㙢挲㈷㉤㔲㈲㜵户愷ㄶ愶㥣挵ㅢ㑣㐵㌷㈴㠵㑡㡡㙢愸㉥㠱挸㜹慣扢㈳㘲㍡㄰㌱㜷㘳攱㡣挳〴愳〴㐷〰㜲㍦㠵愴搹敡挲㌳ㅣ搶扤㑡㤷昶攲㘲愶㐰㌲㠸㡢昰㕡㕢㘱㜵㤴慦戹㡦攰㝥㠰ㄶ昳㠷づ挸ㄴ㐶ㄴ㤲㈷ㄸ㔱挲ㄸ昶㌹挷扡㐲ㅥ搸㘵㈳戰㌴㔱ぢ挲慡换挸㔲㥦㍤㔹㍤㕤つ㈷㥤㘰〵㤱愸㐱㍢捡㥣㕦戶㍣㜰㤷て摢愷〵㔷㕤㔹戱捡㠶㍤㕦慤㐱戴㑤㑦㙥㠷㠳㌹㤶〳戶愴㥣捤㜵つ愹戳昳㌱扡搰戰搲攲㙦愵㌷㜶㑢摥㙦ㅥ晡晡ㅢ㉢扡攰㠴ㄵ慢挷㔶㥢㡥昹㠲㡤㔵㐴攴愰摣㙤㉦㉣晢㤶㌵搹㘷㥦昰㥤㜲挵昱㉣ㄲ〳㌶㈶㠳㜵㌳搶㐵㐴〹收慡㡣〱㔶扤㍥㝢挱㌷扤㘰挵㘴㐰㜱㙤㜷搳㤳㠴㐵㜲昶戸攳〵㜸㡤㔰㤱昹㝥㝢㝥戹㝡〵ㄱ摢㥡敢㥤㌰㔷㠲㙤㐱ㄵ㌲扤㑡㐲ㅡ㑤搷㜴㕤㉢攸㠵㑥改挳〳㜹㈶挳扤㤷㈵㄰㕡㘵㜲昴㤹愷㘸㙦摡昵㔱㡣㠶㜶㍡挷搴㡢攸㔱ㅤ搹㤵㉡㠵戹㔳㡤〷搸收㘳〰て㥦㌸㍢摤㠸捣扤慤㤸㜵㡥㕥晥ㄴㄹ㉦㙣㔱て㠴搰㐷户㑢戱ち㜱攴ㅣ散㐰㔰㥣㑦慤散㔷戴愵づ戹㙦㔷㈳㍢㠵㐸㔲慦㍤㘳㉥㔹ㄵ挴愳㕤㌳摣愵ㅥ㘸挶扡㘶㈵㠸捡㈶慡慥㙢㤲戵挸㤶昳㈵㤳ㅣ㍣㔶ぢ慢愷ㅣ捦戰〱㠴晦㈲㤴㜹ㄵ㈸昳慡愰㝡敤㌳っつ㑡㥥㝤㔵㉦㥡扥ㄳ㉥扢㑥愹挰〷㠶敦戶〵㑦㘲㤳㔳昲挶㈹㤶ㄹ㐳㉤搶晣㔹㤸㙣挱〸挸㍤〲㌹捡愵㈳昹挱戹扡㤶挷㍦慤㐳挷ㄲ〴㡣㜸㑡㡤〷搱㕢㑥㙥㐷㐰攴㐸扡ㅥ摦挱戸晥っ㌰㑡〸㤱敡㈹㉣〲慦㘰㐲挸搳挵㥤户捦㝡㑥〸敡㤱㘲㔳㑥㌸ㄹ㠰攴〰挸捡昱昶㠰㔰㌵搱㘸戸慥ㄵ㙥㕤㕦搴愴㈶㙥㔹㕦㥥搴ㅢㅦ摡愰㔸㘹㤴㠴㈲搹慣㤲㘸㤶つ挶戸㥤㔴㡤㈶㡡㍢搶㌶㕡㥡摢戴戱敥㤴㈲㙦㐳㌱〹捦㘴㡣㑦〸愳㈰搰ㅢ改㈸晡散搳搹㈳ㄱ戱愱つ㔰愴㥥㔲戸扥㈸㈴㌸㡤㙢㈷㘵慢ㄸ㍤㘱㝦敦㡡戲戳戵戰愹挴扣㍡ㄸ㤵㡣㔵㉡戳ㅥ慣㠴㤲改㤷户挹㤶挶摣㤴㠶㤱摤搹愹昶㔷换㥢搸㠸搱㌶㘴㔸㈴挵て㡣㙤㠸捤㤵㠸愸搲㍡敢攳㔲搷搱〵㍥㥤戲㑣㑦㈸㌰ㅦ㤶㈷慤㔵㌱挳ㅡ㤶晣愰㌴愸㥦ㄶ㐵㡥ㅡ昶搸㔲〰㤵ㅥ㔲㡥㐷㌹搹攰㠶㝤㠶㙥㈹㕣㘲㠰搸㡤㜲㜳愵㄰愱摤㝡〷㍣ㄹ㙣ㅦ敡㘰㐵㔴攸㠴搶ㄹ㈵㘸㍥㠵㜱㥢㈷挱扤搳㈱㐵㈱㐸㙤㐹晦㜵㕣晢挶ぢ㑣㝦㜱㍣ㄳ㘷愲㑤挴㜰㔷㡡昵〰攲㈶㈳㤳摣㐵㠳㜱挰㕣㐹㌶ㄱ㕡扤㌱㡥㈶㐶ㅦ㑤㍥㍦挴㉤ㅥ挶戲晡戹㙤㉡戸攷ㄶ㍡搰愶㤵戵㕤昶戴㔷慡搴捡㤶愸攲㔸㔶㡢㐶摥ㄶ昴㤲㉢㠰㙡㌷愵慣㑢戴㈸搳㌸㑡㜱捡㈴㔲攷㜶户㜱ㅣ捤㐵挸愱て愵晡ㄸ㠰㑣㜱换㐹㐰㙣摤㍤〵摡㠷扢ㅢㄷㄸ攴昲ㅣ㐴摡㍡ㄴ㘵搹っ敥攳搵愳挸戲摢ㄲ搵㘶慡㌳㔵摡散〹搴㐹㐷愱戶〵㡤㌰㑦㈵昰昲㜹ㄸ㈳ㅤ敥づ㜶㤲戹ㅥ㐵㜷慦㍦㈳㡦㤹敢㈰㠵㔰㐰㘳㡣㤷愷愰っ㔶ㄵㅢ㠹〶户摥戰扡㌵㐶㝦㘹㜹ㅢ㘳〰ㅡ挳挰㌴㘸㔱㔳ㄹ㌸ㄳ挸㙦㙥攰摣㡡㕡㈹ㄱ搲㘴㌰㤵㌱捡㐱㌸散㐱㌴散㈶ㅥ愴ㄷ慡㔰㐲攱ㅥ戹ㄸㄶ摦㑤ㅣ㜶㜱〴慡晡㝢㕢㤰㜳㘶㠸敢㉦摥晥ㄶ昴㔸戹㑣㜳ㄷ晥戹㙤㐱㔵㕣摤㔰收攸㥥㤶㑢㔹㌲㈷摡㜷〷㕢ち愲换㠲㐷㈶㐷㑥㥡㘱㘹㜹㍥㕣㔳ㄷ户㍡㘵㠹摣て攰㡦搸昰敤戴㤹戳ㅥ㉦愲慥㜲敤㡢㤷扤敡ㄵ㑦挶㤵ぢ㜸敢てㅣ㠲㉢㤴摤ㅣ㘴㌱昳㕢晣㤳愴㘷㜲摦㐷㡦㕢ㄹ㌶㍢㘸㌸㐸搸㡦愴愲㌱㠵扦っ㔲て攱㙦ち慦挰㝥慦摦ㅣ㈰慦散㘹攱ㄵㄱ〶㍢捣攲㕤㝣挷㤸㐵㝢〳愴㈵挳㠰攰昱㈵ㄱ㍤愳扤㡥〷ㄲㅤ㌴〰攱㡣㘹㐲㤰敦〳昸㥢㐲㍥ㄱ攸搱㔵て㕥っ昹晦㐳愹㜸㔷㙦戸慤晥ㄷ㌶戵昶ㅡ㠸㈱㘴〲㑤敡晢㔲晢㕥㌳㤹㘶ㄴ㤹㌴㕥〹㤱扤㝣㉡捡昰㈱挷㔰敤㕢ち㡡㜳㕥㍢㠷搱㜷晤昲敦晦攱㘱㜴ㄶㄴ㘶ㄲ㝢つ㘱户摢㤰慦㥢ぢ㕤敢捣〵〶昲挵㕣㤸㘳ㅢ㐶昴㤵戹㄰昹㐳捥〰戱戹戹挰㌸㕦㡡㔱㤸〸扢㈶㕣ㅣ㍣㡤敤㜵改㉢㍢㠹㑢戸㔶㠰搸㍥ㄴ㔸㌰〱敦搴扥昵攸㌹搳㌷摤晤㠲㍦攱㕢㔰㙣晥〲㙥㜵㑢ㄳ戶㌸戰㘱㠹㌴摡挰㙦ㄱ㝢摣㜷㝣㉢㕢扢换づ㑡愹愴㕣昹㕡㐱换扦つ慦㠹挶㌳㐴收㌳㝢扥㜳攲㕦㍥晤㠵攳扣戹ㄶ昱㙡㡥愱攲㑥挲昷戴㉢㄰攰㑤㕣ㅡ戹㤱ㅦ改㥣挲攷㑡捥㑡挵ㅡ㌷㝤戱㠸〲挳㡤戳㡡昱ㄲ㡣愹㤸㙦㍢㤸㥢戸〳愱捣捤㤱ㄶ搷愷㝣攴㈴敥挲㤱挴挰挵扦ㄷ㠷㄰戵戶捡慣㐳换㌳昷㙤愸愳户㌸㤰㘶㡢㤱㈷㔰㈶㑤晢㔶慣敦ㄴ㈲㤳㌹ち㡤愶㡥㤵ㅡ慦〰挴㔲ち戱〸㜲㐸昲㔰挳换〱㈲愵捥㈲㤳扢ㅢ㈰㈵捡搶ㅡ敥愵㙦㘰㐷〸㔸昵ぢ㠰ㅤ㝥搰㠲㔵〴ㄵ㘳扦㝣愷愷㕢扡〲㘲搵挴戰慤搸㌴攷㤰㤱㠳っㄱ愳㌱昶㍣㌲㜱捡ㅤ㐱㙥换慥㈹扥愴捦㔵㐱㌸戵戱㜳㉥晤㙥㐵昷㈱慦㠶㕢㈰搰㌳㜹㔱ㄸ摥㙥愲㜱㌸㤵㜸㥤慡㕡㔴㈸挲㝥㤵慤㌷敡㠹㡡愰戳扣晤㌸愱㈲㄰挸慦㠶㔸㍥摣攸晡挶搶ㄲ敡㌸慦ㅢㄳ攴て昶搷㉤㈹ㅢㅢ㙦攵㡥㠱㠴摤㔲慤㠲扡㉡晥ㄸ㥡㜰搲ㄹ捤㘸㘴攵㔹㘳扣㍡摥㔹㕤晡㍡晤捦㐸戶散慣挷搹㥡㈱敤㈶晤晦〴㄰㥢敡㝦敤〱戶挵捦㜸㌲捡㠸㜱捡㔸捡愶攱ㅢ慥〸扣摣〸攴挸㈱搹㤰㉣挳摦㉡㌷㡦て㔹㔵戱㐸㜰昸挰戲慤搷㈴敡㙤㘹摢昶戴ㄵ㠰㡣ㄳ攵㕥㠵〸㙡摢扥㔹㙥挵㈷摤晣敦愲攱㥥㔳㑥挹慦〶㔵㍢ㅣ㥡㐷〰㜸㠸摦愱搹戰㜹挶戴㤷㕢㠵摡㐱慣㐴敦〵戴㌹㍤ぢ㠱㝤摡ち摦愹戸㈴愳っ㕢㡢㙡昰㥢愴㠱㐴愸㠹摡㈱戸挱㝥戴㘶㔶昰ㄹ敢㉣晣㥥㈱㔱摢㐲搹㈹敦㜳敢㙤つ㉥ㅤ敥㙢㍤〲摦㤰㔵ㄹ㐱愰㑣愶昰挴敦㜰㕤㕢搷愰戹㙥㌴户㠰㌵㍢昳扦ㄵ㜳㉦㠱愶㕢㝢㑢㌳换昰㥤晣㍡戹㘸㉣ㄱ攲㜰㝤ㅣ㝦户敥慣㘵㙦㠳攰昳攸攳㙥㍡挵㠶㉢㜰愵㙤㈱ㄲ㕥㐲㔳㙤㡣〰㍦愳ㅣ㘵昸愰搱攳挷慤愸晤㈹愶挵つ㠰㍣捥㠰〰敤戹晡〵㔴㔳ㅥ〴㔶㐶㈲㔷㙢㔳挸㐸晦换挸搰㙥攳㑦愳㈳㐱戰㑥ㄲ换㜳慢㘰㉦㈵戰〳㍣扣㜲挷ㅢ㤷〱晡扡㌴ㅥ㔶挸搷㐵敤㑦昰挶㤷昰㔳敢攷ㄲ㠷挳㡢ㅣ㑡㤰㌷㤲扡㐰攳愱㐴㘶昴挷㘸㔰㥦搱ち戰敤㘷昴㜵㔴㕤㍦㈳㥡ㄳ㌲捡㘴晦〳戱㍡㌲〲扥㍡㈴愸ㄱ慣〲っ挴㌵晢㈹㘸㌹㤷扣ち㕣扣㐱㕡㈳晤㍣晡晢收昱㥦㕥㘳晡捦攳㥡㠸㔶ㄴ㌵捦㠲愲㔵㘶昱挵攴㉣搶㠰㙤㍦㡢攷㌶㥡挵挰㤳㘸㈳慢晡ㄹ㘴戰慡攴㍥㤹搵搳挸㜰㐱昹搳㑡㌱㌶㥥〱㥥㌳〳㘴ㄵ㘹晢㝢挸昴㜵つ㤰戴昴昳ㄸ捦㄰㍣㑢昰㔹㠲捦ㄱ㝣㥥攰ぢ〰㝤晡〰愹㉤ㄵ㝦㥦挸攷〸晥㠰攰㡢〴㕦㈲昸㌲〰㉡㤲〱愴攲㔷㠸晣㉡挱搷〸晥㤰攰敢〴㝦〴搰愷攷挸ㄳㅦ㙦慦ㅡ㘹昹挶摦昴㈲捡搱昴昱敥㐳昸ㄸ㜷㑤㐷晢㉥晣扦〸㜲愲挷戳晡挷㍡敢㉢戶愵愹㠶㜳㔵㉣昸摢攸㠷㔴㘸㌸㑦搹攳〱晣ち㠸愶㤰挳㠵㐶捦㈳ㄳ搳㈸㐷㠶㑢昹㐴㑢㉣㕢㕥㘷攵㝡收㤵㑢㍤慦散㤹㠲ㅢ昹搲户㠵㔴挷㤴昸捤㜳㕢㘵㥣敦昰㥥㠶收挶ㅢ攰攴挹挸㤳㤹搱愳挸㈱㌶愰ち㤰㜰挳㜲㈱戵㑡㕣昹扢慦㌵ㅣ㙣㈸㐰挲㉥㔵㤵戹戱愵昲攵戸昲ㄱ㝣㕢㈷㜵搰戳㑡㙦挶㤵㈹〰愴昲愵戸昲㝦ㅣ搹㕦慦ㅣ敦㜷搵㜳㡥㥢㌱攵㤴㈲攷戶挴㜷昶晤愸㥥戳㘹昹昴搸ち㑤㐶㤴ぢ〰ㄵ戱㝤㝡㜱愵挷挷㤷敥㌳戸愱㠶㡢㍣㔰㡦敡㝦㜸㌱㡤㥢㙢㤳㘶㘸攲㐳昶㔵㕣ㄹ昰つ㜹㘲攳扣㍤敢〳搱㙤㑦〷㌸つ㤷户ㄵ㡢挰㤰换慡昵摤㈴戴㤲㘲昴㌷搶㈳づ㜵敡扣〹搴㤹摡㤷昰㔸㔶㕢㡥㈹㥢㜹戶挱㌳挶ぢ㈰づ搴ㄱ㈰㌳挶㌷〰㔵㌸㡤㜷捥㌳〳㤴戳㈲㐴㕦㘴挱㥦ㄱ晣㌹㐰㔱愳㔰㈵ㅦ攴㕦〲攸㡦晦㜷㈳㐳慢攲改搲戵ぢ昱换㤲㙣㘴扣捣〶慦〰㜴挱昹慥㐵㑣㔸㌴㕥〵㈶昱㔲㡤〲㥡㈲㔳㝢〲扤㔰㑥㔱㡡ㄴ戵㘷㘳昴愷㈲㌴㡤晦愲昶搹ㄸ晤㜸㠴摥㉢攸捦挵攸挷㈲昴㍥㐱㔳搰㑢摦攷㈳昴ㅤ㠲愶攸ㄷ昴戹〸㝤愷愰愹〱〴㝤㌶㐲慢㤱㔰㈷〸㝡㈱㐲慢㤱㔰㑢〸㝡㍥㐲慢㤱㔰㙦〸晡㑣㠴㔶㈳愱㈶ㄱ昴愳ㄱ㕡㡤㠴扡㐵搰㜳ㄱ㕡㡤攴㉢㌱㝡㌶㐲慢㤱㔰改㐸敤搳ㄱ㕡㡤㠴㙡㐸搰愷㈲戴ㅡ〹ㄵ㤳愰㘷㈲戴ㅡ〹㔵㤵愰ㅦ㠹搰㙡㈴㔴㕥㠲㝥㌸㐲换㐸〶㈸搶㠵㈵晥ㄲㄹ攳㜵㠲㌷〰㡡㌹戲搲㤶㜹㥡ㅣ搷愱㐵昸㔷㘸慡㤱㔱搹㠷昱晤㈸挳〷㡤㕣㉡㐳㥥㡣㠶晣㈰㄰〵㍤慦㤱㜳愵㘰㈲㉡㌸㈶〵㥡㐶㙥㤶㠲昱愸攰㌸㄰挶㕦〳㘸㉦〳㜰㑥挶て昹昴㉡〱㥦㝥ㄴ㘵攴㠵㕣〳㘹晥㠹㤶ㄷ㜲㕤愴攰㔸换ぢ戹㔶㔲昰㘰昲㠵㝦挷㑥㘵㘲挸㌴㔹㔳〳㥣愰慣昷㡦㤱改敢敡攷搸捥攳愷㕦搵㑡ㄷ捡ㄷ㉥晣扡㍦㍢㜴㈰晢搸㈷㝢㕦㜸昳㈷扦㝡晥ㄷ㑦ㅥ晢昷摦扣昸攲㉦晥昵昹㙢扦昹挱搲戱ㅦ扦昲捡摦㍥晣搲戵㕦敤戶扦愹扦昶敢㤹㙦㍥㍤㝡昹改愷散戳㜷㥤㜸晡昱㑢㡦㡥捥摤㌰摣搵搵摤㝤晢攰摦摦㜴挷挰戳㑦扤慥晤攸ㅦ昷㜹摡て搱戹捣㤴㙦㠹搳〰愷㉤挳昸〷㘴㌰っ㡥昸㕤ㅤ〶愷㉢ぢ㜵㕦戴㔰攳㐰ㄴ㘰慣㜳〰㔲㜰戴戹愰攷㝦〰搲挱㘰㐶</t>
  </si>
  <si>
    <t>i</t>
  </si>
  <si>
    <t>ii</t>
  </si>
  <si>
    <t>iii</t>
  </si>
  <si>
    <t>iv</t>
  </si>
  <si>
    <t>recommendation: purchase both of the SIR plans</t>
  </si>
  <si>
    <t>㜸〱捤㕣〹㜸ㅣ挵戱摥㕥㘹挷敡昵愱〵㜳摢ㄸ㠱敤〴㘲愳㘸㜵ぢ㍦挷挸㤶㉦㤰戱戱っ㠴㔳慣戴戳昶攲㍤捣敥捡搸㐰挰㠰㌹〲㍣㍥〲㠴晢㑥㌸挳ㅤ㡥㜰ㄹ挷㄰捥㤰㘰攰ㄱ挰㠱㤸㠴〷㉦㠱㜰㍡昰㐸㌸摥晦搷捣㐸戳戳戳㤲㑤㜸摦挷搸㉡㔵㔷㔵㔷㜷晤摤㍤㌳搵㌳愳㠰ち〴〲㕦攱攰㙦ㅥ㤵㘴挶㜶慤捣ㄷ捣㜴敤㡣㙣㉡㘵昶ㄶ㤲搹㑣扥戶㍤㤷㡢慤散㑣收ぢㄵ㌰㌰扡㤳搰攷㐳摤昹攴戱㘶㔵昷㜲㌳㤷㠷㔱㈸㄰愸慡搲㐱攸㐷搸㍦ㄱ愷愰㔹㑢㔷㤲挰㉡愰つ㤲㘱㈴㔵㈴㥡㈴㑣㌲㥣㠴搵昵㐸㤲㔱㈰㈳慡㐱ㄶ捤㤸㍥扦攷㈸㜴愶慢㤰捤㤹㤳㙢づ戴㥡㥣ㅡ㡤搶㐶㙢ㅢ㕢愲捤戵㜵㤳㙢㘶昴愵ち㝤㌹㜳㙡挶散㉢攴㘲愹挹㌵ぢ晡㝡㔲挹摥㝤捤㤵㡢戲㑢捤捣㔴戳愷慥愱㈷搶搸ㅡ㙤㙣㙡㑡戴戵戵㡥㠸挰昳㝥㌳愶㉦挸㤹㠹晣㌷攵㜳㉢晡㥣㍦㘳㝡敤㝥㘶攱㥢昲戹㌵㝣挲㘵㐷㌶ㅤ㑢㘶扥㈱愷㈱づ㐹㔳㠷搹㥢攴搸㤹㘶㉥㤹㔹㕣㡢㙥ㄷ〱㡤㔲㑢㙤㝢㍥摦㤷㕥挶㘹㌰挳㑣愵ㄶ㥡〹ㄹ戳㜴㐷扥戰㈰㤶㑢攷㐷愴㠹㥦㤹㌳㌳扤㘶㝥㔴㝡收㡡㕥㌳㘵ㅢ收慢搲〷挶㜲晢挵搲㘶㈵㤹敡戴㌵㠶㜳攳㘶愶㤰㉣慣ㅣ㤹㍥㈰㙦㉥㡣㘵ㄶ㥢㌴〹愵㘷昷㈵攳慡戲ㄲ晦〳ㄵ摦昵敢㤹っㄴ晡㤳㥥戱㈴㤶㉢㐸㠹㐳ㄸ昵戳㜵㑤ㄷ㠹愲愸㕦㥣㔲㌵㥥㕡ㅣ戳慥㘴㝡㕦㌳㤷㌱㔳㙣㠴㈳㌹挹㘳㈴〰㔹攳搰㡦㤴ㄳづ㐷㐹つ户搷づ㘳㘱㉢挶㘸㤰摤㍡ㄶ㘴㤳昹㝣㌶㌳㜹㘱慣㘰㑥慤慢慤慢慦慦㙦㡤㌶搴户㌶㌴㐵㥢ㅢ㕢ㅢㅡ摢昴㌶戰搳摢戲挶㜶㈰㕢敦㤷捤㈴㘲㠵㔸慡㘶㑥㕦㉡㔵戳敥扥㥡㝡扤㍤㉤㜶〰㔱㤵㙦㘳挹扡㕢攲戲〹㜶挷㠲摤㍤挱敥摥㘰㜷㍣搸㙤〶扢ㄳ挱敥挵挱敥㈵挱敥㘴戰晢愸㘰昷㔲搸㌸㐷搵戰㘱㐱晢㜸攴昳敢㕦㑤㙣戸㙢捥㥡㤵ㅢ晡慥扦敡挵戰攲㉡㤵㐵扥ㄳ㤸昱㈵㍤慦㙢㘹㙣㡡戶戴搴㌷搵户㌴ち慤搷㘳㘰愸挷㠲ㄸ㍢㠳㠴㘷㐹扦搱攵㈶㍤㡥㥡㕤㐰㤴摡㠸㉥戳摢㙦攸搹ㅦ㡦㔹㜳改晣㜳摥㔹㝦㕦敦〲㈳愳㜸㐲㤰昶㜶〵攳搳㕥㝤㜳㕢㔳㐳㝤戴慤愵戵㡥戴愵㐵敦㐶慦攳㐱㡣〹㈰愵㔰㌵攸㠹戴昸づ㠸㔲慦搸敤㍥㝤挱攴㜳㉥㝦㘴攴㍥㤷㌴㥣戱㔵搳挷戱㑤㡡攷㈰㘹㜷㜷㌰㜵㥤搹挵晢㘵㜳㘹㥣㌵收㤹戱捣搴㠶搶㍡ㅥ㤳扢ち昱づ㜳昹搴㝡㈹搵㑤敥捣昶挶戸㄰愶搶改㍤搸挴昷㐰㡣㐹㈰摢戶ㄷち戹㈴㔵ㄸ戲捥㙣㍥㙦收昷慡摦㑢㑦愶搱㥥㈰㑡㍤㙦昷攳挱㜷收㝤㜶挵㔷㈳㘷㥤戳㌰㜸晣昸㡥㕦晣㔲昱㌴㈸晤昸㍥ㄸ㙦㍦愲㙤㐳昵愳㡥㑤㐴㐱㡣㝡㍡㍡㌰摡慣ㅢ㈸㙡〴㔱敡ㄹ扢搵㘵㑢㈷扥㜵攸挶收扤敦㌹攳挹㌱㘷㍥㝡挶慢㡡㙢㔸㕡㙤〶戳攵慤戶戰㠹㔶㄰愳㡤㡥づ㡣㌶敡扤㈸㥡〲愲搴㘳㜶慢戵敦ㅣ昵㥤㐷ㅦ扡慤昳㠲ㅦ昶搵摤㜶摥戳㥢ㄴ㑦昴搲敡㔴㌰㕢摥敡て搸挴㌴㄰㘳㙦㤰㡡〳愲㑤扡㥤愲改㈰㑡㍤㙣户㝡攴㕦㙥㍤昵㐷敦捦㤹㝢敢㍥㘷慦㡤㉦摤昵㐹挵㉢㡢戴摡〱挶㘷㉤㌶㌵㌴㌴搷搵㌷㌷戵㌵㌴搶㌵㌷戵戶改㤹㜴㍡ぢ挴㤸つ㔲㍡挱愲㝡づ㉤收㠲㈸㜵慦摤散昲㝤㑥㤸昴挴晡㡤㜳㉦㍣昱摡㝢㕦㡤慥晦㔰㜱㔱㑡戳晢㠲搹昲㘰㍢搹挴㍣㄰㘳㍦㍡㕡ㄴ㙤搱昳㈹㕡〰愲搴敤㜶慢㙢㜷摦㜳挳捣㥦扦㍦攳攴晢ㅦ搸㜸攵捥㤷敦愴㜸昱㤴㔶ㄷ㠲搹昲㔶扢搸挴㈲㄰攳〰㍡㕡〴㠸て愴攸㈰㄰愵㙥戴㕢摤㙢捡戶㌵㘳攷晥㘲摦敢戶扢㙣搵攴㕦㕦昶㐷挵慢戵戴㝡㌰ㄸㅦ㠸敢ㅢ㥡㥡ㅡ愲㉤㑤慤昵㡤愰㉤㙤晡㄰㍡㍤ㄴ挴㌸っ㘴攰㥣ㄱ搵㠷㔳㜳〴㠸㔲搷搸捤㝤㌴愱戶㘳摡㜵挶扣搵㠷㥣㌱愵晥㑦摦扦㑢昱扥㐰㥡㍢ㄲ捣㤶〷ㄹ㐳㉤摤〳㘲昴㠲㔴㜴〱摡㌸㐵㈶㠸㔲㤷摡慤㡥㕦㜹摦ㄳ搹㌵㉤晢摣㝦搲㈵攱㑦㙦昸㔲㡦㔸っ昵晥昶昹扤㈳ㄷ㍢〶㔷捣㠱㡢㜱㝤㉤㑥敢㥢㜳ㄷ㠲㥢㤰㐴㔳愲㈵ㄱ㡤挶㥢敡㘲つ戱㄰捦晣㕢㜲戹ㅢ㤱㌸㈸㤹㠹㘷㡦㤱敢摦搸改戱扣㌹㜰㌹㥣㘴敢愶㘷晢㌲昱晣ㄸ㝦㘵㔷〱㔷愱㥤扣扡〱㈷㈵搵扡㜰㜷㘰收愵扤㜱摥㙡〷挶㔲㝤㘶晢㡡愴愵摥搹愳挶扤㐱戶愷扣㜶㔶捥㍣扡㕦㕢搲愳㜶摣㝢㉥ㄷ摦㈵㔱㕡㉡慢㕦㌵㌳㤶㘴昳㘶㐶扡㌷㈹扤㈰搹扢搴捣㜵㤹扣㜳㌵攳ㄲ敡戶㔴搹㌷㈸㤳收㘷㄰㈸㙥㌹攲扢戹愵㠹㤹㉢ち㘶㈶㙥挶搱摦㘵㘶慥戰㜲㔱慣㈷㘵㙥㔷㘴㘲戵〹挵㡥㐵攲㔹搹摥扥晣㡣㙣愶㤰换愶㡡㌵敤昱攵㌱摣ㄴ挵攷㘵攳㈶敥㘹㉡㜹〴㔴愰愲㐲愹挰昷晣㙥㉣攸㌷㕦㉢〳攱ㅡ㘲摥攲散㔰㍣敤㙡ㄷ㈲㍡㐴㤱㌲㌹㈷㠳ㄳ㠶㜰㈶㝥改㘶㡦昲㠶慥㤸㜸㥢㑦敢摤换㕢㑢ㅦ晢㐷敥晦搷㌸ㄸㅣ㙤㐷㍦㜳㌹㙥ㅣ攷挴㌲昱㤴㤹ㅢ㌴㐹㔱散㤱㕥〲ㄲ扡〸慢戹㉣㝡㤵戰㔰㉢搴捡搰㌱挹㜸㘱㠹戱挴㑣㉥㕥㔲㠰っ㠹㑣㔵ㄵ愱㉤㌹昴㔱㄰㘹摥㑢改ㄴ㐸㌸ㅣ㌰搲㌴㌲挲㍡㘳㤵㐳扣㠹摢昲㕢㔲愶㑡㕡㙥㠱㤱慦攴㐳改㔹搹㕣扥愲挲㉦捡㌹戱晣㤲〲愷攷愰㑡摥㝣敡㉣挹㌲㤰㄰㙦ㅥ㠷扣攳㘵㥤㑡摥搸㡦㑣㜷㤸㠹ㄸ搲㈹㔹摤㉡ㄶ㑡㕢㜷攸ㅤ㘶扥㔷昳㔶㝥㉥搶捡ち〳ㅣㄶ晦㠸㌴㘷扦戹愲搰㠱ㅢ扦㘱㘹㈴〵ㄸ㈵つ愳㐹㔲换攲㔸㜳愴挸㥣摡㘱扢〴てㄱ㘱㕤㕥㠶㡢挰昲㠴㠵㠳昵ㄲ愸戰改攰㐱愰敦扣㙤㌷扣ㄳ扤昸收ㅥ㌹㐷㝣戶㤹㔹戴㜲㤹㤹愷㜹㤵㌱㈸㤴摥攵㐵㘷昳㝢㝢づ㈸㈴㔳昹㕡昴㜴㜶㉥摢户散㥢昴㐳㕦晡㘸㄰攷〸㥤㠳㔹扣昹㌱〱慥挰戰攵ㅣ㥢敥敥㐰ㄵ扤㔱愲㤹㔸㘸捥㔶㌸晢ち扦攴搰㝤昸ㄵㅥ㑣ㄷ㘲捥戱㈵㠹㄰敦攸㐷愴㠱搰愲㥣㈹愹㕤㤵ㄴ㠰昶挸昴㐱搹摣搲㥥㙣㜶㈹攷搳㈸㈹攵㤷㤸㘶㠱改搲㜰㍢㍤㤴㌴㔰愹㡡㡡愲っ挷㤵㔷㌱搱㌲㔶㠲㡣㙣㐷㙥攴㜸捣ㅢ挷㐲㔴㠱挴捤㌸づ捣昷摢搳戸㙡昵挶㌲㌵敤挹㕣㉡㤹㌱昳㌵㜳㌳昹扥ㅣ捦挸㌵扣㑡搵昰戴㥣慡搹扤㝥㡦摡ㄵ愹晣ち戵ㅡ愰㌰㐱改晢㑤攱晥㜱慦㙥搷㜹挵挵敢㤶摦㝥㜸攴攷敡ㄴ㕢㔱㤲㈹㌱敦攱挵㕢㥦〰愲㑥㠲ㄹ㑦㌶攰㡢て扤ち㘵㝤ㄲ挹挹㈰㌸㘵挸㈰攰㡣戱摡㉡㉡收㑥㍣㙢攸㔳㐹㑥〳㔱捣㥣㈴攱㍢ㅤ㡣㜳愸ㄵ昰捦愹㈰挳挹㘴慢㜴㌸捦㠲㌴慣〷搱㈹收㘳ㅣ㔲㑤〸㌵㐱搳〴㑣㘵攰搸ㄷ㠰戴慤㈸㐹摤㜶㐳㌵〱攰〲搶㕦ち㌳㝦〰㉥㘴ㅢㄷ㤱㕣っ攲〲攰㔲慢愸挶攳户〰㜰ㄹ㡤㉥〷㔱ㄳ㐱〴㠰㉢挰㌸㠷敡㐱ㅢ晤〰㑣㠰戸ㄴ㠰㙢㈰つ敢㐱㜴㡡㠹愱ㅦ〰㍦㉣〷挰㐱戶愲㈴㠷㘴ㄲ㈸〰摣っ㐶ㅤ㔰ㄶ㠰㕢愰搶户㤲摣〶攲〲攰づ慢愸㤸㐸ち〰㜷搲攸㉥㄰㌵ㄹ㐴〰昸㈵ㄸ攷㔰㥤㙥〰㈶㐱㕣ち挰㝤㤰㠶昵㈰㍡戵㈷㉣晣〰㤸㕥づ㠰㜶㕢㔱㤲扣搶挱㤳〰戰ㄶ㡣㥡〶㌳晦ㄹ戰づ㙡晤㈸挹㘳㈰㉥〰ㅥ户㡡㉡㡡摦〲挰ㄳ㌴㝡ㄲ㐴㌱㡤ㄵ〰㥥〲攳ㅣ慡ㄹ㙤㌸㌳挰㜸〶攲㡡ㅦ㈲攵㉤㌹慢㍤ぢ㑤㔸㔳㕦㐶愷ㅡ愱昳〳㘱戲ㅤ㙢挹㜹㘰㤲慤㈸挹愵㕢攰㐹㐰㜸〹㡣摡愳㉣〸㉦戳㌷慦㤰扣ち攲〲攱㡦㔶㔱戵攲户㠰昰ㅡ㡤㕥〷㔱㝢㠱〸〸㝦〲攳ㅣ慡挶つ挲ㅢ㄰〳㠴挶搲㐰晦〲㑤㔸㔳㕦㐶愷愶㐰攷〷挲㜶攵㐰搸搶㔶㤴愴昶㍦㠰㈷〱攱㕤㌰㙡㜴㔹㄰摥㘳㙦摥㈷昹〰挴〵挲㐷㔶㔱㑤挳㙦〱攱㘳ㅡ㙤〲㔱敤㈰〲挲㍦挰㌸㠷ち扢㐰搰㝢㐳㕣ㅡ攴㘷㤰㠶〷搳愹改戰昰〳㠰搷㐸摦㤳攱㔷㕦㕡㡡㤲㕤㠶㤹昰㈴〰〴ㄵ扡晣〵捣晣㤷〲户搸㜵㠸挴〰㜱〱㔰㘵ㄵㄵ㌷ㅥ〴〰㑤愳㌰㠸攲㜶㠳〰㌰ㅣ㈵攷㔰㥢搰㠶戳ㄴ昴㙣㠸㑢〱愸愶捦挱㜴㡡㥢ㄸ㝥〰晣捤㡥戳㘴ㄹ晣搵㔶㤴散㜷㜴挲㤳〰戰〳扢晣㜶㔹〰㜶㠲㕡㡦㈱ㄹ换摥つ㕣づ挷㔹㐵㌵て㡥〴㠰㕤㘸㔴〳愲收㐳㈴〰散㡡㤲㜳愸搷摤〰散〷㜱㈹〰ㄳ改㔳て愲㔳ぢ㔰捦て㠰ㄷ换〱昰㠲慤㈸搹㝡攱摥㠹〰㔰换㉥慦㉦ぢ㐰ㅤ搴㍡㑡㔲捦摥つ〰搰㘸ㄵ搵㈲㌸ㄲ〰㥡㘸搴っ愲戸〹㈳〰戴愰攴ㅣ敡㐹ㄷ〰㐶ㅢ㌴搸㠹㙢㉡〵㘱ち㌴㘱㑤㝤ㄹ㥤㍡〸㉥晤㐰㔸㔳づ㠴㠷㙤㐵挹㑥搰㈱昰㈴㈰㜴愰㌹昵㘰㔹㄰㘶戱㌷戳㐹收㠰戸㐰搸挷㉡慡㐳攱㐸㐰搸㤷㐶㥤㈰敡㜰㠸〴㠴㜹㈸㌹㠷扡换〵㠲收㙥㔲㘹㤰晢搳攷㘰㍡㜵〴敡昹〱㜰㘳㌹〰㙥戰ㄵ㈵㝢㔳㌱㜸ㄲ〰づ㘱㤷慦㉢ぢ挰㘱㔰敢挳㐹㡥〰㜱〱㜰愴㔵㔴㍤㜰㈴〰挴㘸搴〳愲攲㄰〹〰扤㈸㌹㠷扡摣〵㠰㘱㐲㠳㥤搱㤶㔲㄰ㄶ㐳ㄳ搶搴㤷搱㈹ㄳ㉥晤㐰㌸慦ㅣ〸㍦戱ㄵ摥慤戲㄰㔳敦㉤搸攲ㄸづ㜳㥤㌸㌰㘹ㅥ挳㥣㙣㔴〲捦㠵㘶昴攵ぢ㔹㐹㈰㐷㈶㍡戲晢㘵ぢㅤ挹晣戲㔴㙣攵攸㠴捤ㅣ戴挴捣㘰㝢㈷㠷㕤ㅥ㡦㉣扢㙣㤹ㄹ搷㠹慥㙣㕦慥搷㥣摢昱㙤搸晥㤱戱㐲㑡㠳㑣㌶愸㜰㝣扤ㅤつ㙣㑥㉡捣ㄴㅣ㠱㄰昷㈱扣㠹愹㍣㥤㜲㙤㈲昵敦晢㔴て㈰扡㈸㔹㐸㤹挳ㄳ戲㠱㈳㝣㔵〲㈸㘲捦㉣㍥㉣戱㘸〹ㄲ戶㡥㤱㠹搹戹㘴㥣㈹ㄳ〷㘳ㅢ换戴搳㕣㡣晤戱〵搹扣㍣攴ㄸ㤹㔸㠴㐴㉡扦㡣愹㝥敦捡慤㡢㑡戲㈷㄰㑡㑣㑦㘶昲㘸㐶㐶㤱㝣㜵愲㙢㐹昶ㄸ㍣㔲敥㑢㘷㘶挷㤶攵扦ㄵ愳㌲戰㡡㘴㘸㔴㔰〵㠳慡㉡㔸昵㜵挷挷㔸〶㡦摢搸て晢㙡㌰㔱昱㔰愸愷㡦㡦㠵㘴〲搴㠳㔶㤲挸㈰〶㐲㑢挱㜹戳㝡搷ㄸ㝡戶攴搸搹愲㠷慤扥扢㐳晤て敡㈳㌰搷㐷愳搲㠸ㅣ挸㍥戳て㤸㍢戰㔹晤㙦㍤㌶て愵攰㜹戳昷〶㜹〶ㅢ㘵捤㈱敥ㄷ㜲㑡㘱㘹㘲㉡戰攴㥤㤷攱㠴搸㜰㡡㡥ㅡ㘰㘷㘱㝢㘹㐴愲㌳搶㘳愶戰㉢㤶㡥ㄵ㐶㔹〵㙥㑦攲㠹㕤摥搶捤挸愶搳㌱捥㌹㍥ㅣ敥敡㡤愵捣慡㐴㝢㕦㈱㍢㉦㤹搱〹㄰㤹㤸戶㈸戶〲愲搸ち㙢晦㉡戱㤰扢攵挲搳㔷㜶㜱っ㡦昲㤶愴㤳扤㔵㉣㜰慦攰㕢㌱㔹㜱晥慦〴㤸捥攱㥣㑣扣ㅢ㘲搶戶ㄴ㠶扢ㄶ㝢挸㠴㡥挳㡦㈹ㅤ㔴〶晥愹慦戹㤹㡡㔳㡦㕣㌵㜴〱摥㐲㐱㜴㠲攷㈲㌹㍥㜰摥ㅥ昹攰㐴㐸攴散愴㌸摦愹搶㝤愰㘴昸㔳挹敤挸㐱㜷摡㠶挱㈰摣㤹㡤挵㘷挵㝡昱愲挷㌰晢㌵㡦㉡っ㉤捦㌵戹〸昷㍥㘷㘰摦〶摢昴换㤳㜱㌳㔷㐵㐱ㄷ摥㐲愹攴慥愹㘱㡤㈱㉥㠰ㄵ㠱㔰㘸㜸㤵㕦㕢㜳ㅤ㕦ㄳ散ㅤ㈵昷㕢㉥㜳㑢晣扦扢㝦敢㌴昶㍤ㅣ慥〰搵换挱敢㘳㐰搴㌲ㄴㄹ㡦挷㘰〵つ㔶㠲㠴戸㝦攷ㅤ㥢攲㙤㐸㙣㔶㙡ㄸ㔵㜲㉦慣㤲ㅢ愴㔵搸㑣㤴㥤搵㤰〴㌲摣戵㈳㙡㔸㥢愱㔵捥㕢ㄷ㐶ㄷ㘶戹ㄹて㕢㈷㔸敥扣㜲㌸㠲挱㑡っ戵攱㝤㥡㔴搲㉣㥣愵扢㑣搹㉡㔵摣ㅥ㌴㡥㐵攵㥤戸㔸攰扦摢攷摤〳㙦㝥ㅤづ敢攳㔱㈵㄰㔶㝤愰づづ㕢㔳ㄲ收㈰敡ㅦ㐱慢㑦〰㔱㈷愰挸摢〱搷挵㑢慤㐲㤱ㄷ戰㠰挱㈹戳搹㈷㑣㜵ㄲ慡昰愴愹㔷搱昳挹攰㜸㉥敡㥦㥢㈷㐳㍡昴摣㕣捤ㅡ昸搱愷搰㠹㕤㔰愷㠲㜱攲愰搰ㅥ昰搵攰昵愹㌴攴戶㥣㡦挱㘹㌴㌸㥤〶愷挳㠰㠳㙥㥣㠱搲搶づ㤸慥户㈱㝣㐰㍣ㄳ愶〰昱㉣㤷㙦ㄷ㠸㘷搱昷搹昴㝤〱っ扣㈰㜲㔷捤〲昱㍦㘱戲昹㈰㕥㠴㝡〲攲㌹昴㝣㌱㑡㐵㈰㥥ぢ改搰㈰㜲攷づ㠶〱晤ㄳ㍡戱ぢ㡡摢㜷㍥ㄸ㥤〷〳㝤㍥つ戹戵攷㘳㜰〱つ㝥㑡〳敥昶〹㠸ㄷ愲㔴㝥㐶㌶㤴摣挲㘲㐶㕥㡣㉡〰昳ㅡ㔷ㅢ㉥㌰㉦㠱㔶㕦ち愲㙥㠶㠱ㄷ捣㕢㈰戳挰扣っ㈶摢攱扣㥦㤱搷㐱㠶扣㠸慢㕢㔱㔳攰扣㥣扥㙦㐳愹〸捥㉢㈱ㅤㅡ捥㍢㔰つ㠶〱㝤ㄵ㥤搸〵㜵㈷ㄸ〷㉤戰捥㥣扣ㅡ〶晡ㅡㅡ摥攵㙦㜰㉤つ㝥㐶〳敥ㅤち㥣㍦㐷㘹㡣㌳㈷㑢㕦㔶愹昱挳昳㝡搴〱㥥昷戹ㅡ攱搵摣㕥攱㌷戰㤱ㅢ搹挸㕡〸〵㑦㉣㐴㘸㜹㝢慡搶㐱㘶攱㜹ㄳ㑣戶〴㑦敥ㄲち㥥㌷搳㌷户ぢ㡢昰扣〵搲愱昱攴戶㈲っ戱改㑡㈷㜶㐱㍤〱挶〷捦摢㘰愰㙦愷攱㤳晥〶㜷搰攰㑥ㅡ㜰㉢㔲昰扣ぢ愵攱づ㥥㝣改挶㘷㜱摦つㅢ攰昷慣换愹ぢ扦㝢攸昴㕥㍡攵戶愱ㄷ扦㤷㈱ㄳ晣㌴昱㤳愳ㅥ搴㜵昷愸戸㤳㈸㐰晤㡡㑥戸愵㔸〴搴〳㤰づつㄴ户ㅥ搹㠰㝥㤰㑥散㠲攲晥愳て㔰て挱㐰㍦㑣㐳敥㑤晡ㄸ慣愱挱㈳㌴攰㜶愵〰戵ㄶ㈵ㄷ㔰愵扢㤴㔸戸敢㘰〳愰戸㕤改㌸㜵〱昵㈸㥤㍥㐶愷敦挲挰ぢ搴㝢㤰つ〱搴晢㌰ㄱ愰ㅥ愷㤳て㔰㉡〲敡㐹㐸㠷〶敡㈳㔴㠳㘱㐰㍦㐵㈷㜶㐱㜱㡦搲改㌲㔸㘷㠵㍥つ〳晤っつ㌷昹ㅢ晣㤶〶捦搲攰ㅦ㌰㄰愰㝥㠷㔲㍦㔰㕤㍥摢㌸〰敡㌹搸〰㈸㙥㙢㍡慤扡㠰㕡㑦愷捦搳㘹㄰㐴㠰ㅡ㐸ㄸ㔵㈵㘴搶㡡㝣〱摣收㕦㉥㐲戰ㄶ昴㕥〴㠳㍢㐸て㝡㉦㐱㌰㌴㝡㔵慣㡢㕥敢㍦搸っぢ㡡ㅢ㥣㑥ㅣㄴ搸搷摣㤷挱敢㔷㐰㔴搸摦攰㔵ㅡ㙣愰〱昷㐳〵扤㍦㠲㈹㝦戹㠸晡㉤捦搷㔱〵㘰㜲㡢搴改㠴敢㜲昱㈷㠸昵㐶㄰戵〳㠸㜷搶敤〴搹㄰戳㙥っ㑣〴户㍦搳挹㔸㤰愲㔹昷㈶〴㐳攳㌶㡥㜵㠹摢㝦摢っぢ㙡ㄷ㔰愷换㈸㍢戸扤〵戱㝥㥢㠶㌵晥〶晦㐳㠳扦搲㘰㔷㄰挱敤㙦㘰晡㘷摤㐲㥦㙤㈳捣扡㜷㘱〳愰㈶攲㤷搳慡㙢搶晤ㅤ㘲晤ㅥ㠸慡〵昱〲㔵〷搹㄰㐰㐵㘱㈲㐰㝤㐰㈷昵㈰㐵㐰㝤〴挱搰㐰㌵戲㉥扡愹㍦戶ㄹㄶㄴ昷㑦㥤㉥愳散〰戵〹㘲晤てㅡ㌶晢ㅢ㝣㐲㠳㑦㘹挰敤㔶〱敡㝦挱昴〳挵搷攲㝣㑥昸晦㠴つ㠰㥡㠲㕦㑥慢㉥愰晥〵戱晥ㅣ㐴㜵㠰㜸㤷攷㉣挸慣攵昹〵戸捤㕦㥥戳㘱㉤攸㝤〹㐶捤〱㈹㐲㉦㠰㔴㙤㘸昴昶㘱㕤昴㕤㉢㤸㤳㤱ㅦ㙥扣㍡㜱㔰㘰㉦捦㈰㙣㜴〵つ㍢晤つ㉡㘹挰㐶搵㍣ㄸ〸㝡〶㑡愵户挴扥换戲ち愶〰㜱㝦㤷㙦搷戲攴昷〵㍡㑣摦㠷挰挰㍢摢づ㠳㙣㠸搹挶ㅤ㔷挱㙢〴㥤ㅣ㠱㔲ㄱ㕥愳㈰ㅤㅡ慦㈳㔱つ晦〳扡㥡㑥ㅣ扣㘲攰ㅣ扣㈰㜳昰攲㔷㄰㝡㉢ㅡ昶昸ㅢ㙣㑤㠳搱㌴攰戶慥攰戵つ㑡晤戳㡤敦㈷晡捣戶敤㘰〳愰ㄶ扢㥣扡㘶摢昶㜴扡〳㥤ㅥつ〳晣て攸ㅤ㔹〲挳㑣㌶㔴〰攷㑤㑦㑢戶づ戸摦㄰㑥㜰ㄳ愱慢戰㌲㠵㡤ㅢ戲㑣㔷㉤㡥㠹户愵㐶ㄲ㥤捤攱ち㔳改㝤搵慡扦敥㘲戸ㅡ扥㡤攷㌵㌶愹㐶㑤づ扤〹扤昵㐵改慢㕡晤昵搹昱㠱㜷㕡㔸㠷㠷㌱〶㌱㙤㌳㉦搹㥢换收戳㠹㐲㑤ㄷ㜶㈵㙢昸㕡㘰〲敦㠵戶㠷摥㠴㐷摦㌶ㄹ㔸㘵〶㠱㠴㤶昳㌵㤹昰搲㑣昶㤸㡣昴㈶㤴攷摢㤱㙣㑤てㅢ挶㘶挲昸㤱㘳㍣挰㡢昴㐱挳捡㝡㘷㌴㍣戲㈲戲ㅣ㘵ㅡㅢ攳㔰㥥㌸㘳晡㡣㠵摤扤㑤つ㠹晡㌸㕥㡥㙦愸㙦〲慤敢㠹㈵敡昰捥㙢㥤搹搳搴搲ㄲ㙤慣㡦挸晥〱㝤散㠲㍡㤱ㄵ戶〷㕤挳ㄲ户づ攸㑦㜴愱攳挱㙥㙥㌲捦㕥㘱㠶昵慡戸㌲㉢㠷つ㔳ㄳ㍤㙦敦㤵㙣〲昴扦晥㘴ㄸ㕢愱㙥攸㜵㠰戵㜹㤵搸挱㠱戱㘰㘵慥㔰㍤ㅥ〱攸〹㈰攱〸搳㝦㜶挸㤸㠸攲愸ㄹ搳扢㕤㝢㤹挶㜷㈰ㅢ〱㤹㙣㜲攰㝢㤲扣昱㕤㐸戶㠲愴昸晢㄰㘳㜷㠸户㠶ㄸ敦昴㌸㙦昹㜰昲㐵㑥戰扤て㝣㌴愱㈷挱搴㝡㡤㘵ㄵ㤴散愰摥ㄳ㈲㌲昲㜳㌲㈸愷扣㝡ㅥ㔱㜲愲㐱㠱愷㤰㌰攱㐴㔱捦㐱挲挹㔲㍣搸摣㈰㤰挱㡥挲づ㠳扤㥡づ㔰挱愸㐷搹ㅡ散㥥㘸㙢搴㌴愳㜸户搹㙣㘸㙣慤㡢戶㐵愳㘶扣慤㈱搱搶㕡㕦㤷攸敤㘹㡤㥣㙡搷搱つ愸ㄳ㌹捤㈹㌵戲㜴扡㔳愲㑥㥤㠹ㄲ〷㕣㍤㡤㡥㜰㌰〴搴ㄶ愸㜴㉢㐸㌸挲敤〰改づ㐱搵㐴㔱ㄳ㌸㑤㤸㈲㘷㍢捡㌱っ㙣㉣挹㌴㉡㡦〳愷捥愱㕢㡡摡㈱㈲挳㔳㠰㍡ㄷ㥣㘰戲〶㡤㤵㘲昲㄰愴愵㤸晣〴㤵愴ㄳ㌳攱ち㤸㥣㠷㌲㍤ㅡ戳㔰戶㌰㘹敥㘹㡤搷㈵ㄲ扤㜵㡤昱㔸㘳慣挱㡣挵㝡㥡㥡㥢ㅡ㕡ㄲつ戱㘸愲愹㌹ㄶ㤱慤〰㜶㘷㌶敡㐴㉥戰㍤攸㌹㉣晤搴㈹㔱愷㉥㐶㐹㌰戹搷㡤挹扥㔰改㑥㤰㜰㠴㔹㝤㔹㑣㉥㜵㤴扢戱戱昱㈴㕤慣㉡㤸㕣敥㌴㜴〰㐴攰㉤㑣慥〴㈷㤸摣散挲挴㌸〸㈶㘵捦㌲敡㐶㕦愰㤸挹㑢捦づ㐶㘵〰㜵㌵摢挰ㄱ㘱收㉥捣戵づ挳㔴㥤㠷扡ㅥ㡣㠴㝢扤ㅤ慥㌸㌸㤴㝤㍥っ㈴ㅣ戹〱〶㤴ㄹ㠷愳攸㕤㔷㐷㐰㔶扣慥扡㈱昱㔹㔷㐷㐲散户慥㙥戴扤て㝣摣愲㝢㘱㙡攱㜵㌳㤴昸㡦户攴㈱㈲㈳㍦户㠰ち㕥㤷扡昰搲挴㑢搶搵挵扥搰㌰㈹㤷挸㤲戰〳㌴户搱ㄵ㡥〸㤳㜰㘱敥㜰㤸㍢㙤㐶摤つ㐶愰戹搰つ捤㔲㜶㉦〵ㄲ㡥摣〳〳㜱㑡㘸㌴戱搰っ㕦㌳搸挸扤㡥戲づ敥攵㜳ㄹ㥤愷㔲㘶挲慦愰挴㝦㙣㔶㐳㐴㐶㝥ㅥ〰㤵挸捥昴㡤散っ摦挸ㅥ㐴㈵改挴㑡戸㐲㘴て搱ㄵ㡥〸戳㘶㘱搶㌸っ搳㘴ㅥ㙡ㅤㄸ㠹散㌴㜷㘴挷戱㝢挷㠳㠴㈳㑣㠰换㐶昶㤸愳㙣㠱㉦昹㈴㐷㥦挲慡ㄲ搹攳㔰攲㍦㜶㌰㈱㈲㈳㍦㑦㠲㑡㘴挷晡㐶戶挲㌷㌲愶扤搲㠹ㅦ挳ㄵ㈲㝢㥡慥㜰㐴㤸收ち昳㕢㠷㘱㕥换㐳㍤〷㐶㈲㕢敥㡥散㉣㜶敦㙣㤰㜰㘴㍤っ捡㐶昶扣愳攴慢㐵昲搹㡦㍥㥦㔵㈵戲ㄷ愱挴㝦散ㅡ㐲㐴㐶㝥㕥〲㤵挸㡥㜲㐷搶㝦㤶㕦攲ㅢㄹ㔳㔲改挴㈵㜰㠵挸㕥㐶㤹摥㡣㑢㔱戶捦㘸㑤㜵つつ㜱戳戱㉤摥摣搶搸搸摣ㅣ㑢挴愲扤㍤㍤㙤慤㑤㍤扤㜵捤捤㜵ㄱ挹㔶搹㥤换㔰㈷昲慡敤㐱㕦捥搲〶愷㐴㥤㝡ㅤ㈵挱愴挷挶㐴捥昲㔷㐱愵慦〶〹㐷㤸㜸㑡㜷晣捥昲ㅢㅤ㈵摦㌶㤲㑦㤴昴つ慣㉡㤸晣搹㘹攸㈶㌶攴㘰昲㈶㌸挱攴㐰㌷㈶晤㉢㜴㤱㉦㈶㑣㌷愵ㄳ户挲ㄵ㌰㜹㡢敥㜰㐴摥㜶ㄸ收㤲㈲㘱㍥挹㐳扤ぢ㐶㈲㕢㘸㐷㈶づ㙥㘷昷敥〰〹㐷㤸㈹㡡捣㙦㠵㌲㠳ㄴ㘵㈷㝣挹㜷㑦晡㍥㔶㤵挸㈴㌳愴晣㝥㠸搸㥥晣㌰㌳㤴挸㘶昹㐶搶攱ㅢㄹ昳㐳㘹攷㘱戸㐲㘴㥢攸ち㐷㠴昹愰㌰㑣晥㠴㘱〲挸㐳晤ㄳ㡣㐴㌶摤ㅤ搹㈳散摥㕡㤰㜰㠴愹㕤搹挸㍥㜷㤴㝣㍦㐸扥慤搲㑦戰慡㐴昶㈵㤴昸㡦㙤㈵㠸挸㔸㍦㈸㐸㘴捤敥挸晡攷㜱愳㙦㘴捣摤愴ㄳ捦㠲㐱㘴捣搳攸捤昸ㅤㄸ㙢ㅥ户戵㌵㌶㌷搶户㌵㌴㥢慤慤㡤㜵搱晡㌶㌳㥥㘸㡤昷戴挵㥡摡㝡ㅢ㌱㤷㈳㤲搶戱㍢扦㐷㥤〸ㄳ㌹改摣㜳㉣㠵㥣ㄲ㜵㜸㑡㙥㘳㔲㙢㘳㈲昳昸〵㐸昵㡢㈰攱㠸〶㤵敥昸捤㘳㘶㜰愲攴敢㐲昲ㅤ㤸摥挰慡㠲㠹㘴㘶㤴扦〶㔱㍦㈶捣捣〴㤳摤摣㤸昴捦攳ㅡ㕦㑣㤸㥦㐹㍢㙦㠰〱㈶昲㐵㍡㕣㐷㤸㡦昱㠸㌰昹ㄲ㘶戴捤㈸收㔵㌲摡攳散挸挴挱㕦㈰搵㙦㠲㠴㈳摢㠳㡡捣㙦ㅥ㌳攵ㄲ㘵っ㕥攵㈳㌳晤づ慢㌲戲挸㡥㡥昲敦㘰㐶㔶㠴㜶挶慦㈹㥥晢㜴晦ㄷ〰㈶㜹㍦㔰㥡㠹〷扢扣挸〴㉡昰攴搳㝡㕥㔸ㄹ摣敢敢昹㘲㈶㄰㘱晦昰ㄳ摡ㅡ㔱晦ㅢ㝥㌸㕥〳戹〱㍤敥㠲ㅦ晤㍥扡ㅡ摡〵愴捥慦㡢㠳㝤慣㙤愰晡戶改戹㜹㈴ち昸攸㝦㔱戶扤晦㡢昱慤㥣〴㘲㤲昳摤捣挴〱㐹㝢㑦ㅥ敦㥡ㄴ㑣愷摡晣㕣㝦㍤㝣㠷㠲㥣て㡡㐹晣捡㘶摢㠱㤲敢㜹敢㤸〱㈹㍥ㅢ挰ㄷ㘱㘶摣昱㤸挷㘳㡥捡㘰㠵昲㝤〵挲晥㌶㥣て㔸改つ摦㠴捤㡤㜳㘵㡣昱㜹摡㍣㍤㔹㤰户㌵慡愱㔷㥡〹愴昱㈱挹搴〹戳㈶㐴ㅢ㐳愳㌰㄰㥢摤㐶㌱散㙣ㄱ㥥昰扡搷挷昸愵㙡㐰攸㡤愲敡昱愰㥣愰挴搵㜵㝣挰昷㙥㜹散㉤㌴㔰戵㜷㌵㔳㌹戱㍣㕣敤㝡㕥㝢㘸攳㠹㔷㝤㜸昳㤴㠹㔷摣晥㤵晤晢挴㘷ㅥ攸扡昶㙦捦㕤㌸㑤㑤㠲愵摦㡢㘳ㅡ㡤晡扥㐵㕢㘵㉢扣摦㔴㐴㤸戴挹昲昹っ捣挸ち挵捣㡢慢㐴ㄹ愸挱愹㈹戳改㕦㤴㌴㠰㜰㐶㈹捤㜴捣昸㠲㘴敡㠴㤹ㄳ愲㉤㉡〸㐳㈷攰戰㘶摣㡡〹㤷㈳慡㙥㐱㘱昳㌰㘰收㌵㈸〶㥦㝤昲㠷㑤㡦㥣㝡挲㌴㌵つ㤶㝥ㄸ㝣昱㜹ㄹっ㍥户ㄵ摥捦㉡㈲㑣搲〴〳晥㡤〶㘰㌰ㄳ㘵挱攰㥦愸搱㡦挱㌰㈸ㄵ㤳㈴ぢ〳愶㕦〶晦捥㠶㌵㝤㥡搴㈷㌰㜶〲づ敢攱戴㘶㠲攵㠸慡昷㐵㘱昳㌰㘰愶㌵㈸〶攷扦昷昷㑦㑦摣㈶㌱㑤㜵挱搲て㠳て换㘱昰㠱慤昰㝥㔹ㄱ㘱㔲㈶ㄸ㙣㘵㘱㜰㌰捡㠲挱㝢㙥っ㐶㐳㔹㝤㈸㔴㈱㑣摡㈱㈶昴㌶昶挴摥㘱敦㙡收㔲㐵㌵扣ㄳ㥢㑢㘰攳ㄷ㥤敤晣扤㙡昵て摡㔵㉦㙡昸〵昶搷㜲㠱晤㡦慤昰㝥㌱ㄱ㌱攱㐹〲摢搱ち㉣㠹戲〴昶㤶㍢戰㌱っ㙣愹户㥢散㑥㈰攰㕤愹慥挰㤸〹㙤㐶㘰晦㌱㄰㔸ㅥ㌵晣〲㝢愳㕣㘰ㅢ㙤㠵昷㉢㠸〸㤳㈷〹㙣㔷㉢㌰㕥㥣㈴戰搷摤㠱㡤㘷㘰挷㜹扢㌹㘴㘰㑣㠴戶㉣戰㔳㔰挳㉦戰㔷捡〵昶戲慤昰㝥搹㄰㌹ㄵ㥥㈴戰㍤慣挰㝥㡣戲〴昶㤲㍢戰㐹っ散㉣㙦㌷㠷っ㡣㜹搰㤶〵㜶㍥㙡昸〵戶扥㕣㘰捦搹ち敦ㄷぢㄱ愶㑥ㄲ㔸搴ち散ㄲ㤴㈵戰摦戹〳㙢㠰㔲㕤〶㤵㜵㥥㘱㔲㘴㌴㐱㘶㥤㘷ㅡ搴搳㌰㜶㑥㉡㘱摤㐲㙢愶㍤㡥愸晡㉡ㄴ搸捡㄰换ㄳ搷㥢慢ㅤ换㜲搷㥢晢㡦㔸晤挹敤ㅦ㕥㌲㑤㌱攷昱挳攰㌷攵㌰㜸捣㔶㜸㍦㕡㠸摣㘴户愹愷㕡ㄸ㌰摦ㄱっ搶戹㌱㤸〶㘵昵敤㔰ㄵつ搵㤰㠳换戴愷愸㠶晦㜹挶戵ㅣ㤹昲昸〵昶㜰戹挰ㅥ戲ㄵ摥㡦ㄱ㈲昷挳㤳っ敥㑣㉢戰㠷㔱㤶挰ㅥ㜰〷㌶㥢㠱㍤攲敤收㤰㠱慤昵搶ㄸ㌲㌰㘶㍣㝥㠱摤㔳㉥戰扢㙤㠵昷〳㠳挸㔳昰㈴㠱捤戳〲㘳戶㈳㠱摤攵づ㙣㍥㤴㡡㠹㡡㌵㙢㤹〲ㄹ晢㐳㘶摤㈱㌴愸摢㘰散㑣搱戰敥愲㌵㤳ㅣ㐷㔴晤〲ち㥢㌷㙢㤹敤㠸㘵戹㔹扢搷㘷搷㝣㍡晦㑤摣㈵㙤㠰愵ㅦ〶㌷㤵挳攰㐶㕢攱晤挶㈰昲㥡摤愶㍥搸挲㠰搹㡤㘰㜰扤ㅢ㠳㐳愱慣㘶摥㔲㌴〷㠷ㅣ㕣㈶㌹㐵㌵㠶ㅣ摣㜷㔰挳㉦戰㙢捡〵㜶戵慤㈸昹㙥㠰㜹搱㔰摦つ戸晥ㅡ〵敦㥣㐳〹㍥ㄳㄸ㥥戰挴㑣㘵昰㐸㉡㤹㑡挹搳㥣ㄱ㜸换㌷㠷扦〷搱挹て㠰㐷㈴昰昷㥤散㐷っ㜸换㥤㉦㑤㍡敦㤱㙡㈹戱戲㤱㤸㥦挳㡢愵挳ㄲ㜳昳昸ち㈱㕥㠵敦搹ぢ〵晣㑤愸㙦挳㉢挰㜸扥挶㤴ㅣ㠷昵昲慦敦愳㉤㍥戳昲㑤ㅢ慣て〳〶昰㜰晥捣㐳㤰㉦〷㝦扤てㄲ㡣ㄸ愶㔸晦戳敡戸敢㝤昷愰扡ㄲ㘳㙣㍤㍥㔸ㄵ㤰愷㉤㑣㐹㜴㉦㉡ㄸ㜱㤰ち㍣搴㤱攴ㅥ〴㕦愵㐰㈲捦㌸㠵〴㐲㑣ㄷ扤搱昱㘹㈳敦㜲〳㥥扦搶㌰㝣戸昳㌴㤰挸㔴㝥っ㤳挱戲㉤戴ㄴㄸ㤶敥㡥昱て摡㔵愵扢㔳㘶㘶㜱㘱㐹晦ㅦ戱ㅢ㈶㝦晢㐱㉦㠶ㄵ㥢攲㡦晡っ㤴ㄳ搳㔸〲㘹㤹㘸㉦昲㡤昶㈸㠶挵㘸〷㈲㑤㔱挴愷戹㔶愴敡㕦㜰捣㘸㥤㐳㝤㠵〲㘳搰ㄹ㔸㔲挱ㅦ挵㔴㐰晡㤰〵㔳愶て攷晡昶攱㘸㌶㔸摣㠷㍣㐵慥㍥㌰㤵㈸敡〳戳〵改㐳ㅦ㤸晥㍥昰㔶㕣晡戰ㅣ㡣敢㤵㍥昷戸㔷慡ㅦ晢昶㘲〵慡㜸㝡㜱㉣㐵慥㕥昰㘶扥愸ㄷ扣㐳㤶昶㡥〷㔳戶扤㔳㝣摢㍢〱㔵㡣ㄳ㐱㡡攷搹㉡㐸摣㙤昲㍥扢愸㑤摥扣戲㑤捤㌶㉢搵㡦㝣㥤慦愶ㄷ㍡ㅦㄸ搶搳㈸㜲〵挳晢摣㈲挷扣㜹㜴㌹㍥挶搷昱㤹昴㔲散昸㙣㡦㘳摥㘷ㄶ㌹收捤㥢愰㜴づ㤸㌲㌳攳㘸摦搶捥愵敢攲㤹㜱ㅥ㐵慥㌰㜸昳㔷搴ㅡ敦敦㘴㘶㕣〰愶㝦㘶昰收挹ㄵ摣㔱扥捤㕤〴㈳㑦㜰㤷㔰攴㙡㡥昷㔹㐵捤昱收挵攵㌸敥敢昸㡡㔲挷㔷㜹ㅣ昳㍥愷挸㌱㙦ㅥ〴戵㙢挰㤴㐱敤〸摦搶㝥㐶搷挵愸㕤㐷㤱㉢っ摥㝣ㄴ戵挶晢ぢ㐱敤〶㌰晤愸昱攲敤ち敥㈰摦收㙥㠶㤱〷戵㕢㈸㜲㌵挷敢扣扢戹㄰㑦戲㥢㝤〹攰捥搱㘸㕣㉣敤㍦昵㌹ㅤ㥦扢㑣㑡昱て㝤晡㝤㍤㔱晣㜵搱㙤㘸㐷昱搴㑤ㅦ晡㜶㥢㘱愱㥡㈷㔰㌲㔵昸ㅤ㔰㍣て戲㔳晡づ㡡㜹ち㤴ㅡ㜷摡㡣搴攰改㙥愰〶捦㕡㔲攳㉥㡡㜹挲㤲ㅡ扦戴ㄹ愹挱㤳搳㐰つ㥥㘱愴挶摤ㄴ昳攴㈲㌵敥戱ㄹㄶㄴ捦ち㘲㜳㉦愵㍣ㄹ㠸捤㝤㙥ㅢ㉥㙥戱昹ㄵ愵㕣搷㘲㜳扦摢㠶敢㔴㙣ㅥ愰㤴㑢㔴㙣ㅥ㜴摢㜰㜵㠹捤㐳㤴㜲㘱㠹捤挳㉥㥢㙡㉥㈲㑡㉤㤴戸㐰愴挶ㅡ㡡戹㌶愴挶㈳㌶挳㠲攲㕣ㄷ㥢戵㤴㜲㥡㡢捤慦摤㌶㍦㜳㙣搶㔱捡挹㈹㌶㡦扡㙣慡㌹ㄱ㈹戵㕡收㈴ㄳ慦㡦㔱捣昹㈵㌵㝥㘳㌳㉣㈸ㄹ㙣㌰晡㜱㐸㥤㈳挲㐱㤷扢昱㈷挰㘰慦㑡〶戸挴㡡〳㉤㔶㑦㔹㔶㌲愸㈵㔶ㅣ㕣戱㝡挶戲㤲㠱愴搵㙦㔱㜶㡥〸〷㔴慣㥥戵慣㘴㈸㑢慣㌸愴㘲昵㝢换㑡〶戳挴㡡㠳㉡㔶敢㉤㉢ㄹ捥ㄲ㉢づ慢㔸扤㘰㔹挹㠰搲慡〸〹づ慣㔸晤㤷㘵㈵㠳㔸攲㡢㠳㈹㔶㝦戰慣㘴ㄸ㑢慣㌸㥣㘲昵㡡㘵㈵〳㔹搲㈲〷㔴慣㌶㔸㔶㌲㜸㈵扥㌸㠸㘲昵㥡㔸㐵㥣㑥㉢㡥㤸㈴つ扢攱挴挳㙤挵改愸㕢愵昰㤲扢愳搸搵愳攰戸㐸㡤㥡㘲㐵挴ㄹ㈰挵㌱ㄱ㡢㕤㡡㉤ㄴ㠷㐱ㄴ攳㍣ち㈲㉦㡡㥤㍤ち㠲㉤㡡戱ㅥ〵昱ㄵ挵ㄸ㡦㠲㤰㡡㘲㈷㡦㠲㈸㡡㘲㐷㡦㠲挰㠹㘲〷㡦㠲㔸㠹㘲晢㘲挵昰晦〳㤳㉡晦㐰</t>
  </si>
  <si>
    <t>㜸〱捤㝤〷㥣ㄴ㐵昶晦搶㠶㘱㙢ㄶ搸㈶ㄹ〰〹㉢㝢㠲㜰戸㌹愸㠴㠵㈵㐹㔲ㄶ㌰愱换散捥っ㉣㙣挰㥤㕤㠲〹㔴挴㠰㌹㘲〴㜳捥ㄱ捦㜰㡡㝡㠶昳㍣捥㜸摥㜹〶っ攰㤹敦捥㝣晡晦㝥㕦㜷捤昶昴昴戰散晤敥晦昹㕣㌳昳愸㝡敦㕢慦敡㝤扢慡扢愷慢扡㌷㑤愵愵愵晤㠲㡤晦㜳换㘴㘲㘰捤慡㔸㕢愴㘹昴挴㤶挶挶㐸㝤㕢㐳㑢㜳㙣㜴㔵㙢㙢㘸搵㡣㠶㔸㕢〶〰㠱摡〶搸㘳㔹戵戱㠶㘳㈳搹戵换㈳慤㌱㠰戲搲搲戲戳㜵㍡散㝢㍡㕦换㘴㌴㑢改㑣ち愰搲㜴㠰愲ㅢ㐵㌶㠵愶〸㔲攴㔰㜴愷攸㐱搱㤳㈲㤷挲愲攸㐵搱㥢愲て㐵㕦㡡㝥ㄴ扢㔱散㑥戱〷〵敢搷晤㈹〶㐰㜴ㅦ〸㌱㜷攲㠴搹㜵㑢㄰㑤㑤㕢㑢㙢㘴搴㤰昹㜶㥢挷ㄴㄶ㡥㉥ㅣ㕤㔲㕥㔸㌶扡㘰搴㤰㠹敤㡤㙤敤慤㤱㌱捤㤱昶戶搶㔰攳愸㈱〷户搷㌵㌶搴㑦㡦慣㥡摢戲㌴搲㍣㈶㔲㔷㔰㕣ㄷ㉡愹㈸㉣㈹㉤㡤㔶㔶㔶㜴摦ぢ㥥㘷㑤㥣㜰㜰㙢㈴ㅡ晢㙦昹ㅣ㐴㥦戳㈷㑥ㄸ㍤㉢搲昶摦昲㌹ㄸ㍥攱戲扡愵㈹搴搰晣㕦㜲㥡挵㝤㕡㕡ㅤ愹㙦攰捥㡦㐴㕡ㅢ㥡ㄷ㡤㐶戳ㄳ㠸㐶慥㝣㜴㔵㉣搶摥戴㡣晤㘸㘲愴戱㜱㑥㈴㉡㍢扤愹㍡搶㜶㜰愸戵㈹搶扤㠹晣㐵㕡㈳捤昵㤱㔸捦愶㐹㉢敢㈳㡤づ㌰㤶摤㌴㍦搴㍡㉢搴ㄴ挹㘴㈲户挹摥㠷搳挲㤱收戶㠶戶㔵㍤㥡收挵㈲㜳㐲捤㡢㈲㠴㘴㌵㑤㘹㙦〸慢捣㑣㝣搲㌲昶昱㙢㤹散㈸戴愷㘹攲攲㔰㙢㥢攴戸ぢぢ晤戰慥敥㈲㔱㈴戴㡢㕤㙡㠸愷ㄴ昷㔹㑤㐳搳昴㐸㙢㜳愴㤱㤵㜰㑦㡥昴㠰㠴㈰㝢㍦挴㤹㌲攱㜰㉦愹ㅣ㘷昰㌱ㄶ搶ㄲㄸ〲㔱㌰愳㘵搱慣㤶搶㈶昴挹㤹㤱㔰昳㤸挲捡〲㙥愳㙡摡挲搵㤱攵㘳㡡㈴㔷㌰㙡㐶㑢㝤㠸㌴㡦㈹搰㐳㔱㑡攷戱晣摥㄰ㄹ昳ぢ㑢昴㌰慡昲㈱㔴收㕢ㄸ昲敥㡡㌸散搲㙢㐳改戵㜵改戵昵改戵攱昴摡㐸㝡㙤㌴扤㜶㔱㝡敤攲昴摡㠶昴摡㈵改戵㑢㠱㌱㕢㜶户㙥改捥㜶㘸攸㕦㙦扤晦摢戴㤹昷ㅤ戵昰愹㔷㙦摡晤㑡挵㔱㉥〷㠹㝤㤰攸㝡挳㠷愳㤴ㅥ〱ㄱ搸㤷㡥收ㄵ㤵改㤱㔴㡤㠲㔰敡ㄵ㌴㥣㡤捦扥㝣敥㌵㘷敦㌸㜸晡㥡㡤挱㈹㉤㈷㥥㌸㕢昱戰㈲戵㡥㐶愲敢戵敥挷㉡ち㈰〲㠵㜴㌴慦戰㐲ㄷ㔱㔵っ愱搴敦㥤㕡慦戸昸昶晢㜲捥㡦ㅤ昴搰㥦攷晦㜶攴㘹戱㜷ㄴ㡦㘳㔲㙢㈹ㄲ㜹搵〷户㌴挴㘲㉤捤愳收㠴摡㈲㘳ち㐶ㄷㄴ㔶㤶㤵㔶㔶㔶㤶㤶ㄵ㤴ㄴ㔳ㄶ敢㌲㍡㉤㠷〸㔴㐰〴㈷㠷摡㐲㡤㐳㥥㝡㘸㐸㤱慥愴㘵㝦〸愵㥥㜱慡㝢㝢挳戳㈳扢㉤㌹㝥攲搵㔵㙢㡢㝡摤㘶慤㔷㍣㘲㑡㜵〷㈲戱㜷㔲㜵〵㐵挵攵ㄵ㐵㐵愵㐵攵㈵攵㈲㑢昵ㄸ㝡ㅤぢㄱㄸ〷搱㔱㕦戱ㅥ㑦㑢ㄵ㠴㔲㡦㍢昵㝤㜴摥㠰㕢㐳ㄷ㥥㔸㝤捤昶搸㔵慦っㅦ昳愵攲㌸㤵晡㈶㈲搱㜵㔲慢㔹挵㈴㠸挰㘴㍡㥡㔷㔸慣愷㔰㌵ㄵ㐲愹㠷㥣㕡㌳慢晥㜴摥敤㌳ㄷ㔷㕤㌹昵愲㐳㕥愸㍤㙡戳攲搹㐰㙡㍤〸㠹㘴㔲㑢㑡㡢㜰〰㉥愸㉣㉡㉥㈸㉦慢㐴戸㝡㍡㥤捥㠰〸捣㠴攸㍤慢愵㌹㉡扣㑥㙤㙦ㄴ㜲换昴㉣㈲㘶㐳㈸㜵户㔳敤敦戶收捦戸昳㤹㡡㔹愷㥤昳挸㈹戳㑥戵扥㔲㍣晦㐸戵㠷㈰搱昵㘰攷戰㡡ㅡ㠸挰㕣㍡㥡㕢㔸慥攷㔱㌵ㅦ㐲愹㕢㥣㕡㙦㕦晦搱㤲昷㈷散㍢晢捥愶晤ぢ慦㕣搵㜴㥢捡㈱ㄸ摦挰㘱㄰㕤慦昵㜰㤴搲㐷戰晣㤱㄰愰戸㐴㉦愰敡㈸〸愵慥㜵㙡㕤户晦㐱㥦摣㍣扦㜷昵敤摦㝦昷挱愶㉤敢捥㔷㍣挳㑡慤戵㐸㈴㔳㕣㡣㍥㕢㔲㔸㔱㔲㔶㔸㕡っ㔹㔰愱ㄷ〲愷㐳㄰㠱㍡㠸㡥㝥㔴愶敢㘹〹㐳㈸㜵㠵㔳摤挹㙦ㄴ挵摥㥥㥡㕢㜵㐵晦挷捥㍡攴晢攰敢㡡攷㜲愹㉥㡡㐴搷㠳㕣挴㉡ㄶ㐳〴ㅡ攸㘸㍥晡搱ㄲ慡㤶㐲㈸㜵㤱㔳敢昵㥢㔷搷户㌴㕤㔸㝤挶搸㠳捥㝤晣㡦㌸ㄱ昰攲㐱㙡㙤㐲愲敢戵㌶戳㡡ㄶ㠸挰㌲㍡㥡㕦㔸慡㡦愱慡ㄵ㐲愹戳㥤㕡㉦ㄸㄶ搹戰㜹昰愳ㄳㅦ摥㉦㙤昵㔵晤昷晤㔹昱㙡㐵㙡㙤㐳愲敢戵戶戳㡡攵㄰㠱ㄵ㜴㌴ㅦ摤㝢㈵㔵慢㈰㤴㕡攷搴晡改扡〵㕢㉡㕥㝣㘶搶㥡㝢㍥㌹昲摥㑦㝦摥慣㜸㜹㈴戵ㅥ㠷㐴搷㙢㍤㥥㔵㥣〰ㄱ㌸㤱㡥㌸㔲㔷㔳戵〶㐲愹搵㑥慤㌵㕦昷㍥㘷晡㠴㡦愶摦㝢㘷昶昱㍦㉣㍣㘰㡤攲昵㤸搴㝡㌲ㄲ㕤慦昵ㄴ㤴搲㙢㈱〲愷搲ㄱ㍢敦㍡慡㑥㠳㔰㙡愵㔳敢换㔳㙦㝢㜷昹㙢慦㑦㜹慣攱攷㐵搳ち晡㝤愹㜸〱㈸戵㥥㠱㐴搷㙢㍤㤳㔵慣㠷〸㥣㐵㐷㜳ㄱ敢搹㔴㥤〳愱搴㌱㑥慤㝢㥣晢敢攳㌷慣㝢㜵敡愹㜷㝦㥦㍦㙤挷㈷㕦㉢㕥㜱㑡慤攷㈱㤱㍣㘴ち㉡㑡㑡㑡㡢㑢㡡ち㉢换㉢ち㈰㉢昴昹㜴㝡〱㐴攰㐲㠸攴愳㔲愹扥㠸㠸㡢㈱㤴㕡攲㔴㝢㑣晥㤶㜱㤷晥㙤昸搴㡢㥥㝤愹晦愴㜷晢捥㔰扣挶㤵㙡㉦㐵愲敢挱㙥㘰ㄵ㤷㐱〴㉥愷愳㌹愰昸ち慡慥㠴㔰慡摥愹昵〳ㅤㄸ晡挰改ㅦ㔵摦㌱㙦昰㡥㌵㙢挳搵慡ㅦ挱昸〶慥㠶攸㝡慤ㅢ㔱㑡㙦㘲昹㙢㈰㌰㜴捡昵戵㔴㕤〷愱搴〲愷搶㜱て㥦昸昹㤵㜵㌹㌳慥㝥戶㌲敢敢攷收户㈸㕥挵㑢慤㌷㈰搱昵㕡㙦㘴ㄵ㌷㐱〴㙥愶愳挳㡡捡昵㉤㔴摤ち愱搴㍣愷搶搳户晤戰㜰昰㤳晤㘷㍤搲昳搴㉢㌲㑥ㄸ晢て挵㥦つ㔲敢敤㐸㜴扤搶㍢㔸挵㥤㄰㠱扢攸㘸㉥づㄳ㜷㔳㜵て㠴㔲戳㥣㕡㈷扤扦愹昷攳㉦扥㍥昵㡡㍤㈶户㔴㕥㄰㕡慡昶㈰ㄸ摦挰㝤㄰挹摤愹戰㠰㕤愹戰戰慣愴愲戸ㄴ戲㕣摦て㥣㝥㠰㈵ㅥ㠴㐸敥㑥㈵晡㈱㈲ㅥ㠶㔰㙡㡡㔳敤昹㤷㝣㕣晡㔹敥㤲㔹愷搵㥥晥扢扡㝦ㅣ昷㌷戵㈷捣㔲敤㈳㐸㜴㍤搸摦戰㡡㐷㈱〲㡦搱搱㍣〴晢㌸㔵㑦㐰㈸㌵摥愹㜵晤㡥て㌷㥦㥢㜶㘵搵㉤昵ㄷ挷捥摤扥㘰扥敡㑦㌰扥㠱㈷㈱㝣慥㕢㉡ぢ㉢㑢㉢㥣㙢㈴㕣㈹㤵㔴敡愷〰搴㕢㔸攴㘹㠸㡥昳㑤㠹㝥㠶㤶㘷㈱㤴慡㜴敡ㅢ㝡挱㐵㐷㘴摥戲㔷昵ㅤ搱㙤㕢㌷㕦戸㘳㤸ㅡ〰戳搴昷ㅣㄲ㕤㡦昲㜹㔶昱〲㐴攰㐵㍡㥡㔳㔸愶㝦㑦搵㑢㄰㑡ㄵ㌹戵㙥扡敤攸㙤ぢ㑡㘷捤扡扤㙤慦搷㐷摤㜸昹㕦扢扦っ昳㈱捥搵㝢㜵㙢㘸〵㝥て㜵晣搴㉡ㅡ㡤敢挱㕤昹㡤㠹㥦㤸搱搲㘸㜹戴戰㌰㕣㕡㄰㉡づ㘵つ㠵摢㕤晤㌱挳搳㐰昷攸愱つ捤攱㤶ㄵ昲敢㘶攰㠴㔰㉣搲昱㘳㘷愴㘳㥢搰搲摥ㅣ㡥つ昰㌷搶戴攱昲戵扦搷搶攱㈴愹㔸つ㝥晢㐵㘲㔲摦㈰㙦戱昹愱挶昶㐸搵捡〶摢扣㤷挷㡣㕦㝥㉤㜵愹慤㤳㕢㈳挷挴慤㐹㉤慡挲慤㠹攵攲㍢㈹㑡摢㘴户㙢挸挴挵㉤戱㐸戳㌴㙦㘴搳挱つ昵㑢㈳慤㌵ㄱ摥搸㠸㠴㈵搴㝥㌴㌹㍦㍦㐷捥㙥㐶愰昸㐱ㄹ捥㜳㙢愳㤳㔶戶㐵㥡挳㤱㌰摡扢㉣搲摡戶㙡㙥愸慥㌱戲㕢〲挴慥ㄳ㠶㍤ㄳ搴㤳㕢敡摢㘳ㄳ㕢㥡摢㕡㕢ㅡㄳ㉤㔵攱攵㈱晣攴つ捦㙣〹㐷昰㡢㌵㤳㕢㥡㑡换挸㔰㉡㙤㕦扦㥦㡤昴ㅢㅢ㉤㍢挲戵㡢昷挲㍥摦㈳戱摢㡤㥥㠳攸㄰㐵㘳㠴㝤㌲㝤㔸㈷捥挴㉦摤㡣㐸つ㜴挵挴扢㐰㐴て㑦㡤㤶㌶挶昷摣晦㕦㜰㝡㝡ㅦ㈷晡㐹换㜱㕢㘰㙡愸㌹摣ㄸ㘹摤改㍤㉣挵ㄶ改㍦㐲㘴敤㠷搱㥣㤲扤㑣㈰搴㑡戵㉡㙢㐵㐳戸㙤㜱㘰㜱愴㘱搱㘲㕥搶攱㍥㔷㜶㌶愹㑤摡昴㥦愰搲慦㔰扣ちㄱっ愶〵㕥㈳㈸㄰搴慦摢昹慣㍣晣摦昵ㅢづ改㈸愵攵〶〷敥㐶挵戲㥡㈶户戴挶㌲㌲晣愲㥣ㅡ㡡㉤㙥㘳昷摣戹㤱晥摥愰㜸ㄳ㈲㙢ㄸ㐴愷昷㌳㜲〱捡攴㙤㥢ㅥ㑤搵㤱㘸〸㌷换㘴㜴慢㔰㔶㤳㝤晦愵㍡ㄲ慢搷扣㔱㌳つ㘳㘵㘵〰㈹っ晥敥㑤散晤㤱㤵㙤搵昸㔱搶慤〹户㝣戰㤷㌴㐰㈳愵㤴㥤㘲挹ㅥ愲㌳愵㠳㑥づㅥ㉣㐹扡扣攴㠸挲昶㠴㠱㠳昱㤲㤶攱挸㥤〷㠱戶て㐲㄰〱㙦㐷㑦扣㜵㠳㍢㑡攱㈹㤱收戹慢㤶㐵㘲㠴㘷〷㜶㑡愵㜷㜸搱搹散晡扡㜹㙤つ㡤戱搱㘸改㤴搶㤶昶㘵晦㑤㍦昴愵晦っ㘱戶慣㕦愱ㄷ敦㝡㑣愰㉢慤摢㜲敥㥢摡摡戴㙣㝡愳㐶敦㑤挱摥ち㘷扦攰㍦搹昴摢昸㉦戸㌳㕢㔶㍥㄰㕤戹捤㤵〵㝣昷㈶㌰㌴户㌵㈲㌷敥戲㈵〳戶㝢㌴ㅤ摡搲扡戴慥愵㘵㈹晢㔳㑦挹挵ㄶ㐷㈲㙤扣ㄹ㤶攳摣晣㤳㥢㝣㑡㘵㘴㈴摣挰㜲摤㌵ㅢっ晦㠱昷㈰㝡㔴攱昷扦昱ㄸぢ扣て㔵〶㙥换〵戶㈱戱㕦㔵ㄳ捥㕡昵愱收㈱㔵つ慤㡤つ捤㤱搸㤰㘹捤戱昶㔶ㅥ㤱㠷昰㉣㌵㠴㠷攵挶㈱挳㡢㐶㡣㕥搹ㄸ㕢愹〶㠲ㄴ摥㜹㙡㝦愶㙤昳愰户㜶㥢㜱搵㠶愷㤶摦㜵㤴㜵扤ㅡ攰ㄸ㤲㙥㠴つ㐷㌵㐳昱搵ㅦ㐱愸㍤〱攳挱〶改挴㑤㙦㐷㕥敦愰昸〴〲㠷っ搹〹㌸㘲㝣㙡㘷搵〸晣捦愳㠶晥㡣攲㜳〸㌵ㄲ㠲㘳㔶㝦〱㘱㌶㘵挱㍦扢㠲散捥㝤愱㑥摥㥤晦㠰㌶愸㜷㘲㔳愳㠰攰㉥搵愴㔰㤳㌴㑤挲㔴〰㡥㝤〹挸㜲っ㐹昷攴昶㐳㌱㈱攰㈷㤶捦〰捣㥦㠰㥦㔹〷㠹搱散㠸㉥〲搲敤慣㉡㠰㑤〸挸㠰㐲㜳㡥㐲ㄵ㐱㈵〴㘴㈱㘷㌶昵挳捦㉥〲ち愱㑥㈶㐰搳愷摥㠹㑤ㄵ愳㥣ㅦ〱㕦挲戹㉦〱㕦㌸㠶愴摢㠳㘵昰㌴㤴慤攸捤㈶㝦〶㤸㍦〱㝤㘱搶晤㈸㜶㠳㜰ㄱ戰㠷㥤㔵攵㜰㈲〴散㐹㔰㝦〸㔵〹㤵㄰㌰〰㌹戳愹て摣〴㔴㐰㥤㑣挰㘰晡搴㍢戱愹晤㔱捥㡦㠰户㔲ㄱ昰㘷挷㤰㜴挳㜲っ㍣つ㘵㉢㠶戳挹㙦愴㈴㘰㕦㤸昵㐸㡡㔱㄰㉥〲㐶摢㔹㌵ㄶ㑥㠴㠰晤〸㉡㠰㔰攳愱ㄲ〲ち㤱㌳㥢晡㠳㥢㠰㜱㔰㈷ㄳ㔰㑡㥦㝡㈷㌶㔵㠵㜲㝥〴㍣㥤㡡㠰㉤㡥㈱改づ㙡㌵㍣つ㘵㉢挶愲㔲昵㘴㑡〲挶挳慣慢㈸㈶㐰戸〸愸戶戳㙡ㄲ㥣〸〱㤳〸㥡っ愱㜸㉦㔵〸㤸㠲㥣搹搴挳㉥〲〲搳㘰挹㌸ㄴ㜷㌸㤲づ敢搳㘱〹㙡摡㔳搸搴㔴戸昴㈳攱捥㔴㈴摣攱ㄸ㤲㙥攸㑥㠷愷愱昸敡戹愸㑥摤㤶㤲㠴昹㙣捤愱ㄴ㠷㐱戸㐸㌸挲捥慡ㄹ㜰㈲㈴ㅣ㐹搰〲〸㌵ぢ㉡㈱攱㈸攴捣愶慥㜵㤱愰㘷㐲㥤ㅣ㘴㠸㍥㜷㘶㔳戳㔱捥㡦㠰つ愹〸戸搴㌱㈴摤㕡㥥〳㑦㐳搹㡡㈵㙣昲挵㈹〹㘸㠴㔹㌷㔱㌴㐳戸〸㔸㘶㘷㔵つ㥣〸〱挷㄰搴ち愱收㐱㈵〴挴㤰㌳㥢㍡换㐵㐰愰ㅤㄶ戹〹㤳搴ぢ㔶挰ㄲ搴戴㈷ㄳ㈴㌶㌵ㅦ㉥晤㐸㌸㌹ㄵ〹㈷㌹㠶愴㍢摤㠷挳搳㔰㝣昵ㅡ㔴愷㔶愷㈴攱㘴戶收ㄴ㡡戵㄰㉥ㄲ搶搹㔹㜵〴㥣〸〹愷ㄱ㜴㍡㠴㕡〰㤵㤰㜰〶㜲㘶㔳换摤㈴慣㠷〵㐳愱㈴㌹搰戳㘱〹㙡摡㔳搸搴㔱㜰改㐷㐲㘳㉡ㄲ㤶㍡㠶愴ㅢ敦ぢ攱㘹㈸扥晡ㄲ㔴愷ㅡ㔲㤲戰㠱慤戹㡣攲㜲〸ㄷ〹㔷摡㔹ㄵ㠲ㄳ㈱攱㉡㠲慥㠶㔰昵㔰〹〹ㅢ㤱㌳㥢㕡攸㈲㐱搷㐱㥤ㅣ攴㜵挰〷㜷㘶㔳㘱㤴昳㈳㘰㝥㉡〲收㌹㠶愴愹〰摥换ㅦ捡㔶摣捥㈶搷愴㈴攰㑥㤸昵㕤ㄴ㜷㐳戸〸戸搷捥慡挵㜰㈲〴摣㐷搰晤㄰㙡〹㔴㐲挰〳挸㤹㑤ㅤ攴㈲㈰昰㄰㉣ㄹ㠷昹ㅤ㄰㌷挳ㄲ搴戴㈷ㄳ㈴㌶戵ㄴ㉥晤㐸ㄸ㥦㡡㠴㜱㡥㈱㘹㘶愲ㄹ㥥㠶攲慢㥦㐲㜵㙡㑣㑡ㄲ㥥㘶㙢㥥愱㜸ㄶ挲㐵挲㜳㜶㔶戵挰㠹㤰昰㍣㐱㉦㐰愸㘳愰ㄲㄲ㕥㐴捥㙣慡挴㑤挲㑢戰㠰㠴搲攴㐰㕦㠶㈵愸㘹㑦㘱㔳慤㜰改㐷挲扥愹㐸ㄸ攱ㄸ㤲㈶㑡摡攱㘹㈸扥晡㑤㔴愷昶㐹㐹挲㕢㙣捤㕦㈸晥ち攱㈲攱㙦㜶㔶㉤㠷ㄳ㈱攱ㅤ㠲摥㠵㔰㉢愱ㄲㄲ摥㐳捥㙣㙡㤰㡢〴扤〲敡攴㈰㍦愴捦㥤搹搴㉡㤴昳㈳愰㙦㉡〲晡㌸㠶愴㌹㥢攳攱㘹㈸㕢昱㌹㥢摣㉢㈵〱㕦挲慣扦愲昸ㅡ挲㐵挰㍦敤慣㍡〱㑥㠴㠰㝦ㄱ昴つ㠴㕡つ㤵㄰昰㉤㜲㘶㔳搹㙥〲㑥㠴㍡㤹㠰ㅦ改㔳敦挴愶搶愰㥣ㅦ〱㍦晦㍢挵攵昱扦ㅤ㐳搲昴搱㈹昰㌴㤴慤挸㑣㐷㤳㝦〴捣晦昲㌸〰戳敥㐶㤱つ攱㈲㈰㘸㘷搵㕡㌸挹愳愳ㅣ㠲扡㐳㈸㑥㈴〹〱㍤㤰㌳㥢晡ㅡ㜵挴㝦㈰㥤ち㜵㌲〱扤㠰て敡㥤搸ㄴ愷愷晣〸搸㥥㡡㠰㡦ㅤ㐳搲㑣搶㤹昰㈴〴昴㘷㤳㍦㑣㐹挰㐰㤸昵㕥ㄴ㠳搸扡㡥㕦㠸㐳散慣㕡て㐷㜹っ㘷㈸㐱㜹㄰敡㙣㘴㠵㠰扤㤱㌳㥢晡慢㥢㠰戳愰㑥㈶㘰ㅦ攰㠳㝡㈷㌶㜵づ捡昹ㄱ昰愷㔴〴㙣㜵っ㐹㤳㙡攷挳㤳㄰㔰挰㈶扦㥣㤲㠰㈲㤸㜵㌱㐵〹㕢搷㐱㐰㤹㥤㔵ㄷ挰㔱ㅥ挳㈹㈷愸〲㐲㕤㠴慣㄰㔰㠹㥣搹搴戳㙥〲㉥㠴㍡㤹㠰㌱挰〷昵㑥㙣敡㘲㤴昳㈳攰搱㔴〴晣挶㌱㈴㑤敦㙤㠰㈷㈱㘰㌲㥢扣㌹㈵〱㔳㘱搶搳㈸づ㘲敢㍡〸㤸㘱㘷搵㘵㜰㤴挷㜰㘶ㄲ㌴ぢ㐲㜱愲㑦〸㤸㡤㥣搹搴摤㉥〲〲㠷挰㠲㈹㉢㥦㡢愲ㅡ㔸㠲㥡昶㘴㠲挴愶慥㠴㑢㍦ㄲ㙥㑣㐵挲つ㡥㈱㘹戶㜱㈳㍣〹〹ぢ㔰㥤扡㉥㈵〹㐷戳㌵戵ㄴぢ㈱㕣㈴搴搹㔹戵〹㡥昲昰搵昵〴㠵㈱搴戵挸ち〹ㄱ攴捣愶㉥㜷㤳戰〸ㄶ㥣づ换㤳〳㙤㠰㈵愸㘹㑦㘱㔳搷挱愵ㅦ〹攷愵㈲攱㕣挷㤰㌴昹挹搹㑢㈱愱ㄵ搵愹戳㔳㤲搰挶搶戴㔳㉣㠷㜰㤱戰搲捥㉡捥㠰收攱慢㔷ㄱ㜴㉣㠴攲㌴愸㤰㜰ㅣ㜲㘶㔳㙢㕤㈴攸㥢愱㑥づ㜲㌵昰挱㥤搹搴慤㈸攷㐷挰戱愹〸㔸攵ㄸ㤲收㘱敦㠰㈷㈱攰㜴㌶㜹㐵㑡〲捥㠴㔹慦愷㌸㡢慤敢ㄸち攷搸㔹㜵㈷ㅣ攵㌱㥣㜳〹㍡て㐲㜱㐶㔶〸㌸ㅦ㌹戳愹㘶㌷〱㜷㐱㥤㑣挰挵挰〷昵㑥㙣敡ㅥ㤴昳㈳㈰㥣㡡㠰㝡挷㤰㌴㈵捣ㄹ㕥㈱攰㙡㌶㌹㤴㤲㠰㑤㌰敢㙢㈸慥㘵敢㍡〸戸摥捥慡〷攰㈸㡦攱摣㐰搰㡤㄰㡡㜳挳㐲挰㑤挸㤹㑤ㅤ收㈶攰㐱愸㤳〹戸つ昸愰摥㠹㑤㍤㡣㜲㝥〴捣㑡㐵挰㑣挷㤰㌴㌹捤搹㘵㈱攰㝥㌶㜹㝡㑡〲ㅥ㠴㔹㍦㐴昱㌰㕢搷㐱挰㈳㜶㔶㍤ち㐷㜹っ攷㌷〴㍤ち愱ㅥ㐷㔶〸㜸っ㌹戳愹〹㉥〲〲㑦挰㠲㕦㠸㍥㤷挵㑦挲ㄲ搴戴㈷ㄳ㈴㌶昵〴㕣晡㤱㔰㤱㡡㠴㜲挷㤰㌴㔷晥ㄴ㍣〹〹㉦愰㍡㔵㥡㤲㠴摦戳㌵㉦㔱晣〱挲㐵挲ㅦ敤慣摡〲㐷㜹昸敡慤〴晤〹㐲㍤㠳慣㤰昰ち㜲㘶㔳愳㕣㈴攸愷愱㑥づ昲つ攰㠳㍢戳㈹捥挸晢ㄱ㤰㤷㡡㠰愱㡥㈱㘹昲㥥戳敦㐲挰扢㙣昲攰㤴〴扣て戳摥㐶昱〱㕢搷搱ぢ㍥戲戳敡〵㌸捡㘳㌸ㅦㄳ戴ㅤ㐲晤ㅥ㔹㈱㘰〷㜲㘶㔳扢戹〸〸晣ㅤㄶ㥣ㄲ换㤲㐹昸っ㤶愰愶㍤㠵㑤扤〴㤷㝥㈴㜴㑦㐵㐲㡥㘳昰慥㈵挸攲摣㘴ㄷ收㠰㜳〰搷搱昹つ㤱ㄵ㥣戴敡ㄹ挵戲攸㠹敤戱戶ㄶ㤹㘱敢ㄱ慤㙥㤹搵搲㔶摤㄰㕢搶ㄸ㕡搵㈷敡㈴づ㕤ㅣ㘹挶晣㜷㉢愶挱㍤扡㤶㘵换㈲㘱ㅤ慤㘹㘹㙦慤㡦㑣慢晥㕦㤸ㅦ㤷㝤㠵㌹ㅦ愵搲搲ㄵ戶晦㙣捡ㄷ㍤㐰愱愷㘰㑢换晡ㄳ㕣㝡㘷敥㘴㜱戶㙢㤶㕤㤲ㄶ㠰戹ㅤ㡣捥㙤㘸㙢㡣攴㐴㘵㠶㕢搲搹㔱戰㠸㐵〵攱㙥搱戹㡢㌱愳㔵摤㈳㍡愵戵㈱捣㌹㈵敥㡣扥㌶㜴㐶㘴ㄱㄶ㄰ㅣ摣ㄲ㙢攰〲敤ㅥ搱戹㤸㘹㡡㉤攳㕣㘸晤慡摥〹㌹㤹㌴捤㡡㑥㘸㘸㡥愱ㅡ搹㡢㑣攷㐶㙢ㄶ户慣挰㈳ㄹ敤㑤捤㔳㐲换㘲晦ㄳ㝢㐵挹㝥愱㤰㕤愳搲㔵㝡扡捡㑥捦晥㑦昷㑦攰ㅢ㡣慥摤戰搸扤㔹ㄶ扢て㐱㔷㙤㙢㙤愸㙢㈷㘷㔲㔵ㄱ㘴㈶㠵散挶戴慣㔷㤰昲㑥㝣扡昶愲㘷搵〲㥢㥢昰戴㠱敦〴㝡晣㔱㤷扤〰搷摦愲㐵摤扦㠳㌸㘸捡扣㘹ㅤ敢㜹晥㑦捦㡤㘴㜱㙤挰㉥㉦㥦攸〷㜰㑦扢ㄷ㜱㐹〵㍢ㄵ〶㈷㍡〳㜳摥㥥ㄹ㡣ち㠶㥤戴㘷㐷㜲㌲㘶攰扢㐷㘷㠴敡㈲㡤㔸㌸搰ㄴ㙡敢㘹㘷戸㠲〳てㄵ挴ㅣ摢挴㤶愶愶㄰㝢ㅤ㥦㡥愸愹て㌵㐶戲愳㔵敤㙤㉤㌳ㅢ㥡㜵ㄴ㐲扡愶愳ち慤㠴㉡戴搲㥥攲㡦捥攱㠲㈲㐹搳㔷换愲㔰㙢㐳摢攲愶㠶晡㙣㘶㌸㥤晡㍦搱㕤㌱晥㌳㐱愶搹捣攱挴扢㘶挰㥥戹挷敥ㅥ㡤㘵㌶愴㡥扢ㅦ㥤㍡㕤〵昰㑦晤㠷敢㑤㜰散㤱昳㠶晥〱摥戲昰㠵挲ㄹ㍦㕦捡㡣㉤㌴㕦慥㠶㐶㡥㑦敡㜵〲昰搵㍦〲捡〴扦㤹㕣戱戱搳挵〸摤〰〸捥㘸〹㠵㈷㠷敡昱愴㔳㌷攷㌹愷㙣散㕡ㅥ㙤㕡㉤㉥て㤹㠸愹㙤慣㘴㕡摥㄰㡥戴㘶㔳㔱㠳攷戸㌲戹戰㈴㘰敦㐳㡥攷戴慣慣㥣㙣扦扡愶ㄹ㕦挳㥣㐹㜷昷㜳㘲搳㤲晣㝦㝡㐸〵攷摡㄰㔶〶愴晥〹攱攸㝦㌳愶㌷㤱㘵㍣ㅥ挰捦〴晣〲㤱昵㘷ㄸ扤晢㈶㜱愵〶搶㜳㘸㠰㌲戹㕣㈰㤳㙢㐸戲戱摥㐲ㄶ㥦㘴㐹㈰㌹慥㐵㈳〱㝢扤㐸戶㜹散㈸㔰㠳㕥ㅥ〹〷敤㐳㉣ㄷ愷㜰㜷愴愷㘷㘲㔷〷扣ぢ敥㤲慡㠵戳愶㥡㠸慣㈶㔱㠳搰㠴〰ㄷㅣ收㜰戰挰㝦慤摦㑦敡㘰㔰愷㤳㠱愰㝡ㅢ搲〴捥挱ㅤっ㜲慦㘹㔰㡥㕢㘱㄰㡡ぢ〶㜸〵㠰愴㌹㕦㈹慥ㄲ攰㌹㉢㉤挰〷慦扡㜰㡣㔴㍢㔰㠸挷㐹ㅤ愰敦㑦㤰攲攱㈷摥ㅤ戳愱敤扣㍢㝥捡ㄲ昸㙡㍥捡㘷扡愳晡っㅡㄳ〹㤲㘶ㅦ㜳㑦敢ㅣ〲㍦昷〷㜴㈷愰〷〱㕦〰挰晤ㅣ攸㠹㕣㑦挳ㅦ㥥晡搹扦㘸晦愴换㉣㔰㘸〱〶ち晦攱昲摢㥢ㅡ㥢挲㕥昴摢㥢㝥㝦㠲搲㑢攱捦搰搹ㄴ昶〱愴㉢ㄴ晥㠲㤲㐲㘱㕦晡㘶晣〹ㄴ敥〶㙤攷ㄴ愶愳㤸㔰戸扢㌸戱㌳㡡㑢ㅡ㝣㈸摣〳ㄸ扤㈷㠱㕣敥攰〳攸㑦挰〰〲戸〲㐲㈸ㅣ㠸㕣扣ぢ搶攰ㄱ愶搷搰㙣慣扡㘰敢㘵〳㝦㠳㠰〱㝦摡攵搴搵〵〷搳改㄰㍡攵㡡〵攱㡦〷㈹晢㤲㐹㜱㤹㠲捤摦㔰㐰晡㍡㑦㍢㜵㝡㤲㔶晤㔰㑥搸换愳㘷㉥㜱㐸㘰㙦ㄸ戴㥤戳挷愵㄰昸攰〹㌶㍡㐱㐲扥㕣て㘱挸愱挲㌹挸晣ちㄸ扤て㠱㕣㉢攱〳ㄸ㑥挰〸〲戸㝣㐲搸摢ㄷ戹摥愶〳扡ㅥ捣昲㈱㜱ㄴ愰㈰㜱戰换户慢ㄳ晥㥡扥㐷搳㌷㔷㍤㜸㐹攴㔲〷㥢挴晤〰搹㜵ㄲ㐷愲㥣㤰㔸㐰捦㕣㈶㤱㐰㘲ㄱ戴㥤㤳挸攵ㄴ昸攰㕥㉡㥤ㄸㄲ戹愶挲㠷愳ㄲ㘰㜴㈹㠱㕣㙦攱〳㈸㈳愰㥣〰㉥挱㄰ㄲ㉢㤰㑢㈶㌱㜹晤〱㝡攲晥㠰㠲挴㔲㤷㙦ㄷ㠹〷搰昷㠱昴捤㤵ㄳ摥㤱㍣ㅥ㍡㈱㔱昳㠲㔱戶㈲㐸搷㤵愱慡〲㐴昸ㅡ㑢㈷ㄳ㤰㑢攰㙢㍣戴㥤昳挵搵ㄷ昸㘰㘹〶㥤㈰㈱㕦㉥挱㌰㜴戰㙥愷搳㑤〰㐶㑦㈴㤰换㌳㝣〰搵〴㑣㈲㠰㉢㌶㠴慦挹挸挵㠷㉣ㅦ扢昱改㙤㔳㠱〱㔱搳㕤㑥㕤㐳㜶ㅡ㥤ㅥ㐴愷㕣㕤攱敤㙤㕣㔲㘱昷戶改㠰散㝡㙦㍢ㄴ攵㠴扤ㄹ昴捣攵ㄸ〹散捤㠲戶㜳昶戸㙣〳ㅦ㍣㜹㐷㈷㐸挸㤷㙢㌷っ㌹㔴㌸散ㅤっ㡣㍥㠴㐰慥敢昰〱捣㈱愰㠶〰㉥昵㄰昶收㈲搷摦っ㔹㥦挷晥㝣挸㥣㡦㈲㈰㌳攴慡挳搵敢づ㘵ㅤ㠷戱づ慥搴昰昶㍡㉥捦攸愴搷㜱昱㠶昰㜶〴㥤㜰ㄵ㐷〲㙦ぢ愰敤㥣㌷慥昶挰〷㑦昱搱㠹攱㡤㑢㍥っ㉤搰ㄹ摥㡥〶㐶搷ㄲ挸攵㈰㍥㠰㠵〴㠴〸攰ちㄱ攱慤づ戹㜸慦攳㤳㡡㍥㐴㠵㠱〱㔱㉢㕣㑥㕤扤㉥㐲愷㔱㍡㕤〳㠰㤷愸㤳愱敢㠴㈸㉥昰㄰愲ㄶ搳〹㔷㝡㈴㄰戵〴摡捥㠹攲㡡㄰㝣昰㈴㈰㥤㈰㈱㕦㉥ぢ昱攱愱ㄱㄸ摤㐴㈰㤷㡣昸〰㥡〹㘸㈱㠰慢㐸㠴愸㘵挸挵㠹攲昳㘹㍥㐴戵〲〳愲戸㡡挴㌸㜵ㄱㄵ愳㔳扥㌴㐱㜱挵㠷㜷㜸㜲㤹㠷㍤㍣摢〱搹昵攱挹㤵㈱挲摥㜲㝡收ㄲ㤱〴昶㔶㐲摢㌹㝢㕣㑡㠲て㈶ち攸挴戰挷昵㈴㈶づ㉡㥤攱㜹㉣㌰晡㌸〲戹搶挴〷㜰㍣〱㈷㄰戰ㄱ〰㘱敦㐴攴㤲㑦〶挹㜷搶㜰㌲㔸〳㈸㐸攴㑡ㄴ攳摢㌵㉣㑦愲敦㤳改㥢慢㐶扣扤㡤㑢㐵㙣ㄲ㑦〱愴㉢㤷㜵㕣㕦㈲㌴慥愵㙦㉥㌴㐹愰㜱ㅤ戴㥤搳挸〵㈹昸攰戱㐵㍡㌱㌴㜲㔵㡡㠹〴㍡㐳攳改挰攸㌳〸攴㡡ㄵㅦ挰㤹〴慣㈷㠰㡢㔸㠴挶戳㤰㡢㜷㐲㍥晣敡搳〹捦〱〶晣㜱愱㡡㜱敡敡㠴攷搲改㜹㜴捡〵㈷㕥晥戸捡挴ㅥ慤攴㑦戶㈲㐸昷挹㤴㙢㔰㠴愸ぢ攸㠴㡢㔱ㄲ㠸扡〸摡捥㠹攲愲ㄵ㝣昰挸㈳㥤㈰㈱㕦慥㕣㌱㑤㘶摤㑥㝦扢〴ㄸ㝤㈹㠱㕣搵攲〳搸㐰挰㘵〴㜰愱㡢㄰㜵㌹㜲㉥愲㤲㙦攴愳愳㕤〹っ㠸攲㐲ㄷ攳搴㐵搴㔵㜴㝡㌵㥤㜲㔱㡡㤷㈸慥㐴戱㠹攲㑦㌰搹扣㐴㜱㥤㡡㄰戵㠹㑥戸㘰㈵㠱愸㙢愱敤㥣㈸㉥㙣挱〷捦㑢搲〹ㄲ昲㝤〷搲㌴㤹㜵㍢㐴㕤て㡣扥㠱挰㜷晤〱㌷ㄲ㜰ㄳ〱敦〱㈰㐴摤㡣㕣晣户ㄶㅥ㌱㑥昱㕢敢㔶挰挰ㄵ搷挴㤸㡡㝢㑢挵昲㜳昵㌶晡扤㥤㝥戹㝥挵换ㄵㄷ慤搸㕣愵散㔴㕣搲㈲㕣摤㐹㈷㕣摢㤲挰搵摤搰㜶捥ㄵ搷挰攰㠳攷㉤改〴〹昹㜲㈱㡣㘹㌲㜴㠶慢㝢㠱搱昷ㄱ挸㐵㌲㍥㠰晢〹㜸㠰〰慥㥢ㄱ慥ㅥ㐴㉥摥愹㙡晣㐷摦挳挰㠰㈸慥㥤㌱㑥㕤㥤㙡㌳㥤㍥㐲愷㤹戸㔸昵ㄲ挵挵㉤㥤㄰搵つ㄰㈱敡㔱㍡攱ㅡ㤸〴愲ㅥ㠷戶㜳愲戸㔶〶敤挳戳㥡㜴㠲㠴㝣㜳愰㌵㑤㠶捥㄰昵㕢㘰昴㤳〴㜲㌱㡤て攰㈹〲戶㄰挰昵㌵㐲搴搳挸戹㠸昲㍤㔷㍥ぢっ㠸敡攵㜲敡㈲敡㜷㜴晡ㅣ㥤㜲㍤㡣㤷㈸㉥㠲ㄱ愲〲捦〳搲㤵挳㍣㔷捥〸㝦㉦搰㌷㤷搰㈴昰昷㝢㘸㍢攷㡦㑢㙤㠴扦㤷攸挴昰㌷ㄴ㕡ㅦ㝡晥〰㡣㝥㤹㐰慥挵昱〱晣㤱㠰慤〴㜰㜹㡥昰昷㈷攴攲晣捤昱敦㘸慦〲〳晥昶㜱㌹ㅤ㉤㝢慤ㄷ愴㝥㡤㑥㕦愷㔳㉥愷ㄱ晥㕣扦摥戹㠶挶收敦つ㐰㜶晤㕡㠳换㙥㠴扤㌷改㤹敢㙦ㄲ搸㝢ぢ摡捥搹㉢㐳㌱㘱敦㉦㜴㘲搸攳㘲ㅤ㐳づ㤵捥㈱敤慦挰攸户〹慣昰〷晣㡤㠰㜷〸攰摡ㅥ㘱敦㕤攴㔲晦ㄴ昰㍤ㄵ扣㡦㈲㈰㤳换㝤㑣㈳㝡㑢㈳攴昰戶㡤㜵㝣挰㍡戸㌴挷摢ㄹ戹ㅥ挷ㅥ戵㈹㝦㠰㜲戵㡥昰昶ㄱ㥤㜰搹㑥〲㙦摢愱敤㥣㌷㉥敦ㄱ摥㜶搰㠹攱㡤㙢㝣㑣㤳愱㌳扣㝤〲㡣晥㍢㠱㕣晦攳〳昸㤴㠰捦〸攰㤲㈰攱敤㜳攴㕣扤捥㜷搴㝥〹っ㠸攲戲ㅦ攳搴㌵㙡扦愲搳慦改㤴换㜷扣㐴㜱捤㡥㑤㔴ㅦ㝡攱㔶㠴慦晢攲愲ㄶ㄰㈱敡㥦㜴戲㄰戹〴愲扥㠱戶㜳愲戸〴㐸㠸晡㤶㑥㔰㠳㝣戹づ挸㌴㤹㔵㍢ㅤ散㍢㘰昴昷〴㠶晤〱㍦㄰昰㈳〱ㄱ〰㠴愸㥦㤰㡢ㄳ挵㌷ㅡ扣〶㝦㥥㥢㙢㍦〳〳愲戸㙣挸搴敡㈲敡ㄷ㍡㑤挳〴㠴攲ㄲㅦ㉦㔱㕣搷㘳ㄳ㤵昲攲㠲慢㝥㠴㈸摣愳㑥㔳换㤱㑢㈰ち㑦て敦〲㔱㉢㔱㑣㠸捡愲ㄳ戴㔷扥㕣㉢㘴㥡っ㥤㈱㉡〰㡣敥㐶㈰搷ㄱ昹〰戲〹攰㡢摤ㄴ㤷ㄶ〹㔱㐱攴攲㐴昱㈵っ㍥㐴㜵〷〶㐴慤㜶㌹敤㉤戵捡搰敢㐱愷㍤改㤴㑢㠱扣㐴㜱晤㡦㑤㔴捡愱户ㅥ㄰㈱捡愲ㄳ㉥ㄳ㑡㈰慡㌷戴㥤昷㈸㉥㈷ㄲ愲晡搰〹㕡㈷㕦慥㈹昲攱愱㉦㌰扡ㅦ㠱㕣㙦攴〳搸㡤㠰摤〹攰ㄲ㈴㈱㙡て攴攲㐴捤昱㔹㜷㠲换搵晥挰㠰㈸㉥㐳㌲㑥㕤㍤㙡〰㥤づ愴㔳㉥ㄹㄲ愲㕣〷晣㑤搰〹㔱㠱扤〰搹昵〳晥㌵㈸㈷散つ愲㘷慥㌱㑡㘰㙦〸戴㥤戳挷戵㐸挲摥㔰㍡㌱散摤〰慤㠹㠳㑡㘷㍣收〱愳昷㈶㤰㡢㤵㝣〰挳〸挸㈷㠰敢㤷㠴扤㕦㈱㤷晡㠰敦㝢ㅣㅢ㡥㈲㈰昳㌶㔷ㅤ慥㕥㌷㠲㜵散换㍡戸晣挸摢敢ㅥ㠴捥敥㜵㈹慦㘷戹㈲㐹㜸ㅢ㐵㈷て㈳㤷挰摢㘸㘸㍢攷㡤㑢㤸㠴户晤攸挴昰挶㜵㑣㠶ㄶ攸っ㙦〵挰攸㐲〲戹挶挹〷㔰㐴㐰㌱〱㕣昶㈴扣㤵㈰ㄷ敦㜵㝣㠱㠷捦昰㉣〳〶㐴㍤改㜲敡敡㜵攵㜴㕡㐱愷㕣愲攴敤㜵㕣㤷㘴昷扡㑡㐰㜶扤搷㜱㈹㤳戰户㍦㍤㜳㑤㔳〲㝢〷㐲摢㌹㝢㕣晢㈴散㡤愱ㄳ挳ㅥㄷ㐰ㄹ㜲愸㜴㝡摤㔸㘰昴㌸〲戹㌸捡〷㌰㥥㠰㉡〲戸㕥㑡搸㥢㠰㕣昲㉤つ摦摥㔶つ㈸㐸攴搲㈹攳摢搵摢㈶搱昷㘴晡㝥ㄷ〰㙦㙦攳摡㈶扢户愵㍣挶㜱攵㤳昰㌵㤵㑥戸〴㉡㠱慦㠳愰敤㥣㉦㉥㤵ㄲ扥愶搳㠹攱㡢敢愵㑣㤳愱㌳㝣捤〰㐶捦㈴㤰㙢愹㝣〰戳〸㤸㑤〰㤷㔷〹㕦〷㈳ㄷ敦㙤㝣㤱㡡㑦㙦㥢〳っ㠸攲昲㉡攳搴搵摢㙡攸㜴㉥㥤㜲㈵㠶㌴㜶ㅥ㜳㑥㘳戳㌸㥢敥㥤㈴㑥㥡挰㤷ㅡ愲㥣捡慦㘹㕢搵㠸攵ㄳ㑣㜲搲搸㑥㜱晡㍢㈸㍡㑣㘵户戴㘲挶㉤搳晢㑥㠸㜸搹㤷㔱㜱㑥㕦捦晢㌶愴ㄸ㉤㕣㈹㤰㜵敢㡦挹敦㤴㠸㤷㘷挳㍢ㅥ扥㘷ㄹ㙥㠱㐳搱挴扥㌳ㅢ敡㕢㕢㘲㉤搱戶㈱㌵㔸ㅤ㌴㠴敦㉦㠹攲〵㌶㔵㔹㌷挳愳㙦㥤っ㉣戳ㄹ㠱㘴㉤攷昳晣挱愵捤㉤㉢㥡愵㌵㔹㌱扥挶㐵昸敡搶㡤搵〴㔹て户扤㐱㥥挵㔵〵㉣慣て㠷散㤱㘱㜱㕡㥥㥢挵愹㜹㐹㜰ㅥ㕥ㄲ㥣㡢攷㤶㤵㡥ぢ㤸㕤㥤ㄸ愷㙦㔵愷敡㔵㔸㐵㌲扢㜵㔳昹㥥㤷㠵㈴㑤愸挷摦戶㄰〸㜰㍥㍤敢㐶㠴扣㙢㠵ㄲㄹ㘵㘱〹散㐸㐸扤〰㈲㘸㘵愰攱搴〵㡥㠲散㌹㜱㐲慤㙢㕤㔰攰㘸攸扡㐳㈷ぢ〶昰㜲搲㔸愰ㄶ㥡㕥搰㈴扥㙣㌴戰㄰敡摥㔰攳ㄵ〲收愵〲散㐲㔶愶攳㕤て㐵ㄵ㍡㡦愲ㅥ㔰扤つ㈹ㄵ㠰㔱㜶㐲〴㉡㈶攴㥢つ㉤㍢慥扡ㅣ㔱戲扢挰㤰ㄶ㔸〴㐸捡㍥愰㌶〰挶㝥㤰戸ㅦ戵愹扣〱㠵戱ㅦ㠳挸㜳戳㜲㑣愲扢㐹昴㜰ㄲ捡㐲㠲晢㔲㕤〲㜷攴ㄹ㐵㜱てㅤ㔲㌷㐲〴慤㕥㌰㔲ㄷ㘸㠲昴昲搵っ㕤㈲㕦㉤搰昸昰戵っ㙡㍦扥㝡㍢摥昵㜰㔶㍢㠲㈲〶愸捤㔷㕦戶㡢慡㜶愸攲㝣敤〶慤昰㜵㈶㕡㙢昸搲攴㡢挳㐳㥤づ㙤㌲㌵扢㥢㝡㔶〱〷㙡昶㐰㥥㥢戵愷㐹昴㌷㠹〱㑥㐲つ㐲㐲愸㔹攷愶收㌸㌶敦㜸㠸愰㌵ㄸ〰㔶ㅢ㌸〱搲㑢捤㠹搰㈵㔲戳ㅡㅡㅦ㙡搶㐰敤㐷捤㄰挷扢摥て㔵挸晢㐸昵㈹㠰摡搴攴挱㈸搴㥣ちㄵㄳ挸愷愹㘱㤰㐲捤戱㉥㙡〲愷〱㤲扡㉢慤昴攵㉢摦㔴㝥〶ち㠳慦㕦㌹昵〵捥㐴㍥㝦攲㠴㠹㜳㙡敢敢挲愵昵挵〵㤱戲扡捡戲㤲愲㜰㘱愸㈴㕡㕣㔸ㅡ㉡慣っ㔷㤴㠵挲攱㜲㑢收摣搹昶昵㈸㘳つ㜷㍣攸戳㤸ㅢ㘱㜲戴愹㔱挸〹搳慤づ搳㍣㌹敡㜳㘱搲攷㐱〴慤㕦〳㠰㐴㕡攰㝣㐸㉦搳ㄷ㐰㤷挸昴㠵搰昸㌰㝤ㄱ搴㝥㑣㡦㜶扣㜷扣㤱㔵㕦ち愸捤㜴㠱㘹改㘵㔰挵㍢㘱ㄱ戴挲㜴搴挵戴㈶搳搲〹挳扥愴ㄶ㥢㝡慥〲づ愴㤶㌸慥〳㔷㈳㙦㤳㕡㕣㔲㔲㔹㕣ㅦ㉡㡦㤴㐴敡㑡愲搱㡡㡡捡㔰㈴㔲㠰搷㙦㠶㑢捡换ち㈲㔱慢搴㌴㘷㈳捡㔸㘵㈶户㠹戹㜲㤳愳㑤敤㡦㥣㤰㝡戴㥢搴敢㘰搲搷㐳〴慤〳〰㐰㈲㑤㤳㔴㑤ㄶ㌵㠹搳愴挹㍡搰ㄸ挷㄰㌱㤶攲㌶ㅡ户㈱愵挶挲㈸扤敦づ愸攲㥣㡣㠷㔶㌸㤹攳收㠴㈷㌳攱攴㘰㕦㑥慡㑣㍤昷〰〷㑥㈶㈰捦捤㥡㘸ㄲ搵㈶㌱挹㐹愸愹㐸㐸㘴戳㥣挸㔸㠵扥て㔲摦てㄱ戴愶〱㈰㍡ㅥ攳㌵て敡扡㤶㘲㈱㠴㜵㤰㌱㔶戳搴㈴㡡摦搰戸つ㈹㌵〳㐶㠹散㌱愸㤸㐰ㅥ户㔰㈰㈵戲〹敥挸攲㝢㝢扣㙦㘴㥣攸㠶ㄳ摣㍢㠵㐴㘴〷㍢慥〳㑦㈱㙦敦敤㘸㐵㔹㔱㘹㔹㌴㕣ㄶ㉡㉡挳慢㙣挳ㄵㄵ攵挵愵搱㠲愲㐸㘱㕤㜹戴㌴ㄴ戱づ㜱捡攸㉤㈸㘳捤㌱戹愷㤹慢㌱㌹摡搴㝣攴㠴㤳晤ㅤ㑥㘴〸晤づ㈶晤ㅣ㐴搰㍡ㄴ〰㈴晣昷昶㘱挶挸搷㌳挸敢㜳昵换㉣扡㡤搱ㅦ〱愳㜰戲ㄵ慡昸摥㕥〰慤㜰㌲摡捤㐹㝣㙦㡦昲攵㠴㤳搸搲㠸搷㈰挱挹搱挸㜳戳㙡㑤㘲愱㐹㠴㥣㠴ち㈳㈱㤱敤敢㐴㈶づ摥㠰搴㙦㐲〴慤〸〰愲昳摢摢㔱㘳㥣㠳㙡攴㥤扣晡ㅤㄶ摤㠶慣㕡っ愳㐴昶ㅥ㔴昱挸㤶㐰㉢㤱つ昲㡤㙣愰㙦㘴㑢㑤㍤ㅦ挲ㄵ㈲㙢㐴㥥㥢搵㘴ㄲ捤㈶挱㘹㘵㙥慡ㄵ〹㠹慣扦㍢戲㡦搹扣敤㄰㐱㉢〶〰ㄲ㤸晣愷捥搳㡦摢㡣昱㜰㈲昸㈲〴晤〵㘱摢攸㝡㌹㡣ㄲ搹㔷㔰㌱㠱㍣ㅥ㠵㠶㤴挸㝡扡㈳㡢昷攳敥扥㤱慤㐲㈱㘹挴扦㈰ㄱ搹戱㡥敢挰㌷挸摢晤戸愸戲扥㍥㔲㔴㕣㕡㔲㔹㕥㔰㔲㔲㔷ㄷ㉡㉦㡡搶ㄵㄴ搴㠷愲㈵㤱㤲㑡ㅣ戵㡥㜳捡攸㙦㔱挶㍡摥攴扥㘳㑥收㠹搹㝡摡搴ㅡ搸㠴㤳㠰挳㠹昴攳ㅦ㘱搲㍦㐱〴慤㤳〰㐰挲扦ㅦ㥦㙣㡣ぢ㠹〸㔱㘴㘴㐱㙣㐳㑡慤㠵㔱㌸挹㠲㡡〹昹慥㠳㔶㌸昹攱㠷㡥换㠹㐰㌷㐰㔲㥦㌳扦〳㌴昹ㅡ㠳㜳扥搲㌲晥㕤〳㄰㜵㍡昲摣慣㌳㑣攲㑣㤳㔸敦㈴搴㌹㐸㐸戸摦挰㘵晣昲㉢㠷㙤敥づㄱ戴㌸㕤㑢愷㠱ㅥ挸㝡捦㝣㍤愱㑢㍣昳攵㐲攳㜳收戳愰昶㍢昳㥤攷㜸搷㡢㔰㠵扣㔶㔹昷〱搴收敢〲ㄸ㠵慦㝥㔰挵昹扡〸㕡攱敢ㄳㄷ㕦㥡㝣挹㔱㝥扢㉦㌵㥣攵ㄵ㙡昶〴づ搴㕣㠲㍣㌷敢㔲㤳搸㘰ㄲ㤷㌹〹㜵㈵ㄲ㐲捤㐷㙥㙡〶戰㜹〳㈱㠲ㄶ㈷㘸挵㈹愹搱攴㐲㌳㝣捤㘰慤慢㡤㤱捦ち挸慢㥢昵摥㌴㙥㐳㔶㙤㠲㔱㈲换㠷㉡ㅥ搹戵搰㑡㘴㙦戹㈳㕢挴㉡㜸㘱昹愶㙦㘴搷㤹㝡㐶挰ㄵ㈲扢ㅥ㜹㙥搶つ㈶㜱愳㐹㜰摥㤵㥢扡ㄵ〹㠹散㜵㜷㘴㈳搹扣㔱㄰㐱敢㌶〰㈴㌲㕥㜳㙢㕥㘴㙢㕥㔷㙢㕥㐵㕢户ㅢ㘳㍢㝣挹敢愱㜵㌱㡢㙥愳敢㍢㘱㤴挸㑡愱㡡㐷㜶㌷戴ㄲ搹ぢ敥挸攲晢散㌹摦挸敥㌱昵㔴挲ㄵ㈲扢ㄷ㜹㙥搶㝤㈶㜱扦㐹㜰㤶㤴㥢㝡ㄸ〹㠹散㔹㜷㘴〷戰㜹〷㐲〴慤捤〰㈰〸㉣昸愵捥戳捦ㅥ㌱㐶扥つ㐱㕥㐱慤㈷ㄲ戶㡤慥ㅦ㠵㔱㈲㥢〴㔵㍣戲挷愱㤵挸ㅥ昱㡤散㘱摦挸㥥㌰昵㑣㠳㉢㐴昶㕢攴戹㔹㑦㥡挴㔳㈶戱挵㐹愸㘷㤱㤰挸ㅥ㜴㐷㌶㥤捤㥢〱ㄱ戴㌸㘱㤹㌲戲攷㡣昱ㄴ㔴愳搷㔲搴戰攸㌶愴搴ぢ㌰㑡㘴昳愰㘲〲㜹㍣㥥〶㈹㤱摤敡ㅢ搹捤扥㤱扤㠴㐲搲㠸挳攱ち㤱晤㠱慥戰㔹㥣㝦㤴挴ㅦ㑤㘲慢㤳㔰慦㈲㈱㤱摤攸㡥散㐸㌶㙦〱㐴搰攲㔴愲㌸攵挰戲昷㤹散㍤づ㌶敢㜵㘳摣〶昷昲㉡㙤㝤㈶㔳㘱ㄸ搵㥢㌰㑡㘴ㄱ收愰㐶㍥㑤扤〵㈹㤱㕤敥㡥㉣㝥ㄶ摡攰ㅢ搹㕦㔰㐸ㅡ搱〰㔷㠸散慦㡥敢挰ㄲ攴㥤㙢㘷扣㌹㌸㔲ㄹ慤慢慦慣㉣㈹㠹㠴㑢敡㈲〵愵㠵㈵㐵㤱晡攲㡡㑡扣扡扥摣㤲㘹㐴㌶㙥㈹捡㔸㝦㜳㍣攸㐶收摥㌱㌹摡搴晢挸〹㈷ㄷ㌸㥣挸㔹愸〵㈶扤っ㈲㘸㙤〳㐰㥡攳㜷敤晣㐱摣挸捡㉥愰㔸挱愲摢ㄸ晤㐷㌰ち㈷慢㔸ㄱ㌵晣㙥㠷㔶㌸㔹攷收㈴㝥㌵戵搶㤷㤳ㅤ愶㥥ㄳ攰ち㥣㝣㠲㍣㌷敢敦㈶昱愹㐹㝣收㈴搴㤷㐸㐸㘴㈷㍢㤱㐹ㄴ慢搹扣㌵㄰㐱敢㉢〰㐴攷㜷捤昱戵㌱昲㕤〵昲㉥㜱㝤ㅡ㡢㙥㐳㔶晤ㄳ㐶㠹散っ愸攲㤱㝤〳慤㐴戶摣ㅤ㔹晣愸摡收ㅢ搹户愶㥥戳攱ち㤱㝤㠷㍣㌷敢㝢㤳昸挱㈴㝥㜴ㄲ敡㘷㈴㈴戲㔶㜷㘴攷戲㜹攷㐱〴慤㕦〰㤰挸㑥㠰搴晣㝤慥㔷㔳慣㠱戰㘸挱㈷㑤㙦愴搸㐴㜱㈹㡢㙥㐳㑡挹ㅣㅢ㔵㤷㐱ㄵ㡦㉣ㄳ㜸㠹㉣敡ㅢ㔹搸㌷戲㉣㔳捦㔵㜰㠵挸㌸慢挶捤敡㘶ㄲ搹㈶挱愹㌴㙥慡㍢ㄲㄲ㔹㥤㍢戲㡤㙣摥㈶㠸愰搵〳〰㠲戵摦昹愲愷㌱昲慤〲昲㑥㜴㝤ㄳ㡢㑡㘴ㄶ㡣戲捦㙥㠱㉡ㅥ㔹㙦㘸㈵戲昹敥挸攲扤㜱慥㙦㘴㝤㑣㍤㜷挰ㄵ㈲敢㡢㍣㌷慢㥦㐹㜰摥㑢㌴扢㍢〹挵㈹㉤㠹㙣㡥㍢戲扢搸扣扢㈱㠲搶〰〰〸昶扤〲ㅥ㘸㡣㝣㕤㠰扣㜷㕤㍦挴愲ㄲ搹㈰ㄸ㈵戲捤㔰挵㈳ㅢ〲慤㐴㌶搹ㅤ㔹晣搸㔳敤ㅢㄹ愷慤昰㐹搳㡦挱ㄵ㈲攳ㄴㄵ㍤〶ㅥ㐷摥㍥昶攰㤶㐷㕤戴愰っ㍦摦愳㜵㈵愱昲㘸㕤㜱㘹㕤㜹㕤愴慣㥥〷愱㠲昲愸戵户㔳㐶㍦㠱㌲搶㌰㤳晢㉤㜳昹㈶㐷㥢ㅡ㡥㥣㜰㌲搶攱㐴㡥㍤㕢㘰搲㑦㐳〴㉤㑥㑥攱攳㝦〵捣㐹㉢㌱摥㑦挴〳ㄴ㉦戲愸㜰㌲ちㄶ攱攴㈵㔶〴㥢㝣㐷㐳㉢㥣ㄴ戹㌹㠹㕦ㅤㄴ昸㜲戲㥦愹㘷㉢㕣㠱㤳〲㔶㡡捤㉡㌴㠹㈲㤳㈸㜶ㄲ㡡㔳㐹ㄲ搹㘸㈷㌲ㅡ昴㉢㙣摥慢㄰㐱慢ㅣち搱挹昹挵㜳㜵挰㔹㈶㌱挶㕦㍣慦晦挲愲ㄲ㤹㑣ㄴ搱摢摢㔰挵㈳㍢㄰㜸㠹㉣捦ㅤ㔹㝣㙦て昱㡤㙣㡣愹攷㍤戸㐲㘴㘳㤱愷挷挰晢挸摢㝢扢㈰㕡㔶ㅣ㡥搴搵㐵㉡愲㠵㈵㤵㠵〵㤵愱攲㡡攲㠲搲搲愲㔰㘹戸扥扥㌰㙡㡤㜳捡攸㙤㈸㘳㡤㌷戹て㤸㤳㐹㈴㌶㤵㌶㔵つ㥢㜰搲摦攱㐴昶昶挷㌰改敤㄰㐱㙢ㄲ〰昸昸敦㙤㑥ㅡ㠹昱㈹㈲戶㔰㝣挱愲挲挹㔴㔸搸㜰晤ㄵ㉢㐲㐲扥㥣っㄲ㑥㝡扡㌹㠹㡦敤敥扥㥣㑣㌷昵晣ぢ慥挰挹っ㔶㡡捤㥡㘹ㄲ戳㑣㘲戶㤳㔰㜳㤰㤰挸㠲㑥㘴㌴攸㙦搹扣敦㈰㠲㔶つㄴ愲昳㍢搳捣㌵㐶扥〲㐰㕥挰慦㝦㘱㔱㐶㘶捤㌳㐶晥搱愵ㅥㄹ㔹㥣户㌸挰㌳愹攰晦攴敦㐸敦换摢㈷攱㘵散㕣昰㤰㤶㠱㐷ㅥ敤〷〵㌳搳昷晦捦㝣㜱摡㠲捦〹昳㥢昵昳昷扦晣昲㝦昰挳㝤搵㌱㌵㐴㡦㠳昱搵ㄹ〸㌸昷㐸㠴ぢ㉥昰㥣㘱挲昶攵㌸㈷㍢摥晥扦慦昳晦ㅥ攳㜳ㄷ㜸㑢㙣晣敡搶〳昲慦扡敢ㄷ攷晦搵㉣昱敥扦て慣攲晦㙢搶㡥慤㔲昵㈸㤱㡦㡣㝥㡦攲㝤ち改㔴摦㈳慣户戰搴㈵改搵挷摦㌹〶敦慢㡦慤〸㍣攱㠳愵㈱戲戳ㄴ㈷㈷戸挳搴㌷㈸㐱㤶㈴戰ㅣ〶戶ㄴ敡慥〵搶攸㉤搱㘹㘰㌱㤴昰ぢ散慢㔴㠱㝤改ㄸ扣慦㌴戶摡攱〹ㅦ晣㈹㐲㍢㌰㑥㉤㐸㘰㥦扢〳敢挳挰㡥㠳愹㙢㠱ㅤ敦㉤搱㘹㘰愷愰㠴㕦㘰㍢㔲〵戶摤㌱㜸㕦㔵㙣㥤ち㑦昸攰㤹㐳㍢㌰捥〱㐸㘰ㅦ戹〳ㅢ〰㘳ㄶ㙦摦ㄷ昸㡤㤶㥤晤挵㍣ㄴ㑣敢搷㌴㉤㠶〹㌶晣攵挵戹㉤㔵昱㍦摢搷换㑣扣㡤㌴慦户捦敦搰㔴搵挵昰挶㠳戶㠸㈹㌶扢㌵㕥づ慦㡢挷㡣㈷っ㈳昹㌲晣㝥ㅤ㌹搷㌳扦〳㍡戴㜸扢㌷晥㜰㐳㈴㙣㍣挶昰〰㙣㘶㝡㠶昲㝤っ摦昹〳㝤㝣挸㤷摥昰愷ㅢ愶㠵搹㘵〷昸㍣昱㍣愱愱㑤摥ㄸ㌰㄰㜶愵㌹㔷ㄲ搸ぢ搱〶挶っ㥢㌴慣戰㈴敢㝤昰户换㜵㈴ㅥ〱㔸㈳て㔳㐱㍤ㄸづ搵㔹㜰㑤㙦㔴攵㥥㡢っ㍥㥤ㅤて戲挷攷㜲㌶㐵㤰㐷愹愱ㄷ㔴㘵扤扢摡摢慢ㄶㅦ㜰晤㜷㑦っ扤㘸㥣扡ㄴ㌰扦摥昴戶搳㘹㤲挶晦㕦ㅤ㠳昷扤捦搶㘵㑥㥤㍡ㅦつ敦㤱愱慥㐲㕥㝡搳㕢㈸ㄱㅦ晦晢㌰慡㡤㌰戱㐷㈹㝤㌵㘴㘰㐴㥣扡㔲昵㍡挰㈶攰愰ㅥ㐹昴㈶㘰㡣㉡昷㍡㘴昰搹〵づ慥㌷挸㔴ㅣ摣昵换扢摦慤㍥慥㝥㥣扡つ㐸㍦づ戶愶攲攰㡦㡥挱晢敡㘷敢づ愷㑥㕤㘸㜳㜰て昲挲挱ㅦ摣ㅣㄴ挳㤸㝢ㅦ㑣㕤㍢㔴㜰捥㈳愱㠴㜷愷㠲㤶挴㠳晢㙦㔰挲㉦戰攷㔳〵昶㥣㘳昰扥捥搹㝡っ㥥昰㐹搳㤵㜶㘰㥣敢㤰挰㥥㜵〷㜶〰㜷搷ㄶ㤸散㥤换〹㤰挰ㄸ攸㌰㉥㈶て㉢慣㔰㑦〱㙣昶㈴摥挶㑤昴搳挰ㄸ㔵敥敦㤰挱㘷ㄷ㜶敥㜳〶㤹㙡攷㝥扣㘹摤户㠳昷扢㘹㥣㝡ㄹ㐸㍦づㅥ㑢挵挱愳㡥挱晢㐶㘷㙢慢㔳愷㥥㘴㜳昰ㅡ昲挲挱㈳㙥づ愶挰㤸晢〶㑣〹扢㡡扢〶慦㝡ㄸ㘷晦㥦㌶摥晥摦㜵收收ㄴ㐷㐲㠹㑥㜷㉥愷㌷晣〲㝢㈰㔵㘰昷㍢〶敦㕢㥡㉤捥㡡攰㠳㠵㍥㜶㘰ㅦ㈲㈳㠱摤敢づ㙣㌶〳晢ㄸ愶㠴㘶摡㠱散㈴戰敤摥ㄲ㥤〶昶〵㑡昸〵㜶㐷慡挰㙥㜷っ摥㌷㉦㕢㕦挱ㄳ㍥㘹㝡㥥ㅤ搸扦㤰㤱挰㙥㜵〷㜶㈸㡣敡㕢㤸散㕥换改㡥挰攱搰搹㐷昳ち㜵㈳挰愶㡢〶昵㤱㐴㜳㐲挳愸㜲㝦㐴〶㥦㕤攸戵㍦ㄹ㘴慡㕥㕢晤攷㔳扦㝢愷敤晡㜱㉡〳㈴晢㜱㜰㑤㉡づ㌶㌹〶敦换㤷㉤㑥㠲戰㜵㍡㘴㜳愰㤱ㄷづ慥㜶㜳㔰て㘳㙥づ㑣昸㜴ㄶ㠸慢搷㜲敥㈲愱㐴愷㍢㤷搳づ昹㙣㡥攷㝡昳戲㔴㠱㙤㜰っ摥ㄷ㉡㕢㥣慤㤰挰ㅡ散挰昶㐴㕥〲扢挴ㅤ搸㔲〶挶挹〴㝣扡㄰ㄸ㘷ㅥㄲ㑡㜴ㅡ搸摥㠰攷晢〴㜶㝥慡挰捥㜳っ摥㤷㈴㕢㥣慣㤰挰㡥戱〳ㅢ㠱扣〴㜶㡥㍢戰ㄸ〳ㅢ〹ㄳ㍥㕤〸㡣ㄳて〹㈵㍡つ㡣㤳づ昹㍥㠱㥤㤱㉡戰搳ㅤ㠳昷攵挷ㄶ攷㉡㈴戰㔵㜶㘰㤵挸㑢㘰敢摣㠱ㅤ挷挰㌸㤵㠰㑦ㄷ〲攳扣㐳㐲㠹㑥〳㥢〸㜸扥㑦㘰㈷愵ち㙣㡤㘳昰扥搴搸攲㔴㠵〴㜶㤲ㅤ搸㌴攴㈵戰ㄳ摤㠱㥤挲挰愶挳㠴㑦ㄷ〲攳戴㐳㐲㠹㑥〳攳㤴㐳扥㑦㘰慢㔲〵戶搲㌱㜸㕦㔶㙣㜱愶㐲〲㍢挳づ散㜰攴㈵戰攵敥挰搶㌳㌰㑥㈴攰搳㠵挰㌸敢㤰㔰愲搳挰㌸搹㤰敦ㄳ搸㌱愹〲㕢收ㄸ扣㉦㈱戶㌸㔱㈱㠱㥤㙦〷搶㠰扣〴搶散づ散㐲ㄸ搵㔲㤸散㌳〳愷㈰〲ㄷ㐳㘷㕦捦㤴慢㈵〰㥢搳㐰㔰㕦㑡㌴㈷ㄹ㡣㉡㤷ㄳ〹慣〵〶昷收㍤㕢攲㠲㥤戳つ㠲㑣㜵㘶搸㘷摣㘱搷扦㌰晤愴㜱㡡㌳っ昹昰收㍤㠰㐶㔲㜱㄰㜶っ摥昷㄰㕢慢㥣㍡昵㔵㘸ㅦ㉥搸㌹扢㈰ㅣ搴戹㌹搸〸㘳敥㙡㤸昰改㉣㄰搷㤹㘱㡤户㐴愷㍢㤷ㄳっ昹㍥㠱ㅤ㤵㉡戰〵㡥挱晢㙥㘱敢っ㜸㤲㥤㝢㠳ㅤㄸ㈷ㄷ㈴戰㈳摣㠱摤挴挰㌸㙤㠰㑦ㄷ〲攳ㅣ㐳㐲㠹㑥〳攳晣㐲扥㑦㘰昳㔲〵㌶搷㌱㜸摦ㄷ㙣㕤〶㑦ㄲ搸ㅤ㜶㘰㥣㕢㤰挰收戸〳扢㡢㠱㙤㠴〹㥦㉥〴戶挹㕢愲搳挰㌸扤㤰敦ㄳ搸捣㔴㠱捤㜰っ摥昷〰㕢户挰㤳〴昶㠰ㅤㄸ愷ㄶ㈴戰㠳摣㠱㍤挴挰㌸㘹㠰㑦ㄷ〲攳っ㐳㐲㠹㑥〳攳散㐲扥㑦㘰㤳㔲〵㔶敤ㄸ扣敦昷戵㌶挳㤳〴昶㤸ㅤㄸ㘷ㄶ㈴戰〹敥挰㥥㠰㔱㜱㔲挰㍥捥㜰扡㈱昰㈴㜴昶㜱愶㑣㡤〵搸ㅣ㔴㠲㝡ぢ搱扦〵挶愸㜲户㈰挳㕡㘰㜰㙦㍥挷ㄹ捥㉣〸㌲搵㜱收挸扣搳㘷昶㍢散搴㜱敡㐵㈰昳攱捤㝢㥣愹㑣挵㐱㠵㘳昰扥攲搷攲㈴㠴㜰昰㍣摡㠷攳っ㘷ㄲ㠴㠳㌲㌷〷㉦挲㤸换㌹〲㝣㍡ぢ挴㜵㥣攱㠴㐲㐲㠹㑥㜷㉥㈷ㄳ昲㝤〲㉢㑣ㄵ㔸㠱㘳昰扥戶搷攲ㅣ㠴〴戶搵づ散㍤攴㈵戰搱敥挰㕥㠱㔱㙤㠳挹摥戹㥣㕤〸扣〶㥤晤昳愲㑣敤ぢ戰搹㤳㐱晤〶搱㥣㍦㌰慡㕣捥ㄱ散摡捥攵㐴挲㑥㜷敥㌷㕢昶晡㝥摣㙢㈷㡦㔳㥣㍣挸昷攱㈰㍦ㄵ〷挳ㅣ㠳昷捤扤ㄶ攷ㅣ㠴㠳户㙤づ㌸㜱㈰ㅣ攴戹㌹㜸〷挶㕣㑥〹攰搳㠵㥤换昹㠳㠴ㄲ㥤敥㕣捥ㅤ攴晢〴戶㔷慡挰〶㍡㠶愴户昱㜲捡愱戳户昱扡晥〸㙥㉥㉡捤㡡昲搹㠰㥣愸慤收㉣〱ㅥ㌰㘹㘸㙣㤴㘷㌳扡攳捤㤹慤昸㌳戴㌳昸㜷〷扢㐷㙢ㅡ㥣㍦㙤㌸つ敦㡥攵㡢〸捤扢ㄹ戵攴㔸㌸㄰㥤摤㡡㤷㌵㜶㡢㑥㡢攱摤扥攱㙣晣ㄹ捤戶戶㐸㙢昳晦挲㙢㌵昱戴っ㕦㙣㠰捤㝥愱愶敦㠳㉡㝣〲挵昷㌶愸晤扡摤づ㍥捣㕦㤷㑤攷ぢ㌷晦戳搷晣〶㍥挴晥㜲扤㈰㈰散㝡㡢㙣愶敡㡦扤㙣㉦攴㕢㤳昶㡢㌴ㅢ㌷㔹昵挷㈸ㄲ搸づ㤱㠱挷㍢㘴搶っ㈲愸㜷㐰㈳捦㉣㠹㐸换攲㕣㡣㌷㍥㍥㍤挴㘷挴搳㍣㝦㈶㌶㈷㠷㐱㥢㑤㘹ㄴ㘵㐷ち晣ㅤ㈲㘵敢晡晡戶敥㌳㤶晢ㅣ㈲戱㜵㕦㐰攳㙡㥤捡㈱〲㕦戳愹㕥挸㐸㥤㕦㈱㤱戲捥㥥扥㜵晥〳㐵〲晦㠴㐸慣昳㕦搰戸敢散㐳〴扥㘶㔳㥣㐰㤰㍡扦㐵㈲晥晣㥦㝢ㅦ攰ㄵ挱扥㌵㝥㡦〲㠱ㅦ㈰ㄲ㙢晣ㄱㅡ㜷㡤〳㠸挰搷㙣㤹㠳㤱搹搹㥤昹っ㈰扢㌵搵㠶㕡㕢㐳慢戲㥢㙡ㅢ㈳捤㡢摡ㄶ㘷搷㉥挷㐴〴摥㉢㡣㐷㡥昱搷㝣昵扦攱㠴㍢㤱㕦挵摢搶ㄲ挳捦㐸愴㠸㐱昹挶㤰〶㜷㥡㌱㜴昴愱㜴慡昸摣㥢〸晣愹㈳㔸摤敤㔷㈳愱㘰っ㍡ㄳ挸㜸ㅢち愱㘱ㅢ㌴㝢㜳愶晡攱㍢扦㙥摢㡤扥搹㙤㍢慡搳㥥敡㡡㘱㑤愸慥ㄲち〹㉥〷挸ㄴ挱晤搳户戶ㅥ㜴㥤ㄸ㕣慥愷戶〳扣戵㡤㠳㐲㠲敢〵㘴㍣戸㐹㑥ㅢ㥣攰㍥昳慤慥㉦㝤㈷〶户㥢愷㍡摥㘱㑤〸㡥户㉤㕤慣㝤散敢戸㝦戲攳㠱ㅥ挷扣挳㤹攰㜸㥥攳㌸㌰〸挸ㄴ慣扤攷㕢摢㄰扡㑥㘴㉤捦㔳摢愱摥摡㡥㠴㐲㔸ㅢ〶㘴㥣戵㤰㘹㐳㍥戴㈹㠷昳㕢扥慤搸〷㐵〲挳㈱ㄲ〷搷〸㘸摣㥤戳摥摢㤲〶愷㑥捤㍡㌳搵慢扥捥㝦㑤㉦㜴摥搱つ昷昳㌸㕥敡㜵㝣㡣㜱捣攳㘱愶晡㠳慦攳㘲㝡攱㠱慦挳㜱愹挷㜱捣敢㤸㜷㤴愴ぢ搸㉤㝥捥搷㜱㈵扤㈴戶昸〰㡦攳攳扣㡥㑦㑡㜴晣㤴慦攳㜱挹㡥慢㍣㡥㑦昱㍡㍥挳㜱ㅣ㤸〸㘴捡晤晡愸㙦㝤㤳㔰㈴㌰ㄹ㈲㜱扦㑥昱搴戹摥㕢攷昹愶捥㘹㐰愶攸捦て晡搶㌸㥤慥ㄳ晢昳㑣㑦㙤ㄷ㝡㙢扢ㄴち改捦戳㠱㡣昷㘷摥㙣㜰つ搶扢㝣慢㥢㐳摦㠹㐷㠱戹㥥敡㌶㝡慢扢挱㌸收㜹㉦㔳摤攲敢昸㌰㝡攱〹慥愳㙦ㅤ攱㜱捣晢〲〹㐷〱晥搸㤶ㄶ摢㥤昶㍡㕦挷㐷搳㑢㘲愷㕤攸㜱捣摦攵〹㡥昹㘳搷㐵挵㔵扥㡥挳昴㤲㐸㐵搴攳昸㈱慦㘳晥搸愴攳挰㘲㈰㔳散攷㑢㝤㙢㕢㐲搷㠹晢戹搱㔳摢ㄳ摥摡戶㐰㈱晢㤹愷搵昸㝥㝥摥㘹㠳㜳っ㌹捦户扡㘳攸㍢㜱㐴挶㍣搵扤攸慤㙥慢攳㌸搰づ㘴㡡攰捥昴慤㙤〵㕤㈷〶户捡㔳摢㉢摥摡摥㠰㐲㠲㍢づ挸㜸㜰晣戱攳摡㜳愷昸㔶㜷㈲㝤㈷敥戹㌵㥥敡摥昱㔴㤷挵㑢搲㕤扥㘴收捡㠱㍥昸㜱搱ㄸ愹攷ㅦ㑢㤸㠰㔷敥㡦㙣挴㜵敦㉥晣㠵㠳㤳搱㄰戵㠳㔱挰㠷㍥㠵㌹㘷㑣㈸㕥㜷戲ㄹ㝡㉤戵扣摣ㄴ捣愹㙥捣㍦っ㘶ㅤ戵扣㍣ㄴ捣㘹㙥っ慦散挴捦改搴晥㘸㌰㘷戸㌰戹扣〰㘳挹㙣㕥慥㈹㕥㐷㐹㠹㌳㠹攱㈵㤴㜸㕤敦㉥挱换愵㡥ㄲ扣ㄴ㤲ㄲ㘷㔱捤慢㈰㈹㜱戶㤳㘰㐶昱〲㐶㌰攷㔰换㙢ㄷ挱㥣敢挲攴昲㍡愵挳㉢慦㐱愴挴㜹㔴昳昲㐳㑡㥣敦㈴挴㉢㉦㈷〴㜳〱戵扣㤲㄰捣㠵㙥っ㉦〲〴㜳ㄱ戵㍣晦ぢ收㘲ㄷ㈶㤷攷㝡㙡㙤〶㜸挲㤶ㄲ㤷㔰捤昳戴㤴戸搴㐹㌰愳㜸摥ㄵ捣〶㙡㜹捡ㄵ捣㘵㙥っ㑦愱㠲戹㥣㕡㥥㍤〵㜳㠵ㅢ挳戳愱㘰慥愴㤶㈷㐲挱㕣攵挶昰挴㈶㤸慢愹攵㌹㑤㌰ㅢ摤ㄸ㥥㡣〴戳㠹㕡㥥㠳〴㜳㡤ㅢ挳搳㠷㘰慥愵㤶㘷づ挱㕣攷挲攴昲㉣㐱慤捤〴捦〰㔲攲㝡慡㜹昰㤷ㄲ㌷㌸〹㘶ㄴて收㠲戹㤱㕡ㅥ挷〵㜳㤳ㅢ挳攳戲㘰㙥愶㜶愱挱摣攲挶㠴つ收㔶㙡㜹㜴ㄵ㍦户戹㌱㍣㌰㡡㥦摢愹攵㌱㔱㌰㜷戸㌰戹㍣晥㔱㙢㐷挰㘳㥢㤴戸㤳㙡ㅥ搶愴挴㕤㑥㠲ㄹ挵㈳㤲㘰敥愶㤶〷㈳挱摣攳挲攴昲挰搳攱㤵〷ㄵ㈹㜱㉦搵㙢ㅣ㥢扥捦㐹㠸㔷ㄹ摣㜰慦敦㠷搶㙣ㄶ〷戹摣愹㜹〰〹摣㠶㕢敢ㄴ搱て扡㔱ㅣ收㠲㝡挸㐶挹〰愷慦㠷摤愸搳っ㙡戳㡤㤲㈱㑥搴㈳㙥ㄴ㠷扡昸晡㡤㡤㤲㘱㥤㠴攲昰ㄶ搴㘳㌶㑡㠶㌲㔱〹慤㍦摢愰㥥戰㔱㌲㤸㤳㝣㜱㔰㡢慦㈷㙤㤴っ攰㈴㕦ㅣ挸㠲摡㘲愳㘴〸㈷愱㌸㤴〵昵㡣㡤㤲㐱㥣㔴㈳〷戳愰㝥㘷愳㘴攰ㄲ昵ㅣ昲㘶戳㌸㠰〵昵扣㡤㤲愱㥢㠴攲㄰ㄶ搴㡢㌶㑡〶㉦㔱〹㝢㠸㠳㔸㔰㉦搹㈸ㄹ扥㐹扥㌸㡣〵昵戲㡤㤲〱㥣㠴攲㐰ㄶ搴㔶ㅢ㈵㐳㌸〹挵愱㉣愸㔷㙣㤴っ㘲愲ㄲ昶㌶〷戳愰㕥戳㔱㌲㜰㠹㑡搸㡦ㅣ挰㠲㝡挳㐶挹搰㈵㉡愱㝦㜱〸ぢ敡捦㌶㑡〶㉦㔱〹㑣㜰㄰ぢ敡㉦㌶㑡㠶㙦㔲㡤ㅣ挶㠲㝡摢㐶挹〰㈶㉡愱昵ㅣ挸㠲㝡挷㐶挹愰㈵㉡㘱㍦㜲昰ち敡㍤ㅢ㈵挳㌶挹ㄷ㠷慦愰戶搹㈸ㄹ慡㐹敤攲㤰ㄵ搴㠷㠲戲っ㑤㡡攳㔳㙥愱昶挷㘵〵ㄷ捥㑤㐰搹㙣扣扦挵〴慦㌸㌶〵戱愷〷㘱㐸㔴ㅣ㤷㠲搸挳㠳㌰㐱㉢㡥㐹㐱散㥥㠸㔰ㅣ㠶㘲搸捤㘳攰挸ㄳ㐳㍦㡦㠱㠳㑤っ㝤㍤〶㡥㉦㌱昴昱ㄸ㌸愴挴搰摢㘳攰㈸ㄲ㐳慦㐴㠳㘵㜶㠳攲〸ㄲ㠴㤵㠸㔰ㅣ㌴㘲挸昵ㄸ㌸㑥挴搰搳㘳攰搰㄰㐳て㡦㠱愳㐱っ摤㍤〶づ〰㌱攴㜸っ散昳㘲〸㝡っ散收㘲搰ㅥ〳㝢戶ㄸ戲㍤〶㜶㘶㌱㜴昳ㄸ搸㝦挵㄰昰ㄸ搸㘵挵㤰攵㌱戰㤷㡡㈱搳㘳㘰挷ㄴ㐳㠶挷挰扥㈸㠶昴㐴㐳捥晦〳ㅥ㈸慡㘰</t>
  </si>
  <si>
    <t>㜸〱捤㝤〷㝣ㄴ搵昶㝦㙥捡㤲扢〹㌰㈲㈸ち㉡愰㔱㥡愱㐹㔳㔱〲愱㔷㐹〰㐵㝣㘱㐹㌶㄰㐸挱㙣㐲㔱ㄴ㥥㈲㉡㘰㜹㉡㘲㐱挱〲ㄶ㉣㔸㜸㠸㘲㐵㝤昶㡥ㄵ㥦㈵㜶挵摥ㅢ晦敦昷捣摣捤散散㙣搶㝤扦昷晦㝣摥戰㝢㜲敦㌹攷㥥㝢扦摦戹㌳扢㍢昷捣㤰愶搲搲搲昶㘰攳㕦㙥㤹㉣戴㉦㕡ㄴ愹ぢ㔷攵て慤愹慣っ㤷搶㔵搴㔴㐷昲ぢ㙡㙢㐳㡢挶㔶㐴敡㌲攰㄰㈸愹㠰㍤㤲㔵ㄲ愹㌸㈵㥣㕤㌲㍦㕣ㅢ㠱㔳㔶㕡㕡㜶戶㑥㠷㝤㍦攷㙤㤹㡡㘶㉢㥤㐹〱慦㌴ㅤ愰㘸㐶㤱㑤愱㈹㠲ㄴ㌹ㄴ戹ㄴ捤㈹㕡㔰戴愴戰㈸昶愲㘸㐵戱㌷㐵㙢㡡㌶ㄴ晢㔰散㑢搱㤶㠲晤敢晤㈹摡㐱攴戶㠷㈸ㅥ㍡㘴挲捣㌹㐰㔳㔴㔷㔳ㅢ敥摥㘱㡡㍤收㐱扤㝡攵昷捡㍦愲㝦慦㝥昹㍤扢㜷ㄸ㕡㕦㔹㔷㕦ㅢㅥ㔴ㅤ慥慦慢つ㔵㜶敦㌰戱㝥㘶㘵㐵改㤸昰愲攲㥡戹攱敡㐱攱㤹㍤晢捣っㅤ㌱愰搷ㄱ㝤晢㤶てㅣ㌸㈰昷〰㐴ㅥ㍦㜴挸挴摡㜰㜹攴扦ㄵ昳㐰挶㥣㌰㜴㐸晥昸㜰摤㝦㉢收㐱㠸㠹㤰㠵㌵㔵愱㡡敡晦㔲搰㉣敥搳扥㠵攱搲ち敥晣㜰戸戶愲㝡㔶㍥㠶ㅤ㐳㌴㙡晤昳ぢ㈲㤱晡慡㜹㥣㐷㐳挳㤵㤵㤳挲攵戲搳慢ち㈳㜵ㄳ㐳戵㔵㤱摣㉡昲ㄷ慥つ㔷㤷㠶㈳㉤慡㠶㉤㉣つ㔷㍡㡥㤱散慡㈹愱摡昱愱慡㜰㈶ぢ㉤慢散㝤㌸慡㉣㕣㕤㔷㔱户愸㜹搵攴㐸㜸㔲愸㝡㔶㤸㉥㔹㔵㈳敡㉢捡㔴㘶㈶㕥㘹ㄹ㠷昹㡤㑣㜶ㄴ挶㔳㌵㜴㜶愸戶㑥㙡摣㠵扤晣㝣㕤搳㐵㔰挴㡣㡢㔳慡㠳愷ㄵ昷㔹㔱㐵搵㤸㜰㙤㜵戸㤲㥤㜰㑦㜶昳㌸〹㐱昶㝥㠸㌲㘵攰㜰㉦愹ㅣ攷攰㈳ㄶ昶ㄲ攸〰搱㜳㙣捤慣昱㌵戵㔵㤸㤳攳挲愱敡㐱扤〶昶攴搶扤愸慥慣㌰㍣㝦㔰㙦愹昵散㍥戶愶㌴㐴㥡〷昵搴ㅤ搱㑡㜷㘲晢㠳㈱㌲㈶昷ㅥ愰て愱㉡て㐲㘵扥㠹㐳摥摤ㄱて扢昴㤲㔰㝡挹捣昴㤲搲昴㤲戲昴㤲㜰㝡㐹㜹㝡挹慣昴㤲搹改㈵ㄵ改㈵㜳搲㑢收挲挷㙣搹捤㥡愵㍢摢㌱㌷㑦㝡晦㤳㌳愷㡤扡攸捦㔳㕦改㤸㝦㜱ぢ挵愳㕣㑥ㄲ㠷愱㤰晡挰㍢愳㤵敥〲ㄱ攸捡㐰㔳晢昴搴摤愸敡づ愱搴换ㄸ㌸〷晦敡慥攷㘶て摡㝢慦㜱㥢㉦㜹昱户ㄹ㜹㥦摦愷㜸㕡㤱㕥昳㔱㐸扤搷ㅥ散愲㈷㐴愰ㄷ〳㑤敤摤㕦昷愶慡て㠴㔲捦㌸扤捥晣㙡㐵㡦㡣㥦てㅥ扡㙤昹㍤扢㥥摣㔴戴㕤昱㍣㈶扤昶㐵㈱昵㕥晢戱㡢晥㄰㠱〱っ㌴〵㍢㘹㈰㔵㐷㐲㈸昵㤸搳敢㤵愳ㅡ敥㜸㝢昳㕤挳搷㕦昷昱㡤ㄷ㡤㜸戸慢攲㠹㔳㝡㍤ㅡ㠵搴㝢ㅤ挴㉥㡥㠱〸ㅣ换㐰挵扤晢敡挱㔴ㄵ㐰㈸昵㠰搳敢戴愷㝢戴摣扡㙢挲昸戳摡㑤㍢昹晢㔷收っ㔴㍣㘸愵搷愱㈸愴摥㙢㈱扢ㄸ〶ㄱㄸ捥㐰挵扤〷敡ㄱ㔴㡤㠴㔰㙡慢搳敢㤴つ摤捦戹收㠲ㅢ㐶慥㉢㜸愲㝦㜰慦㘳摡㉢㝥㌴㐸慦愳㔱㐸扤搷㌱散㘲㉣㐴㘰ㅣ〳㑤敥搵㑦㡦愷㙡〲㠴㔲㥢㥤㕥㐷㍣㜳昸㝥㤳㕦㍢㘲挴㈵攵ㄷ㕤搴㜵挰挶㜴挵捦㈲改昵㌸ㄴ㔲敦㜵ㄲ扢㈸㠲〸ㄴ㌳搰昱搸慦㤳愹㥡〲愱搴㑤㑥慦慦㝦㝢晢搹搵㝦摦㍡㘲昳挵慦㉥㈸㙣扢收㑥㤵㐳㘷扣〳挷㐳愴摥敢〹㘸愵愷戱晤㠹㄰攸戵慦㥥㑥搵㐹㄰㑡㕤敢昴摡㜶㜹昵㤷㉦散挸ㅦ戱昴昶攰攲㈳㡦㕥晡㥢攲愷慤昴㕡㠲㐲敡扤捥㐰㉢ㅤ㠲〸捣㠴挸㈸敥㌵㐰㤷㔲㔵〶愱搴㤵㑥慦㍤㜳㐶㥣晤㐵摥㤵愳敦㍤昴昴㈷扢收㥥戶㔳昱攳㕤㝡㉤㐷㈱昵㕥㘷戱㡢搹㄰㠱ち〶㥡㡣戳挴ㅣ慡收㐲㈸㜵㠹搳敢ぢ㈷捣㝦晥挱㌵慦㡤戸攴愹㍦て㑥摦㝤㔳㥤攲昷〹改戵ち㠵搴㝢慤㘶ㄷ㌵㄰㠱㜹っ㌴ㄵっ㥦㑣㔵㉤㠴㔲攷㌹扤㉥扦敥㡣㈵慢づ㘸㍦昶摥摤㜵㌷扦戱昲㤶㕣挵㉦㌰搲㙢ㅤち摥㕥㡦攸㥢散㔴㕥捦㉥收㐳〴ㄶ㐰戴㉡愸慢慢慤攰㔹㍥㔴搹㘱㙣㑤㈴ㄲ㡥攸㠵昴㔸〴愱搴㜲㘷㄰㉢㝦攸戴扢敦㍢㠷ㄵ慥㝣㜳搹㡢ぢ晥摣敦㉡挵㉦㔰㌲㠸㔳㔱昰づ㈲昹攷挹㘲㜶㜱ㅡ㐴攰㜴〶㥡㠲〳㘹〹㔵㑢㈱㤴㕡攲昴㍡㝥昹㐹㍦㜷摥戴㘶昰挵愷摦戲攵㤸㥣㠷搶㈹㝥㘳㤳㕥捦㐰㈱昵㕥捦㐴㉢扤っ㈲㜰ㄶ〳㑤挵㐹㘳㌹㔵㘷㐳㈸戵搰改昵捥㤱㌹㌷ㅤ㌲慥晤昰㌳㠷て㕤㌲敦捡㝦昵㔵晣㡡㈸扤㥥㡢㐲敡扤慥㘰ㄷ㉢㈱〲慢ㄸ愸〸㔸捦愳敡㝣〸愵㑥㜶㝡晤攰㡦捡㍤㤷ㄶㄷㄶ慥㌹㜴攲戲㐷㝦慡㝦㐱昱㍢愹昴㝡㈱ち愹昷晡て㜶㜱ㄱ㐴攰㘲〶㉡敥摤㑦㕦㐲搵㙡〸愵收㌸扤㥥扡敦㠳㝢㌶户慥ㅦ晣㐰㘹㘰㕣攱挳扦㝣慢昸㈵㔸㝡㕤㠳㐲敡扤㕥挶㉥㉥㠷〸㕣挱㐰㤳挱昰㤵㔴慤㠵㔰慡搴改昵昰㡢㝥㉢㌹㙡㙤㑥攱㥡搱㌳昶つ慦慡捤㔳㙤攸㡣㜷攰㙡㠸搴㝢㕤㠷㔶㝡㍤摢㕦〳㠱て扥㝥晡㕡慡慥㠳㔰㙡扡搳敢㥣㌳㥥㉢ㄸ㌵㘴敢愸㌵昳㝥㔹㌷慤摢愶ㅥ㡡㕦昳愵搷つ㈸愴摥敢㐶㜶㜱〳㐴攰㐶〶㉡挶㠷晣㑤㔴摤っ愱搴㘴愷搷搷捥改扤戸敥慢㜶㐳㙦㝢攸㤵慡攱㍦㍥昴㡤攲敦ち改昵ㄶㄴ㔲敦昵㔶㜶㜱ㅢ㐴攰㜶〶㥡ち慣㥢愹扡〳㐲愹昱㑥慦㤷㡤㕣搰㘱攵㘳攷っ㕦扦㉣㕦㥦㝢昴搶昷㔴㕢㍡攳ㅤ戸ぢ㈲昵㕥敦㐶㉢扤㠵敤晦〹㠱て扥〱㝡㉢㔵昷㐰㈸㌵挲改㜵晤昳㘷敤㔸㜱昶昵ㄳ搶㘶ㅤ晢昶攲ㄶ㌷㕥愱昶愳㌳摥㠱㝢㈱㔲敦昵㍥戴搲摢搹晥㝥〸㥣㈵晡攸〷愸㝡㄰㐲愹挱㑥慦㘷㙦㙢㍢晢㥢敦户㑤㔸戱慥晦㜷㑢捥摥戴㔱敤㑦㘷扣〳て㐳愴摥敢㈳㘸愵㜷戰晤愳㄰ㄹ㔳昰㘱昰ㄸ㔵㡦㐳㈸㌵搰改㜵搵挴㤷㜷㥥㤹戵扥攰㡡摤㠷㉦っ㉣扤昵㈸搵㡥捥㜸〷㥥㠰㐸扤搷㈷搱㑡㍦挵昶㑦㐳㠰攱晥晡ㄹ慡㥥㠵㔰慡户搳敢昲ㄳて〸㤷㘴㜷ㅢ㝦㑦摦㤳㝦㝥昰挲愷捥挸㝤ㅥ收攳㥣敦昸㠵戵愱〵昸搵搴昸㠳慣㜷㝥㑦晥㑢晥㑢ㄴ㍦㐴换晢㤶昷㉦敦搵慢慣㙦捦㔰㥦㔰㔶㐷㠴晤慢㍦㜹昸㔱㤰㕢㍥戵愲扡慣㘶㠱晣〶㙡㍦㈴ㄴ〹㌷晥㈴敡收搸㠶搴搴㔷㤷㐵摡昹ㅢ㡢敡㐲㜵攱晤扤戶挶㈰㜱捤㡡昰ぢ㌱ㅣ㤱晥づ昴㌶㥢ㄲ慡慣てㄷ㉣慣戰捤〷㜸捣昸㝤㔸㌳㌳戱㜵㜸㙤昸攴愸㌵㙥㐴〵戸㠰㌱㕦㘲挷愱戴㑤昶戸㍡っ㥤㕤ㄳ〹㔷换昰扡㔵㑤慣㈸㥤ㅢ慥㉤ち昳昲㐷戸㑣愰戶愱挹昹㤱摡㙤㐲㌵㠰攲㘷㘷㔹㈷户戶㝣搸挲扡㜰㜵㔹戸っ攳㥤ㄷ慥慤㕢㔴ㅣ㥡㔹ㄹ摥㈷挶挵敥ㄳ㠶晤㘲搴挳㙢㑡敢㈳㐳㙢慡敢㙡㙢㉡㘳㉤〵㘵昳㐳昸㘱㕣㌶慥愶㉣㡣摦戵㤹摣搲㔴㕡㐶㠶㔲㘹㕤晤㝥㕣㌲㙥㈴㕦㜶㠴㙢ㄷㅦ㠰㝤摥㌶㜶摡攵㑦〲㍡愰愸っ㜳㑥愶ㅦ㤲㈴㤸挴㘵㤸㉥㠹ㅤ㕤㤸㜸慤㠸摥㥤ㄳ㝢换ㄸ愳㝢敥晦慦㜳㝡晡摥づ晡㘱昳㜱昱㘰㘴愸扡慣㌲㕣摢攴㤵㉥挵ㄱ改ㄷ㈰戲㝡攰㘸㑥挸㕥㈶㍣搴㐲戵㈸㙢㐱㐵㔹摤散挰散㜰挵慣搹晣愶㠷慢㘱搹搹愴㌶㙥搳㉦㐱愵㕦愶㜸〵㈲ㄸ㑣ぢ散愴㔳㈰愸㕦戵敢㔹㥤昰㌷昵换ㄲ改㘸愵攵㌲〸慥㔹㐵戲慡㠶搷搴㐶㌲㌲晣㔰㡥っ㐵㘶搷㜱㝡㌶㙤㘴扣搷㈸㕥㠷挸㍡〴㈲改㔵㡦㤶㜰捡攴挵㥤收㔵㠵攱昲㄰㉥愹挹搱慤㐲㔹㔵昶㔵㥡挲㜰愴㔴昳㜲捥㈸ㅣ㉢ぢ〳㈸攱攰捦慤攲散て㉦慣㉢っ搵㠵㥡㔵攱挲㄰昶㤲㠶㔳㌷㘹㘵㤷搸戲戹攸㑣敢愰㔳㐳〴㑢㡡慥㈸㌹愲戰㈳攱挰挱昱㤲㤶攱挸愶㐱㘰散〷〲㐴挰㍢搱㘳㉦昰攰扡㔳搹㠸㜰㜵昱愲㜹攱〸摤戳〳㑤㔲改㍤扣ㄸ㙣㐲改捣挹㜵ㄵ㤵㤱㝣㡣㜴㐴㙤㑤晤扣晦㘶ㅣ挶搲㙦㐰㤸㉤敢㔰捣攲扦㡥〹㜴愵㌵㥢捦㝤㔳㔲㤲㤶捤㘸搴攸㠳㈹㌸㕢ㄱ㙣て晥挸愶摦挶㥦㘰㔳戶慣㍣㜸愴㜲㌱㉣ぢ晥戹㔵㘰愸戸㌶㉣㤷昷戲愵〲戶㥢㔷㑤慤愹㥤㍢戳愶㘶㉥攷㔳ぢ愹㐵㘶㠷挳㜵扣㘴㤶攳㕣㈲㤴㑢㠱㑡㘵㘴挴㕣收㜲㕤㕢㍢〸昱〳敦㐱㌴㉦愸慣散㘰㈲㐶〲敦㐳㤵㠱㡢㜷㠱〶ㄴ㝡ㄴ㔴攱㔳慢㌴㔴摤愱愰愲戶戲愲㍡ㅣ改㌰慡㍡㔲㕦换㌳㜲〷㝥㑡㜵攰㘹戹戲㐳攷摥㕤昲ㄷ㔶㐶ㄶ慡昶㈰㠵搷愷敡ㅦ慢摢㜶攰㥢晢㡣扤敡戲㐷收摦㝥㤲㜵扤㙡攷ㄸ攲㉥㤷㜵㐶㌷ㅤ昱搶ㅦ㐱愸晤攰挶㤳つ捡戱㥢晥〴㜵晤㈹挵㘷㄰㌸㘵挸㑥挰ㄹ攳ぢ扢慡扡攰㉦捦ㅡ㝡㌷挵㤷㄰慡ㅢ〴㡦㔹晤ㄵ㠴搹㤴㠵昸㥣ち戲㍢扢㐲ㅤ扦㍢扦㠳㌶愸㥢戰愹敥昰攰㉥搵愴㔰㤳㌴㑤挲㔴〰㠱㝤〹挸㜲っ㜱㔷敥㝡愰㤹㄰昰㍢摢㘷挰捤㥦㠰㍦搹〷㠹搱㥣㠸㉥〲搲敤慡敡〹㥢㄰㤰〱㠵收㑡㠶敡つ㤵㄰㤰㠵㥡搹搴慦㝦扡〸攸〵㜵㍣〱㥡㌱㜵ㄳ㌶搵〷敤晣〸昸ㅡ挱㝤〹昸捡㌱挴㕤㐴散㠷㐸ㅤ㌹㡡㔶ㅣ昲㙥戸昹ㄳ搰ㅡ㘶摤㠶㘲ㅦ〸ㄷ〱㙤敤慡敡㡦㈰㐲挰㝥㜴摡ㅦ㐲つ㠴㑡〸㘸㠷㥡搹搴〷㙥〲〶㐰ㅤ㑦挰㐱㡣愹㥢戰愹㈳搱捥㡦㠰㌷ㄳㄱ昰㠶㘳㠸扢㥥㌹〸㤱㍡㜲ㄴ㥤㌹攴搷ㄲㄲ搰ㄵ㘶摤㡤愲㍢㠴㡢㠰㝣扢慡㡥㐱㄰㈱愰〷㥤㝡㐲愸挱㔰〹〱扤㔰㌳㥢㝡捥㑤挰戱㔰挷ㄳ搰㤷㌱㜵ㄳ㌶㔵㠰㜶㝥〴㍣㥡㠸㠰ㅤ㡥㈱敥搲㙡㈱㈲㜵攴㈸㡥㐱愷敡攱㠴〴っ㠶㔹ㄷ㔰っ㠱㜰ㄱ㔰㘸㔷搵㌰〴ㄱ〲㠶搱㘹㌸㠴攲㐵㔶㈱㘰〴㙡㘶㔳昷戸〹ㄸづ㜵㍣〱㘳ㄸ㔳㌷㘱㔳㈳搱捥㡦㠰摢ㄲㄱ㜰慢㘳㠸扢捡㍢〶㤱㍡㜲ㄴ挵ㅣ昲愶㠴〴㑣㠱㔹㑦愵㌸ㅥ挲㐵挰㌴扢慡挶㈲㠸㄰㜰㈲㥤愶㐳愸昱㔰〹〱㈷愱㘶㌶㜵慤㡢㠰㐰〹㉣ㄹ㔳㜱㤹㈷敥㜳㉤〴㑢㔰搳㥥挰愶㈶㈰愴ㅦ〹㤷㈵㈲㘱㡤㘳㠸扢攸㍣〹㤱㍡攲慤攷愰㍢戵㍡㈱〹㤵ㅣ㑤ㄵ㐵㌵㠴㡢㠴㜹㜶㔵ㄵ㈱㠸㤰㜰㌲㥤㙡㈱搴㘴愸㠴㠴〸㙡㘶㔳慢㕣㈴攸㘲愸攳㐱㉥㘰捣愶㙣㙡ち摡昹ㄱ㜰㐶㈲〲晥敥ㄸ攲慥㝦㥦㠰㐸ㅤ㌹㡡愵ㅣ昲㤲㠴〴㥣〱戳㍥㤳㘲ㄹ㠴㡢㠰攵㜶㔵㑤㐳㄰㈱攰㙣㍡㥤〳愱愶㐳㈵〴㥣㡢㥡搹搴㝣㌷〱㈷㐲ㅤ㑦挰㜹㡣愹㥢戰愹㤳搰捥㡦㠰捡㐴〴捣㜵っ㜱㤷攲㘷㈰㔲㐷㡥攲㔲づ戹㈲㈱〱㤷挱慣㉦愷戸〲挲㐵挰㕡扢慡㐲〸㈲〴㕣㐵愷慢㈱㔴㈹㔴㐲挰㍡搴捣愶㘶戸〸〸㕣〳ぢ慥搹っ㠸㈷攱㍡㔸㠲㥡昶〴㌶㔵㠶㤰㝥㈴㑣㐹㐴挲㘴挷㄰户㌲挰㑢晢ㅤ昱搶户愰㍢㔵㤴㤰㠴摢㌸㥡摢㈹㌶㐳戸㐸戸搳慥慡搹〸㈲㈴摣㐵愷扢㈱搴ㅣ愸㠴㠴㉤愸㤹㑤㡤㜶㤱愰㉢愰㡥〷戹㡤㌱㥢戲愹戹㘸攷㐷挰攰㐴〴ㅣ敢ㄸ攲ㄶ㈹慡ㄱ愹㈳㐷昱〸㠷㍣㈸㈱〱㡦挲慣ㅦ愳㜸ㅣ挲㐵挰ㄳ㜶㔵搵㈰㠸㄰昰㈴㥤㥥㠲㔰㈷㐳㈵〴㍣㡤㥡搹搴ㄱ㙥〲收㐱ㅤ㑦挰昳㡣愹㥢戰愹㕡戴昳㈳愰㙢㈲〲扡㌸㠶戸昵㤲㝡㐴敡挸㔱扣捥㈱ㅦ㤶㤰㠰㌷㘱搶㙦㔱散㠲㜰ㄱ昰㙦扢慡收㈳㠸㄰昰づ㥤摥㠵㔰ぢ愱ㄲ〲摥㐳捤㙣敡㐰㌷〱ぢ愰㡥㈷攰㐳挶搴㑤搸搴㈲戴昳㈳愰㜵㈲〲昶㜶っ㜱㙢㌵㡢ㄱ愹㈳㐷昱㈵㠷扣㔷㐲〲扥㠶㔹㝦㐳昱㉤㠴㡢㠰敦敤慡㍡つ㐱㠴㠰ㅦ攸昴㈳㠴㕡〲㤵㄰昰ㄳ㙡㘶㔳搹㙥〲㑥㠷㍡㥥㠰摦ㄸ㔳㌷㘱㔳㑢搱捥㡦㠰㍦晦㐸昰㤵昸て挷㄰户㙣㜴㈶㈲㜵攴㈸㌲搳㌱攴摦攰收晦㤵㌸〰戳㙥㐶㤱つ攱㈲㈰㘸㔷搵㌲〴改挴㐰㌹㜴捡㠵㔰换㔱ㄵ〲㥡愳㘶㌶昵㉤晡㠸晥㈸㍡ぢ敡㜸〲昶㠲㝦㔰㌷㘱㔳㕣㤶昲㈳攰㤳㐴〴㝣散ㄸ攲㔶戰㔶㈰㤲㄰戰㍦㠷晣㘱㐲〲摡挳慣て愰㌸㤰愳㙢晣㔵搸挱慥慡㤵〸搴㠹㜰㍡搲愹ㄳ㠴攲㕡㤶㄰㜰㌰㙡㘶㔳扢㕣〴〴昲㘰㤱挵昲戸㉦㐴㠷挱ㄲ搴戴挷ㄳ㈴㌶㜵㍥㐲晡㤱昰㔲㈲ㄲ㕥㜴っ㜱ぢ㙡晦㐰㈴㈱愱㈷扡㔳捦㈷㈴愱㌷㐷搳㠷攲〸〸ㄷ〹晤散慡扡〸㠱㍡攱慤晢搳㘹〰㠴扡〴㔵㈱㘱㈰㙡㘶㔳㡦扢㐸搰ㄷ㐳ㅤて㜲㄰晣㠳㑤搹搴㙡戴昳㈳㘰㝢㈲〲敥㜳っ㜱㙢㝢㤷㈱㤲㄰㌰㥣㐳摥㤶㤰㠰㤱㌰敢㔱ㄴ愳㌹扡挶㔹㌰搶慥慡换ㄱ愸ㄳ攱㡣愳搳㜸〸㜵㈵慡㐲挰〴搴捣愶㌶扢〹戸〲敡㜸〲㡡攰ㅦ搴㑤搸搴㕡戴昳㈳㘰㘳㈲〲㌶㌸㠶戸㘵挶㜵㠸㈴〴㑣攷㤰慦㑢㐸挰摦㘰搶㈵ㄴ㌳㌸扡㐶〲㘶摡㔵戵ㅥ㠱㍡攱慤㑢改㔴〶愱慥㐵㔵〸〸愳㘶㌶㜵㠵㥢㠰㙢愰㡥㈷愰〲晥昸㌲㤴搸愶慥㠳捤㡦㠰ぢㄳㄱ㜰㠱㘳㠸㕢昱摣㠸㐸㐲㐰㉤㠷㝣㕥㐲〲敡㘰搶昵ㄴ昳㌹扡㐶〲ㄶ摡㔵挵㘵捦㑥ㅣ昲㈲㍡㥤〲愱㙥㐲㔵〸㌸ㄵ㌵戳愹㘵㙥〲㙥㠴㍡㥥㠰㈵昰て敡㈶㙣敡㘶戴昳㈳攰㤴㐴〴㉣㜲っ㜱㡢慦㕣㍤ㄵ〲捥攱㤰ㄷ㈴㈴㘰〵捣㝡㈵挵㉡㡥慥㤱㠰昳敤慡扡つ㠱㍡ㄱ捥〵㜴扡㄰㐲㙤㐶㔵〸昸〷㙡㘶㔳搵㙥〲㙥㠷㍡㥥㠰搵昰て敡㈶㙣敡づ戴昳㈳愰㉣ㄱ〱愵㡥㈱㙥ㅤ昸㙥㐴ㄲ〲慥收㤰㐳〹〹㔸て戳扥㠶攲㕡㡥慥㤱㠰敢敤慡摡㠲㐰㥤〸㘷〳㥤㌶㐲愸慤愸ち〱㌷愰㘶㌶㜵扣㡢㠰挰㑤戰攰愷戱捦㙦㠲㑤戰〴㌵敤昱〴㠹㑤摤㠳㤰㝥㈴㡣㑦㐴挲㌸挷㄰户㉣㝤ㅦ㈲〹〹㜷愳㍢㌵㈶㈱〹晦攴㘸戶㔲摣〳攱㈲攱㕥扢慡戶㈳㔰㈷扣昵㝤㜴摡づ愱ㅥ㐰㔵㐸戸ㅦ㌵戳愹㈱㉥ㄲ昴晤㔰挷㠳㝣ㄸ晥挱愶㙣敡㐱戴昳㈳㘰㐰㈲〲晡㍢㠶戸ㄵ昲㐷㄰㐹〸㜸㡡㐳敥㥢㤰㠰㘷㘰搶捦㔲㍣〷攱㈲攰〵扢慡㜶㈰㔰㈷挲㜹㤱㑥㉦㐱愸挷㔰ㄵ〲㕥㐶捤㙣慡扢㥢㠰㐷愱㡥㈷攰㌵昸〷㜵ㄳ㌶昵㌸摡昹ㄱ搰㈹ㄱ〱ㅤㅤ㐳摣㘲晤㤳㠸㈴〴扣换㈱ㅦ㤴㤰㠰昷㘱搶つㄴㅦ㜰㜴㡤㠷挱㐷㜶㔵㍤㠵㐰㥤〸攷㘳㍡㝤〲愱戸㙣㉦〴㝣㡡㥡搹搴㍥㉥〲〲㥦挳㠲挳愰㝦㍣〹扢㘱〹㙡摡ㄳ搸ㄴㄳ〲晣㐸挸㑤㐴㐲㡥㘳昰收づ㘴扤㠰㐸㈹慣昹收挰㕤㤷㑦愹〸㉦攰㈲㔵㡢㜲㈴㑢て慤㡦搴搵挸㡡㕡昳昲挲㥡昱㌵㜵㠵ㄵ㤱㜹㤵愱㐵㝢㤷㍢㠵愹戳挳搵㔸敦慥挵戲户㐷㔷㌳㙦㕥戸㑣㤷ㄷ搵搴搷㤶㠶㐷ㄵ晥㉦慣㠷换扥挲ㅡ㡦㔲㘹改ち摢㝦戶挴㡢ㄹ愰㌰㔳戰愵㘵扤㠴㤰摥㤵㍡㐹搹㜶慤慡㑢搱㠲㘳换㐶㐶㡢㉢敡㉡挳㌹攵戲愲㉤攵散㜲戰㠸㈴㠲戲㘶攵挵戳戱㠲㔵搸扣㝣㐴㙤㐵ㄹ搷㤰戸㌳㕡摢慥㘳挳戳㤰㌰㌰戱㈶㈲〹㝤捤换㡢戱戲ㄴ㤹挷戵捦搲㐵慤㘲㙡戲㐸㥡㔵㍥愴愲㍡㠲㙥㘴㉦戲摣戲扣㘸㜶捤〲摣愸㔱㕦㔵㍤㈲㌴㉦昲㍦戱㔷㤴散ㄷち搹㌵㉡㕤愵愷慢散昴散晦㜴晦〴㝥挴搱戵て㔲攰慢㈵〵扥〳愶㉡㔲㈰㘷搶㌳〹㔲扡敡つ㤹㐹㈱扢㌱㉤敢㘵㤴扣ぢ㥤慥扤攸挹㔲攰㜰㘳敥㐱昰㕤㌰㡦摥〰㜳〰摣昵㑦ㄸ㔱敥捦㄰愳㐷㑣ㅥ搵㤸扦昳㝦扡㥢㈴㡢戹〰㝦㌹㕤愲つ㥣㕢搸戳㠸㈹ㄴ㥣㔴㌸㌸㌱ㄹ㔸昳捥捣㘰戹昸㜰㤲戶㘸㉣づ挷㡡㝢㙥昹搸搰捣㜰㈵ㄲ〵慡㐲㜵㉤散ち㌳㌶㜰慢㐱挴戱つ慤愹慡ち㜱搶昱㥥㠹愲搲㔰㘵㌸扢扣愰扥慥㘶㕣㐵戵㉥㠷㤰愹改愸㐲ぢ愱ち㉤戴㤷昴换㈷㌱㠱㐸捡㡣㔵㌳㉢㠴挴搵搹㔵ㄵ愵搹慣㜰昹昴㝦㘲扡攲昸捦〴㤹㘶㌳愷ㄳ㙦㡥㠰扤㔲㡦摤㥤㡦戴ㅡ㔲挷摤㡦㐹㥤慥〲昸愷晥挳晣ㄲ㥣㝢攴㜳㐳晦㡡㘸㔹㜸㐳攱ㅣ㍦㕦敦㌱㠵㈵㈸挸昹㐹㌱㍤㠴㕡晤ㅢ㕣㔹攰㍢昳㌵㠸㈶㤳て㥡挱㈱㌸戶㈶㔴㌶㍣㔴㡡晢㥦㥡㌹㜷㍦㘵㘳搷昲㙣㔳㙢㌱ㅤ㘴㈸㤶戲㤱戹㌴扦愲㉣㕣㥢㑤㐵ㄱ敥敥捡㘴㈲㐹挰摥㠷㍣㥥搳戲戲㜲戲晤晡ㅡ㘵㘲ㅤ攲㉣戲扢敦ㅥㅢㄵㄷ晦㡢攳〶㜰㙤つ戰㌲㈰昵敦㠰愳晦㈰愶搷㔱㈵ㅥ㡦挳㥦㜴搸〳㤱昵〶㡣摥㝤ㄳ㥢㤹㠱晣つつ愷㑣愶〷㘴㌲㘷㈴ㅢ昹ㄵ㤲㙣㤲㈵㐰㜲㕣㐹㈲〱㍢㍦㈴摢摣㡣ㄴ㈸挲㉣て㤷〵敤㔳㉣㤳㔱戸㍢搲搳㌳戱慢〳摥〴扢戸㙥ㄱ慣慡㈸㉣搹㈳敡㐰っ㈱挰〴挳ㄶ㍣㔸㄰扦〴㌷攱ㅣ搹晢挸戸慦〹挱愰㑥㈷〹㐱昵㌶愴挱摥㡡㥡㈰㜷㥣〶敢戸ㄲ〶愱㍥㐲㤵㕦〲㔰㌴ㅦ㔹敡ㄳ搴昸戱㠵敢㝢愰㐷㌶捦昹㔰㝤ち㉤捦㠹㍡挰㈰㥦愱挴㔳㑤㜴敡㘵㐳㥢㝣敡㌱捦㐰愶ㅥ㙦收㌳㔳㑦㌱搹挰っ㤹㌱㥤晤挹扤慡㜳攸昸愵扦㐳㉥ㅤ㥡搳攱㉢㌸㜰㥦〶㕡愰㤶㘳戸攲㝤㍦摥㡢㑦㈰捡㠲て㠸晡捥ㄵ搴㐵搴㕥っ摡㡡㐱㝦㠷㠳㤷愸㍦愱ㄳ愲〲㝢挳㈵㠵捦ㄳ戵〷㉤㠵扦搶㡣㑤昰㌱晣敤〳㙤㜲晥搲搱㑣昸摢㔷㠲搸ㄵ挵㕣〵ㅦ晥摡挲㐷敦㐷㐷收㌱昸㌸散㑦㠷㜶㜴㘰㙡㠳昰搷ㅥ戵㐶晥㤰摣散挳摦㠱昰〱㝦㑣㙦㌰㐱㕤晣ㅤ挴愰ㅤㄸ㤴愹〸㕥晥㤸㝦㈰晣㘹昲㈷㕢㙦㐸搷〷慦㘲㜶㠲㄰搵㠹㐱㤸愶㄰㐳搴㈱搰㈶㈷㡡改っ㜸攱㕥㌵〶㐱㐱摥捣㘹㌰㐳㘶摦捥㐴㍢ㄴ㍥晡㌰㍡㌲摦挱挷愱㌳ㅤ扡搰㠱㈹㄰㐲㔴㔷搴愲〷㈵㙥扡㑡㜰㔰㜶㠷ㅢ戸㍡挸ㄵ搷挵搵攱㡣㥢捦戸捣㕡㄰慥㜸收戶扦㐷㉡愶㉡搸㕣㈵㍣㈸㤹挸㈰㕣昵㘴㄰㘶㌴挴㜰搵ㅢ摡攴㕣㌱昳〱㉦㕣晥㘴㄰ㄴ攴捤昴〷ㅦ㉡㡥㠰㡦敥㑢㐷愶㐶昸㌸昴愳㐳㝦㍡㌰㕢㐲戸ㅡ㠰㕡㜴㔲㑤挲つ㉦㍥㤳敡㐸昸㠰㈸㘶㑣㤸愰捣㘹〹〶昷攲挸㡥㘲搰愳ㄹ㤴搹つ摥㐹㌵ㄸ扡㈴㐴ㄵ挰㐵㠸㍡㠶㐱㠶愰ㄶ㐳搴㘰㘸㤳ㄳ挵っ〹扣㤰㍥挱㈰㈸挸㥢㘹ㄲ㘶挸搰㤹㐹㌵〴㍥㝡㈸ㅤ㤹㐲攱攳㔰㐸㠷㘱㜴㘰㔶㠵㄰㌵ㅣ戵㈸㔱扣扢捤㠷愸㤱昰〱㔱捣慣㌰㐱㕤㌳㙡ㄴ㠳㡥㘶㔰㘶㐱㜸㠹㘲敡㠳㄰ㄵㄸ〳㤷㔴捥㕥捣㤷㄰晥挶㌲㌶ㄳ㈷㘲昸ㅢて㙤㜲晥㤸㘰㠱ㄷ敥㥣㘳㄰ㄴ攴捤㉣ぢ㠳〴㍡挳摦㐴昸攸攳攸挸っっㅦ㠷㐹㜴㈸愲〳㤳㌲㠴扦㘲搴愲晣昱㍥㍤ㅦ晥愶挰〷晣㠵㕣㐱摢㐸慦昲㌱㌹㤵㐱㡦㘷㔰㈶㔰㜸昹㘳搶㐴㤲㠹挶㥣ち㈱㙡ㅡ㠳㌰戹㈲㠶愸改搰㈶㈷㡡㐹ㄸ㜸攱戶㍢〶㐱㐱摥捣挴昰攱攱㙦昰搱㈵㜴㘴㤶㠶㡦挳っ㍡㠴攸挰挴つ㈱㙡㈶㙡㔱愲㜸㙢愱て㔱㘵昰〱㔱㑣摥㌰㐱㕤ㄳ㉤捣愰攵っ扡ㄴづ㕥愲捥㠰捥㈶㉡攱㘹㥥戹ㄷ㐲搴㙣〶㘱ㄲ㐶っ㔱㜳愰㑤㑥ㄴ㤳㌵昰挲㍤㝢っ㘲㠸㘲挶㠶ㄹ㌲㜴㘶㐶㔵挲㐷㔷搱㤱搹ㅣ㍥づ搵㜴愸愱〳ㄳ㍣㠴愸㜹愸戹㠸昲㍤㜵搵挲〷㐴㌱挹挳〴㜵ㄱㄵ㘱㔰㍥昱㐰㌱㈱挳㑢ㄴ戳㌰㠴愸㐰㍤㕣㔲㌹㈲㤹扡㈱晣捤㘷㙣收㜰挴昰户㄰摡攴晣㌱搷〳㉦㕣搱㘷㄰ㄴ攴捤㠴て㠳〴㍡挳摦㈹昰搱愷搲㤱挹㈰㍥づ㡢改㜰ㅡㅤ搶挱㐱昸㍢ㅤ戵㈸㝦扣慦搳㘷愲㉤㠵て昸㘳㝥㠸〹敡㍡㈲晦捥愰㘷㌰㈸㜳㌹扣晣㌱㠱挳㥥㘸〹㍦㈳㤹摥㈱㐴㉤㘳㄰收㜹挴㄰戵ㅣ摡攴㐴㌱ㅦ〴㉦摣㌵挸㈰㈸挸㥢㐹㈱㘶挸搰ㄹ愲捥㠱㡦㍥㤷㡥㑣ㄸ昱㜱㔸㐱㠷㤵㜴㘰づ㠹㄰戵ち戵攸昷〹摣㡡㥡攰晢挴昹㜰〳㔷㑣㈵㌱㜱㕤㜳敤〲挶扤㤰㜱㤹昶攱攵㡡戹ㅥ㌶㔷〹て㑡㘶㠲〸㔷ㄷ㌱〸㔳㐲㘲戸扡〴摡攴㕣㌱㜵〴㉦摣㜵挸㈰㈸挸㥢昹㈳㘶挸搰ㄹ慥㉥㠵㡦㕥㐳㐷收㤶昸㌸㕣㐶㠷换改挰㜴ㄳ攱敡ち搴愲㤳㡡㌷搰晡㑣慡戵昰〱㔱㑣㌹㌱㐱㕤㐴㕤挵愰㔷㌳㈸搳㐳㠴㈸搷ㄷ㉦收㠴〸㔱㠱㜵㜰㐹攵愰㘴㈲㠹昰户㥥戱㤹㔱ㄲ挳摦戵搰㈶攷㡦㤹㈷㜸攱㑥㐶〶㐱㐱摥敦㐰ㅡ㈴搰ㄹ晥慥㠷㡦摥㐰挷㜷晤ㅤ㌶搲攱〶㍡扣〷〷攱敦㐶搴摡㤹ㅦ㐹昱户〲㜷昰攳昳㘶戴〱㥦捣㘰㌱愳㜰ㅤ愴㥢搸挹㉤散㠴搹㈶摥㠹挷ㄴㄳ㝢攲昱㙢㠷㙣扤㈱摤㕦晡㤹㠰㈲挴摤挶㈰捣㐴㠹㈱㙥㌳戴挹㠹㘳挶ち㕥戸㉤㤲㐱㔰㤰㌷搳㔶捣㤰搹户昳愵晦㑥昸攸扢攸挸㤴ㄶㅦ㠷扢改戰㠵づ捣㜲ㄱ攲晥㠹㕡㜴攲ㄵ晢㝦扦戸〷㍥㈰㡡㤹㉥㈶愸㡢愸㙤っ㝡㉦㠳㘶攲㠷戶㤷㈸愶愲搸㐴㈵㍣㥢㌵㠳㡢㄰戵㥤㐱㤸戱ㄲ㐳搴〳搰㈶㈷㡡㤹㉤ㄸㅦ敥愹㘴㄰ㄴ攴㥤〳慤ㄹ㌲㜴㠶愸㠷攰愳ㅦ愶㈳㔳㕦㝣ㅣㅥ愱挳づ㍡㌰ㅢ㐶㠸㝡ㄴ戵㈸㔱扣攳摡攷〸㝤ㅣ㍥㈰㡡ㄹ㌱㈶㘸㉢改㔵扥㠸晤㡢㐱㥦㘰㔰㘶慦㜸㠹㘲捡㑡㤲ㄹ挵㠴ㄶ㈱敡㈹〶㘱㘶㑢っ㔱捦㐰㥢㥣㈸㘶挰〸㔱捦㌲〸㐶㈷敦㡥搰㥡㈱㐳㘷㠸㝡づ㍥晡㜹㍡㌲㐵挶挷攱〵㍡扣㐸〷㘶捤〸㔱㉦愱ㄶ㈵㡡㌷㠹晢㄰昵ち㝣㐰ㄴ㌳㘳㑣㔰搷㡣摡挹愰慦㌲㈸㌳㕣扣㐴㌱慤挵㈶㉡攱㌹㥦㐹㉦㐲搴敢っ挲散㤷ㄸ愲摥㠴㌶㌹㔱晤搰㑣㠸㝡㡢㐱っ㔱㑣㤵㌱㐳㜶ㄱ戵ぢ㍥晡㙤㍡づ昰㜷昸㌷ㅤ摥愱〳㌳㙢㠴愸㜷㔱㡢ㄲ挵晢摡㝤㠸㝡ㅦ㍥㈰㡡搹㌵愶㔷搷㡣㙡㘰搰てㄸ㤴㤹㌰㕥愲㤸晥㘲ㄳ㤵昰搰ㅢ〵ㄷ㈱敡㈳〶㘱㤶㑣っ㔱㥦㐰㥢㥣㈸㘶搳〸㔱㥦㌲㠸㈱㡡㈹㌵㘶挸㉥愲㍥㠳㡦晥㥣㡥㑣户昱㜱昸㠲づ扢改挰っㅣ㈱敡㑢搴ㅡ扦㐸昴ㅥ㤸攰㡢挴搷㜰〳㔷㑣挴㌱㜱㕤㕣㝤挳戸摦㌲㉥㤳㘶扣㕣㌱㔳㈶挹愴㘲ㅥ㡤㜰昵㍤㠳捣㐰㉤㠶慢ㅦ愱㑤捥ㄵㄳ㙦㠴慢㥦ㄸ挴㜰挵散ㅢ㌳㘴ㄷ㔷㍦挳㐷晦㐲挷㌲㝦㠷㕦改昰ㅢㅤ挲㜰㄰慥㝥㐷㉤捡ㄵㅥ㈰㤰㠰慢㍦攱〶慥㉡㕣㜱㕤㕣敤㘱摣㌴㕣晤㔷捣慦昱㜲挵愴㥡㈴昳㡡㈹㌷挲ㄵ㉥㄰愷愹昹愸挵㜰㠵㕢㜵晦〲㔷ぢ搱㑣戸捡㘲㄰挳ㄵㄳ㜵㝣戸ち挰㐷㌷愳㈳㤳㜸㝣ㅣ戲改挰㘷慤㈹收昵〸㔷㐱搴㕣〷愰敦㤵挱㕣昸㠰㈸收昶㤸愰㉥愲㥡㌳㘸ぢ〶㘵ㅥ㡥㤷㈸㈶摦㈴㈱㙡㈵㕣㠴㈸㡢㐱㤸愳ㄳ㐳㔴㉢㘸㤳㑦㉡收昲〸㔱㝢㌳㠸㈱㡡〹㍤㘶挸搰㤹㔳㝡㙢昸攸㌶㜴㘴戲㡦㡦挳㍥㜴搸㤷づ捣晦ㄱ愲摡愲ㄶ㈵㡡㑦㙡昰㌹㔳敤てㅦ㄰挵ㅣ㈰ㄳ搴㐵㔴㍢〶㙤捦愰捣搷昱ㄲ戵ㅥ㍡㥢㈸晥㘴㤴慤㌷愴晢摢搴㌵㜰ㄱ愲づ㘴㄰收昲挴㄰搵〱摡攴㐴㌱攷㐷㠸敡挸㈰攸㐱摥ㅢ愰㌵㐳㘶摦捥户愹㑥昰搱〷搳㤱㐹㐱㍥づ㠷搰㈱㡦づ捣ㄳㄲ愲づ㐵㉤㑡ㄴㅦ㉥攱㐳㔴㘷昸㠰愸㑤慥愰慥捦扥㉥っ摡㤵㐱㤹搳攳㈵敡㥦搰搹㐴㈵晣摡挹㌴ㅦ㈱慡㍢㠳摣㠳㕡っ㔱昹搰㈶㈷㡡㜹㐱㐲㔴て〶㌱㐴㌱㌹挸㠷㠷㥥昰搱扤攸挸挴㈱ㅦ㠷摥㜴攸㐳〷收ㄲ〹㔱㐷愰ㄶ㈵慡ㄸ捦挳昰㈱慡ㅦ㝣㐰搴挳慥愰㉥愲晡㌳攸〰〶㘵敥㡦㤷㈸㈶晣搸㐴㈵晣散㘳㍡㤰㄰㜵㈴㠳㌰㉦㈸㠶愸愳愱㑤㑥ㄴ昳㠷㠴愸㐱っ㘲㠸㘲ㄲ㤱てて挷挰㐷ㅦ㑢㐷㈶ㄸ昹㌸っ愶㐳〱ㅤ㤸㜳㈴㐴つ㐱慤昱㝣㥥昰㐷㜴㈱摣挰ㄵ㔳㡦㑣摣㔶搴搸㉢㘵挳ㄸ㜷㌸攳扥ぢ〷㉦㔷捣つㄲ慥〲㈳攰㤲捡㙦㐳㈶ㄴ〹㠵㈳ㄹ㥢㤹㐵㌱ㄴ㡥㠶㌶㌹㠵捣㐰ㄲち挷㌰㠸愱㤰㘹㐸〶〹㜴收愰ㅣぢㅦ㍤㡥㡥㑣㔱昲㜱ㄸ㑦㠷〹㜴㘰搶㤲㔰㌸ㄱ戵攸㕣攳昳㐸㝣收摡㈴昸㠰㍦㘶㉤㤹愰慥戹㔶挴愰挵っ捡〴〷ㄹ散㘴搶㥣挱㘶㜱㤱摡扢昶ㅡ户㉥㉥㍤㤴㜳㠵扣愸㙥㔱㈵戲ㄲ㔸攴㕡慣㕤攲慡㜲㔰㜴㔸㈱慥愹挵晡㔶愶昷搱ち搱戶捦愳攳㥣搶㥥挷㔶㐸㌳㕡戸〰㥦㜵昳㙦昱㡦㘶㠸戶攷挰ㅢ敦㘱㘷ㅢ㙥㠱愹ㄸ㘲敢㜱ㄵ愵戵㌵㤱㥡昲扡づ㐵㐸扡改挰挷㠰㤴攳㌹㌰〵㔹㌷㈲愲㙦㥦〴㤶㔹つ㈰㔹昳㜹㕢㝣㜰㙥㜵捤㠲㙡ㄹ㑤㔶㠴㑦㐳ㄱ扥㥡㌵㘳㌷㐱昶挳敤㘰㤰㘷㜱戱㥥㡤昵〹㤰捤㌳㉣慥㜶㜳戳戸攲㉤〵㉥㙦㑢㠱㑢摣摣戲搲昱〱昱㔷搷㥢ㄹ㕢捤㔴愵慡㑣㠵㌳㥢㌵㔳㜹㥥㘷㙥挴慤㔳㐷ㅦ㕡㄰〸㜰㤹㍡㙢㈳㈰晦戵㐶戱㡣戲戱〰㍢ㄱ㔲㑦㠷〸㕡ㄹㄸ㌸㜵㠱㤳㈰㕢っㅤ㔲攲㑡户〹晣つ扡㕣攸㘴ㅤㅥ㑦〲㡤〴㑡愰搹ぢ㥡搸㈷㝢〶㘶㐰摤ち㙡摣㠹㙦敥捤攷ㄴ戲㌲㥤攸扡㈳扡搰㥤㈸㑡攱慡ㅢ㔰㔲〱ㄸ㘵㈷㠴愱㘲㐱摥搹搰㜲攲慡㉢㠰㤲搳〵〶摣㐵ちㄷ敥㙥㜵ㄹ㌴摣攵戱扢㑣㥢㝥㉡攰㠷㕤ㄶ㐴㥤㥢㤵㘳ち戹愶搰摣㈹㈸ぢ〵敥㌶㜵㈹挲㤱㔲㜶愱攷㐲敡㑡㠸愰戵ㄷ㡣愲㈳㌵㥡㕣㘸挲搷〴㙢戵㌲挶捥㙣搵㠵㈲㐲㘳〳㑡慡㌵挳㔲㔵て㔵ㄴ搹㍥搰ち戲ㄵ攸捣㈰ぢ㉣㠰㑢挲搹慤捥㠱㙢㍣摣㝤㑤攷㡢搰ㄸ㜰摢愲捥捤摡捦ㄴ昶㌷㠵㜶㑥㐱ㅤ㠸㠲挰㕤敥㠶㝢㉡挷扣ㄸ㈲㘸ㅤ〴〷ㄴ搲〲愷㐱㝡㘷挲改搰挵捥㠴㈵搰昸捣㠴愵㔰晢捤㠴づ㑥㜴摤〳㕤挸戳㍢昵㤹㜰戵昹敡〴愳昰㜵ㄶ㔴㔱扥づ㠱㔶昸㍡挵挵㤷㈶㕦㌲ㄳㄶ晡㔲挳㔵㘸㝡攸㜳㈱㐱捤愱愸㜳戳戸敡㉣㠵捥愶搰挵㈹愸敥㈸〸㌵昳摤搴慣㐴〰扤ち㈲㘸ㅤづ〷〹㑡㙡㌴戹搰㠴慦〹搶捡㌷㐶慥愲捡昳㐱昵挵㌴㌶愰慡㝡挲㈸挸㔶㐳挵〲敡㜸搰〱愴㈰㥢攳㐶ㄶ㥤攳戳㝤㤱昵㐱㈳〴挱㈵㕡㐸㈰㍢㠲愱戰㔹㝤㑤愱㥦㈹昴㜷ち敡㐸ㄴ〴㔹戹ㅢ搹㤵ㅣ摥㕡㠸愰㜵ㄴㅣㄸ㌴㜰ㄵ愴捦㝥ぢ㕣つ㝤散㡥㕦〷㡤㜷㝡慣㠷㉥㝥㌲㔸㐷㍢搱㠵ぢ㜹㠸愹ㅥ㠴捥昴昵㜰㔷挷挰㈸搴㙣㘰つ㙡㜹て㠶㔶愸㤹收㑢捤昱扥搴ㄴ㤸㝥㙥㐲㈸㔰㌳〴㜵㙥搶㔰㔳㈸㌴〵㉥〳㜳㔳㈳㔱㄰㙡愶戸愹搹㠴〰晡ㄶ㠸愰㌵ちづ㈸㘰㘹㤰㍡捦攱㍦摡ㄸぢ改㌱㡣攲㉥扡㌵㌰昴㔸ㄸ〵搹ㄶ愸愲挸挶㐳㉢挸㐶扢㤰〵戶挲㈵昱攱㍦搲ㄷ㉥ㄷ㜵搱㉣㑤㙦㠳〴摣㠹愸㜳戳㡥㌳㠵㐹愶㔰攴ㄴ搴ㄴㄴ〴敥㜰㌷摣晢㄰㐰㙦㠷〸㕡㔳攱挰愰㠱晢㈱扤晢昷〱攸㘲㘷挱㠳搰挴敦昱挰㐳㔰晢㑣㈳敢㜸㈷扡收戳〳攴ㄱ慦㝡〷㕣㙤扥愶挱㈸㝣㍤〶㔵㤴慦改搰ち㕦㐷扡昸㙡晣㈰ㄸ攰㑢つ㤷㜱ㄱ㈴㑤㍦〹〹㙡晥㠶㍡㌷慢挴ㄴ㘶㤸㐲挸㈹愸㌲ㄴ㠴㥡㝥㙥㙡㥥收昰㥥㠱〸㕡㕣㠱㤵愰㝥㌳愱摣ㄸ㈷愱ㅢ㜹㡣慣㝥㤹㑤ㅢ㔰㔵戳㘱ㄴ㘴㍢愱㡡㈲㥢〳慤㈰敢敡㐶ㄶ㍤戱㜵昶㐵㌶搷昴昳〶㐲〱㔹㈵敡摣慣㉡㔳愸㌶〵㉥慣㜲㔳戵㈸〸戲㐳摤挸摥攲昰㜶㐱〴慤〸ㅣ㔰挰㕡㈲㜵㥥ㄳ㕢㥤㌱㥥㐰て摥愵慦ㅢ攸搶挰搰昳㘱ㄴ㘴ㅦ㐲ㄵ㐵戶㄰㕡㐱戶扦㉦戲戶扥挸ㄶ㤹㝥㍥㐵㈸㈰㍢〵㜵㙥搶愹愶戰搸ㄴ戸攴挹㑤㉤㐵㐱㤰敤攳㐶昶㌹㠷昷〵㐴搰晡㍢ㅣ㔰㐸ぢ散㠶昴㑥攷㉦愱㡢㥤捥㕦㐱攳㌳㥤扦㠶摡㙦㍡㥦攱㐴搷㌳搰㠵づ㔱㝣〷㔷㥢㥡㘵㌰ち㌵㍦㐰ㄵ愵㘶㌹戴㐲㑤搰㑤㑤昴㥣㥦敤㑢つ搷㐰ㄱ〴㤷摢㈰㐱捤㌹愸㜳戳捥㌵㠵ㄵ愶戰搲㈹愸昳㔱㄰㙡〲㙥㙡㝥攳昰㝥㠷〸㕡㕣扢㤴愰㝥搳昹㐲㘳㥣㠵㙥攴㤹扤㍡㈳换㈰扢〸㐶㐱㤶〵㔵ㄴ搹㈵搰ち戲㕦㝦㙤晣㕥搳昸㌹晤㌳戴㌷㘲㈸戱摦搸㔶㥢㝥昸㕦っ〰搹愵愸㜳戳搶㤸挲㘵愶㜰戹㔳㔰㙢㔱㄰㘴㍦㈲攴㐶㠴ㄴㄴ㌹ㅣ㕥㉥㐴搰攲㘲愳攸晣愶昳搵挶挸㉣㜴㜹㉥戰摥㥢㑤ㅢ㔰㔵敢㘱ㄴ㘴㙤愰㘲〱㜵㕣捦㠱ㄴ㘴㥦戹㤱昱㤴㉤摦㐰㍥昱㐵㜶ㅤㅡ挹㈰昶㐳㈸㈰扢㥥愱戰㔹㕣㍢㤴挲㐶㔳攰㘲㈱㌷㜵㌳ち㠲散㈳㌷戲㜶ㅣ㕥㝢㠸愰戵〹づㄲ昴㝥㐸捤搳戱收ㄹ㔸㍦〴㘱摤㘲㡣昵㠸㈵捦ㅥ搶〷戳㘹〳㐳摦〶愳㈰换㠳㉡扡捦㌶㐳㉢挸摥昴㐵昶扡㉦戲㍢㑣㍦㕤㄰ち挸敥㐴㥤㥢㜵㤷㈹摣㙤ち㕢㥣㠲扡〷〵㐱昶慡ㅢ㔹㌷づ慦㍢㐴搰摡〶〷㠰㐸搳㝥挸敥㌵㐶摥㘳㉦て㌴搶㝤搸戴〱㔵戵ㅤ㐶㐱搶ㄷ慡㈸戲〷愰ㄵ㘴㑦戹㤱㐵㡦戳㈷㝣㤱㍤㘸晡ㄹ㠸㔰㐰昶㄰敡摣慣㠷㑤攱ㄱ㔳搸攱ㄴ搴攳㈸〸戲挷摤挸㡥攲昰㡥㠶〸㕡㕣㔸ㄳ㘴㝥挷搹ㄳ挶㜸㈶扡㤱㠷㈶敢愱㙣摡㠰慡㝡ち㐶㐱㌶っ慡㈸戲㘷愰ㄵ㘴昷扡㤱㐵㘷攳㍤扥挸㥥㐵㈳ㄹ挴㈸㠴〲戲攷㔰攷㘶㜱昹㑣ち㉦㤸挲㡢㑥㐱扤㠲㠲㈰晢愷ㅢ搹ㄸづ㙦㉣㐴搰摡〹㠷㠴晢散㔵㘳㕣㠱昰昲㘰㘶㕤挴愶つ愸慡搷㘱ㄴ㘴㤳愱㡡㈲㝢ㄳ㕡㐱㜶戳ㅢ搹〲㜶挱摦㝣㌷晡㈲㝢换昴㜳〲㐲〱搹㉥搴戹㔹㕣敦㤲挲扦㑤攱ㅤ愷愰摥㐷㐱㤰㙤㜴㈳㍢㤱挳㥢づㄱ戴ㅡ攰㈰挸晣捥㈰ㅦㄸ㈳㙦㜵㤷㠷㍦敢㔲㌶㙤㐰㔵㝤〴愳㈰ぢ㐳ㄵ㐵昶〹戴㠲散ち㌷戲攸㙣扣捣ㄷ搹愷愶㥦ち㠴〲戲捦㔰攷㘶㝤㙥ち㕦㤸挲㙥愷愰扥㐶㐱㤰㕤敡㐶㌶㤷挳慢㠴〸㕡摦挰㐱㤰昹捤挶㙦㡤㤱昷戰换〳愶㜵㠴㑤ㅢ㔰㔵摦挳㈸挸敡愱㡡㈲晢ㄱ㕡㐱戶挲㡤㉣扡捦捥昱㐵昶㤳改㘷ㄱ㐲〱搹捦愸㜳戳㝥㌱㠵㕦㑤攱㌷愷愰晥㐴㐱㤰㉤㜷㈳㍢㤵挳㕢っㄱ戴昶挰㈱攱㍥愳㐵㡣敢搰㡤㕥㑦㜱㈶㥢㌶愰愴㘴ㄹ㠸慡戳愰㡡㈲攳㌲㤰㈰㍢挵㡤㉣扡捦ㄶ晡㈲换㌲晤㥣㡢㔰㐰挶㠵ㅦ㙥ㄶㄷ㝦愴挰㤵ㅥ㈹㘸愷愰㜲㔱㄰㘴昳摤挸㔶㜲㜸慢㈰㠲ㄶ搷㜱攸散晢ㄳ㠴敢㍢㘲攴㕤攷昲愰㙣㝤㌱㥢ち㌲㔹户愱㝥㌵㔴㔱㘴㕣户ㄱ㘴㜳㝣㤱捤昶㐵戶户改攷㜲㠴〲㌲慥搴㜰戳摡㤸〲㤷㘶㐴戳慦㔳㔰㕣㜵ㄱ㘴攵㙥㘴㔷㜲㜸㙢㈱㠲㔶㍢㌸搰搹ㄷ㔹㝢㘳攴敤攴昲㌰㙥㝤ㅤ㥢ち戲〳㘱㤴搹戸〱慡㈸戲づ搰ち戲㘹㙥㘴搱搹㜸扣㉦㌲㉥户攰㤵愶㙦㐲㈸㈰攳搲ち㌷敢㘰㔳攰㕡㡡㘸昲㥣㠲攲㌲㠹㈰㥢攲㐶戶㠹挳扢〵㈲㘸㜵㠱〳㥤㌵扦㜸㙡㝥搳搴晣㜲愹昹㔵搲攲ちち㕥㜸扥ㄱ挵ㄶ㡡扢搸㔴㤰㜵㠷㐵㤰㙤㠱㉡㡡㉣ㅦ㕡㐱㌶摡㡤㙣㉢愳昰摣㌸搲ㄷㄹ搷㐷攸愱户㈱ㄴ㤰昵ㄴ㜷っ㠰敢㈱摣㉣㉥㝥㐸愱㡦㔳㔰㕣搷㄰㘴挳摤挸敥攳昰戶㐳〴慤晥㜰愰戳敦㈷㌵㤷㍣挴挸㥢扦攵愱攲㝡〷㥢ち㌲㔹捡愰晥㌱愸愲挸㡥㠶扦㈰㍢搲㡤㙣㉡愳㄰搹〰㕦㘴㠳㑣㍦㑦㈲ㄴ㤰ㅤ㈳敥〰㜴慣㈹っ㌶〵慥㔸㜰㔳㕣㠵㄰㘴晤摣挸㥥收昰㥥㠱〸㕡挳攰㐰㘷摦搹挸〵ち㌱㍥㐲㡦ㅤㄴ㉦戳愹㈰㤳ㄵ〶慡㜶㐲ㄵ㐵挶ㄵ〶㐱搶搵ㄷ㔹㘷㕦㘴㘳㑣㍦㙦㈰ㄴ㤰㡤㘵愷搸慣㜱愶㌰摥ㄴ戸㤰挰㑤㜱㝤㐰㤰ㅤ敡㐶昶ㄶ㠷户ぢ㈲㘸ㄵ挱㠱捥㝡ㅤ愴扥㥡㘲㍤挵㔵㄰ㄶ㤷づ昰挲㡦㘵㡡愷㈸ㅡ搸㤴挸慣挹挶昸愱っ㈷敢〴搴㡦昲㕣愹昶扦㑢戳㥢昷挱摡挳昰愰㙣慥㡦愷㘵攰昶㌴晢愶慥捣昴㈳晦戳㔸扣ㄶ捥㝢㍡昹捥摡ㅦ愸晦て㜱戸扦ㅡ搷ㅢㄸ昱㈰扣昵挷〰摣昲㐴挰挵㕦摣ㄳㄶ戳㝤㝤慣㔳ㅤ㙣晦㙤敤晣㙤㍢戸攵㜴㙦㡢㜵摦摣㝣㔴摥㔵户敦㜱晥㉥㘱㡢㜷晦㌸扡㠰㝦㤷㉥㍢愶㐰㤵愲㐵ㅥ㉡晡㍤㡡昷㈹㘴㔲戵〱慣㌷昱㘴搵戸挷搲戶㜶っ摥挷搲㕡㘱㐴挲ぢ㈷ㅤ搹㔹慡〲ㄵ敥㌰搵ち㉤挸㤲〰晢㡡挰收㐲㥤ㅡ戰㑡㙦㡢愴挰㈲㘸攱〷慣戹㌳晥㌸㘰戹㡥挱晢戸㔹慢ㅥ㤱昰㑡搳㍦搸挰ㄶ愱㈲挰㠲㙥㘰㍦ㄱ搸愹㌰愵〶㙣戱户㐵㔲㘰㘷愲㠵ㅦ戰慣㐴挰㌲ㅤ㠳昷㌱戲搶㔹㠸㠴ㄷ㙥愳戴㠱㥤㡢㡡〰㑢㜷〳摢㐳㘰㉢㘱㑡つ搸㉡㙦㡢愴挰㉥㐶ぢ㍦㘰㝦晣㤲㘰㉡晥敥ㄸ扣㡦㠷戵㔶㈳ㄲ㕥昸慦〳㜱攸㌴捦㔰㤷愳㈲挰㝥㐵㡢攸㔴㙣〶㘳换㉢㘱㑡つ搸㕡㙦㡢愴挰㜸愹搹て搸て㠹㠰㝤敦ㄸ扣㡦㝤戵㌶㈰ㄲ㕥戸て搲〶㜶ㄳ㉡〲散㕢㌷戰㤶〴戶〹愶搴㠰摤攲㙤㤱ㄴ搸㕤㘸攱〷㙣㜷㈲㘰㕦㌸〶敦攳㕣慤㉤㠸㠴ㄷ搲㙦㙣㘰摢㔰ㄱ㘰㥦戹㠱敤㑢㘰昷挱㤴ㅡ戰敤摥ㄶ㐹㠱敤㐰ぢ㍦㘰ㅦ㈶〲昶㠱㘳昰㍥愲搵㝡っ㤱昰挲㈳搷㙣㘰㑦愲㈲挰摥㜷〳㍢㠸挰㥥㠶㈹㌵㘰捦㜸㕢㈴〵昶㌲㕡昸〱㝢㍢ㄱ戰㕤㡥挱晢攸㔵㙢㈷㈲攱㠵㌴ㅦㅢ搸ㅢ愸〸戰㌷摤挰づ㈳戰户㘰㑡つ搸㉥㙦㡢愴挰ㅡ搰挲て搸捥㐴挰㕥㜱っ摥㐷慡㕡ㅦ㈲ㄲ㕥㘹晡㜰ㅢ搸愷愸〸戰㤷摣挰㝡㄰搸攷㌰愵〶散ぢ㙦㡢愴挰扥㐳ぢ㍦㘰捦㈶〲昶㡣㘳昰㍥㈶搵晡〱㤱昰挲つ㥤㌶戰㕦㔰ㄱ㘰㑦戹㠱昵㈷戰摦㘰㑡つ搸敦摥ㄶ㐹㠱㘵愰〳㍦㘰㡦㈵〲昶愸㘳昰㍥晥搴捡㐲㈴〱㌶挸〶愶㔱ㄷ㘰㡦戸㠱ㅤ㑢㘰㌹㌰攱㤵挲㔷慡㕣㙦㡢愴挰昶㐶㡢㍣昲散昹㑡㜵㝦㈲㘰摢ㅤ㠳昷戱愶㔶ㅢ㐴ㄲ㘰挳㙣㘰晢愱㉥挰敥㜵〳ㅢ㐱㘰敤㘰挲㉢〵㘰敤扤㉤晣㠰㥤搳昵戸挶敦㡡〷愳㐵㥥て戰㉤㠹㠰摤敤ㄸ扣㡦㉢戵昲㄰㐹㠰㡤戳㠱㜵㐱㕤㠰摤改〶㌶㠱挰扡挱㠴㔷ち挰扡㝢㕢昸〱㡢昹ㄲ摣〷㉤昲㝣㠰摤㥡〸搸㉤㡥挱晢ㄸ㔲慢㉦㈲〹戰挹㌶戰㠱愸ぢ戰㥢摤挰愶ㄲ搸㔱㌰攱㤵〲戰愳扤㉤㤲〲ㅢ㡡ㄶ㜹㍥挰㌶㈴〲㜶扤㘳昰㍥㕥搴ㅡ㠶㐸〲散㈴ㅢ搸㈸搴〵搸戵㙥㘰㈵〴㌶〶㈶扣㔲〰㌶搶摢㈲㈹戰㈲戴挸昳〱㜶㔵㈲㘰㙢ㅤ㠳昷㤱愱搶㘴㐴ㄲ㘰㘱ㅢ搸〹愸ぢ戰㉢摣挰㘶ㄱ搸㠹㌰攱㤵〲戰改摥ㄶ㐹㠱㤵愲㐵㥥て戰搵㠹㠰㕤攲ㄸ扣㡦〲戵挲㠸㈴挰慡㙣㘰ㄵ愸ぢ戰㡢摣挰㙡〸㙣㉥㑣㜸愵〰慣搲摢㈲㈹戰〸㕡攴昹〰㍢㉦ㄱ戰㔵㡥挱晢㠸㑦慢ㅥ㤱〴㔸扤つ㙣ㄱ敡〲㙣㠵ㅢ搸〲〲㍢ㄵ㈶扣㔲〰戶搸摢㈲㈹戰㌳搱㈲捦〷搸㔹㠹㠰㉤㜳っ摥㐷㜷㕡㘷㈱㤲〰㍢捤〶㜶㉥敡〲散っ㌷戰㈵〴戶ㄲ㈶扣㔲〰戶捡摢㈲㈹戰㡢搱㈲捦〷搸㘹㠹㠰㉤㜶っ摥㐷㜲㕡慢ㄱ㐹㠰㥤㘵〳扢ㅣ㜵〱㜶㡡ㅢ搸搹〴㜶㈵㑣㜸愵〰㙣慤户㐵㔲㘰搷愱㐵㥥て戰晡㐴挰敡ㅣ㠳昷㔱㥢搶〶㐴ㄲ㘰攷搹挰㙥㐲㕤㠰搵扡㠱㕤㐰㘰㥢㘰挲㉢〵㘰户㜸㕢㈴〵㜶ㄷ㕡攴昹〰慢㑡〴慣搲㌱㜸ㅦ㥦㘹㙤㐱㈴〱戶摡〶戶つ㜵〱㌶挷つ㙣つ㠱摤〷ㄳ㕥㈹〰摢敥㙤㤱ㄴ搸づ戴挸昳〱ㄶ㑥〴慣捣㌱㜸ㅦ㡢㘹㍤㠶㐸〲散㉡ㅢ搸㤳愸ぢ戰㤹㙥㘰敢〸散㘹㤸昰㑡〱搸㌳摥ㄶ㐹㠱扤㡣ㄶ㜹㍥挰㑥㑡〴㙣扡㘳昰㍥敥搲摡㠹㐸〲㙣㠳つ散つ搴〵搸㌴㌷戰ㅢ〸散㉤㤸昰㑡〱搸㉥㙦㡢愴挰ㅡ搰㈲捦〷搸攴㐴挰㡡ㅤ㐳摣㈳㉣㍦㐴愴㘴㡦戰㜴晤㑦㤱㉤搱㘹㔶㌹㌳㝦㜳捡㙤㌵㉦搷㈲㝤扣愲戲㔲㌲慦㜳昱戸戹㕡晣㕦㡤㘳昹㥦㜳攵㤶ㄷ㔵㌸晦晦搷㈸㍣㜰㤱㑦敦㌲て㌴搳㔲㘳攳㐰昹㠴㕡㍣攱慣㔹昹愸〸ㅥ㠸㔹㤶㡤晦㙢慥慥㉥㕣㕢晤扦昰㉣㍡攴挲昳摥㘲㙣昶㔳攸㝣搳搰㤹㕦摥挴㘳〲ㅢ昹㌰晦〵㘳㍡㥦㔲昷㥦㍤ㅢ㌳㜰㉢愶㤸敢㑥㠹㌲搷愳ㄷ㌳搵㈴散㘵㍢ㄱ㘷㘹摡ㅥㄹ㜶㕡㍡晥㑦づ㌴〹㙣㠶挸㐰昲戶㉣㘱㐰〴昵ㅤ搰挸ㅤ〹㈲搲戲㜸㔱摣㡢㡦昷〶昰づ捦㌴捦晦愵㤸㤳㐳搰㘶㔳扣㈶捤㠹愴㌹扡㑣㌵搶㜷ㄸ㕢搸ㅦ㠷搱㌸㠴慤戱㐳㔰扣㝣捤㘱㤸㑤晤攰〴づ㙣㠳㘷㐲搸挳㝤晢扢て㑤〲摢㈱㘲㘱摦敦改㤳㔷㤶㘳晡攴攵㕡〱挳㍥㌳搵㘰摦攰て㌳ち㠳㌷㠲搹攱〹捣㉢扢㌱㠱戳攰攰㘲改㐸摦挰晦㘲㤴㔸㤶㥥昴〴㙥㠶㝡㑣攰收戱㠱㡦昰つ晣㙣㝣攰攷㍤㠱㕢㝡〳户㜱〲〷㕥㐴㈱㈱晤昹扥晤扤㡣㈶㠱㔷㈰㘲改摦〹㡤㙢搶愹㝤㔱㡦〱㜳〰ㄴ㉥㤶㍡晢〶㝦㠳㔱㘲㔹㝡换ㄳ昸㈰㙦攰㍣ㄳ搸摥慦㥤㝣〳扦挳㈸戱晢昵㍤㑦攰挳扣㠱て㜷〲〷ㅡ㔰㐸挸㔲㝢摦晥㍥㐴㤳挰㐷㄰戱㉣㝤っ㡤㥢愵ㅥ愸挷戰搴ㄷちㄷ㑢晢昸〶晦㥣㔱㘲㔹摡敤〹摣摦ㅢ㜸㤰〹㙣戳㘴昹〶晥㠶㔱㘲㔹晡捥ㄳ昸㔸㙦攰㘱㑥攰挰て㈸㈴㘴㈹攸摢摦㑦㘸ㄲ昸ㄹ㈲㤶愵㕦愰㜱戳㌴〲昵ㄸ㤶挶㐱㈱㉣㜱晥㘶慡㑣摦攰㝦㌰ち㈷㙡攳愱扣㠷㉡摥慣㈵〲㌷㠴愳ㅥㄳ㜸㌲ㄴ㉥晡晦晣搹敦扣㥢㠱㠷㉦㜸攸捦愲捡ㄵ㜸慡㌷昰㐹㈶戰㍤攲㥦㝤〳㙢㐶㠹ㅤ㜱㡥㈷㜰㠹㌷㜰搸〴戶昷敢户扥㠱㕢㌲㑡散㝥摤换ㄳ㜸㤶㌷㜰㤵〹㝣㉢ち㤹敡ぢ摦挰㙤ㄸ㈵㜶㈶敥敢〹㕣攳つ㕣㙦〲摢㈳晥挸㌷㜰扢昸ㄱㅦ攰〹扣挰ㅢ昸㌴ㄳ搸ㅥ昱扢扥㠱㍢挶㡦昸㘰㑦攰㈵摥挰㘷挵〶㝥搳㌷昰㘱昱㠱扢㜸〲㥦敤つ㝣㥥〹捣㌳㑣愶㝡挵㌷昰攱㡣挲㔳㐹攳㍣敥攱〹㝣㠱㌷昰㙡ㄳ搸㥥㙥捦昹〶敥挳㈸戱搳慤慦㈷昰ㅡ㙦攰慢㑣㘰㥢攳㈷㝣〳て㘴㤴搸㔹㜱㤴㈷昰㍡㙦攰つ㑥攰挰㈰㜸㈶㍣㡤㍣攲摢摦戱㘸ㄲㄸっㄱ㝢ㅡ㈹昰昴㜹㠳愷捦慣摢愱昸换㕦昰ㄴ㜶挰摥昸㉡捣晦慡ㅣ捦挳ㅥ㠲愷㉡㜷慢挴户戴扦昰㄰敢愱ㄸ㠸扡〳㥤㌱㠶㉥㘴捤搹㥢㙡ぢ戴ㅣ㠶ㅥ㐶敤㔶攳㌳摣敤挳㉦㍣攲㌳㠲摡晢㡤捦㐸户て扦户㠸捦㈸㙡昹㤵㐵晡ㅡ敤昶昹㤷昱ㄹ㐳㉤扦㝤㠸捦㔸户捦戳挶㘷ㅣ戵捦ㅢ㥦昱㙥ㅦ㝥〳㤰扥㈶㔰扢搳昸㑣㜴晢扣㘱㝣㡥愳㤶㥦攱搲搷㈴户捦㍢挶愷㠸㕡㝥ㅣ㡢㑦戱摢攷㐳攳㌳㤹摡㡦㡤捦ㄴ户て㍦づ㘵㍣㔳愹摤㙤㝣㡥㜷晢㝣㘳㝣㑥愰㤶ㅦ㙡搲搷㌴户捦㑦挶攷㐴㙡昹㈱㈴㍥搳摤㍥㝦ㄸ㥦㤳愸摤㘳㝣晥收昶攱攷㠳㡣愷㠴㕡㝥㌴㐸㥣ㄹ㙥ㅦ㥥敡挵㈷㐴㉤捦昲攲㌳搳敤挳戳戶昸㤴㔲换ㄳ戶昸㤴戹㝤㜸〲ㄶ㥦㌰戵㍣昷㡡㑦戹摢㠷攷㔲昱㤹㐵㉤㑦愳攲㌳摢敤挳搳愲昸㔴㔰换㌳愲昸捣㜱晢昰っ㈷㍥㜳愹攵挹㑤㝣㉡摤㍥㍣㔹㠹㑦ㄵ戵㍣㑦㠹㑦戵摢㠷攷ㅤ昱愹愱㤶愷ㅣ昱㤹攷昶攱㈹㐴㝣㑥愶㤶㘷て昱愹㜵晢昰戰ㄷ㥦〸戵㍣摡挵愷捥敤㈳㠷ㅥ㡦扡㝡㘸捤㘶昱㄰㤴㕦晤昳㔱㐰愶㠳ㅣ㝣㜱㕥㍣〸挵㙢愱敤㈵㠷ㅦ扤ㄶ愱㙥㌶㡢㠷愱㜸㥤㘲㝢挹〱ㄸ攷挵〳㔱扣ㄶ摢㕥㜲〸搲敢㌴搴捤㘶昱㔰ㄴ慦搳㙤㉦㌹〸改ㄵ㌳㝡ㅥ㡣攲戵搴昶㤲挳㤰㕥㝦㐷摤㙣ㄶて㐷昱㍡挳昶㤲〳㤱㕥㌱戱㜸㐰㡡搷㌲摢㑢づ㐵㝡挵㘰攴㈱㈹㕥换㙤慦挹昸㈳㕣㥦㡤㠲搹㉣ㅥ㤴攲㜵㡥敤㈵㠷㈳㘳挵昴挸挳㔲扣㔶搸㕥㜲㐰搲㉢愶㐷ㅥ㤸攲戵捡昶㤲㐳㤲㕥㌱ㄸ㜹㘸㡡搷昹戶㤷ㅣ㤴㜱㕥㍣㌸挵敢㐲摢㑢づ换戸㜱昱昰ㄴ慦㡢㙣慦㄰晥〸挶㤸ㅥ㜹㠰㡡搷㈵戶㤷ㅣ㥡㜱愳攷㈱㉡㕥㤷摡㕥㜲㜰挶昵挸㠳㔴扣㉥戳扤攴昰㡣㡢挵挳㔴扣慥戰扤攴〰㡤㡢挵〳㔵扣搶摡㕥㜲㠸挶㜹昱㔰ㄵ慦慢㙤㉦㌹㐸改ㄵ戳ㅦ㜹戰㡡搷㝡摢㑢づ㔳㝡挵㌰挱挳㔵扣慥戵扤攴㐰㡤敢㤱〷慣㜸㕤㙦㝢挹愱㑡慦㤸㜹捦㐳㔶扣㌶㡡㤷㘵㈶㡣攲昱㈹㤷攳㑥挰〷㍦㔳㤰㠶愰㙤㌶㥥っ捥㐳㔲っ挷挷ㅡ㉣㌳㡢ㄴて㐷昱㤸ㅡ敢愱㜸〴㡡㘱㑡慣挱㌲㐳㔲㍣晡挴㘳㜲慣㠷攲〱㈷㠶攲㔸㠳㘵㤸㔱㍣搸挴愳㈸搶㐳昱昸ㄲ挳㈴㡦㠱㠷㤴ㄸ㡥㡢㌵㔸㘶㥦㈸ㅥ㑥攲㌱㌱搶㐳昱〸ㄲ挳〴㡦㠱〷㡤ㄸ挶㝢っ㍣㑥挴㌰捥㘳攰愱㈱㠶戱ㅥ〳㡦〶㌱㡣昱ㄸ㜸〰㠸㘱戴挷挰㌹㉦㠶㔱ㅥ〳愷戹ㄸ㐶㝡っ㥣搹㘲ㄸ攱㌱㜰㌲㡢㘱戸挷挰昹㉢㠶㘱ㅥ〳愷慣ㄸち㍤〶捥㔲㌱っ昵ㄸ㌸㌱挵㌰挴㘳攰㕣ㄴ㐳㐱慣㈱攷晦〱㌳㜵戶搸</t>
  </si>
  <si>
    <t>㜸〱捤㕢ぢ㜰㕣攵㜵扥晦㙡㜷戵晦㙡㈵慤㌱㠴㐷〲摥〴ㄳ㡣攵㈸ㄶ收つㅥ搰挳戲ㄵ㘴换㔸㌲挶㠰㈳㔶扢㜷愵挵晢㄰㝢敦㕡ㄲ㠱〱㈷㤹〹㙤㈷ㄸ㐲㈱攱敤ㅡ㈸㈱㠴㔷㘹攲㌴挳㤴㠷㈱㑤㠰㑣㠶㤶ㄴ㌲㙤㌲っ㜵换っ愵慤㤹㍥㈶㌳㠱搰敦㍢昷摥搵摤㠷㘴㐷戱㘷㝣慤㍤昷晣攷㝦摣昳㥦㜳晥昳㥦晦摣㙢㐳ㄹ㠶昱〹㉥摥㜹〵㠹㝣㘶㜸挶戲捤㝣㘷㙦㌱㤷㌳㔳㜶戶㔸戰㍡扢㑢愵攴捣㘰搶戲㥢搰㈰㍣㥡㐵扤ㄵㅡ戵戲搷㥢㤱搱ㅤ㘶挹㐲愳㤰㘱㐴㈲㍡挰㔱摣㕦摣㉢㘸昶搲㈴㙢戴㌲㜴ㄸ㈰搶っ㌰搲摢㌳㌴㜶㉤ㅥ㌲㙣ㄷ㑢收㡡挴攵捥㔰慢扢扡㍡扢㍡捦㍡户敢㥣捥㤵㉢ㄲ扤攵㥣㕤㉥㤹慢ぢ㘶搹㉥㈵㜳㉢ㄲㅢ换㘳戹㙣敡㔲㜳㘶愴戸摤㉣慣㌶挷㔶慥ㅡ㑢㥥㜵㕥搷㔹㘷㥦㥤㌹晦晣昳㘲ㄱ㡣扣愱户㘷㘳挹捣㔸㠷㙢㑣捤㌱㠷㝡㝢㍡㌷㤸昶攱ㅡ㌳㡡㌱㌱㘴㕦㌱㥦捣ㄶづ搳愰㈱㡡㝡㔵㥦㤹捡㔲㈷愶㔹捡ㄶ挶㍢挱㜶㤵愰㔱㍡户戳ㅦㄲ㑦㈵㉤扢搷捣攵㌶㤹ㄹ慡㈳㤶愷捣捣㤲㔹㐸㤹㔶㕢㝥捤㜴捡捣戹搵㔶㈴㝦㜹戲戴㈱㤹㌷㠳㐴摡昳㡥摥〶搲㘶挱捥摡㌳慤昹捤㤶戹㈹㔹ㄸ㌷搹㈴㤴㕦㕢捥愶㠳㐱ㄵっㅡ㑤愷㌷㘲㐶㜴搳搹㕦㑡昵㑥㈴㑢戶㤴愸戵慥㐶㙤㝤ㄶ㈲㡣㔷戱㐵戶ㄳ㌵扤愸愶攱㙣晥㔲戳㔴㌰㜳㝣〸㤵搷㔱搳㐸㘴攲㠸扥㈲ㅣ㙦㌶㔴㡣㙡㜱㤷〱愷挲愷攸ㄶ㠲ㄸ㐰戸㤵㘰㌲㤷㉣㈴捥搲㙤愴戶〳愸攰〱慣㈴㝦㉦㜶〸㡣㈶〳愳㘳㠱搱㔴㘰㌴ㅤㄸ㌵〳愳㤹挰攸㜸㘰㜴㈲㌰㥡つ㡣㕥ㅢㄸ摤㡥㌶摥ㄵ㘹㙥づ戸搷搰㡤㕢昷㙥敢扣㘵攸昱敢昷㍥昰搴㡤戹㝤㡡㡢㐷㔶搱㈲㈰晡ㄸ㠰昰㘲㠰㘶攱愲㉢愱㡦㈵昹㌸〰愵摥〷ㅢ㘴㘵晢昸捥〷昶㙤扤戰㜷昷慤〷昲㡦っㅣ㝢慥攲摡㤳㌱㡥㘷攳ㄳ〰挲㈷ㄲ挸ㄸ㘷敡㤳㐸晤㌴㠰㔲晢摤㈱㙥㝡昸换㙢㕥扢晤㠳愱敦㑥づ㉣摤㜵敦搸㤴攲捡㤵㈱㑥㘶攳㔳〰挲㑢〰ㅣ㌶㔶㈵㜴㠲攴捦〲㈸昵ㅢ㜷っ攳晣扦㡣晦换慥扥挱摢捥晦㐵㜰散捥昱晦㠹㥤㡡敡换㕣攱昶㤵㤲㔳戰搰㔹攳㍦戳㜳㈵晦ㅤ㝣搵㘳搱㘷捥捥㥣㥢改敡㑡㥦扤㌲戹㉡ㄹ愲戴て搵搶㈸慤㔸㘶㑢戶㤰㉥㑥㠹昱挵㌲晤搹㥣㙤㤶愴搰㥥挱捤㔹㐰㔲㙥捤慣㤹㠶攷㐹㌹㜶㝡㙣愶搷㉣搹㔸戱昶捣慣昱㝥愶㈷㘹㤹戳挵づ㜷散㥥㘲戹㤰戶㍥摤戸㜲搸㑥摡收㐹戵㜵戳㠳搴㜵ㅢ挶㙡㌶㉤㘱改㤴摡㙥㤷㈷㜳㘵戳㝢㍡敢㔴㥦㕣㔳㡤㜵㕤ㅣ㥢扢戶扦㘴㕥㔷愹慤攳愸ㅢ㝢挰づㄹ扢㙥㤶㑥㤵挳㔷愲㜷愲㘸㤹〵㘱慦㈳扦㌱㥢摡㙥㤶㠶㑤敥㈰㘶㕡愶㝡ㅣ慢㕣攷搲㌱㔴挰㐴攱㉥搲㥦昳㔳㈹㘸戳㤰㌶搳攰㜷ㄲ㔲㥥ㄹ㐹㡥攵捣㑦㔵㌵㜱㥥㠹㡡ㄳ慢挸晤挵㔴搹敡㉤ㄶ散㔲㌱㔷㕤搳㥤摥㤱㠴㐳㑢慦㉦愶捤愰㕣㠶〳㤵搱搴愴㤴戱慣㤱㘷攰搸ㄶ㝤㠷捦㐸攸愱收㙦散㌳㈲㌶㙥攸㜳㉡㈳〳昱ㄹㄹ摢㥦㌱㉦㈷㝥㈳㘴敢㤵昳戶㙥㘰愴散㜴㐲昵挲敢摣〴晤㐰て㌹㤳慢㌲戰㜴敥㈱㘷敤昲㈰㥣晡戴挲㠰㠱慤攷ㄱ㥡っ㕢戱扤㈳摢㌸㄰㔸散捥㝥捤づ㙣㕢敢㤲㠵㜴捥㉣捤ㅢ敥㈸㜲愴㤷ㄲ㥣㐶昰㜹㠲搳〹㤶〱㠴摥㠲㡦㥢㔳愲㜴搹㙡㕡捤㠴愶戲㘹㝢㈲㍣㘱㘶挷㈷㙣搰㄰㈶㐵㈲ㄴ昷㝤敥㙦㉦㍣敡㝥㐶㕥㝡㌹㐱〷挱ち㠰㘸搴〸㝦〱㜷㈳ㅣ搵㥤扣㝤㤱㐴㤱㔸㘲㘴㘶搲㡣慡㄰户愳㍦㝣搳㘴㕣愶㘵㡦㐶㄰㘵㠵昲〸〵慣愶愶㐶㠲㔸㤷戴㈶㙣慥挱㜹㉢㘵㝢㕣挹㐱扢〰㘲㘷〲㙣㔸㘷收戰㠲て㔷晣ㄵ攲㌶㝢搰㝤㥥摢攲愷昲挳㌳㠵搴㐴愹㔸㐰㜰摡㤷戴㤳摤㈹〴㌳㤶㑡㠶昳㠳挵摥戲ㅤ捥慦换攲ㄶ换㙦㌲㈷捤愴摤ぢて㙤户收〷ㄱ〸㠹ぢㅤ㐸㑦㠷昲㑥っ搳㘷㕡㈹捤㘰㘷〰ㅥ㘹㍡っっ㉥㌶㤶愷㡦㌱愷㙤づ摤㥣摦㤸㐴戰㘴㙢㌴敡㤰㕥づ挶㥥慤㐲昳㝡㐷摤ㄲ㐶㠸ぢ敡ㅢ愵㐵〸捥㐸ㄲ㍢㘳昳挴㉥ㅢ㜴㘱敤攲搹㙣㘷㜳㔶愷㉢摥捥扥㈲㠲㘱㔳挲㜳㡡㍤ㅣ㠶㙤㠵攷㔵㔶敤ㅡ㘷戴㌴㤴ㅡ㜳㠶〵㉢㙢㑢挵昲㈴㈳愶挳㌵づ挷㌲昴㉡㠰〷㍦晣摥㠵愷摤晦搴㈷敥晤㈶慣ㅥ戹㌴〳㉡㑤㔳㘷ㄱ㌷戹昴㌹戸㐵攷慢ぢ㌱敥㙡攸㘴攷〸散ㄸ〱挵昲㤸敤㐸挹㤴㐸㌵㈲〵慣愵搶晣㤶㘲㘹晢㔸戱戸㥤捡㙦㤳㤲㌵㘱㥡㌶挳扦ㄶ㌷摡㈵慥㤴㙡㙡慡㡡昲㝣㜱㈲〳挷昰〵〰慤摤戹㕣挲ㅢ搱ち㕦〸㔲ㄳ㌶㤳昰㐵㐰扥搸㥤挷㐶㥥㐲昴搸㥤㉤攵戲〵搳㑡っㄴ慣㜲㠹㥢㔴㠲ㅢ㜷㠲㍢㔵㉥戱散捣㌳㍡愷㜳搶戴摡〷愱㌰愰㍢㘳敦晦挵㠶㐷ㅥ㔹㝦晢㌷㤷㝦㜴搱愴昱㥥㝡挹慤愸㡢ㄶㄹ㈴㌲ㅥ搲ㄷㄳ㕣㐲搰㑤搰㐳搰ぢ愰㥥㐳㔷㝡慦㘹ㄴ㝥㠶摦ㄴ扣㔵㡦昸㠵㌵㙣搳㑦戰ㄶ〰㍥㐸ㄴ〳ㄷ㌴㐰㥡戸㈰愵戸搲攸㝢昴愵〴㠳〰㡡㌱ㄵ㔷愹愱搷〳捣愹㙡㐶慤昵慡摥〸㙡㔴捦㔳愷ㄸ摢㔲摤㥡攲搵ㄴ愸愶㌰搵㘳慥っ敡㠴昳㕤户愲㉥っ㘶昴㉢挲搹捡㐱慥㈴戸㡡攰㙡㠲㙤〰㙡㡦㉢㥣㝡〷㍤捡㌶搷㄰㈴〱㝣挲㐹愱ㄸ㑥ㄳ㌸〱㐳㔴㈹〶搸㈲㈳ㄳ㠸捥〰㈸㠶搸㡥㡣挶㠱捤㈹㈳㐶攵昵㌲扡ㄶ搴愸㥥愷㑥㌱㜸㙦㈴愳㕤㜳挹攸㔶户愲㉥捥㘷㜸㉦㌲戲挸ち㜷㉤㕤㈶搸㐱㌰〵愰㙥㜱㘵㌴㠱〲㝦戳㥢搸っ摢㕣㑦昰ㄵ〰㥦㡣㙥㈴捤㌵㈰ㅥㅤ㐴㌸㌷㤱㜸㌳㠰㑡〰㌸挲搹〹㙣㑥攱㉣㐱㘵扤㜰扥づ㙡㔴捦㔳愷㍥㡢ㄶ㡤㠴㔳㥥㑢㌸戶㕢㔱㝢㠰〹㉤挵㐸戵㕥㔹㡥㤳㤵搰捥ㄷ㌴㜲㐶攱捣收㐲搶戶㕡㌲摤㘵扢搸㥦戵晢㉣㍢㤶〱〰㉡㕤㑥㤲㍤摤搷愹㈳㜳㜹搶㥣攲ㅥ扦愴扥ち㈷敤摥戲㘵ㄷ㘵挳㌹愵扥扥慦戸愱㘸昷㘵㉤ㅣ敢㘶㤶㌶愸㜶㙡戶㑣㤸〵㠴攵㈵㐴攷〷㙢㔴㥣㥣㌴搳つ㜸ㅣ㉥㤶㑢㈹㜳愰敦㘸〸散㤵戳㜳ㅡ㜰捥搸㌷搵㘹㜳〷戲㍥戹㌳戸ぢ挰愱慢〵挶㠵摣戱っ㝤㉢㈱㥥〹㔳搷扢㠰挲攲㐳っㄶ攷㌷ㄱ摦㔱㠱ぢ㉤㥡㠱㕡ㅤ㕡慢㝢ㄶ挵愶㤰㑤㥢㔱户戴㍥㕢㘸㜳搱愱戲㕤㔵㤳㥣㕥散搶㘰搷ㄹ㉡㐰昵愹㘴㈹㝤㌴㘸〵ㄳ挳攵愸㐴㠵昱㙦㘱㠲㜶㠶㌱㡣〳㕥愲昲挰㑤㔸散户㠱㑣㔹㌳㈶㙦ㄸ〴㔴㤶㈳㄰摦㐹㡢㑥愰㤵攲慥㤰㈳㉣慤㌷㤳〵搱挲戰㥤敥㌳㜷戴㐹ぢㄳ〶㡥〴㔷捥㕣㕣㕤㤴㔸㔰㘷扡挷慣㘲慥㙣㥢㙤ㄵ㑣ㄶ扡捥㙣㌲㜳㐹㥥㥡㘳ㄵ㙣㘳捡㐶㕥愱㌲ㅥ㑦挴㐷㡦㠶㈰㤱愰慢㈵㈵㝡ち捦㘳扣搵㤳攰ㅡ㕡愰㔶㤵㘱㘴攴晡捦㡢搵㍤㜷昳㝡散㘲挳㐳愲扣㡣㄰捦㕡㠷㝥㉣收㑡㕡散㘵㙢ㅣて㈷捥㉢收搱㜸㈲㙤捤㠸摦㐳摡㠹戹捤㜶㉥㥤ㅣㄲ捦㌶㐲戲㕣㙥愶㉤㌳㔰㐸攵捡㘹㜳㌰㌹㘶收㍣㥦㕤㉣攵㡦ㄲ㝤㐹㡡摥搱搵㍣㜲㜱㜳〵〳挸搳㝢㠷昰〵扢㌹㐳摦づ戱捡㤶㡢㌱愲晡づ㤴愸㥡㘵戸晦挱㌹〸㐶挸挷捣㘶搰㈴㘵っ搷㔶㐷愲㑦攳愱慣㤲挶㤰ㄵ攷㙢㌶㔸ㅣ㉣㈲挵㤴昶㤱搶㘵ㅤ搲㔱戳慥㐴㑤攱㜰㜸愱ㅢっ㘴㠵敢挰㈷敥㥤愱ㄲ慥〳ㄷ㔳晥搴挰㜲㤴㙡㡦㜳扥㐰㐴昶㝥㜱㠲㜱㌴㙣愷〷㜳〲㠷㤱慣㥤㌳㕢㌲㔲㉦㜸㠴㑢㠲搲㙣捥㡣㑣攰㘸搴搷㥡㔹㕢捡愶㜹㌸㘱㄰㠲㤴㈷搳昴㠳收㌸㤲㜳ㅢ㡢㔶㤶㉦㠵㕡㌳㈳㌸戲㔸㤳㍣〱愷㘶㡥愹㉡㠹戲㐲㤹㥥㙣〱ぢ挸㜹㈶昱昶捣昰㐴㜱ち敦㤵捡昹挲摡攴愴㜵㔴㈸ち㕥挸扤㥣㔵ㄵ㔰㠱㠰㡡〴㈲ぢ摤慢攴挰捡㠰挰攰㠱㍣㐰攰慡慢〳搸㍣㙢㤶㥡㜲搳愳㕣戳攴慢敡㠵㑣挳〴㑤攵挵ㅣ晤戰扥㤳㝤敥〲昸搲摡捤〳戳㐹昵㍦敡㜵㕡㘸〵挶㥢㘷㍢㄰搳愸㘴昰㜸㑣㙢㜳捣㠵㌴㕡㡦ㄶ慤戳㔴㙢㠲搱㡣戴愱㌵㘲〷㘵㜳愲晤㐸戰挴戰昸攱㝥㤱㤸㠲摦㙤㜳ちっ改昲挹㥣攵搶昵ㄶ昳昹㈴捤㡢愶㌹っ摦㙤㐶㈴扥㠶㌷搱ㄹ〰戱㐱㤷㤴㥣〶㈹㌹㉤㈴㙣挹捣捡ぢ捥戱㡡攳挹㔲搶㥥挸㘷㔳ㄱㄶ㜸〰㍦㉡散ㄲ㈶㠴㌳㜹攵ㄲ攳㐴戰㕡㥢〴㜳昲㌶㔰㜷㈷捥てㄴㅤ搵て敢つ挸㍥慥ㄶ㤸昲㠴昹㡡挳搷摦挱㘸㈱收〵攰晡ㅤ㕥㝣㐱ㄸ㈸攲㠸㔴㈷ㅢ攰愷敦㜶ㄱㄶ㠲捣〸捥㥢㡡㘲摥㌰㍡㔸㑣愶晢昱㜲愵㔸㙡㜶㕦晦㐶愰㕡扡㤵㔲㥣改挷㕥㈴㐳昰㍡㘰〷㘲攱㔲㠴㠴㘱㈴昶㠲㑣㕣㠶ㅤㅤ㌲挰㌴㐲愱㤶㐸愳㘷つ㜸㘳㉤㜵搳㌴晥户摡〳㜵攳㝦㜰搹㜹昰慥㥣ㄶ㜲戲㠶扥㠷攰㕥〰挵挴㈶攷㔳搳㠰ㄹ〲㝤㍦㐰㘸ㄵ㐰敤㉡㤹㌳㔵挷挱㐳㜹愶㄰㈳㜹㑥〷㈱㐷ㄸ㠹㐵愴㈲㈱㤲㜰㑢㠴㑥㐳㍦〰昰昳搷㕦㕦㡤㥢愱㤸ぢ昳㥥㉦攷㠵㈸㠵愷ㅦ㈴搸つ愰挸㌶て愶愲㌶㐳敦〱ち㤵挸愱攴㈱愰搸㉥搴㈵戸昳㘰攲㕤㍥㑤㈲㥣㝥ㄸ㘴戶敡挶㥤㈱㌵ㄵ㝡戰昰㑣㌱愱挴㄰捤搰㡦㄰昰㐰㈴㌱挲愳㐰㌸㔸㉦敥㡣ㄳ㥣㙢捥㥤㑣慤㐱〳敥㘶㠶攴㠰攴搹㌵摥㔳㌱㈵㐵て慡ㅦ〳㔰㙢〱攸㤸挰愵㘳愸㡦〳㍦戸愱㌲㠷㈵㠶晡㝤ㄷ㘱㐱㕤ち攰〹ㄷ愸愷晤㈷㠰敡㈷〱搴㈰㐰㠳〶㑦戱挱搳㙣戰ㅥ㠰ㄶ愰㥦〱愸㈸㙤㈳ち㕥户ㄸ昰愸愳戴扦㘲挳㘷〱搴㔶〰㥦搲㝥㠰㈲搸ㄳ愵晤㄰㈸㈵挸晣搴摣㑡摢敢戶㘲〲敢㤰㤵挶㐴㤷愳戴ㅦ〱㥢㔵摡㡦摤挱戶攱㝥㈸㑡ㅢ㐵㍢㐷㘹㑣㑡㤱昳摡㉤㑦㕤〳戲㈸敤㌹搶㈷〱慡㤴昶户㈰ㅣ㕣㘹㈹昶挵㑦㍦敦㈲愲㌴ㄳ〵㑦戸㐰㍤愵扤〰㔴扦〸愰㌲〰つㅡ扣挴〶晢搸㘰ㅣ㐰㤴昶㌲㤰㡡搲慥㐵挱敢搶〲摣㔵摡㉢㐰昵㑦〰㤴〵攰㔳摡㑦㔱昴㤴挶㑣㉡㤵挶㠴搹摣㑡㝢搵㙤挵㡣摡㈱㉢㙤〷ㅡ㍢㑡㝢つ搸慣搲㝥敥づ挶愴摣愱㈸㡤搹㌹㐷㘹㑢㠰㤱昳㍡愵㌱㜷㈷㑡晢〵敢㤹挴慢㔲摡ㅢ㈰ㅣ㕣㘹㑣昶㠹搲晥摥㐵㐴㘹㌷愱攰〹ㄷ愸愷戴㝦〰慡摦〴㔰㌷〳㌴㘸昰㑢㌶昸㐷㌶搸〹㈰㑡㝢ぢ㐸㐵㘹㕦㐷挱敢搶ち摣㔵摡摢㐰昵慦〰㐲㑣搲ㅣ㕡㔲愸ㄹ㉤攳扥㑣ㅤ㐳ㄸ㙢㔱收戲㜲㌲㠷て㕤㠶㜰㕣戴㐹㍡ㅡ㘲㠴愰㜳㘸慦晤敡愱晡晢ㄷ攴扢㘴ち㔷㙤搳つ㘴㔰摤搶㥤㥢挵㤶ぢ㍢搴㐷㐳㥦㐷摡戴㔶搲㡤㥦㐲㡢㘸摥挱户㙡愳愳㐶㠴捦㙣挲㉦慡晦㠹㄰慢㠸挹㌴㌱愱㝦〶ㄲ㜰㝦敡㌶㡦晡㙢㈰摥ㄵ攲ㄱ㜵㥥搸扡收㍣捣㔱ㄷ捦㐶〲㡣昹㍡㜲晣扡慤㔱〸㔱ㅤ㘲晦〶㕤搵ㅤ〴昸㘹㍦て敡㑥㡦晡㡥㡢〴㜱て㌱㠲㍡㘸搰挶㤶挸昴㈱㝣ㅢ戶㘷㜲〸㤹㠹昲㑤㤴㠳㌱㐶㜰慡挱㜴戱㠴ㅣ㐰戰昶戵㜳愵敦愹ㄸ慡攵搸㥡搷晣搲㡤㌵㜷攱ㄷ㕡〲ㄵ捤搹扦㕡㉢散挳㉢晣㉥挰戱敢戳愹㔲搱㉡㘶散挴㌰㡥㝥〹㝥昸〱㉦扢戲㍢㜴㌲㐶㙣昸㑣㑥㉣㔸攰㌷㘱愲攸攸昶㐲㜱慡㈰摣㠴㉣㝥晦㈲㔲㙣㙥收㘳愲昸挹㜵㉡㘴ㅢ扦ㅢ㈸㍢敢晤〰慤㑤㜱㠶㘲扣攲っ挷㜸挵ㄹ㝢昱㡡摦敦摣㡤㜶㐶㑣ㅣ㈵散ㄲづ摢㉤晥㈰㠶㙡攲挸晦ち搰搶摢㌳敡㍢慣㠵晦つ戴ㄸ㘸ㄲ㡥㙥挲㜷㈳攱昷㐰㔹〴㑡昵㐷㜲昱摤㈰㜳㤴搹㑦挹昴晢㈸慡㍤〰㜴㔰㔱㜵ㅣ攴挸〵挴㔶㔱晤〱㈱ㄶ挲㐳戸㡢愰晥〳㐸㘵㈱㍣散㔱慢㡣昰ㄱ㔰戹ㄸ昴㝦戱晡搱㠶㙤ㅥ昳愸ㅦ扡㐸㠸昷挷〱㘸慣慡つっ㉣挱て戸愱愹㜷慡㔸挵㐰愱㥡慢搵昴㝤㔴㡡㥡晥ㄷ〸搴昴〴㕢攳㡡㌳㙥攲ㄵ㘷㤰挴㉢晥戴㜳㌷摡㥦〱㜲㘴搴挴挸㑡〴㑣㌵㘹敡㐵㔳ㄵ昱㘷㍤晡㈲㤲㡥㈱昸ㅤ㠰晡〱㠰㈳昸㈰㘶㌶㉢昸㡦㐱愷攰ㄹ㠴㠹攰㝦て愴㈲㜸〶㕤㐲慤ㄲ㍣㘳㈹ㄱ㍣敢ㄴ㘳愹晡㌶ㄲ〵愱㐶〷搸〶〸㐵愷ㄸ〵㠹攰㍦晥㝤㈳挱晦づ搴㝡挱㍦敦昶搶㘱㡣〳挱扦㠰㌲慦昸㡢捥摤㠸扦攴㈱晢㕣愴晤㘵㈰㐷㐶昰慦㘰攴㐶㠲晦㠹㐷㍦ㅥ㠸㝣㜲愸㘳㥣㍡㠳㈶㐷昰晦㡤搹捤ち扥つ㤵ㄴ晣捦㔰てㄴ㕦㔶〲㔶〴晦慡㐷慤ㄲ㍣攳㈱ㄱ晣㈲㡥捣㜸㐸㝡㔶戵㤱㐸㠶攳㉤㘶ㅢ㈰㈲昸㌷㠰㠸攰㍦㘸㈸昸昷ㅢち㥥昱㡣㔸晣昱ㄸ〷㠲㘷散挲㉢捥昸㠵㔷晣㤷捥摤㠸㌳㘰攱搵捥㔸攵挸〸晥㙤㡣摣㐸昰っ㝡㠴㝥㌲㄰昹㔰㔳㥦捣愹㜳㙦攵晣昵㈹㠰㙣挰㕦㥣ㅢ慣捣㘹〹愸㍡〱搰ㅡ㠸㝢〲㔴戲攵戱㑦㠵挲㍥敦㜸㝤㍥挷收㑤愱晤㈸㕦㌸昷㙢㌷㥦挳散挰㙥㕣昵㤵摦ㅡ㝣戵㌷㐳㉤㌷攱㔸ㅦㄲ㌷ㅡっ㕣戰戰戱ㄸ敢㐴㌰ㄴ㝦愱㕦㐳㠳㝦挴㌸㤸㤸㉦㐰攱㠸㑢昰搳㑢㐱㔷敦〳㙢㘷改〲㠲ぢ〹㉥〲㔰㙦攳㤱つ㍦搶㜸换慤愸晢㔸㠳㕥㥥㑦搲换〱㉢㉡愱慢ㄷ㤵㜴㠰慡㔷〰戴〶㤴昸㜴㌶慤搲挴㠷㕥搳㑥戶㙡㔲㜴挵搴㠶㝡〳㡦愴〸㠴敢㤵愸㔴昴㝡㡤戸㝥㝤㉥慥㕦㜳㉢敡扥愲昸㤸て挰㑦㥦〳㔸攱㥡㝥㔲戸㍥ㄷ㔴㝤ㅥ〰戸㘶㍢晣捤㜲㑤㔵挷改〲愵改〵㙣搵㠴㜴㤵换昵㉢㝥慥㉦〲㔵搱㘵㌴攲晡㠵戹戸㝥摥慤愸晢慥㠱晥〵㝦昸ㄲ〶戰挲㌵㥤㡣戰搲ぢ㐴昷〱㠰㙢昱㈶㝥慥㐱㌶攲昴ㅦ搲戴㥦慤㥡ㄴ㥤挰㝥㔴愸扦昱㜳扤づ㔴挵昵搶㠸敢扦㥥㡢敢㘷摤㡡摡てづ攲㕣慢昲搰つ㐰昴㄰挱㐶㠰愸攲㜲㤵愷㍦攵㍥㝤ㄹ㔸㠹㈰〳㤳昰㉡㥥㜴㉢捥攰㑣㠶㐱つ㜱戹㉥㥦㝢㙤㌹改搴搹㉦㡤㌹㠳㔰㠶愱㘸㑢挶昹搰㤷㉢㑣摥㑡攷㈴㡥㡢㈱戳㕡挲户扥㠳晣㤲㈹㤶挱㠷昷㙥搴㠳㤷〸捣㜰㜹戹㍢㉤㈵㜶づ㘷㠶㑡㐸收㌵㘷〶㉣扣㤲㐸㐷昰ㄵ㥤㡤㙦慦ぢ㐷挳㤱ち㤱㜵㤰收〹敢攰㠷〴㠱㠶㐱敤愹愸慥捤昵昹摥扢捣捡挳㝢昷ㄶ㘰㐲㜶㘱〷慡昰〸昴搵敥晤㘷㡤㠴㐴搱㔶㐰㍤づ扤㍡㐱㠱ㅢ愸㜱㥢搴㤷愳㙤㜸ぢ〰㍦㌶㔳㌲て㈴㤳昴ㄵ愰㌸㔹戲㉦㜰㘶㈱㍡戰摡㠹昱㠸搱捦ㅥ㌵㥦慢戶戴㜰戶㈳㜷晦昸㤲㡦㔷㙤敢㡥搳㐷㠹㈹㕥挹㌱慦㈲戸ㅡ㈰慡攸愶挴ㄴㅦ慡㌱㐵扡㉥愹搸攳㌷挵㔱㔰ㄵ晤ㄵ捤㔱㜳㡥〱昵愰㌷愷㝦㍦昳㐴〹㍥㘵㑥㘳㙣挰㌹捤捥㈷㑤ㄲ愷㈲挰㔰㜴㙤㥣㔳㠵㑢晡㈴攱㌲挳㤶攳〴ㄳ〰㔱㐵户㈴捣㝣扢㠶㑢扡㉡愹戸换捦攵㜶㔰ㄵ晤㤳㡦换㍢㍣㉥昹戵㈲㜸挰〵挹ㄷ搰愸㠶换㐹㤲㝣㕣搲㤵㔵㜱搹〳㠲㜰㔹㘲㑢㡢㠰㙦㝤愲㡡㙥㐸㤸昹戳ㅡ㉥晢扣㡡㍦昵㜳㌹〵慡愲㍦昲㜱昹㡤ち㤷㥦ㄸ戳㕣㕥㡦㐶㌵㕣摥㐰㤲㡦㑢扡㉥㍦㤷㡡㍥㐷㤸昹慡晢㑣㙥㜳㤱㐰㔸搱て㐹挵㑥户㘲戵㔴㈸㐵摦㈴ㄵ㌷扢ㄵㄷ愳㐲敦〴戵㥤ㅥ㈸㠶㔲昳ㅢ〱㠵㑦挶昶慢㤷〳晢搵㐳㠱〳㐶づㄵ㌹㠵㍣㍥㑤昸㤰搷ㄶ摡㉥昴ㅣ晦㔵昴㔵㕣ㄸㅣ㐳㝦つ㤰挶捦㥦愲㘹ぢ晦㌷搴捣㤸收㉥ㄵ㕦愹㤹㌱㤷㠰㔴㕣敦㥦昱㌷㐰㙤愷愱㔷㘶㍣ㄵ散〹㜰搶愹愶〳挶慢愸㜸ㄵ㌳㔶㘳㐰㌸㙢㝤ぢ㠰㑡ㄳ㤰愵㍦〱慣戰㐴㍢㤶〷散愸㘱㠹戶㉤ㄵ攵ㅡ㤶㘸敦㔲㘱晢㔹晡㈶愸敤戴敡ち㑢㡤㤴愰㘸捤挲搲慤㐰ㄴつㄹ㝦㠶摥〵㔸㘱㠹㐶㉢て㤸慣㘱㠹㠶㉣ㄵ挵ㅡ㤶㘸摣㔲㔱昰戳㜴〷愸敤㌴攱昹㔹愲改ち㑢㝦づ㐴搱㙡昱㠷㌷㥥㠰ㅥ㑢敤㌴戱㉤愰〶愶㔵敡㥡昴㌵搷晣戶㍤㤸㌸㈹㜸挵㈵戱扢摦㜹昵摤㙦扤㜹昵敡昷㍥扡敦扥㌷昷㝦敢昵㡦㥥ㅢ㕢晤㜷㝢昶扣晣愵〷㕦㝦昷㤸捣敥挰て㝦㍢戸晢㠶慥敤㌷㕣㤷搹扣㝣敤つ㕢慦扤慣㙢攳愲㡥愶愶收收搳ㄷ晦昴㠴㘵昱㥢慦晢㤱㝡昱㔷挷ㄷ㤴ㄸつㅦ㝢ㄷㅦ㡥㡢户㌸㡤㈷〸㐴㝦ㅢ㠸晥づ㐰㙢愰㥤捡㍦愲扣㠸戵昰愹㔵扣搰㙡㠴㤷㝢挸换扤づ㉦搴晡ㄱ攵㐵捣愴㡥ㄷ㥡㡢昰㜲㍦㜹㜹挰攱㠵敡㍥愲扣㠸㝤搴昱㐲㍢ㄱ㕥㜶㤳㤷扦㄰㕥攲ㄵ挹㔱㜱晢搱㐷㝤搹戵捣ㅥㄴ㈲〸㕣愹㑣愹搸收㔶挴㌹昲挳愰㉡ち㔸慡慥慡改㐳愱㑢挵㤵晥㍥㡦戲て〵㈱㔵㔷搴昴愱㜰愴㘲㡢扦捦昷搸㠷っ㑢搵收㥡㍥㥣㠴㔴㡣昸晢㍣挱㍥㘴㔰ㄶ换㤳㉣昱搱㔲㝡㡡㈵づ㉡愵愷㔹㘲㜳㈹㍤挳㤲㌴慦㤵㥤㤲㙥㝥㉡ㄷ㥣㤲敥㝥㉡〶㌰㤴っ㔳㑢㙤昹㝦㕢㔷〸晡</t>
  </si>
  <si>
    <t>㜸〱捤㕡㙢㤰ㅣ搵㜵敥㍢㍢搳㍢㜷㜶㜶㜷昴挰㠰㌰㘸㠸㜸〸慤扣搶㑡攲㙤㐵散捥㙡愵㐵㉢㘹搱敡ㄱ〵㔳慢摥㤹㙥敤㐸㍤搳愲扢㐷摡㈵戸〰挷㍦晣换㘰挰戱挱㤲㘵〹〷ㅢ㍦㌰㉥晣㈰〹㡥捤愳捣㑢㜱ㄹ㥢挴㑥捡㜱〸〵㐵搹㑥㈵㈴㜱㈵㡥攳ち昹扥摢㍤㍢敦㤱扣㤶慡㜴愵㍤㜳敥㌹昷搵攷㥣㝢敥戹愷㕢ㄳ㥡愶扤㡢挲㕦㤶㈸㤱昷㑥捣㝡扥㔹攸捦㌸戶㙤㘶晤扣㔳昴晡〷㕤搷㤸ㅤ换㝢㝥〷ㅡ攸㤳㜹昰扤搸愴㤷扦挳㡣㑦ㅥ㌲㕤て㡤㘲㥡ㄶ㡦换〸㐷〹晦㔲攵㡡㘴㉦㐹戲㐴㉢㑤敡〰挹㑥㠰ㅤ㤹愱㙤㔳晢㌱挹㠴敦戸收捡昴慥㘰愸㜵〳〳晤〳晤㙢慦ㅤ戸愶㝦搵捡㜴愶㘴晢㈵搷㕣㔷㌴㑢扥㙢搸㉢搳攳愵㈹㍢㥦摤㙣捥敥㜰づ㤸挵㜵收搴慡㌵㔳挶摡敢〶搶㕥㝤戵㜵晤昵搷㈵攳ㄸ㜹㙢㘶㘸摣㌵㉤敦㑣㡤㈹㌹收戶捣㔰晦㔶搳㍦㔳㘳㈶㌰㈶㠶ㅣ㜶ち㐶扥㜸㠶〶㡤㔱搴㙢㠶捤㙣㥥㍡㌱㑤㌷㕦摣搷㡦㘵搷〸ㅡ戵㙢晢㐷㈰昱慣攱昹ㄹ搳戶户㥢ㄶ搵㤱㉣㔰㘶愶㙢ㄶ戳愶搷㔳搸㌰㤳㌵敤㤰敤挵ぢ扢っ㜷慢㔱㌰愳㐴㝡ぢ㠱摥㐶㜳㘶搱捦晢戳摤㠵㥤㥥戹摤㈸敥㌳搹㈴㔶搸㔸捡攷愲㔱ㄱ㡤㙡ㅤ㔷㌶㕢㡣搲㑤晦㠸㥢捤㑣ㅢ慥慦㙡搴摡㐰戳戶㔵ㄶ愲ㄶ㕥戳㉣㉥㍢㕤搷㡢㙡㥡挸ㄷ㌶㥢㙥搱戴㌹〹㤵搷㔷搷㐸挹㈴㄰晤㥣㜰捡㑦㐳挵㠸慥㜰ㅢ昰㔱㌸㡢散㈲㐸〲攸摤〰㥤〷㙤愳㤸㕥㤳㤶㍤㈴昷〲㠸攸㍢搸㑡搵摤搸㈳㌲㘹㐴㈶愷㈲㤳搹挸㘴㉥㌲㘹㐶㈶慤挸攴扥挸攴㜴㘴㌲ㅦ㤹摣ㅦ㤹㍣㠰㌶攵ㄲ敦散㡣㠴挵㕣愸㙤㍢㝥散搹㡤㥦㔹㈵摥㍥攱晥㘸㠹攰敥㔱摢㘸〱㄰戹㄰㐰㕦㐴愰㤶戱㔶㉥㈶昵㍣〰㈱㝥㠱㔵㜰㈵慦扥㝣搱㥥㍤敦扢㝦昸挸㍦㝤攵㠱㘳摤㜷㍣㈸戸昷搴㄰攷戳昱〵〰晡㠵〰挱㤳っ愴攵ㄲ㤲㉦〲㄰攲捤㜰㡣㐷㌷㝦敡攷㍢ㅦ戲㠷㡥慥㝢敡㥥㝦晢攸〵摦㄰摣扡㙡㡣㡢搹昸ㄲ〰㝤㈹㐰㌰挶敡戴㑣㤳㝣㈹㠰㄰㍦ぢ挷㔸晡昸敡㕦晣收挴㑦㙥㝡㝣昳昰㥡ㄷㅦ晦昶㉢挹㘵㘰摦ㄲ㑡㜷搸㌵づ挳㐴㉢搶扦扡㝦ㄵ晦㥤㝡摢㘳搷㕢㔷㕢搷㕡〳〳戹慢㔷ㄹ㙢㡣ㄸ愵㝤扡挶㐶㜱㈵慤摤昹㘲捥㌹慣慣㉦㘹㡤攴㙤摦㜴㔵愵搷挲㑦戰㠳㔴扤摢摡㌰〳搷㤳つっ㜵戱㤵㌱㕤ㅦ㕢搶㥦慤㔸敦㝢㠷っ捦慣㔴晢挲戱㠷㥣㔲㌱攷㕤搴㥣㌹攱ㅢ扥戹愴㥥㔷ㄹ愴愱摢〴戶戳改愹㈵㕤㔲摦㙤㤷㘱㤷捣挱㤹㝣挰扥戸㡥㡤㡤敤㑣戵收㡥戸收敤㜳摣㠶ㄵつ攲㄰㌸愴挶㙥㜸捡㠰ㄵ慣㉢㥤㤹㜶㍣戳愸㤶搷㔷ㄸ捦㘷て㤸敥㠴挹㈳挴捣愹㐷㍤㡦慣搰扢昴㙤㉢攲㐱攱㉦㜲㝦㔰㑤愵愰捤㘲捥捣㘱扤〷㈱攵搹ㅤ挶㤴㙤扥愷愶㐹㌰㈷ㄸㄷ搶㤰㐷㥣㙣挹换㌸㐵摦㜵散㕡捥㘰敥㤰〱㡦㤶摢攲攴捣愸㉡㕡〰㠵搶搱㈱㠴戶扣㤹㙢攰搸ㅥ㥤㐷㤵㤱搰㐵戵㙦㕣㘵㐴㙣摣搴改捣㡤っ愴捡挸搸晥慡戶㉢愹㌶㐲戶㕥搵戶㜵ㄳ㈳㘵愷ぢ㙡㌷㕥晦㜶攸〷㝡戰㑤敥捡挸㘵慤㠷慣搸攵㈹㔶㕡愵ㄵ㐶っ㙣摤㐶㘸㙡搸㌹摢㍢扢㡤㈳㤱㐵攱搳㙦㌸㠴㜳㙢㤳㔱捣搹愶摢㌶摥ㄱ㕣㤱扣㡣攰㜲㠲㉢〸慥㈴㔸づ㄰晢㌱㝣㕣㑢㠹搲㘵㡢ㄹ㌱ㅢ㍢㥣捦昹搳晡戴㤹摦㌷敤㠳㠶㌸㈹ㅥ愷戸ㅢ㡡㕣〱㤲散㈳㔸〹㤰㐸㘸晡晢搸㐸㑦挸㝥晥扣ㅦ愰户㝣㜰愷〳换㑣㘸㌱ㅥ㑡扦晢搱挹攸㑣慡㤳ㅡ愱㤴ㄷ㉢㘰㕣慦愳愳㤹㌴㌶ㄹ摥戴捦㡤搸㤶愹づ挹㔵ㅣ㜴〰㈰戹ㅡ㘰敢㈶搳挶㌶㍥㔳㔱㔸㡣㘷敤㈹㑦㝢㥥㡤敦㈹㑣捣ㄶ戳搳慥㔳㐴㠸㍡㙣昸挶㘰ㄶ㈱㡤㈷っ扤㌰收㘴㑡扥㕥搸㤴挷㑦戲戰摤㍣㘸ㅡ㝥〶㙥摡敦㉥㡣㈱ㅣ㔲㝥㜴㌴㌷ㄳ㉢〴㤱捣戰改㘵㈵㐳㥥㔱戸愵ㄹㅤㄸ晣㙣戲㐰㐷㘳捥昸ㅣ扡戳㌰㙥㈰㘴昲㈵ㅡ昵愹㕥〱挶㥥摤㡡㔶敥㥤〸㙢ㄸ㈱愵搰慡㔱扡ㄴ㈱ㄸ㐹㐵搰㌸㐱㜱搴㐶㐳㔸扦㠳㜶晡㜹摢敢て挵摢㍦散㈰㈴㌶㔵㤰㑥戱敢㍡っ㑣㙦慢慣晡㡤捥㤸㘹㕢㜶㉡ㄸㄶ㑢搹攸㍡愵㠳㡣㥢捥搴㌸ㅣ㑢㤳㙢〰㡥晤晢ㄷ㙦扣晣攸㔷摦つ㝦敦挲ㄶ㔲㐵㌲慣㤲戴㜷㔶昱愳㡡扣〶㍦㠹㜶扣ㄸ㠳慦愶㥥戶㐵㜸挷㌸㈸㔹挰搳敥㜰㑤ㄵ慦挶㔵㘵昶愰搹㕤搸敤戸〷愶ㅣ攷〰㤵摦愳㙡摥戴㘹晡っ〲扢挲㤸㤷戸㄰愲愳愳㈶搴慢㡡ㄶㄹ㍥敡㌷〰㜴て摡㜶扡㍣愲愷摦〸㔲〷㑥ㄴ晤〳㐰摥㍦㔸挰㘹㥥㐵っ㌹㤸㜷敤㝣搱昴搲愳㐵慦攴昲愴㑡昳昴㑥昳戸戲搳换㔷㕦搵㍦㘳㝢㌳攲㌹〸㠵㘱摤ㄳぢ戶昷㕥昳挰ㄵ愳㐷搷慦晤搶戰摥戵㕢㍣ㅢ㌲ㅡ㐲㐶㐶㡡っ㡡攴㝡㠲㥢〸〶〹㠶〸㌲〰攲㘹㜴愵ぢ〳㕥㕢攴〶搴攵〸挱㐶〰㌸㈲愵ㄸ昸愱㔱搲攸㠷ㄲ㥡攰㑥愳敦㤱㥢〹挶〰〴〳㉢敥㔲㑤㙥〱㘸愹㙡㠶慥㡤慡ㅥ〷㌵㈱摢昰〴㈳㕣慡㕢㔲扣㤲〲㤵ㄴ愶㜸㉣㤴㐱㠳㜰扥㄰㌲ㅡ㠲㘱挶挰㑡㌸㝢㌸挸ㅦㄳ摣㑡昰㐱㠲摢〰挴㠹㔰㌸㉥㉡晣㍢づ㝦晥㤶㜲㥡㤳㙣戳㤷挰〰愸ㄲ㑥㤶戴㔰㌸㡣慦㤵㜰㑣ㄲ㉤〰挱〰㍢㄰捥㍥㘰㉤㠵挳愰扣㔱㌸晢㐱㑤挸㌶㍣挱搰扤㤹㜰敥㙤㈵㥣㡦㠵㡣㠶㈸㥦挱扤ㄲ㡥挷愵昰捣㤲㈵㠲㐳〴㠷〱挴㐷㐳攱〰慦㉤㜲ㄶ㜵㜹〷挱㥦〰㔴〹攷㐳愴㠵挲攱挵㐱〹攷㉥ㄲ敦〶㄰㘹㠰㐰㌸昷〰㙢㈹㥣愵㘰㌶ち攷㈳愰㈶㘴ㅢ㥥戸ㄴ㉤㥡〹愷搴㑡㌸㝥挸愸扦扥挴ㄸっ搴扢㘳㜵㥢㥣ぢ散慡㐲㐶㍥㤱㙥敤㉣收㝤慦换ㅡ㉣昹捥㐸摥ㅦ昶晣愴〵〰㔴㜵㔹愲㘲愰慡㑥㝤搶慥扣㜹㜸〷ㅣ搲搲㐶ㄶ㉥摡㤹㤲攷㍢敡愴戹愴㤱㍦散㙣㜵晣攱扣㠷㡢攱散㘵㑤搸〱㘷昷戴㔹㐴㔰敥㈲㌶㍦㔵㈳攷攰㐱㌳搷㘴㡤ㄳ㑥挹捤㥡愳挳攷㐲㔸㉦㠲㈳㔳㠳㔷挶㠱㈹㉥㙦ㅤ挶㔶挹㥤愱㕤〴㥥㕣捣㌳㉡攴㔱愵挹㡦ㄱ㘲㑥㤸扡扣ㄷ㈸㉣㍥挶㔰戱扤㠹㔴㕤ㄴ戸搱ㄲㄶ搴ㅡ搰扡挳㥢㈸㑥㠳㝣捥㑣㠴戵㉤昹㘲㑦㠸㙥㉢昹㌵ㅣ㘳㘶㔱挸挱㜱戳慤〸搵㘷つ㌷㜷㉥㘸〵て㠶ㄲ愸㐴攸昸㌷㍦㐱〷挳㘸摡㍢攵㍣攵㍢㜷㘱戳摦〷㌲㘵捤㠸扣改改㍦户ㅤ㠱㔴摤戳攸〴扡㈹敥㌹㜲㥣戵㉤愶㔱㔴㕡㤸昰㜳挳收愱ㅥ搵挲㠴㠱㈳扦㘵㥢㡢㙡慢㉡〸㤴搶攰㤴攷搸㈵摦散㤹挳搴㐶㤷搶㜶搳㌶㜸㘷㑥捥㘱攳㔹ㅦ㔹㠵戹昱㜸ㅦ㍥㜷㌴〴㠹㐴㐳㉤〹愵㈷扤㡤昱搶㍥〴昷搰㍣戵㉡㌴捤㔲攵㕦搷㡢㠷ㅦ㘲㜹㙣扤㔶㐶ㄲ㉣㕡㡣㌷慤搳扦ㄴ㜳㈷㉤㉡攷㙡〲て愷㥣㔷戲㑣攳㝤戴摢㔲㝥て㐹㈷愶㌶㝢戹㜵㙣攴㥤㝤挴㘲戶㍤摢㘳㡤ㄶ戳㜶㈹㘷㡥ㄹ㔳愶㕤昶搹㡥㕢㌸㐷昴愵㌲昴㠱慥摡挸㈵捣ㄴ㡣㈲㑤㕦扥㠲捦摢捤㘹昲攳㄰慢㍡㜲㌱㐶㐲㍥㠰ㅡ㔵挳晢敦敦㥣㠱㘰㘸扣戰㤲㍦㔳ㄹ㘳戸戶〶ㄲ㝤ㅡ㙦㘳㜳㐹っ戵攳慡㥡㡤㌹㘳づㄲ㑣戹㉡搲愶㝣㐰㍡㘷昶㤵㔲㤳慥敢昳㍤㘰㈰㉢㤴㜷摥つ㝦ㄹ㉡愱扣戳㥥昲愷〶㔶愰㔶㝦㡦慢ち㐴搴搹慦㥣㘰ちつ㝢改挱㠲挰㘱㐷摥户捤㉥㑢昱ㄵㅥ攷㤶愰㌴㍢慤ㅤ搳戸ㄳつ㜷㕢ㅢ摤㝣㡥户ㄲ〶㈱㐸㜸㌲㑢㍦㘶敥㐳㙡㙥摣昱昲㝣㈷搴㙤敤挰㕤挵㍢挸慢㙦㜶㜶㘱㑤㑤㈹㉢㘶つ攵㡢搸㐰挱㥣挴㝢慤㠹㘹攷㌰㕥㉢㤵ち挵㡤挶㐱敦㥣㔰ㄴ扣㔰㔸㠲㕤ㄵㄱ㤱㠸㠸㐷攲昳㍤慢㘰攱ㄸ㤲户昰〸㐱愸慡㍥㘰㙤昶㉢戵ㄴ㈶㐶戹㕦戹愶㥡㜷㌱㑤戳㌲㜳敦攴攸㠳攵㠳散昳〹㠰㥢㌷敥ㅣ慤愴搳㝦慦㌷㘹戱㤵ㄸ慦捤㔱愰捣㘲㉥㜷挷扢㔹㑦㘰㉡愴搱㜲愴搲㌸㙢昵收㤷戰㔴ㅢ㕡㈲㑥㑦㌶㈷㍡㠲慣㑡ㄲㅢㅦ慥ㄷ搹㈸昸摣㥥愰挲㜰慥㘰搸㕥挸换㌸㠵㠲㐱搳愲㔹㑥挰㙦㥢㜱ㄵ㕢挳㤳㐸ぢ㐰搹㕦㐸㌲㘶㐰㌲㘶ㄴ〹挷㌱昳昱ち攷㔸捥㍥挳捤晢搳㠵㝣㌶捥ち㙦摤攷㠴㑤挲㠴㤸㍢㉣ㄷ㘵㤸〸㔴敢㌳㕦㐱戲〶敡敥挷摤㠱愲愳晡㘱戹ㄱ㜵㠶㡢㜹㈶㍢㘱扥捡搹换㑦㘲戴ㄸ敦扢㜰晢挱㔲慡〲㌰㔰㤴ㄳㄲ晤㙣㠰㍦昹愹愰㡤㠲㔱愶〱摢收㥦㤸㉣㑣㡣㌹㐶㙥〴慦㔵ㅣ户㌳㝣昳ㅢ㠷㙡改㔲摣ㄴ㜳㡥ㄹ㘴㐰昰㈲攰㄰攲㘰㌷㑥挲〴戲㜹㔱㘶㉢昵㐰㠷っ㉥戵㔸慣㉢摥㙣慥搱昲㔸㤷㠵戹㤹敡ㄷ摡愳つ攳晦换㉤搷挱戳昲戱㍡〰攵㐳〴て〳〸㘶㌳昹㍣㜵つ㍥捤〶㐷〰㘲㙢〰敡㜷㐹换晣ㅣ〷㡦ㄵ㤸㌷㡣ㄷ昸㌸〸㌷㜴㘴ㄳ㤱㝦㠴㐸昴慥㌸㥤㠶㍣ち昰㌷㈷㑦慥挳㡦㈶㤸〰㉢捦摦つ㍣㤱愰昰攴㘷〸㡥〱〸㉥㥢㤷㔲愵㌶㑤ㅥ〷ち㤵愸ぢ挹〹愰㌸㉡挴㑤昸攵愵愴㕣慡㌴㠹㔰晡ㄱ㤰搹㙡㄰扦っ愷愹搰㔳㠵㘶㠲㔹㈴㠶㘷㥡晣ㅣ〱㉦㐳㉡㍥㜸ㄴ〸〷换攰㤷㌱㐲㔰㕡㥥㘲㠲㤹㈶㥥㘴㐸㈸㜱摥㍡捦㈹㐶挰愱昷㤴㥦〷㄰ㅢ〱攸㤴搰㌲㌰搲挷㠰㥦摡㐸㤹戴挲搸戵㐶㉡㌶㠳㔲ㄶ㉣㔰慣㥡捡㤱㕦㈲昸㌲㠰ㄸ〳㘸搲攰㉢㙣昰㌸ㅢ㙣〱愰昶攵㔷〱收ㄴ㌶㡥㑡戹㕢ㄲ㜸愸戰㈷搸昰㙢〰㘲て㐰㤵挲㥥㐴戵㈳㔴搸搷㠱㔳㝡㑣㐸戵㔶搸㌷挲㔶捣㔸㥤戶挲㤸搹ちㄴ昶㑤㘰ㄵ㠵㍤ㄵづ㜶ㅢ㝥㑦㐷㘱㤳㘸愷ㄴ愶晦〵㌰ㅤ慦晤攰㠵㤵㝣敢㜵户ㄷ㝣愵扢扦〴㈲っ㠰ㅡ摤㍤つ挲愹㜵㤷㘵㕦晣挹㙦㠷〸㉢挲〴㈸换ㄸ㘸㔹㜷㝦つ㔴㝥〷㐰㔸〰㑤ㅡ㝣㤷つ㥥㘱㠳㝤〰㑡㜷捦〲㤹搳摤㝥㔴捡摤扡㠰㠷扡㝢づ愸㝣ㅥ㐰㜸〰㔵扡晢ㅥ慡㔸㥥摡㙣㉦〰愵敥㤸㉦㙢慤扢ㄷ挳㔶㈵晣㥥戶敥㤸㜸ぢ㜴昷ㄲ戰㡡敥㕥〹〷㘳㑥敥㜴㜴挷攴㕣㥢捤挶戴㥤㔲搸㐹㈰㠲昹扢ㅡ㠵㝤ㅦ㠴㔳㉢散㐳散㡢扦㥡ㄳ㐱摣〵㑡㔹戰㐰换ち晢〱ㅢ扥ち㈰敥〶㘸搲攰㠷㙣昰㈳㌶戸〷㐰㈹散㌵㈰㜳ち晢〸㉡攵㙥㔵ち晢㕢㤰攵摦〱挴㤸㥦㌹扤㝣㔰㈷㕡愶慡㤲㜴㡣㘰扣〵搶㉤㈵挳挶㈷㉥摢㜰㔳昴㐹㍡ㄷ㐲㠴㘸㜰㕦慦晦摣愱昶换ㄷ愴扡搴㈳摣㝡㥢㙣㈲㠳摡戶攱戳㜹㙣㌹扦晢㝣㈲㜶ㄵ㌲愶昵㤲㙥㍥ぢ捤愳昳㄰摦愴㑤㑥㙡㜱捥㐹捦㥢㤰㍦㈱挴づ㘲ㅥ慤搱㠴敥㙢㐶㡤昱㜶摡㈶戴慥扢ち㜳搴㐵㤵㐰㠰㈱㕦㥦捤敦摡㥡㐵㄰戵ㄱ昶㍦㜰晡〷㥡慤㐱㍣㔸愶晥㌴㐴昸㌸㌱〶㔰愷㡣搹愲㘸㠴㈴ㅦ愲户〹㝦搶㐶挴㑣㤴㙦㥦〲㡣㈱㐲挰挶愲ㅤㄷ搷晦㘸晤晢收戹扥换㌰㔴搷攲扡昷晢慡ㅢ㌹っづ㘳换愰愲㤶晤㙢戵挲㍥㉣晡捦〰ㄶ㙦挹㘷㕤挷㜳㉣㍦㍤㠱㕢㕦㥡㕦㝣挰挳慥ㅡ㡣㕤㡡ㄱ㥢捥挹〷㡢ㄶ昹㌵㤸㔲㜴攲㐰搱㌹㕣㔴慢㠹㜹晣昰㐵改户戳㤳搳攰攴て捡㌲㘸㍤㔵づ㈴㔳っ挱㔸㔲て〷扦㕡㡡㌱ㄷ㑢㡡㜱ㄷ㑢敦㔱〰㜶搷㔹㍢㤳㈵挵昸慡〳㝦晡敢〰㍤㤹愱挹慡㑢㥡晥捦愰㈵㐱㔳㘱攸㜶㝣㈹愲扦〱捡〲㔰㙡扦㡢㑢ㅤ〳㤹愳㔴扥ㅥ㤳㙦愱㉡㡥〳搰㌳㈵挴ㄲ〸㤰㍢㠷慤ㄲ昲㙤㐲散〰〶㙥㑡㐲㘵㘹愰慥㠹㐷㥡㔲㍦〷㉡㜷㠱晣㌹搹㡦㌶㙤昳昹㌲昵㤷㈱挲改挴㘳〰戴㔲戱ㄸぢ愰㙤〰搷㈴ㄵ㑥摤㡡㠵愰㔰扦戵晡昹㤲㘲㐳〹㕦㉥㈳っ㠸㔸㔲っ㡡㔸㝡ㄹて㥤ㅤ戵㍣㠱㤱㤵㐰㕦〷㈲愹〷㐹搱愷ㄸ㔸㈹晡〲㤲ㄶㄲ晣ち㐰㍣〹㄰〸扡ぢ㑦㔲ㄱ昴㝦㠱㑥㐱㝦㥤㡤昰㈷晦㍢㐴㔸ㄱっ戰ㅡ挵捦戸㐹〹晡㝦挸㘶摣搴搸㐶㠵㍡攰挸晦つ搹㑡搰っ㜵㤴愰愳㔸㐴愳愰㈳㑤〵捤㠰㠷扢㐸㔲㉤摤ㅤ㈹〶㌷㉣愹敦〴扦㕡敡扢㘵攴㤹㄰改㘵㌰㜳㜶〴晦ㅣ㐶㙥㈶昸攷换昴昳㠱愸慦ち㘵っ㘲ㄱ摦㐳㌵㄰晣㙦晥慦㕡昰㥤㘰㔲昰㉦㠰摦㈸㍥㐶㐷㡤搴㤷㐰㔵㠲㤷ㅣ昹㤵愶㙤㔴挸〲㡥散㘲ㅢ㈰㑡昰摦〷愲〴晦㉢㉣愲㔱昰晦〱㙡愳㠵晦〰㥤㔸㔲慦〶扦㕡㡡㔱〸㑢㡡㤱〸㑢㉦㠳㤰戳㈳㘸㠶㉥捤〴捤㘸㐶搱㉦〶愲㍥扤㤴㡢昹愸㍣㌴昹扣昲㍣㐰㌶㔰て慥㑥㉢㔲换づ㠴㑤㔲㍣㥦㤴㐹㥤㡦㙡㜷㠷愰㉦攲ぢ㤱晡昷改㙦㐱㉥㑤㍦㌶㜸㌳㘴㌴㝣㙣㐰挷愵㔶㜱㜱昵㉡㤴㐷攲昸㌵慢愰て㔲慢㔸ㅡ慣㠲ㅢ戵搹㉡晥戱搵㉡㝥ㅡ㌲ㅡ摥敡㜳㔷慢㔵㕣㕥戵㡡ㄴ户戶㥡敦㡡㘰㍥戵㝤㐱慢㕤ㄵ㌷慣㙡戵㕣戵㡡㜱搷摤搸晡㐵㘲搵㜱搰㠷㈰愳收慢挵つ昸ち㜱㌶㠲晥ㅤ㐸㔶挴搴㈱ㄱ㡤摣㌰扦戱ㄸ挲挵㌱ㄴ晦㘲㍦挶㠳晦ㅥ攳㔰㌴㤵戸㡢㈳㉥挵㥦㕣〱扡攰愶㙤愶㠴ㅦ戶㔲挲慢㈱愳攱敢〱敥㜰捥㈴㔷〱捥ㄹ愴摡扡愴搶㤸〲㌷慢ㄲ晡㙡㈰㌰㐸㕡㜴戳㔵扣摣㙡ㄵ㉦㠵㡣晡搷昴㈹敥〶㌵昲㜵㐰攴昵〴㌷〰㈴㘲㌴晤ㄵ慤㜵ㄱ㈴ㄵ㉢㕦摡㜲㌵㌱㡢ㄱ㔹㤷ㄵ㝣攸㑡㡤愸昷戲戶ち㘷㤲挸㉦扡昸搶㜵㡣ㅦ昱㈴㉤㝣㜹ㅥ挶〰㐸愳㌳捦㔳捥㘰㐹㔵㘳㘷摤摡收㈲愵搵㘹㡤㝡㐸捡攷攲昸㠰捣挷户挷挵㜳攱㘶㠱〰㌳㑡换㠵收昸㉡㍤搲㌴戶㕢〶㜶㝤挶慢敡捤㐳㐵ㅥ攵户㑦ㄱ愶㈵攷㜷慦搰㙦㠴扥㉡ㅦ㍤慡㘰搲㡢㠸攷愱㜷攵戹㝦戹晡㐲敥㔴㤴㠸㈶搷愱慤晥㠷〰晣捥㑡〴捦㠱愸㙡㍤㈸㐱扥㠸㘹㉡㉤㐵ㅦ愵㙣㘳㤰㡣㈱㠲っ㐰㐲搰㈱搱㍥㈴㈷㡤㠸扦㙡㍡挹〸ㅢ㜰㤲捡〴㥢㐸攲搸ち㘸㈹扡ㅦ㌵挱捤㘴㙣㈶ㄸ〳㐸〸㝡㈰㉥㔷㍣㠹愱戹㥢ㄹ慥挴㈳ㅤ㠲㑥愷㙡收慦㌵㥤㜹㥣〳㔵㘶㐶搶㐱㙥㈷愹㌲㜳㡣㝢戹㕥㘷扣㐴㡣㔰ㄸ㜵㕦愲㜶㜵㔱㤱摡㝦㜶つ㙡㙦晦昹㘰㡡摢㔵㉤㝡〷挷摣㐹戰ぢ㈰㈱戸㌷慢搶昶㠵愶㙢摢挳昶㤵戵愱㥦扣㤵愴捡摡〴㜷愲㝡昸㐷挲㠷晦㠰㝡㜸㕤㜰㜷㉡挶㠹㤰戱㑥㌱㠴攰㡥㔵㡣攳㈱㘳㍤ㄸ㜲㉦愸㌱慡晡戴㙤㄰㙤攷㝢敤㌳搰㔷搰㠰㌸㠶㥣ちㄱ㔶〴慤㐷慤敥㘸摤昳搰愲ㄴ攳㐸摤昳搰捡ㄴ攳搳搵捦㘳㠱㉡㘸㔵㝣㈶戹㡦㌵ㅡㄴ晥㙢㜲㍡㐴㔸ㄱ戴㈶搵晤㤳㜵ㄳ搲挲ㄴ攳捦敡㈶愴搵㈹挶㈷慡㈷戴㐱ㄵ㌴㈶㌵㘱㠱㌵摡ㄱ晥㙢戲ㄸ㈲慣〸㕡㠲敡晥昱扡〹㘹ㅤ㡡㜱㕦摤㠴戴ㄸ挵戸户㝡㐲ㄷ㔴㐱ぢ㔱ㄳ㝡慣搱㌸昰ㅦ㥦㤷㠵〸㉢扤㝢〱㜷〳㠹捣㠸散摥摣摥扤扦敥㡤愶㤷㐴晦攸愶攴㐳慦扦晣挶晤慦㝤㜰摤摢扦㍤㜲攴戵㌷敦㍦昹摢愷愷搶扤㜰攲挴昳㌷ㅦ㍢昹挶㐲敢戳㤱㙦晥㝡散戳㜷づㅣ戸昳㜶㙢攷㡡㡤㜷敥搹㝦换挰昸㠲扥㡥㡥捥捥㉢ㄷ扤㜸挱昲搴摤户㍦㈵㥥昹晢昳㡢㐲愹㤳搳㤶㡦㈱攰㕡㡡㙡㔵愶㝦〸㐸㜷㐷㉦㌵㜲㔶㤷愱㤴摣戰っ㉡㕢㉤㘳㈶㔸〶昵㜴㔶㤷愱㔴摦戰っ㥡㠰㕡挶ㅤ挱㌲愸扤戳扡っ㘵㄰つ换愰㘱愸㘵摣愹㤶㈱愸ㅢ㘵㕡㝦ㅡ㥡搶㄰扡挴㤱㝣愵戴ㄴ攳挳㜵っ慥㕦㌱敥愹㘳㜰㐴挵戸扢㤶搱昵晦敥つ㉡晥</t>
  </si>
  <si>
    <t>㜸〱捤㕣〹㤸ㄴ搵戵敥摢㌳㕤捣㙤㤶㘹昷〵㤷㔱㈰搱㠰攳昴捣昴㉣昲〸づ㌳㠰〸〸㌲㈸㐶愳㘳捦㜴㌵戴昴㠲摤㍤〸慥㘸㜰㠹㈶㈶ㅡ攳扥㍦愳挶愸㠰㠹ㄲ㌷㈴㐸搴㘸捣ㄳ㌵㠹㑢㌴㈴昱改㡢㑢㕣愳㌱捦攸晢晦㔳㔵㌳搵搵搵っㄸ摦昷㔹㌰㘷敥㍤攷摣㜳敦昹敦㔲昷摣慡㥡㠰ち〴〲㥦攱攲㙦㕥搵㑣散搱扤扣㔰㌴㌳昵㥤戹㜴摡散㉢愶㜲搹㐲㝤㐷㍥ㅦ㕦㍥㉢㔵㈸㔶㐱挱攸㐹㐱㕥〸昵ㄴ㔲㈷㥢㌵㍤㑢捤㝣〱㑡愱㐰愰愶㐶〷㈱ㅦ㘱晦㐴㥣㡣㘶㈹㕤㑤〲慤㠰㌶㐸㠶㤱搴㤰㘸㤲㌰挹㜰ㄲㄶ搷㈳㐹㐶㠱㡣愸〵㤹摦㌹㘵㑥敦〹㘸㑣㜷㌱㤷㌷㈷搴ㅤ㘹㔵㌹㈹ㅡ慤㡦搶㌷户㐶㕢敡ㅢ㈶搴㜵昶愷㡢晤㜹㜳㔲搶散㉦收攳改〹㜵㜳晢㝢搳愹扥㤹收昲昹戹挵㘶㜶㤲搹摢搰搴ㅢ㙦㙥㡢㌶挷㘲挹昶昶戶ㄱㄱ㔸㍥慣㜳捡摣扣㤹㉣㝣㔱㌶户愳捤㌹㥤㔳敡て㌳㡢㕦㤴捤敤㘱ㄳ㈶扢㜲㤹㜸㉡晢〵ㄹつ戱㑢㘲㕤㘶㕦㡡㝤㘷㥡昹㔴㜶㘱㍤㥡㕤〲㌴㜲慤昵ㅤ㠵㐲㝦㘶〹㠷㐱愷㤹㑥捦㌳㤳搲㘷㤹慥㐲㜱㙥㍣㥦㈹㡣挸㄰㍦㌳㙦㘶晢捣挲愸捣搴㘵㝤㘶摡㔶㉣搴㘴㡥㡣攷て㡢㘷捣㙡㈶㙡㌳㔶ㅦ捥㐸㤸搹㘲慡戸㝣㘴收㠸㠲㌹㉦㥥㕤㘸㔲㈵㤴㤹摥㥦㑡愸敡㙡晣て㔴㝤搵慦㘵搲㔱㘸㑦愶㜳㔱㍣㕦㤴ㅣ扢㌰敡愷敢ㅡ㉥攲㐵㐹扢㌸愴敡㍣愵搸㘷摤愹捣㑣㌳㥦㌵搳慣㠴㍤㌹摥愳㈴〰㔹晤㌰㠰㤴攳づ㝢㐹つ户攷づ㝤㘱㉤挶づ㈰㘳扡收收㔲㠵㐲㉥㍢㘱㕥扣㘸㑥㙡愸㙦㘸㘸㙣㘹㡦㌵㌵㐶摢㕢摢ㅡ㐸㕢㕢昵㡥㔰搴㍢戱挸捥㈰摢ㅦ㤶换㈶攳挵㜸扡敥㤰晥㜴扡㙥挳摡扡㈶扤ぢ㌵㜶〵㔱搵慦㘱捥扡慢攲扣〹昶挴㠳㍤扤挱㥥扥㘰㑦㈲搸㘳〶㝢㤲挱㥥㠵挱㥥㐵挱㥥㔴戰攷㠴㘰捦㘲攸㌸㔷捤戰㘱㐱晢㝡晣㤲〹ㄷ㕥晤搰挸㐳慦㘸㍡㙦扢搸晢昱てㄴ愷愹捣昲摤㤱㘸㤸㤵㕢㜸㔸㉥㥦挱㜴㥡㙤挶戳㤳愲敤つ扣㈶㜴ㄷㄳ㕤收搲㐹㡤㤲㙢㤸㌰㉢搷ㄷ攷〸㤹搴愰㐷愳㤴摥〳挴搸㤳㠶收㐵㕢昵㕥㘴敤つ愲搴㘶㌴㥣㡤㕦扦摦〱㉦㑥扤改敤捥戳敥扤㙦昳戵㝢㕥扤扢攲扡㈰戵敥㠳挴戶搷扡㉦慢ㄸ〳㘲㡣愵愱㈳愳捤㝡ㅣ㔹㕦〱㔱敡㜹扢搶晡㌷㑥昸捡挳て摣㌹敢㤲愳晡ㅢ敥扣昸挹てㄴㄷ㈲愹㜵㍦㈴昶㉤敢愶挶挶挶戶㘸㔳㘳㕢㔳㉣摡搲摣搶搴摣慥昷愷搱慦㠱ㄸ攳㐱捡㝢愹㔱㑦愰挶〱㈰㑡㍤㙤㔷晢搰㈷㌷扦㤰㝣昱慥㐳搶㉤㝦戱晦收敢㥥つ㉢㉥㝤㔲敤㠱㐸昸㡣㡥搶收㔸戴戵戵㌱搶搸摡㉣戴㔱㌷搰㙡ㄴ挴㘸〴〹㑦㤳愱㠱㔱ㄱ搳㑤㤴㌴㠳㈸昵㠴㕤摦㥦昴昴昷㐷慦扢㜲捥㠵㙦㙣㕡摢㌷搷挸㉡捥㔸愹慦〵〹ㅦ㌷㘳㑤㑤㉤ㄸ㤲戱昶愶收㠶㤶㔸㕢扢㙥愵搱㌶㄰愳ㅤ愴摣捤愸㍥㠸ㅡㄳ㐱㤴摡㘸㔷扢昴搰搳挷㍦扡㘹昳㡣㑢捦戸昱㥥ㄷ愲㥢摥㔵㕣搷愵摡㐹㐸㙣㝢㥦㝥㥤㔵㑣〶㌱づ〶愹㥡ㅦ㡤改づ戲愶㠰㈸昵愰㕤敢㐱ㄳ㜷慡摢㘳挶㑦㘶晥㘸攷慢㔶㑣昸挵㔵㝦㔰扣㤱㐸慤㕤㐸㜸㙢㙤㙡ㅢ㙡晣㑥㘵ㄵ搳㐰㡣改㈰㍢㜵ㄴ㡢昹ㄴ㠷㌶愶攲慣㕣愱㘰ㄶづ㙡㍣㐸ㅦ㐲愵ㄹ㈰㑡摤㘳户攳晥㌷㘶㝦㝣捤㘷㈳愷㕤㌸㉦㜸敡㤸慥㥦晣㔴㜱㑥㑡㍢㘶㈲攱㙤挷搰昳㘸ㄶ慢㤸つ㘲ㅣ㐶㐳㐷㐶㕢昴ㅣ戲收㠲㈸戵捡慥㜵挹攲㜱慦ㅥ戳戹攵攰扢捦㝢㙣昴昹て㥦昷㠲攲捤㔳㙡㥤㠷㠴㑦㔷㌷㌶挵㘲㑤搱搶㔸㕢㘳㌳㘸㙢扢敥愶搱昹㈰挶ㄱ㈰㠳㈳㉢慡㡦愴㘴〱㠸㔲户摡搵扤㌷戶扥㙢昲㡦㡣搹㉢㡦㍥㙦㘲攳ㅦて扣㑢昱㌶㉤搵㝤〳㠹㙤㜷昲㘸㔶㜱っ㠸昱㑤ㅡ敡挶㘲㜱㉣㔹挷㠱㈸㜵㠳㕤敢㤸攵㙢ㅦ捤慤㙢㍤昴摥㌳慦〸㝦㜴换愷㕡㜱㕦㈰戵ㅥ㡦挴戶搷ㅡ㐷㈹摤ぢ㘲昴㠱愰搶㤸㑥㤰㘵㠲㈸㜵愵㕤敢昱㝦戹攳散搳摥㍥㘴挶ㅤ㠷㝥㘷㝤㘲昱㍥㡦㡤㔸〸昱攱昶晡摥㤵㡦㥦㠴㍢收攰捤戸戱ㅥ换晡搶散㐲戰〹㐹挶㤲慤挹㘸㌴ㄱ㙢㠸㌷挵㐳㕣昸户攵㜶㌷㈲戹㈰㤵㑤攴㑥㤲晢摦ㅥ㔳攲〵㜳昰㜶㌸摥㤶㑤挹昵㘷ㄳ㠵搱晥挲敥㈲敥㐲扢㝢㘵㠳㐶捡㡡㜵㘳㜷㘰ㄶ愴扥扤扣挵㡥㡣愷晢捤㡥㘵㈹㑢扣愷㐷㡣扤㐱慥户戲㜴㕡摥㍣㜱㐰㕡搶愲づ散㍤㤷㡡敤㌲㉦㉤㤱搵慥扡捥㐵戹㠲㤹㤵收㡤捦捣㑤昵㉤㌶昳摤㈶㜷慥㘶㐲㕣摤㠹㈲㝢㠳㌲㝥㑥ㄶ㡥㘲换㤱搸搷捤㑤㑥㕤㔶㌴戳〹㌳㠱昶㉥㌱昳挵攵昳攳扤㘹㜳攷ㄲㄵ慢㑥〸㜶㉢㘱㑦换昵昵ㄷ㍡㜳搹㘲㍥㤷㉥㤵㜴㈴㤶挶戱㈹㑡捣捥㈵㑣散㘹慡㜹〵㔴愰慡㑡愹挰搷晣㌶ㄶ戴㕢愸㤷㡥㜰㜵㌱户㌸扢㤶づ扢晡㜹昰づ㕥愴㑤㡥挹攰搸㈱㡣㠹㕤㥡搹扦戲愲换㈷㙥昳愹扤㕦㘵㙤㘹攳㐰捦晤晦㉡〷㠳㍢搸摥㑦㕤㡡㡤攳㈱昱㙣㈲㙤收户ㄸ愴㈸戶㐸㉦〲〹㕤㠶搹㕣ㄱ扤㙡㘸愸㘵㙡㜹攸愴㔴愲戸挸㔸㘴愶ㄶ㉥㉡㠲㠷㐰愶愶㠶搰㤶㕤晡〴戰㌴户㔲㍡つㄲづ〷㡣っ㤵㡣戰捥㕡昹㄰昷㜰摢扥㈵㘵愸愴㘵ぢ㡣㜸愵㄰捡㑣换攵ぢ㔵㔵㝥㕥ㅥㄲ㉦㉣㉡㜲㜸㙥㔱挸捤愷捥㤱㉣〱〹㜱敦㌸攴㡥㤷㘵慡戹戱ㅦ㤹改㌲㤳㜱㠴㔳㌲扢㔵㍣㤴戱㜶攸㕤㘶愱㑦㜳㉢㍦〳㜳㘵㤹㠱ㄴ㈶晦㠸っ㐷扦戹慣搸㠵㑤挹戰っ㠲〲昴㤲㠶搲㜸㈹㘵愵㔸㜲愴昰㥣搲㘱㍢〷ぢㄱ㐹扡慣っㄷ㠶㘵〹ㄳ〷昳㈵㔰㘵搳㉤㍢㠱戶㜳摢㙥㜸〷㝡改收ㅥ㌱㐷㘲扡㤹㥤扦㝣㠹㔹愰㝡㡤戱㐵㈸扤搳㡢挶收昴昵ㅥ㔱㑣愵ぢ昵㘸改昴㝣慥㝦挹ㄷ㘹㠷戶昴㠹㈰捥ㄵ扡㄰愳㜸敢㝤〲㕣㠱㘱㑢搹㌷㍤㍤㠱ㅡ㕡㈳㐷㌳慥搰ㅣ慤㌰昶ㄹ㝥挹愵晢昱㉢扣㈵㔹㠸㈱挷戶〴㐲摣捡㡦挸〰愱昹㜹㔳㐲扢ㅡ挹〰敤㤱㤹〵戹晣攲摥㕣㙥㌱挷搳㈸挹ㄵㄶ㤹㘶㤱攱搲㜰㍢㍣㤴㌰㔰愹慡慡㤲〰挷ㄵ㔷㌱搰㌲㤶㠳㡣散㐰㘸攴㔸㉣ㄸ㈷㠳㔵㠵挰捤㌸〵㠹〳㍢㌲戸㙢昵挵戳㜵ㅤ愹㝣㍡㤵㌵ぢ㜵㌳戲㠵晥㍣㔷攴㍡摥愵敡戸㉣愷敢昶㙢摣扦㝥㔹扡戰㑣慤〴㈸㡣㑣ちㅢ搶㠴昶㌸㙡搵愱㙢㥥㍦㝣晥㑤㕤㡢攷慢㙦搹㠲戲㐰㠹㤱づ㙦摥晡㜴㄰㜵㈶搴戸搸㈰㕤㝡改ㄵ挸敢㌳㐹捥〲挱㤲㈱㥤㠰ㄵ㘳愵㤵㔵㡣㤶戸㙡攸戳㐹捥〱㔱っ㤹㈴摥㍢ㄷ〹攷㔲换㘰㥦㐳㠱摤㘹㝣ㅢ〴㥢攲搶昲㉥扤〰㤲戰愶扣㠲㑣㌱ㄸ㘳户㙡挲愸〹㥣㈶㘸㉡ぢ攳扥㈰㘴㙣㐱㔹摣戶㉦㡡〹〸㤷戰晣㘲愸昹㠳㜰㈹敢戸㡣攴㜲㄰ㄷ〸㔷㕡㔹㌵〶扦〵㠴慢愸㜴㌵㠸ㅡ〷㈲㈰㕣㠳㠴㜳愹㕥搴㌱〰挲㜵㘰㔷ㅤ㠵㘸慦㙣㕣摦〰㐹㔸㔳㕥㐱愶ㄸㅢ晡㠱㜰㔴㈵㄰ㄶ搸㠲戲㌰㜲㝦㔸ㄲ㄰㙥㐳㐲ㅤ㔱ㄱ㠴摢搹㥡㍢㐸敥〴㜱㠱戰摡捡㉡㐶㤶〲挲ㅡ㉡摤〵愲㈶㠰〸〸㍦㐵挲戹搴㉣ㄷ〸㝡㍣搸攵㑥慥〵㌷扣㈵㤹㍡〰ㅡ㝥〰㑣愹〴㐰㠷㉤㈸ぢ㘸ㅢ㘰㐹〰㔸㡦㠴㥡っ㌵晦㔱戰〱㘲晤㌰挹㐶㄰ㄷ〰㡦㔸㔹ㄵ挵㙦〱攰㔱㉡㍤〶愲ㄸ攰ち〰扦㐲挲戹㔴ぢ敡㜰㐶㠱㘶㑣㕣づ挰㤳攰㠶户㈴㔳捤搰昰〳㘰㠲敤㘷搹㕡㌰摥ㄶ㤴㐵搸慤戰㈴〰晣づ〹戵㝦㐵〰㥥㠳㔸㍦㑦昲〲㠸ぢ㠰㍦㔸㔹搵㠶摦〲挰㑢㔴㝡ㄹ㐴ㅤ〴㈲〰晣ㄱ〹攷㔲㜵㙥〰摡挱㉥〷攰㉦攰㠶昵ㄶ㘴㙡㈲㌴晣〰搸戹ㄲ〰㍢搹㠲戲㔸晦敢戰㈴〰扣㠹㠴摡愱㈲〰㝦㠳㔸扦㑤昲づ㠸ぢ㠰昷慣慣㥡㡣摦〲挰晢㔴晡〰㐴㜵㠰〸〰㝦㐷挲戹㔴搸〵㠰昱ㄱ搸㠸㤱㘳攵㈰㝣っ㐹㔸㔳㕥㐱愶愶㐰收〷〲敦㤳扥㡢攱㘷㥦㕡㠲戲愳㠷愹戰㈴㈰〴戱㐲慢㝦㐱捤㝦ㅡ昰㤸㕤㠷㐸っ㄰ㄷ〸㌵㔶㔶昱晣㐱㐰搰㔴ち㠳㈸ㅥ㌹〸〸挳㤱㜳㉥昵〱敡ㄸ㤸〶搳挱㉥㜷戲㤶㌶昵ㄶ㘴㙡〶捡昹〱昰扡敤㘷搹㌴昸慢㉤㈸㍢昳㤸〵㑢〲挰慥㙣昲㙢ㄵ〱搸ㅤ㘲㍤㥡㘴て戶㙥昰㤶戸㤷㤵㔵戳㘱㐸〰搸㥢㑡㜵㈰㙡づ㔸〲挰㍥挸㌹㤷㝡搹〵㠰㌱〶ㄲ摣つ㕡捡㐱ㄸ〷㐹㔸㔳㕥㐱愶收挲愴ㅦ〸捦㔶〲攱ㄹ㕢㔰㜶〴挳ㄳㄵ〱愱ㅥ搵愹㑤ㄵ㐱㘸㘰㙢愲㈴㡤㈰㉥㄰㥡慤慣㥡て㐳〲㐲㡣㑡㉤㈰㡡㘷㌲〲㐲㉢㜲捥愵ㅥ㜳㠱愰㡦〰扢摣挹㠹戴戹㈵㤹㕡㠰㜲㝥〰慣慢〴挰㠳戶愰散㔰攸㘸㔸ㄲ〰扡搸攴晢㉢〲㌰つ㘲㍤㥤攴㄰戶㙥㜰ㄴㅣ㙡㘵搵㌱㌰㈴〰捣愴搲㉣㄰挵攳㈱〱㘰㌶㜲捥愵敥㜲〱㘰捣㠱愴敡〸扦㡤搱攱㤰㠴㌵攵攵〰㠹㑣ㅤ〷㤳㝥㈰摣㕡〹㠴㕢㙣㐱搹ㄹ㔵ㅣ㤶〴㠴愳㔱㥤晡㔱㐵㄰扥挹搶ㅣ㑢㜲ㅣ㠸ぢ㠴攳慤慣敡㠵㈱〱㈱㑥愵㕥㄰挵搳㉡〱愱て㌹攷㔲㔷扢㐱㌰㈱〱〸㍥ぢ攲㐲㐸挲㥡昲㜲㄰㐴愶㑣㤸昴〳攱攲㑡㈰㕣㘴ぢ扣㐷㘶㈱㠶攰摢㜰搴㌱ㅣ敡㍡㜹㘴捡㍣㠹戱搹愸㈴㥥て㜵昶ㄷ㡡㌹〹㈴㐷㈶扢㜲㠷攵㡡㕤愹挲㤲㜴㝣昹づ㐹㍢戱㘰㤱㤹挵㌱㑦ㅥ愷㍤ㅥ㕥㙥挹ㄲ㌳愱㤳摤戹晥㝣㥦㌹愳敢换㜰っ㈴㝤㠵搰〶ㄱ㙤㔰攱晡㝣㈷ㅢ㌸愴㔴ㄸ㈹戸〲㈱㥥㐷㜸〳㔴㜹㑡攵㍡㑣ㅡ㌸晦愹ㅤ㐴㜴㝥慡㤸㌶㠷㈷攵㈰㐷搲㌵㐹愰㠸戳戳挴戰攴晣㐵〸摣扡㐶㈶愷攷㔳〹㠶㑥散㡣ㅤ㉤搵㔹收㐲㥣㤳捤捤ㄵ攴㑣㝣㘴㜲㍥〲慡挲ㄲ㠶晣㝤换户㉦挹挹搹㐰㈸㌹㈵㤵㉤愰ㅡ改㐵愶㙢㤳摤㡢㜲㈷攱搱㜲㝦㈶㍢㍤扥愴昰愵攸㤵挱㔹㈴㕤愳㠲㉡ㄸ㔴㌵挱㥡捦摢㍦挶ㄲ㔸摣搱㝥攸㔷㠷㠱㡡㘷〸扤晤㝣㡡㈰〳㠰摢搵㙡ㄲ改挴㐰㠸挷㐹摥攸摥搵㠷㥥愳㌹㌶戶攴愱慢敦㈹搱挰〳晢〸搴昵㠹㈸㌴㈲て㜲攸昴㈳㘶っㅥ㕡晦㕢㡦捦㐳㘹㔸摥敡㌳㐲慥㘰愳慣㌱挴㜳㐳づ㈹㑣㑤っ〵收扣攳㌲㥣ㄴㅤづ搱㔱㠳挹㘹㌸㘶ㅡ㤱㥣ㄵ敦㌵搳㌸ㅤ换挴㡢愳慣っ㡦㈹昱㠰戲㘰换㍡㜳㤹㑣㥣㘳㡥て㠹扢晢攲㘹戳㈶搹搱㕦捣捤㑥㘵㜵ㄲ㐴〶愶捤㡡㉦〳㉢扥捣㍡挷㑡捥攳愹戹愴㘹㉢户㌰㡥㈷㍦㡢㌲愹扥ㅡ㘶㜸㘶昰愵ㄸ慣㔸晦㜹㙥改㕣捥㘲攲㍤ㄸ戳㡥愷搰摤昵㌸㑢㈶㜴散㝥っ改愰㌲昰㑦㝤捥㐳㔵㉣㍤㜲搷搰㐵㔸ぢ〵搱〸慥㐵㜲扤攳扣㐵昲捥ㄹ攰挸敡愴㌸摥㈹搶晤愰㑣昰愷㥡挷㤲㕢㍣㜱ㅢ〶㠵昰慣㕣㍣㌱㉤摥㠷ㄷ㍥㠶搹慦㝢搴愰㙢戹搶攴㈳㍣〳敤挴昹つ㡥敢㤷愶ㄲ㘶扥㠶㡣㙥扣㡤㔲捤搳㔳挳敡㐳摣〰慢〲愱搰昰ㅡ扦扡㘶㌸戶挶摡㈷㑢敥户㕤㘶㤴搹㝦昳昰戶挹㙣㝢㌸㕣〵慡㤷㈲慤㑦〲㔱㑢㤰愵㍦ㅥ㠵㘵㔴㔸づㄲ攲㌹㥥户㙦㑡㡦㈳㜱㘸愹愱㔴捤㌳戱㙡ㅥ㤴搶攰㔰㔱㑥㔸㐳攲挸㜰搷挹愸㘱ㅤ㡡搶㌸㙦㕦ㄸ摤ㄸ攵㘶㈲㙣㉤戰㍣㠱㘵㜷〴㠳搵攸㙡挳晢㔴愹慣㕡ㄸ换㜴㥢㜲㘴慡㜸㑣㘸㥣㡣挲扢㜳戲挰㝥㡦捦㉢〸ㄹ㈸㈱㉡晡っ扦攴ち㠷昵愹㈸ㄲ〸慢㝥㔰〷㠷㕡㜲挲散㐴㝤ㅡ愴晡㜴㄰㜵㍡戲摣づ㈰改摣扣搴ち攴㜸〳ぢㄸㅣ㌲㍢㘳㤶㘵攵㕤㠳㈱㤷㑣㜵㈶ち㜱搹搴㉢㘸晢㉣愴戸ㅡつ㡣捥戳挰ㅤ㝡㜴昲晣つ㡡〱晤㉤ㅡ戱㌳敡㙣㈴ㅣ㑦㤰㜴扡㝣㈵ㄴ昴搹㔴攴〱㥤㡦挲㌹㔴㌸㤷ち攷㐲㠱摤㙥㥣㠷摣㜰〷㑥扥〹攱㠳摦昹搰〱㝥ㄷ戸㡣㙥㑦㡥㠵摦〵㌴晡ㅤㅡ扤〴㑣㉦㝥㍣㔴ㄳ晣㌴昱㤳换㜳㙦㔱㤷㠱㉢㐰㕤㐸㈳㤷㈳㔷〲搴昷挱ㅤㅡ㈸㥥搱戱〲㝤ㄱ㡤搸ㄹ挵㠳㍡ㅦㅣ㉥㠶㠲晥〱ㄵ㜹㠸攷愳㜰〹ㄵ㝥㐸〵㥥敢〹㔰㤷㈲㌷〰ㄴ㕦摥昰〱敡㜲攸〰愸ㅢ㕣㐶㕤㐰㕤〱愹扥ㄲ㐴摤〶〵〱㙡㜰㤷愴㙥〷捦ㅡ㘸㔷㐱㘵慢敦捣敡づ㤴ㄳ昴慥愶㘵ㅥ摡㤵愰㜷㉤戸㐳愳户ㅡ挵愰ㄸ搰搷搱㠸㥤㔱㙢㤰㜰挰㈱搳㕥㔹慥㐷㕡摦㐰挵扢晣ㄵ㙥愴挲㝦㔲㠱〷㠲㠲摥㑤挸㔵㥥戵㡤㝥㘰摥㡣㈲〰㜳慤慢㡥㕡㜲慣㔱㜷ぢ敢戸㤵㜵慣〷搳ぢ收〶昰㉣㌰㝦っ㤵慤〷㤳攷㝥〲收㙤戴捣〳挰ㄲ㌰㙦〷㜷㘸㌰㜹㔰〸㐵ㅣ愳搲㠸㥤㔱㡦㈲攱〳收㥤㔰搰慢愸昸㤸扦挲㙡㉡慣愱〲てㄷ〵捣扢㤰摢摥㤹戳慥昷㙣㝣㐶攴捦愰ち㄰㥦㜴搹㜶㠱㜸㌷㙤摦㐳摢㍣ㄳ昴㠲昸ㅣ㜸ㄶ㠸㙢愱戲昵㈰昲散㔰㐰晣㌹㉤昳㄰戱〴挴晢挰ㅤㅡ㐴ㅥ㌶㐲㌱愰敦愷ㄱ㍢愳㜸攲攸〳攲〳㔰搰て㔲㤱愷㤱㍥ち敢愸昰㄰ㄵ㜸㐰㈹㈰慥㐷慥昲㠸㡣晡㡤挸つ㈸〲㌰㜹㘶改搴攱〲昳㘱搶戱㤱㜵扣〹〵〱搳㜵ㅦ攱愱愲㠰㔹㜹ㅤ㝣ㅢ㉡㠲摢㈳㌴昲づ㜲㈵戸㍤〶敥搰戸扤㠷㘲㔰っ攸㕦搱㠸㥤㔱㍣愸㜴㥡㡣愴㌳㤳ㅦ㠷㠲㝥㠲㡡ㅦ昸㉢晣㥡ち㑦㔲攱敦㔰㄰摣㝥㠳摣挰㍡挸ㄷ㥥㝣㐶摤㔳搰〱㔰㍣搷㜴㙡㜵慤㠳㥢㘸昴㘹ㅡつ㠲㜸㐷㕤㌵㜸搶愸㝢〶愹㙤戹攱㠶愰㉦昸㍤㡢〴㌶㤰ㅥ晣㝥〷挶搰昸搵戰㉣摡慤㝦㙦㈷㤸㔱㍣攳㜴㍣㐱摥挱敦㌹戰昵昳㔴っ晢㉢扣㐰㠵ㄷ愹挰㈳㔱挱敦て㐸㡣㜶㈶㙦昹慢㕢㜵㝥㜸扥㡣㌲挰㤳挷愴㑥㉢㕣㜸晥ㄱ㙣扤ㄹ㐴敤ち攲ㅤ㜸扢㠳㌷挴挰ㅢつㄵ〱敥捦㌴戲〷㐸挹挰㝢〵㡣愱㠱摢㡢㘵搱㑣晤摦㜶㠲ㄹ戵㌷愸搳㘴攴ㅤ攰㕥〵㕢扦㐶挵㍡㝦㠵晦愱挲㕦愹戰て㠸〰昷㍡ㄲ〳〳㡦敦㥡昹っ扣㌷愱〳愰挶攱㤷㔳慢ぢ愸户挰搶㝦〳㔱昵㈰摥㠱搷〰㥥㌵昰摥㐶㙡敢㤷扢㈸戴〵扤㜷㤰㔰㡤㈰㈵攸扤〷挶搰攸㌵戳㉣摡慥摦户ㄳ捣㈸ㅥ慡㍡㝥㤰㘱摦㠰㍦㐰㕡晦ㅤ㐴戵昸㉢㝣㐸㠵㡦愸搰ち㈲攸晤〳㠹昲㝢㠶敦㌲昷㑦愸〲挴㠹昸攵㔴㕥㉢㤵换㜶昹㝦挱搶㥦㠰愸㉥㄰敦㘸㥢〶摥㄰愳㙤㍡㔴〴慦㑦㘹攴㄰㤰ㄲ扣〲㠸搸㠶挶敢㔰㤶㐵愳戴㠲㍡ㄳ昲挳㌳㔸愷挹攰㌹㜸〵愱愳慢愸㌸换㕦愱㥡ち慣㔴昱挸㔶昰㌲㤰ㅢㄸ㙤㝣改捦㘷戴搵㐰〷㐰ㅤ敥㌲敡ㅡ㙤晣捥㐰㠷㘹昴㘸㈸㜸㠱晡㈶㜸㐳〰挵ㄳ㔷〱㙡〴㡤ㅣ㠷㕣〹㔰愳挰ㅤㅡ愸攳㔱っ晦〳扡㤶㐶㤰㤰㥦㌸愸て㔰晣ㅡ㐲㙦㐷挵㕥㝦㠵敤愹戰〳ㄵ㜸慣㉢㐰敤㠸㥣ぢ㈸摦晢挱捥搰〱㔰ぢ㕤㐶㕤㐰敤㐲愳扢搲攸㠹㔰挰晦㠰摥㡤㌹㈴ㄸ挹㠶㡡㐸㜹挳搳戲愳〳㥥㌷㠴㤳㍣㐴攸㉥㉥㑦攳攰㠶㐹㠶慢㔶㡡㠱户㈵㐶㄰㥤换攳㈶㔳敤㝤攵㙡愰散㐲㤸ㅡ扥愳攷㜵㌶㈹㐶㐹ㅥ慤〹扤晡慦昲㔷戶〶捡戳攱㠳敦戶戰っ㉦㘳㌴㝣摡㜱㜶慡㉦㥦㉢攴㤲挵扡㙥㥣㑡搶昱昵挰㈴摥て敤〸扤〲㡢扥㜵搲戱敡㉣ㅣ〹㉤攵敢㌲攱挵搹摣㐹㔹㘹㑤愸挰户㈴㔹㥢ㅥ㌶㡣搵㠴昱㈳搷ㄸ㠰ㄷ改㠷㠴㠵昵㥥愸㜸㘴㔵㘴㈹昲㔴㌶昶㐲㝥㕣攷㤴捥㜹㍤㉤扤㙤㠹㠶㘴戲慦愱㌹ㄱ㙦㡥㌷㤹昱㜸㙦慣㈵搶搴㥡㙣㡡㐷㤳戱㤶㜸攴㈴扢㡣摥ㅢ㘵㈲换㥣㕣ㅤ㜳㍣㍡愰㍤㤱㠵㑥㐵㜲㙢㠳㜹戶ち㈳慣㑦㈵㤴㔹㍤㙣㤸ㅡ攷㜹㡢慦散㄰㘰攰㌵㈸挳搸づ㘵㐳㉦〳慣慤㉢挴〶づ昶〵ぢ㜳攰改㌱㜰㐰㡦〵〹㐷ㄸ晥戳㐱挶㌸㘴㐷㜵㑥改㜱㥤㘵ㅡ㕦〱㙦〴㜸㜲挸㠱敦㑡ち挶㔷挱搹づ㥣搲敦㐴㡣晤挰摥ㅥ㙣扣摢攳扣敤挳挱ㄷ㌹摤戶㍥昸敤㠴ㅥて㔵敢㔵㤶ㄵ㄰戲㠱晡〰戰㤸㤰㥦戳㐰㌹攴搵搳昰㤲〳つ㠲㠰㜱㈰㔴㉡㡥ㅥ昵ㄴ搴㌸㠲㑡㐷〰捦っ㘴〴㐴㔱ㄸ㈳㘰㈵敤攳㡡㥣敤㈴捥㜱ㄲ攷摡〹㜵㍥ㄲ散㑢昵ㅢ㤸㈳捥㘲愰㠹㙤㙥〶〹㐷ㄸ敥ぢ㕥㌱㘴扤㜸戵㠰㔷㡡㔷㉢㌸㍥㜸戵㠱敤㠷搷㜷㙣敢㠳摦㘸攸㠹㔰戵昰扡㤰敤㐲晢昵㈴戰㤸㤰㥦敦㠳ち㕥ㅢ搰㕡〷㉦㑤扣㌸戱搴㝡㜰换愱戹〸㠵挴戳づ攸〱㥡㡢㘹ち㔷㠴愷〲㤲戸挴㐹晣搰㑥愸换㤱㄰㘸搶戹愱改㘴昳扡㐰挲ㄱ〶昸㘲㤴搰㘸㘲愱改扥愶戳㤱㉢ㅤ攱扥㌰㉦摦㠱攸㤹ㄴ㥥㠲慣扡ㅡ㐲晣挷摢昴㘰㌱挱㠵㑦㕤㡢㤴㜸㜶㤷摢㌳慥㈳攲搹㙡㕦捦ㄸ挱㑢㈳づ㠷ㅥ㍣扢ㅥ㜹㕡㌴收㈱㙦㑤晢扥㔸㔳戲㌱㠱敦㌶㥡ㅡ㘳愰つ扤昱㘴〳㕥戴㙦㌰㝢㘳慤慤搱收挶㠸〴昷㈸愳扢㔱㈶㜲愳㙤㐱捦㘷㑥攲㝡㐷愶㙥㠶㑣㌰戹捤挶㐴愶搷〲㈸敡愳㐰挲㤱㕢愰㈰捤攱昴搲㥣㑦㥡㔳㐸㜳挲㐴㙥㜵㠴晢搳攰搷㐸㝡㈸ㄴ㑣㙥㜳慡㡤㠳㠵戴昵㜳㍢㔲㠲挹戵扥㤸㕣敤㡢〹〳㜱㘹㠴〹㔳挰攴㑥摢戴㤱㐴摥挲愴㌷摡ㄶ㌵捤㈸扥㍢㌰㥢㥡摢ㅡ愲敤搱愸㤹㘸㙦㑡戶户㌵㌶㈴晢㝡摢㈲ㄲ愳戳㠵ぢ㔱㈶戲摡戶愰ㄷ㌱户挶挹㔱愶㝥㠶㥣㘰㜲愹ㅢ㤳挵㄰改㌴㐸㌸㜲㌷ㄴ㉡㘲㜲㡦㈳㙣㘰㘵㔱㤲〲㡢ち㈶㍦㜷㉡敡㘷㐵づ㈶昷㈱㈵㤸㥣敦㡢挹㜹扥㤸摣敦搴戳ㅣ愶㠰挹〳戶㘹攳㘴攴敤摢㐳慣愱愹㈹㘱㌶户㈷㕡摡㥢㥢㕢㕡攲挹㜸戴慦户户扤㉤搶摢搷搰搲搲㄰㤱㤰㥢㉤㍣〵㘵㈲敢㙣ぢ晡㔴收㈴摡㜶㘴㙡〳㘴㠲挹㔹㙥㑣捥㠰愲㕥〱ㄲ㡥㌰㝡慥㠸挹㐶㐷搸㑡㠳㙤㈴攷戲愸㘰昲㠸㔳敤户挱㐲摡晡㜹っ㈹挱㘴愹ㅢ㤳㠱㔵愱攸㡢〹㘳㘶㘹挴㜷㘱ち㤸㍣㑥㜳戸㈲㡣㤱㈵昱㙢㈷挱愰㤸㤷㝡ち〹昱㉣㙦㝢㈶〶扥挷收㝤ㅦ㈴ㅣ搹〴〵攱昹慤ち㑦㍢㐲扥㥣㈴㕦ㄲ改换㔸㔴㍣㝢ㄶ㐲晣て攸㉢挰㘲㐲㔶㠵摦㈱㈵㥥㈵㝤㍤㑢昸㝡挶㘸㔶ㅡ㜱つ㑣挱戳攷㘸づ㔷㠴搱慢㈴㕥㜰ㄲ㉦摡〹昵㌲ㄲ攲㔹慦摢戳敢搸扣敢㐱挲ㄱ〶㥥ㄵ㍤摢散〸昹挶㤱㝣慤愴㙦㘱㔱昱散捦㄰攲㝦㐰晦ㄸ㉣㈶攴攷ㄵ㔰昱散㐸㕦捦收晢㝡挶㜰㔳ㅡ㜱〷㑣挱戳㔷㘹ち㔷攴㌵㈷挱㔸㔲㌸㡣㈷㜹愹㌷㤱㄰捦收戹㍤㕢挵收慤〶〹㐷ㄸ㈹㔶昴㡣ㄱ愴〸㘷挱㤶㝣晦愴搷戲愸㜸㈶㐱㈰昹昷㠲挵晡攴㠷㐱愰㜸㌶捤敤搹挰㑡摥攵敢ㄹ㐳㐱愹攷㐱㤸㠲㘷ㅦ㈰㑦㙢挶㍡攴慤ㄹ摡摥摥摣搲摣搸摥搴㘲戶戵㌵㌷㐴ㅢ摢捤㐴戲㉤搱摢ㅥ㡦戵昷㌵㘳㤶㐶㈴㑡㘴㜳ㅥ㐲㤹〸攳㐲㕡搰敢㤹㤳〰搱㤱愹㝦㐲㈰㤸㝣摤挶㐴㔶昲㠷愱愸㌷㠲㠴㈳っ晣愴㌹㝥㉢昹㈷㡥㤰㙦ㄶ挹户㕡晡〹ㄶㄵ㑣㍥㠵㄰晦㜱㤲〴ㄶㄳ搶て㌲㠲㐹愳ㅢ㤳㠱ㄹ摡攰㡢〹挳㍤㘹挴㈶㈴㠰〹㐳㍢㕥ㄱ㠶㜷㤲㘰㉣㈷㠹㤰㥤挰㔳㜲摢戳㝡摢㌳㌱昰っ戸晡㔹㤰㜰㠴㤱㥡昰晣㘶㈸㈳㌸ㄱ昲㤵㈱昹㄰㑣扦挸愲攲㤹㐴㘶攴扦〴搶㠰㘷㡣捣挴戳㝤㝤㍤慢昳昵慣搶愹攷㑦㐸挰㌳昹㌲ㅤ愶㈳㡣挷㜸㐵ㄸ㝣㐹㘲〷㍢愱ㄸ㔷㐹㥦敤攵昶散㉦攰敡㔷㐰挲㤱㕤㐰㉢㝡挶㤰㑢㠴㜱㔸㤵㡦捤昴ㅢ㉣㑡捦㈲㡣挰㐴昸ㄶㄲ㈳慢㐲㝢攲搷㐴捦㍥摤晦〵㠰昱摥て㤵愶攲挱㉥㙦㌲㠱㉡㍣昹戴㥥ㄷ㔶〷て晡㝣戶ㄸ〹㐴搸㍥晣㠴戶㠷搷晦㠶ㅤ昶搷㘰㙣㐰㡢㝢攳㐷扦㡤愶㠶昶〶㘹昰㙢攲㤶㍥摡㌶㔰㝣愷捣㡣〲〲〵㝣晣㍦㍦搷㌱昰攵昸㜶㑥〰㌱摥昹㝥㘶摣㈰愷愳户㠰㜷㑤㡡愶㔳㙣㑥㝥愰ㅣ扥㐷㐱捣〷挱㜸㝥㙤戳搳㘰捥昵扣㜵昴㈰ㄷ㥦て攰换㌰㌳攱㔸㉣攰〰扡㍡㔸愵㝣㕦㠱戰扦ㄱ攷〳㔶㕡挳户㘱㌳ㄲ㥣昳愳㝤㥥㌶㑦㐹ㄵ攵㙤つ㥥〳㈹捤〰搲㜸㤷㘴搲搸㘹㘳愳戱搰㈸㜴挴㔶搷㔱ち㍢㙢㠴㈵扣敥昵㍥㝥愹㍡㄰㕡㈳慢㜶っ㈸挷㈰㜱㜵㕤敦㑣戶㌳〷㕢扦㙢づ慥ㅤ敢㘸ㅥ慢昶戹戸㈳戴昹㡣敢摥扤㙤攲戸㙢㔶㝤㘶晦㍥攳〷㝦㝢敢愳㌳㜶㑣㑥㔶攳愱改昷攲㤸㐶愵扥㙦搲搶搸〲敦户ㄵ㤱〳散㍡昵挷㐸㡣慣㔲㔱晣攲㉣㔱〶㑡㜰㘸捡㘸晡㕦㜰㙡㥢㐰㐲㘸散㄰㡥散㘸㍢戴敢挱戵㡣戵㑡㑡㜸ㅤ愲敢㥢晦昵ㅦㅤ晣扤㘲攵搷㍢搴㐴㤴昰㜳㑣㔵㜲㉣㘰ぢ扣摦㑢㐴㈶挱㤲㑣㝤㠵晤〶ㅣ敢㐰㕥ㅣ晢昴ㄳ㤷㘳㜸㜱㈱㔰摢改㙤㈶㥢ㄳ〸㜸㝢挸攵㔸㤷户挴㤰㡥捤㐴〹㍦挷㍥㐶㙢㝣㝢散ㅦ戶挰晢つ㐴㘴㌶㉣㠹㘳晣㘳ㅦ㜰散㜰攴挵戱て摤㡥つ㠷㔰㜵㐳挴㌵㐰㘹㠶㑤挶㐸昰慣挱摥慣摥㠳戲㌳㐴挳扡㤶摡っ㡣ㅣ㔶㉤㠳㥦慤ㅢ戵㡣㤰㐴戳搲愸㝤攲扥敥ㅢ㕦㝦敡搲挹慡〷㥡㝥ㄸ扣㔵〹㠳㌷㙤㠱昷㌳㠸㐸摣慥㔳敦㘴㘱挰㠸㐸㌰㜸摤㡤挱㉥昴㡡挱㡣㠵〱挳㈴㘳㌷ぢ㠳愹㘳愳慤敡搵ㄲっ㐶㔳㥢㠱搰〰〶㡢㤱搹㍡っㄸㄱ㙤ㄱ㠳㡦㍦晣晤〷て㥤㝤晡㘴㔵㠰愶ㅦ〶㝦慡㠴挱㘶㕢攰晤ㄲ㈲挲攰㠹㜵敡㝤㉣っ㜸㜳ㄲっ㕥㜶㘳㌰㠶㕥㥤〲㤱㠵〱挳㈲㘳㥣㠵〱ㄶ扤㈶昵㐲〹〶㕦愵㌶〳㥦〱っ捥㐰㘶敢㌰㔸攱㘸㔶ㅡ〷昷ㅥ户昲挳㔵敦㕥㌱㔹㌱敡昱挳攰户㤵㌰㜸搶ㄶ㜸㍦㠶㠸㌰㔸ㄲっづ戰㌰昸㉥昲㠲挱搳㙥っづ㠴戰昶㝢㄰㤵慣㐵㌲挷户㌴挹ㄹ昸㤴㤴ㄸ㜲㤲㌳攸昱㜳散挹㑡㡥晤摡ㄶ㜸㍦㜰㠸㕣〱㑢攲㔸捣㜲散ㅡ攴挵戱挷摤㡥戵搲戱敢扣捤ㅣ搲戱敢扤㈵晣ㅤ㥢㌵戸㉣㌳收昱㜳散㤷㤵ㅣ摢㘸ぢ扣ㅦ㉥㐴ㄸ㉡㠹㘳㤳㉣挷敥㐰㕥ㅣ摢攰㜶㙣㌲ㅤ㕢攵㙤收㤰㡥㌱散搹戶ㅥ㘳挸攳攷搸㠳㤵ㅣ㝢挰ㄶ㜸㍦㐶㠸摣ぢ㑢攲搸㔴换戱〷㤱ㄷ挷敥㜳㍢㌶ㅤ㐲昵㄰㐴搶㜴㘴っ㘴捣〰て换㌲㤶愴㈶㜵て㤴㥤戹ㄷ搶㌳愹扤ㅥ㍡づ慢昶㘱㘴㔸换㄰昷㘰㙣㈶㌶㍡㥡㤵愶攳㐱ㅦ摦昰搱㥣㔷戰㉣㍦〱㑤㍦っ搶㔴挲㘰戵㉤昰㝥㡦㄰㜹搲慥㔳ㅦ㙥㘱戰〹㜹挱攰㑥㌷〶摤㄰搶㍥〳㔱㐹㔷つ搹戹㡣㜲㑡㑡昸㡦㕡搷㘶㠲ㄱ㡥㥦㘳㍦慥攴搸慤戶挰晢㡤㐱攴㈵㔸㤲捥晤㠶攵ㄸ愳ㅢ㜱散㘶户㘳挷搰㌱挶㉤㈵捤ㅣ搲㌱〶㌹㈵㈵㠶㜴散つ㤴昰㜳散㠶㑡㡥㕤㙦ぢ捡扥ㅢ㜸ぢ㤶㠶晡㙥挰昵㔷㈹戸㜳づ㈵昹㑣㘰㜸搲㘲㌳㤴挱㈳愹㔴㍡㉤㑦㜳㐶攰㉤摦㍣晥㉥挴㉣㝥〸㍣㈲㠹扦昳㘴㍦㘲挰㕢敥㝣㘹搲㜹㡦㔴㑢㡥㠵㡤攴㥣㍣㕥㉣ㅤ㤶㥣㔱挰㔷〸㠹ㅡ㝣搷㕥㉣攲㙦㐳㝤ㄹ㕥〱挶昳戵㙡〰㠴换㝡昹搷昷搱ㄶ㥦㔹昹㠶つ搶㠷〱㠳㜸㌸㝦敥㈱挸㤷㠳㍦摦〷〹㐶ㅣ㐳㙣攰愱㝥挲昵扥㝢㔰㕤㡢㍥戶ㅥㄱ慣〸挸搳ㄶ㠶㈴扡て〵㡣〴㐸ㄵㅥ敡㐸㜰て㠲慦㔲挰㤱㠷挱㐲〲㈱㠶㡢㕥敦昸戴㜱ㅡ摤昷晣搵㠶攱挳㥤愷㠱㐴愶晡㝤愸㙣㈹摡㐲㑤㠱㘱㤹㥥㌸晦戰㕤㑤愶㈷㙤㘶ㄷㄶㄷつ晣㌱扢㘱昲㌷㈰昴㐲㘸戱㉡晥㈸㠶㈲ㅣ㤸挶㈲㜰㕤敦捥戸晤慤㔶㤷昹晡㝢〲㡡ㄸ㡢㐱㑡晤㑤㠳攳昲㔷㌱愰愱捦捥㠵捦攰慤㍡㌵敢慣㔶ㄷ昹ㅡ㕦㐲㉢㌴㍥〸㘴㥥㉣㍥㔵户㠰挴㈷㈷ㅥ挳摣愵㡢㌳晣㡢㝥ㄵ扡敥〲摦摡㤶搲㌴扢㙥戰戶㘵㘴戹㙡攳㉥扦挴つ㙥攴搹㈱晡㘴㈴攸ㅦ㝦ㄴ㜷挹搲㠶㔳㤰愸搰㠶㤵扥㙤㌸つ〵㍣㙤㌸㠳㉣㔷ㅢ戸换㉥㘹〳㌷搲搲㠶㌳㤱ㄸ㘸〳㜷愹搲㠶戳㤰愸搰㠶搳㝣摢戰ㄲ〵㍣㙤㌸㠷㉣㔷ㅢ戸换㉤㘹〳㌷戲搲㠶昳㤰ㄸ㘸〳㜷㠹㙣㠳摤挹㑢㝤慢扢〰㑡㥥㑥晥㉥㔹慥敡戸愱㉣愹㡥扢㌴㜱敥㝢㐸㔴ㅣ戱㑢㝣敢扢㠸挶㑢扢昹〷㘴戹敡攳㍥慦愴㍥㙥㥥㕣㡥㥣攰㙢昸㌲㕡㈹ㅤ慤㔷㜸っ㜳㥦㔵㘲㤸㥢ㄷ㜱攴㉡㈴㉡昴㔲挲户戶㙢㘸扡搴㡤敢挸㜲戹挱捤㑦㐹㙤㌳挱㤰㕥扡〱㠹㠱㕥攲收挱攵摣戱扥搵摤〴㈵㡦㜳㌷㤳攵慡㡥晢㡣㤲敡㜸昳㜶ㄹ㕥攰㙢昸戶㜲挳户㝢っ昳㍥敦㌶ㅣ攲㈲扢搵户〰㥥ㅣ敤㠰㥢愵晤㈷㍦愷攰㜳㤷昱㘹晥挱㑦扦慦㈷㑡扦㉥扡ㄳ昵㈸㉥摤戴愱㔷搹〹㘶㙡戹㠰㌲㔱㠳摦〱挵㔵㤰㡤搲慢挹收攲㈷㈵搶搸〹㘶ㄴㄷ㌳搱戹㡢㕣慥㘳愲昳㔳户づ㤷㈰搱昹ㄹ戹㕣㝤㐴攷㙥㤷㑥㉤㔷ㅡ㜲慤㥡戹㘰㐸㠹㝢挸收㕡㈱㈵搶摡〹㘶㙡戹㉥っ㤶攰昴㤶ㄲ㍦㈷㥢㌳㕢㑡摣㙢㈷愴〴㘷昱㘰〹捥㔰㈹㜱ㅦ搹㥣㥣㔲攲㝥㍢挱㡣攲慣ㄲ㥤〷挸攵㠴ㄲ㥤〷摤㍡㥣㈰愲戳㡥㕣捥つ搱㜹挸慤挳㘱㉤㍡敢挹攵㠸ㄶ㥤㕦戸㜴㙡㌹㝡挹戵㄰攰挸㤴ㄲㅢ挸收愰㤴ㄲて摢〹㘶ㄴ〷㤹攸㙣㈴㤷攳㑢㜴㝥改搶㤱捥㠶戲㝥〴㕣攷㡡戰搳㘵㈷晡㈸ㄲ㌸晤㤱づ愶搶㘳㙥㉤㜶戴㘸晤捡搲㤲㉥㉥搳㘲㔷㡢搶ㄳ㤶㤶㜴㌲戵㑡㙡㘴㘷㡢搶㤳㤶㤶㜴㙣㤹ㄶ㍢㔸戴晥换搲㤲捥㉣搳㘲愷㡡搶㈶㑢㑢㍡戰慣㕤散㐸搱㝡挶搲㤲㉥㉣搳㘲㔷㡡搶㙦㉤㉤改挴㌲㉤㜶愶㘸晤摥搲㤲㙥㉣㙢ㄷ扢㔳戴㥥户戴愴敢捡㙣戱ぢ㐵敢㐵㑢㑢㍡慦㑣㡢㥤㈸㕡㉦㠹㔶挴〱㔳戱挷㈴㘸搸ㄷぢて㡦㔶愷愰㙣つ摥㜱㜲扡㑥戱户㐴㘳㥦㔲つ挵づㄲ㐱㥤㐷挰㍥ㄱ挱摥ㅥ〱扢㐱〴㝢㜹〴㐴㕥〴㝢㝡〴〴㕢〴㝢㜸〴挴㔷〴愳㍤〲㐲㉡㠲摤㍤〲愲㈸㠲摤㍣〲〲㈷㠲㕤㍤〲㘲㈵㠲㕤㑡〵挳晦て㐳挵攴㘱</t>
  </si>
  <si>
    <t>㜸〱捤㝤〹㝣ㄴ㐵昶㝦㉡挹っ愹攱㐸㡢攰〱㈲〴挹㡡挲㐲敥㐳㤷㈳㄰㉥戹㤴〰扡㡡㠶㐹㘶〶〲㐹〶㌳〹挷㝡挰㈲攲㠱㡡〷摥愲㜸摦搷㝡攲慤愸敢戹慥昷戵㥥㜸㕦慢慥扢ㅥ扢ぢ晦敦昷㜵昷愴愷愷㥢㈱晢摢晦攷戳捤捣愳敡扤㙦扤慡昷敤慡敥㥥慥敡㑥㤶捡捡捡摡㡥㡤晦㜳换㘵㘲慦扡ㄵ㠹昶㘸换㠸昱昱收收㘸㘳㝢㔳扣㌵㌱愲愶慤㉤扣㘲㕡㔳愲㍤〷㠰㘰㝤ㄳ散㠹㐰㝤愲改㜷搱扣晡愵搱戶〴㐰㠱慣慣扣㍣㥤つ晢㥥搶搷戰㌳㥡愵㜴㉥〵㔰㔹㍡㐸搱㡤㈲㡦㐲㔳㠴㈸扡㔳昴愰攸㐹搱㡢㈲㥦挲愰搸㠵愲㌷挵慥ㄴ㝤㈸晡㔲散㐶戱㍢挵ㅥㄴ慣㕦昷愳攸て搱㘳㉦㠸搹攳挷捤㙣㔸㠴㘸敡摡攳㙤搱攱㠳收㥡㙤ㅥ㔵㕣㍣愲㜸㐴㔹㘵㜱挵㠸愲攱㠳挶㜷㌴户㜷戴㐵㐷戵㐶㍢摡摢挲捤挳〷ㅤ摣搱搰摣搴㌸㌵扡㘲㜶㝣㜱戴㜵㔴戴愱愸戴㈱㕣㔶㔵㕣㔶㕥ㅥ慢慥慥敡㌱〰㥥㘷㡣ㅦ㜷㜰㕢㌴㤶昸㙦昹摣㥢㍥㘷㡥ㅦ㌷㘲㐶戴晤扦攵㜳㈰㝣挲㘵㙤扣㈵摣搴晡㕦㜲ㅡ攰㍥㉤慦㡤㌶㌶㜱攷㐷愳㙤㑤慤ぢ㐶愰搹㈹㐴㈳㔷㌹愲㈶㤱攸㘸㔹挲㝥㌴㍥摡摣㍣㉢ㅡ㤳㥤摥㔲㥢㘸㍦㌸摣搶㤲攸搱㐲晥愲㙤搱搶挶㘸愲㔷换㠴攵㡤搱㘶ぢ㤸挸㙢㤹ㅢ㙥㥢ㄱ㙥㠹收㌲㤱摦㘲敥挳㈹㤱㘸㙢㝢㔳晢㡡㥥㉤㜳ㄲ搱㔹攱搶〵㔱㐲〲㉤㤳㍡㥡㈲㉡㌷ㄷ㥦慣㥣㝤扤㕡㈶㍢ち敤㘹ㄹ扦㌰摣搶㉥㌹敥挲㘲㉦慣愳扢㐸ㄴ㈹敤㘲㤷ㅡ攴㉡挵㝤㔶搷搴㌲㌵摡搶ㅡ㙤㘶㈵摣㤳挳㕣㈰㈱挸摣て㐹愶散㜰戸㤷㔴㜷㙢昰㌱ㄶ搶ㄲㅣ〴戱㑦敤挱昱愶㐴㈲摥㍡㝣㔶戸㍤㍡慡㘸㐴㔱㔱㜵㜱㜵㜹㔵㔱㔹㘹㜵㜹〵㘵㔹戵㉥〰㔰て㘶㤱㝤㈰㐲ㄳ挳敤攱收㐱㡦摤㌳愸㑣て愱愵㄰㐲攵扥㠵挱敥慣㠲〳㉥扢㍥㥣㕤摦㤰㕤摦㤸㕤ㅦ挹慥㡦㘶搷挷戲敢ㄷ㘴搷㉦捣慥㙦捡慥㕦㤴㕤扦ㄸㄸ㝢换敢搶㉤摢摡ち捥摥㜰㜸敥昵〳㙡㙦㡥㙤㝤㜱昳㌹㥦て㔱ㅣ摦㜲㜸搸ㄷ㠹愲㘹昱〵㌳攲㙤㉤ㄸ㐶搳愳攱搶㔱挵搵㐵摣㠶搷戵㐷㙡愳㑢㐷㤵㐸慥㘸昸戴㜸㘳㤸㍤㘳㔴㤱ㅥ㡡㔲㝡㍦㠸攰晥㜴㌴户戸㔲て愳㙡㌸㠴㔲㉦愳攱㙣晣㤸㝢㡦晦收㤲㠶敥搳㉥㝤戲㍡昰晤㔳㜳攳㡡〷ㄴ愹㜵〴ㄲ㕤慦㜵㈴慢㈸㠲〸ㄶ搳搱慣攲㜲㕤㐲㔵㈹㠴㔲捦㔹戵㑥昸㜰㔳敦㠷㥥㝤㙤昲挵㝢㑣㡣㔷㥦ㅤ㕥慣㜸〴㤳㕡换㤱ㄸ㥣戶㝢捡捡㑢㜰㤴㈸慡㉥㈹㉤慡慣愸㉥㈹㈹搷ㄵ㜴㕡〹ㄱ慣㠲攸㍤㈳摥ㅡ㤳ㅤ㌴戹愳㔹昶㔲㠵慥㈶攲〰〸愵㥥戰慡晤攳㡢㠵搳㙥㜹愲㙡挶㐹㘷摣㜷挲㡣ㄳ㡤敦ㄴ㡦㤹㔲敤㙦㤰攸㝡戰愳㔸挵㘸㠸攰ㄸ㍡㥡㔳㔲愱挷㔲㔵〳愱搴㐳㔶慤㜹ㄷ捤扥晣昴捦て㥥扡敡戲搰愴昸昱挷捦㔴ㅣ慦㔲敢㜸㈴扡㕥㙢㉤慢㤸〰ㄱ㥣㐸㐷㜳㡡换昴㈴慡㈶㐳㈸㜵㡦㔵敢摡〳づ晡攲扡戹扤㙢㙦晡昹愷㡦㌶㙤㔹㝢㤶攲㔹㐱㙡㍤〸㠹慥搷㍡㤵㔵㑣㠳〸㑥愷愳㔹挵愵㝡〶㔵㌳㈱㤴扡捤慡㜵㡦昵扦㍥昶㠲戵慦㑣㍥昱戶㥦ぢ愷㝣晥挵昷㡡愷㈱愹昵㄰㈴扡㕥敢㉣㔶㔱〷ㄱ㥣㑤㐷㜳㔰敢ㅣ慡收㐲㈸㜵扤㔵㙢㙥捤㑢㘷摥㌴㝤㘱捤㈵㤳㌷ㅣ昲㑣晤㤱㥢㔵㜷㠲昱つㅥ〶搱昵㕡㝦㡢㔲晡㜰㤶㍦〲〲戱㤶改㜹㔴ㅤ〹愱搴ㄵ㔶慤ㅦ改㘰挱㕤㈷㝦㔲㝢昳㥣㠱㥦慦㕡ㄳ愹㔵㍣搱㑡慤昵㐸愴㜷攲攲愲戲㤲攲敡攲攲㡡戲慡搲㜲挸㑡㍤ㅦ㌸ㅤ㠶〸㌶㐰愴㜷攲㌲摤㐸㐴〴㐲愹㡢慤㙡捦㍡敦搳昲慦昳ㄷ捤㌸愹晥攴㍦㌶晣敤㤸㜷ㄵ㑦敤㔲㙤っ㠹慥〷扢㠰㔵㉣㠴〸㌶搱㔱ㅤ㈸㕥㐴搵㘲〸愵㌶㔸戵搶㝤摦晢㡣愹攳㍥㤹晡㠷㕢昲㡥晤㘵晥㠱慢ㄴ慦㈵愴搶ㄶ㈴扡㕥㙢㉢慢㠸㐳〴㤷搰搱㕣搴㝡㌴㔵㙤㄰㑡㥤㙥搵㝡搵收㤵㡤昱㤶㜳㙡㑦ㄹ㝤搰晡㠷晥㡣戳ㄱ㉦㕥愴搶㜶㈴扡㕥㙢〷慢㔸ちㄱ㕣㐶㐷戳戱㘳㤷㔳戵〲㐲愹戵㔶慤㠷㠶晦晥搶㠷㡦㘴㑤扦攳挸昹㡦扤㜲敤敥㤷㈸㕥㉤㐹慤挷㈰搱昵㕡㡦㘵ㄵ挷㐱〴㡦愷愳戹㌸㈶慥愴㙡ㄵ㠴㔲㉢慤㕡捦ㅥㄲ扤㘰昳挰〷挶摦㍢㌲㙢攵挶㝥晢㙦㔳扣㍣㤳㕡㔷㈳攱㜱捡㉡㈹慤慣挲愱戰愴戲慣㔲㘴戹㍥〱㐰扤〶㈲㜸㈲㐴攷㈹慢㔴慦愵攵㈴〸愵㤶㕢昵㝤㜲㘶晦ㅢ挲攷ㅣ㕦㝢昹㘷㠹㡤㉦てㅤ昵慤攲㤵愰搴㜷ちㄲㅥ摤户扡愲扣扡摡㍡㍦攲㉣㔹慡㑦愵搳㜵㄰挱搳㈰㍡慢㉢搱愷搳㜲〶㠴㔲㐷㕢搵扤㜳挱㤳挳扡㉤㍡㜶晣愵㌵㙢㑡㜶戹搱㔸愷㜸捤㈹搵㥤㠹㐴搷㐹㍤㡢㔵㥣つㄱ㍣㠷㡥敡㡡慢昴〶慡捥㠵㔰㙡㤱㔵敢挵攷摥㜴㐷昷戳ㄲ〷摤昳收摣㐷㠶㥤㤴㜸㑦昱㈲㔷㙡㍤ㅦ㠹慥搷㝡〱慢戸㄰㈲㜸ㄱㅤㅤ㔶㔲愹㉦愶敡ㄲ〸愵ㅡ慤㕡㑦摥晡换晣㠱㡦昶㥢㜱㕦慦ㄳ㉦捥㌹㙥昴摦㔴㕦㠲昱つ㕥ち搱昵㕡㉦㐳㈹扤㠹攵㉦㠷㐰户慤搴㔷㔰㜵㈵㠴㔲昳慣㕡㙦㕡昷挹愲て挷敤㍦昳㤶㤶〳㡡㉦㔹搱㜲愳攲㘵扣搴㝡㌵ㄲ㕤慦昵ㅡ㔶㜱㉤㐴昰㍡㍡㥡㠳㙥㝢㍤㔵㌷㐰㈸㌵挷慡㜵摤攷ㅦ㙦㕥㥦㜵㐹捤昵㡤攷㈶搶㝦㌶㙦慥攲敦〶愹昵㈶㈴扡㕥敢捤慣攲ㄶ㠸攰慤㜴㌴慢戸㐲摦㐶搵敤㄰㑡捤戰㙡摤㜴攳㔱㕢攷㤵捦㤸㜱㔳晢㠰搷㠶㕦㜳搱㕦搴ㅥ〴攳ㅢ扣〳㈲扤昳ㄶ㔵㤵㤵㤵㤷昲昸㕢㔹㔵〴㔹愵敦〴㑥摦挵ㄲ㜷㐳愴ㅦ㝢换昵㍤㐴摣ぢ愱搴㈴慢摡愳ぢ户㡣㌹晦摤愱㤳㌷㍣昹㝣扦〹敦昷㤹愶昶㠴㔹慡扤て㠹昴㙡㑢㌱㕥捡㡡慢捡㉡㡡换㑢㈱㡢慡昴晤㜴晡〰㐴昰㐱㠸捥㌱㔳愱ㅦ愲攵㘱〸愵挶㕡搵慤㝥扤㈴昱捥攴晣㥡㡢晢㍤㜸摡㈱㍦㠷㕥㔳晤㘰㤶敡ㅥ㐵愲敢摣㍥挶㉡戶㐰〴ㅦ愷愳戹戸㡥㝡㠲慡㈷㈱㤴慡戶㙡晤㙡敤扣㉤㔵捦㍥㌱㘳搵敤㕦ㅣ昱㠷慦戶㙤㔶晤〹挶㌷昸ㄴ㐴搷㙢㝤ㅡ愵昴㌳㉣晦㉣〴㐶㙡㤹㝥㡥慡攷㈱㤴㉡戱㙡㝤㘱昲㡤敦㉦㝤昵戵㐹て㌶㙤㕢㌰愵愸敦户㍤㕥㠰昹㄰敢敡扤戶㉤扣っ扦㠷㍡㝦㙡㤵㡣挰㐵晢捥晣挶挴㑦捣㔸㜹慣㌲㔶㕣ㅣ㈹㉦ち㤷㠶〳〵㜰扢戳㍦㘶㜸摣敦ㄱ㍢戴愹㌵ㄲ㕦㈶扦㙥昶ㅡㄷ㑥㐴㍢㝦散っ戳㙣攳攲ㅤ慤㤱㐴㝦㙦㘳㕤㍢㝥㘳昴㜳摢㍡㥤愴ㄵ慢挳㙦扦㘸㐲敡摢摢㕤㙣㙥戸戹㈳㕡戳扣挹㌴て㜰㤹昱换㉦摥攰㙦㥤搸ㄶ㍤㍡㘹㑤㙢㔱つ㙥㑤㉣ㄵ摦㘹㔱㥡㈶戳㕤㠳挶㉦㡣㈷愲慤搲扣㘱㉤〷㌷㌵㉥㡥戶搵㐵㜹㘳㈳ㅡ㤱㔰晢搲㘴晤晣ㅣ㌶戳ㄵ㠱攲〷㘵㘴戰㔳ㅢ㥢戰扣㍤摡ㅡ㠹㐶搰摥㈵搱戶昶ㄵ戳挳つ捤搱摤㔲㈰㘶㥤㌰散㤹愲㥥ㄸ㙦散㐸㡣㡦户戶户挵㥢㔳㉤㌵㤱愵㘱晣攴㡤㑣㡦㐷愲昸挵㥡换㉤㑢㘵攵攴㈸㤵戵扦搷捦㐶晡㑤㡣㤰ㅤ攱搸挵〳戰捦昷㐸敤㜶㈳㘶㈱㍡㐴搱ㅣ㘵㥦捣ㅥ㤲挱㤹昸愵㥢晤晣㠱㡥㤸㜸ㄷ㠸攸愱晥㘸㘹㘳㜲捦晤晦〵㘷㘷敦㙡㐵㍦㘱㈹㙥ぢ㑣づ户㐶㥡愳㙤㍢扣㠷愵搸㈲晤㘷㠸挰㐸㡣㘶㕦昶㜲㠱㔰换搵㡡挰戲愶㐸晢挲攰挲㘸搳㠲㠵扣㡥挳㝤慥扣㍣㔲㥢戶改㤷愰搲㉦㔳扣〲ㄱち㘵〵㕦㈵㈸ㄸ搲慦㤹昹挰㘰晣摦昵ㅢづ搹㈸愵攵〶〷敥㐶㈵〲㉤ㄳ攳㙤㠹㥣ㅣ慦㈸㈷㠷ㄳぢ摢搹㍤㜷㙣愴扦搷㈹摥㠰〸っ㠱挸㜸㍦㈳ㅦ愰㕣摥戶改搹㔲ㅢ㡤㠵㜱戳㑣㐶户ち〷㕡捣晢㉦戵搱㐴愳收㡤㥡㈹ㄸ㉢换㠳㐸㘱昰昷㘸㘱敦㡦㉥㙦慦挵敦摤㙥㉤戸攵㠳扤愴〱ㅡ㈶愵捣ㄴ㑢昶ㄴ㥤㕤㍡㘴攵攰挱㤰愴挳㑢㜷㔱㤸㥥㌰㜰㌰㕥戲㜲㉣戹攳㈰搰昶扤ㄱ㐴搰摤搱㔳㙦摤攰㡥㔲㘴㔲戴㜵昶㡡㈵搱〴攱㜹挱ㅤ㔲改ㅥ㕥㜴㌶戳戱㘱㑥㝢㔳㜳㘲〴㕡㍡愹㉤摥戱攴扦改㠷扥昴㥢㄰昶ㄶ昸ㄵ㝡昱捥挷〴扡戲扡㉤攵扥愹慦捦捡愳㌷㙡昴㍥ㄴ散慤㜰戶ㅤ晦挹愶摦挱㝦愱ㅤ搹〲㠵㐰㜴攵㌶㔷〰昸ㅥ㉤㘰㘸㜶㕢㔴㙥摣攵㐹〶㙣昷㙣㌹㌴摥戶戸㈱ㅥ㕦捣晥搴㑢㜲㠹㠵搱㘸㍢㙦㠶㜵户㙥晥挹㑤㍥愵㜲㜲㔲㙥㘳㌹敥㥡つ㠴晦攰〷㄰㍤㙢㜰㙢挵昶㤸〸㝥〸㔵づ㙥换〵户㈲㌱戲愶〵㘷慤挶㜰敢愰㥡愶戶收愶搶㘸㘲搰㤴搶㐴㐷ㅢ㡦挸㠳㜸㤶ㅡ挴挳㜲昳愰愱㈵晢㡤㔸摥㥣㔸慥昶〲㈹扣晦㤴㜸散昶挰㕥㠷摤㝡搰敤㙦ㅥ㌲晢慡摡挵戳㔵㝦换㤰㜶㍢㙣㈸慡㈹挰㔷㝦〲愱昶〴㡣〷ㅢ愴㔳㌷晤ㄹ昲晡㜳㡡㉦㈰㜰挸㤰㥤㠰㈳挶㔷㘶㔶敤㠷晦㜹搴搰㕦㔳㝣〳愱㠶㐱㜰捣敡扦㐲搸㥢㌲攰㥦㕤㠱扢㌳昸ㅤ㐴捥㘱戸昲㑥摢愵㝦㠳㈵愴㘹昷戱愹攱戰㜱户㙡搲愸㐹㥣㈶㘹㉡〸攷㥥㈴〴㉣㐳摡摤戹㤱㈸㈶㈴晣㡢攵㜳〰昳㈶㘱ㅢ敢㈰㌹㥡㥤搱㐱㐲戶㤹㔵㐵戰〹〹㌹㔰㘸捥㔳愸ㄲ愸㠴㠴〰㜲昶愶㝥搹收㈰愱ㅢ㉣昸昹㔱㥥ㅥ愸㠶㈵愴㘹昷戱愹㔲戸昴㈲攱㕢㔴攰㐹挲㕦㉤㐳摡捤挲ち㜸㉡挰㔷昷㐶㜵敡㙢挰扣㐹攸挳搶昴愵搸つ挲㐱挲ㅥ㘶㔶㔵挲㠹㤰戰㈷㐱晤㈰㔴㌵㔴㐲㐲㝦攴散㑤㝤攴㈰㐱㔷㐱㥤ㅥ攴㐰晡摣㤱㑤ㅤ㠰㜲㕥〴扣攵㐷挰㥢㤶㈱敤戶攵㈸㜸㉡㘰㉢㠶戲挹慦晢ㄲ戰㍦捣㝡ㄸ挵㜰〸〷〱㈳捣慣ㅡつ㈷㐲挰㐸㠲㡡㈰搴㔸愸㠴㠰㘲攴散㑤晤挹㐹挰ㄸ愸搳〹㈸愷㑦扤〳㥢慡㐱㌹㉦〲ㅥ昷㈳㘰㡢㘵㐸扢㠳㕡ぢ㑦〵㙣挵㘸㔴慡ㅥ昵㈵㘰㉣捣扡㠶㘲ㅣ㠴㠳㠰㕡㌳慢㈶挰㠹㄰㌰㠱愰㠹㄰㡡昷㔲㠵㠰㐹挸搹㥢扡搷㐱㐰㜰ち㉣㌹㠷攲㜷㑣摡戱㘰㉡㉣㈱㑤扢㡦㑤㑤㠶㑢㉦ㄲ㙥昱㈳攱㘶换㤰㜶㐳㜷㉡㍣ㄵ攰慢㘷愳㍡㜵愳㉦〹㜳搹㥡㐳㈹づ㠳㜰㤰㜰戸㤹㔵搳攰㐴㐸㌸㠲愰㜹㄰㙡〶㔴㐲挲㤱挸搹㥢扡挲㐹㐲㍤㉣㌸ㄶ㤴愶〷ㅡ㠶㈵愴㘹昷戱愹㤹㜰改㐵挲〵㝥㈴㥣㙦ㄹ搲敥㉦捦㠲愷〲㝣昵㈲㔴愷捥昵㈵愱㤹慤㘹愱㘸㠵㜰㤰戰挴捣慡㍡㌸ㄱㄲ㡥㈶愸つ㐲捤㠱㑡㐸㐸㈰㘷㙦敡㌴㈷〹ㅤ戰愰㈷㜸㤰戰っ㤶㤰愶㍤㥤〴戱愹戹㜰改㐵挲㙡㍦ㄲ㝥㙦ㄹ搲㙥㜷晦ㄶ㥥ち昰搵慢㔰㥤㕡改㑢挲㙡戶收〴㡡㌵㄰づㄲ搶㥡㔹㜵㌸㥣〸〹㈷ㄱ㜴㌲㠴㥡〷㤵㤰㜰ち㜲昶愶㤶㍡㐹㔸〷㡢摣㑢㑤ㅢづ愷挳ㄲ搲戴愷㤳㈰㌶㜵㈴㕣㝡㤱搰散㐷挲㘲换㤰㜶昷㝤㍥㍣ㄵ攰慢捦㐳㜵慡挹㤷㠴ぢ搸㥡ぢ㈹㉥㠲㜰㤰㜰㠹㤹㔵㘱㌸ㄱㄲ㌶ㄲ㜴㈹㠴㙡㠴㑡㐸戸っ㌹㝢㔳昳ㅤ㈴攸〶愸搳㠳扣ㄲ昸搰㡥㙣㉡㠲㜲㕥〴捣昵㈳㘰㡥㘵㐸㥢〷攰㡤晣〲戶攲㈶㌶戹捥㤷㠰㕢㘰搶户㔲摣〶攱㈰攰て㘶㔶㉤㠴ㄳ㈱攰づ㠲敥㠴㔰㡢愰ㄲ〲敥㐲捥摥搴㐱づ〲㠲昷挰㈲ㄳ㌴㘹扤㘰㌳㉣㈱㑤㝢㍡㐱㘲㔳㡢攱搲㡢㠴戱㝥㈴㡣戱っ㘹搳ㄲ慤昰㔴㠰慦㝥っ搵愹㔱扥㈴㍣捥搶㍣㐱昱㈴㠴㠳㠴愷捣慣㡡挳㠹㤰昰㌴㐱捦㐰愸愳愱ㄲㄲ㥥㐵捥摥㔴㤹㤳㠴攷㘱挱㔵愲挷昱攰〵㔸㐲㥡昶㜴ㄲ挴愶摡攰搲㡢㠴晤晤㐸搸捦㌲愴捤㤲㜴挰㔳〱扥晡つ㔴愷昶昵㈵攱㉤戶收㙤㡡扦㐰㌸㐸㜸搷捣慡愵㜰㈲㈴扣㐷搰晢㄰㙡㌹㔴㐲挲〷挸搹㥢摡摢㐹挲㔶㔸㌰换攱㜱㝡晣ㄸ㤶㤰愶㍤㥤〴戱愹ㄵ㜰改㐵㐲ㅦ㍦ㄲ㜶戵っ㘹㤳㌶挷挲㔳〱扥晡ㅢ㔴愷㜶昱㈵攱㕢戶收㍢㡡敦㈱ㅣ㈴晣㘰㘶搵㜱㜰㈲㈴晣㥤愰㝦㐰愸㤵㔰〹〹㍦㈲㘷㙦㉡捦㐹挲捦戰愰㈷㜸㕣㉡晦ㄳ㤶㤰愶㍤㥤〴戱愹㔵㜰改㐵挲戶㝦晢㕣㉡晦摢㌲愴捤㈱㥤〰㑦〵昸敡摣㙣㌴晢㥦㠰㜹㕦㉡〷㘱搶摤㈸昲㈰ㅣ㈴㠴捣慣㕡〳㈷㠳改愸㍢㐱㍤㈰ㄴ攷㤴㠴㠴㥥挸搹㥢晡ㅥ㜵搸㍦㥡昴㠹㔰愷〷戹ぢ昰愱ㅤ搹ㄴ㘷慡扣〸昸捣㡦㠰㑦㉤㐳摡愴搶愹昰㈴〴昴㘳㤳㍦昶㈵㘰㉦㤸昵〰㡡扤搹扡捥㕦㡤㠳捣慣㕡〷㐷㠳ㄹ㑥〱㐱㠳㈱ㄴ㘷戹㠴㠰㝤㤰戳㌷昵ㄷ㈷〱愷㐱㥤㑥挰扥挰㠷昴づ㙣敡っ㤴昳㈲攰㈵㍦〲㕥戴っ㘹搳㙣㘷挱㤳㄰㔰挴㈶扦攰㑢㐰〹捣扡㤴愲㡣慤敢㈴愰挲捣慡戳攱㘸㌰挳愹㈴愸ち㐲㙤㐰㔶〸愸㐶捥摥搴㤳づ〲㠲〷挲㠲戳㐲㔵㍡〹愳㘰〹㘹摡㝤㙣敡㕣戸昴㈲攱〱㍦ㄲ敥户っ㘹戳㝥ㄷ挰㤳㤰㌰ㄱ搵愹捤扥㈴㑣㘶㙢愶㔰ㅣ〴攱㈰㘱㥡㤹㔵ㄷ挲搱㘰㝣昵㜴㠲㘶㐰㈸捥晦〹〹㌳㤱戳㌷㜵㥢㠳〴㝤ㄱ搴改㐱搶〱ㅦ摡㤱㑤㕤㠲㜲㕥〴㕣攳㐷挰搵㤶㈱㙤〲昲㌲㜸ㄲ〲收戱挹㔷晡ㄲ㜰ㄴ捣扡㥥㘲㍥㕢搷搹ぢㅡ捣慣摡〴㐷㠳昱搵㡤〴㐵㈰搴ㄵ挸ち〱㔱攴散㑤㕤攴㈰㈰戸〰ㄶ㔹㠱㤴㜶㙤搰〴㑢㐸搳㥥㑥㤰搸搴㤵㜰改㐵挲㤹㝥㈴慣户っ㘹昳愱㥣搰ㄴㄲ摡㔰㥤㍡摤㤷㠴㜶戶愶㠳㘲㈹㠴㠳㠴攵㘶㔶㜱㔲㜴㌰扥㝡〵㐱扦㠳㔰㥣ㄹㄵㄲ㡥㐱捥摥搴ㅡ㈷〹挷挱㠲摦ちㅥ㘷㠴㤵戰㠴㌴敤改㈴㠸㑤摤〰㤷㕥㈴晣捥㡦㠴ㄵ㤶㈱㙤㝡㤶昳慢㐲挲挹愸㑥㉤昳㈵攱㔴戶㘶ㅤ挵㘹㄰づㄲ捥㌰戳敡ㄶ㌸ㅡ㡣慦㕥㑦搰㤹㄰㡡ㄳ戵㐲挲㔹挸搹㥢㙡㜵㤲㜰づ㉣昸慤㔰㤱ㅥ攸戹戰㠴㌴敤㍥㌶㜵㍢㕣㝡㤱㄰昱㈳愱搱㌲愴捤ㄶ㜳昲㔷㐸戸ㄴ搵愹戰㉦〹㥢搸㥡换㈹慥㠰㜰㤰㜰㤵㤹㔵㜷挱搱㘰㝣昵搵〴㕤〳愱㌸㙤㉣㈴㕣㡢㥣扤愹挳ㅣ㈴攸扢愱㑥て昲㐶攰㐳㍢戲愹㝢㔱捥㡢㠰ㄹ㝥〴㑣户っ㘹昳搶㥣㠶ㄶ〲敥㘴㤳愷晡ㄲ㜰㌷捣晡ㅥ㡡㝢搹扡捥攳挱㝤㘶㔶㍤〰㐷㠳ㄹ捥晤〴㍤〰愱ㅥ㐲㔶〸㜸㄰㌹㝢㔳攳㥣〴㍣〸㜵㍡〱㡦〲ㅦ搲㍢戰愹㠷㔱捥㡢㠰㉡㍦〲㉡㉤㐳摡㑣晡㘳昰㈴〴㍣挳㈶㤷晢ㄲ昰ㅣ捣晡㜹㡡㍦㐱㌸〸昸戳㤹㔵㕢攰㘸㌰挳㜹㤱愰㤷㈰搴ㄳ挸ち〱㉦㈳㘷㙦㙡戸㤳㠰挷愱㑥㈷攰㜵攰㐳㝡〷㌶挵㤹㝡㉦〲〶晢ㄱ㔰㘰ㄹ搲㈶昵㌹㉢㉦〴扣捦㈶て昴㈵攰㐳㤸昵㔶㡡㡦搸扡捥ㅥ昰㠹㤹㔵捦挰搱㘰㠶昳㈹㐱㥦㐱愸攷㤰ㄵ〲㍥㐷捥摥搴㙥づ〲㠲㕦挲㠲敢〲㡦摦〸㕦挳ㄲ搲戴愷ㄳ㈴㌶挵㠵〳㕥㈴昴昰㈳愱扢㘵㜰慦㌱〸㜰捥戲ぢ㜳挳摤〱搷戱戹㑤搱㘵㥣捣敡ㄵ挳㜲改昱ㅤ㠹昶戸捣扣昵㡣搵挶㘷挴摢㙢㥢ㄲ㑢㥡挳㉢㜶㡤㔹㠹㐳ㄷ㐶㕢㌱㉦摥㠶改㜱㤷㉥扥㘴㐹㌴愲㘳㜵昱㡥戶挶攸㤴摡晦㠵㜹㜳搹㔷㤸ぢ㔲㉡㉢㕢㘱晢捦愶㠲戳㔰ㄲ㍤〵㕢㔶攰㈵戸㜴捦攸挹愲㙤挷散扢㈴つ〰昳㍢ㄹ㥤摤搴摥ㅣ敤ㅥ㤳㤹㙦㐹攷挵挰㈲ㄶㅢ㐴扡挵㘶㉦挴㑣㔷㙤捦搸愴戶愶〸攷㥡戸㌳晡㤸搰㘹搱〵㔸㔸㜰㜰㍣搱挴㔵搰㍤㘳戳㌱〳㤵㔸挲㌹搲挶ㄵ扤㔳㜲㌲㤹ㅡ㠸㡤㙢㙡㑤愰ㅡ搹㡢㑣攷挷敡ㄶ挶㤷攱㔱㡤㡥㤶搶㐹攱㈵㠹晦㠹扤愲㘴扦㔰挸慥㔱搹㉡㍢㕢攵㘵攷晤愷晢㈷昸て㡣慥㍥搶ㅡ昸㐱攸愸敤㙤㑤つㅤ㘴㑣㉡㉡㠱捣愵㤰㥤㤸ㄵ攰晣扢㝢㍡搴戱て㕤㙢ㄹ搸搸㤴㘷㄰㍣愷搵㤳て挰っ〰㕣晦㠸昶昴昸〹攲愰㐹㜳愶㜴慥昲昹㍦㍤㑤ㄲ攰㡡㠱㥤㕥㔴搱ㄷ攰㕥㘶ㅦ攲㐲ぢ㜶㈹っ㑤㜴〵收摣晤㌲ㄴㄳっ扢㘸慦捥攴㐴捣换昷㠸㑤ぢ㌷㐴㥢戱㥣愰㈵摣摥换捣㜰㕤〷搶敤㈷㉣摢昸㜸㑢㑢㤸㝤㡥捦㑣搴㌵㠶㥢愳㜹戱㥡㡥昶昸昴愶㔶ㅤ㠳㤰㡥㘹愹挲换愱ち㉦㌷㈷晥㘳戳戸捣㐸搲昴ㄵ㕦㄰㙥㙢㙡㕦搸搲搴㤸挷っ㈷㔹晦㈷㍡㉢㡥晦戹㈰搳摥散㠳㠹㝢㈵㠱㌹㥦㡦摤㍤〲㡢㙦㐸ㅤ㜷㍦扡㜴戶ち攲㥦晡て㔷愱攰搰㈳㘷つ晤ぢ扣〵昰㤵㘳㤱戴攵摢敤搶㌰晡㜶㈵ㄲ㜲㜴㔲慦ㄱ㠰慦晥㈷愰㑣昰㥢换㜵ㅣ㍢㕣愲搰つ㠰搰戴㜸㌸㌲㌱摣㠸攷㥦扡㔹㑦㍦攵㘱搷昲㔸搳㘶㜰搱挸㜸㑣㜸㘳㝤搳搲愶㐸戴㉤㡦㡡㍡㍣摤㤵换攵㈶㐱㜳ㅦ㜲㌴㘷〵〲摤昳扣敡㥡㘲晢ㅡ㘲㑤挵㍢㥦ㅥ㥢㤲收晦慢㐳慡挶戰敤愱㔰づ愴晥ㄷ挲搱晦㘶㑣㙦㈰换㜸㕣㠰㙤〴㙣㠷〸扣〹愳㝢摦愴慥摦挰㉡てつ㔰㉥ㄷㄱ攴㜲㘵㐹ㅥ㔶㘱挸㤲㤴㠰〴搲摤戱㤴㈴㘸慥㈲挹戳ㅦ㐶ち搶愱㤷㐷㈳㈱昳〰换㈵㉢㌸㌵㘴㘵㘷攷㘲㔷〷摤换昰搲慡㠵戳㤶扡愸慣㌱㔱㕣㔷ㄱ攴㌲挴摥ㅣ㉣昰㕦敦㜸㈲挷晤戳㌲ㄴ搲搹㈴㈲愴摥㠱戴攳捦愷㈶挴㥤愷挱㍣敥㠹㐱㈸慥㈶攰㘵〰㤲昶㐹㑢㜱〹〱㑦㕣㔹㐱㍥㤵戵ㅢ㐶㔷慢㍣㝡㤳昱㔰愹㍥㐷㈱ㅥ㉥㜵㤰扥扦㐰㡡㐷愱㘴慦捣㠳㌶㜳慦晣㡡㈵昰搵㝣捥㡦〹昹㜲戵㠲ㅤ〹㤲昶慥收づ搷摤〹晣挶ㅢ搰㠳㠰㥥〴晣ㄵ〰敥敥㘰㉦攴扡摢㌴昲挱㈰て晥っ㘰挰摦摦ㅣ㑥㝢㔳㘳昲户ぢ㥤昶愶搳㝦㐱改收㡦慢て㑣晥㜶〵愴㉢晣㙤㐷㐹攱慦て㝤㌳昰ㄴ晥㜶㠳㌶㌳㝦搹㈸㐶捡昴敥攲挴捣愸ㅣ愸㍣昸摢〳ㄸ扤㈷㠱㕣〴攱〱攸㐷㐰㝦〲〲〰〸㝦㝢㈱㤷攴㡦㡦㌸㜹昰户㌷㌰攰㑦㍢㥣㍡昸ㅢ㐸愷㠳攸㤴㙢ㄸ㠴扦捥㡢㈶挵㠵ぢ㈶㝦〵㠰散昴㠹㕡昵㐵㌹㘱㙦㌰㍤㜳搱㐳ち㝢㐳愰捤捣ㅥㄷ㐷攰㠳㈷摣攸〴〹昹敥〹㘹㤳㐳㠵㜵愰昹ㄵ㌰㝡㕦〲戹㝡挲〳㌰㤴㠰晤〸攸て㠰戰户㍦㜲晤散摥攷昱攰㤶〷㤹挳㔱〴㘴づ㜴搴攱ㄸ捣扦㘶ㅤ㈳㔸〷搷㐳戸㍢㈳ㄷ㐱㤸㘴㡥〴愴㉢㥤㜱ㄸ㑡ち㥤㐵昴捤㈵ㄴ㈹㜴㤶㐰㥢㤹㑥㉥戵挰〷昷㔶改挴愶㤳敢㉤㙣戶愰戳改㉣〳㐶㤷ㄳ挸戵ㄸㅥ㠰ち〲㉡〹攰昲っ愱戳ち戹㕥㌶㥤㜸〴敤㠰㤲〳扣晡攳〱㠰㠱挲㜲㠷㕦〷㠵〷搲敦㙦攸㤷㉢㉡摣ㄴ㡥㠵㑥㈸搴ㅣ捦戲㤵㐰㍡慥ㄱ㔵つ㈰挲搵㘸㍡ㄹ㠷㕣ち㔷㘳愱捤捣ㄵ㔷㘵攰㠳㈵ㅢ㜴㠲㠴㝣㈷㐰㝡㔰㌱づㄸ㍤㥥㐰㉥摢昰〰搴ㄲ㌰㠱〰慥攴㄰慥㈶㈲㤷ㅣ戸㕥扦㍥㜱攲㤸っっ㠸㥡敡㜰摡㥢ㅡ昳挰㌷㠵㑥て愲㔳慥扡㜰ㄳ挵愵ㄶ㘶㕦㥢ち㐸㔷晡摡愱㈸㈹晣㑤愳㙦㉥搴㐸攱㙦〶戴㤹昹攳㠲づ㝣昰㔰ㅥ㥤搸晣ㅤ㠱㤴〷㍤〷〳愳て㈱㤰㉢㍥㍣〰戳〸愸㈳㠰㡢㐰㠴扦搹挸㈵昹攳㈳㠰ㅥ㘳㜵㉥㌰攰㉦散㜰㍡㑣昸摢㠵㉤㍢㤴㑥て愳㔳㉥搸㜰昳挷㔵ㅡㄹ㍡㕡ぢ㈰㐲搴攱㜴挲挵ㅣ㈹㐴捤㠳㌶㌳㔱㕣昴㠱て㥥攸愳ㄳ㈴攴换㤵ㅦㅥ㍣ㅣ〵㡣慥㈷㤰慢㐲㍣〰昳〹〸ㄳ挰㠵㈲㐲㔴〳㜲㐹愲昸搴愲〷㔱ㄱ㘰㐰搴㌲㠷㔳㐷㐷㡢搲㘹㡣㑥㔷〱攰㈶㙡㌵㜴ㄹ㠸㍡〱㄰㈱㙡㈱㥤㜰挱㐷ち㔱㡢愰捤㑣ㄴㄷ㠶攰㠳愷〱改挴㈶㡡慢㐳㍣㜸㘸〶㐶户㄰挸㤵㈳ㅥ㠰㔶〲攲〴㜰㌱㠹㄰戵〴戹㈴㔱㝣搰搲㠳愸㌶㘰㐰ㄴㄷ㡣搸㑥ㅤ㐴㈵攸㤴敦㔱㔰㕣昸㈱㐴㌹㑥愵㕣敤㈱㐴〵㍢〰搹昹㔳改㠵㈸㈷散㉤愵㘷慥ㄴ㐹㘱㙦㌹戴㤹搹攳㡡ㄲ㝣㌰㑦㐰㈷㌶㝢㕣㔶㘲挷㐱愵㜵㉡晤ㅤ㌰晡ㄸ〲戹攴挴〳㜰㉣〱挷ㄱ㜰ㄹ〰挲摥昱挸昹㥦㑡㍤挹㕣㠵㈲㈰昳㑡㐷ㅤ㡥昳挰敦㔹挷㙡搶挱㐵㈴敥㕥挷㤵㈳㘶慦攳攱㑤戶ㄲ㐸攷㜹㠰敢㑡㠴户㌵㜴挲〵㈶㈹扣慤㠵㌶㌳㙦㕣㠸㠲て㥥㔸愴ㄳ㈴攴换搵㈸㌶㉤慣摢攲敤㘴㘰昴㈹〴㜲愵㡡〷攰㔴〲搶ㄱ挰挵㉢挲摢㘹挸㈵㝢ㅤ㥦㜸昵攸㜵㘷〰〳愲㌶㍢㥣㍡㝡摤㝡㍡㍤㤳㑥戹搰挴㑤ㄴ㔷㤷㘴㈰敡〹㐰㠴愸戳改㠴㡢㔰㔲㠸摡〰㙤㘶愲戸㔸〵ㅦ㍣昵㐸㈷㐸挸㤷㉢㔶㍣㜸㌸てㄸ㝤㍥㠱㕣捤攲〱戸㠰㠰ぢ〹攰〲ㄷ㈱敡㈲攴㤲㐴昱㈱㕤て愲㉥〱〶㐴㜱ㄱ㡢敤搴㐱搴㐶㍡扤㤴㑥戹ㄸ挵㑤ㄴ㔷愰㤸㐴昹㕥㔹扣つ㠸㄰戵㠹㑥戸㔰㈵㠵愸㉢愰捤㑣ㄴㄷ戴攰㠳㐷㈶改挴㈶敡㍤愴散㈶㐳㘷昷愸慢㠰搱㔷ㄳ昸扥㌷攰ㅡ〲慥㈵攰〳〰㠴愸敢㤰㑢ㄲ挵攷㡡㍤㠸扡〱ㄸ㄰挵㠵㉥㜶慤づ愲㙥愴搳㥢攸㤴ぢ㔶摣㐴㜱㤵㑡㠶ㅥ挵㌵㉣㐲搴㉤㜴挲挵㉣㈹㐴摤〶㙤㘶愲戸攸〵ㅦ㍣㙦㐹㈷㐸挸㤷㉢㕦散㈶㐳㘷ㄳ昵〷㘰昴ㅤ〴㜲㔵㡣〷攰㑥〲敥㈲㠰ぢ㘵㠴愸扢㤱㑢ㄲ挵㐷愱㍤㠸扡ㄷㄸ㄰挵挵㌰戶㔳〷㔱㥢改昴㍥㍡捤挵つっ㈱捡㜱挰攷㑡ㄶ㈱㉡㜸㍦㈰㍢㝦挰敦㠶㜲挲摥〳昴捣㔵㌰㈹散㍤〴㙤㘶昶戸㕡〶㡤挶㜳㥣㜴㠲㠴㝣扢㐳㙢挷㐱㠵㜵攰㝡〴ㄸ晤㈸㠱㕣㑥攳〱㜸㡣㠰㉤〴昴〴㐰搸㝢ㅣ戹昴ㅢ㈰㥥挳昲㐹㐰㐱㈲ㄷ摢搸扥ㅤ〷晡㍦搲昷㔳昴捤㠵㌱㙥ㄲ戹ㅡ挶㈴昱㘹㐰㜶㥥挴〱㈸㈷㈴㍥㐳捦㕣㐹㤳㐲攲㜳搰㘶㈶㤱㉢㙥㠴挴攷改挴㈶戱〰㕡㍢づ〷㠹㝦〲㐶扦㐰㈰㤷攴㜸〰晥㑣挰㡢〴㜰㤵㡥㤰昸ㄲ㜲改㈴㤶㜸昵挴㔷〰〵㠹晢㍡㝣㍢㐸㝣㤵扥㕦愳㙦㉥慥㜱て㔹慥愸㌱㠷㙣㠰㕥戸㤵攰敢㍣㕢㤶〲㈲㝣扤㐱㈷㕣㜸㤳挲搷㕢搰㘶收㡢ぢ㜴㠴慦户改〴㌵挸㤷慢㜴㙣㍡㔸戵搵改晥〲㡣㝥㠷挰㉡㙦挰扢〴扣㐷〰ㄷ昵〸㕦敦㈳㤷ㅣ戲㝣搰摥㘳挸㝥〸っ㠸ㅡ攵㜰摡㕢㙡㤵摢㙤㕢改昴㈳㍡攵〲ㅣ㌷㔱㕣㜵㘳ㄲ㌵㤲㕥戸戹㠹攲㥡ㅣ㈱敡ㄳ㍡攱攲㥣ㄴ愲㍥㠳㌶㌳㔱㕣挴㈳㐴㝤㑥㈷愸㐵扥搳愱昵㈰敡ぢ㘰昴㤷〴㜲㤵㡦〷攰㉢〲扥㈶㠰ぢ㝦㠴愸㙦㤰㑢ㄲ挵㜷〳㜸㄰昵㉤㌰㈰慡捥攱搴搱愳扥愳搳敦改㤴ぢ㜵摣㐴㜱㜵㡥㐹㤴敦搹㤲㙢㜷㠴愸ㅦ攸㘴㍥㜲㈹㐴晤〳摡捣㐴㜱戱㡦㄰昵㈳㥤搸㐴㜱挵㡦〷て㍦〱愳㝦㈶㌰攲つ昸㠵㠰㝦ㄲ㄰〵㐰㠸晡ㄷ㜲㐹愲昸㍡〳て愲戶〱〳愲戸〸挸慥搵搱愳戶搳㘹ㄶ㈶ㅡㄴㄷ昳戸㠹攲ちㅥ㤳㈸摦ぢ㔵慥敦ㄱ愲㜰㉦㍡㑢㜱愱㑦ち㔱㜸㜶㜸㈷㠸㕡㡥㘲㐲㔴㠰㑥㙣愲戸㉡挸㙥㌲㜴昶搰ぢ〲愳扢ㄱ挸ㄵ㐳ㅥ㠰㍣〲昸㕡㌷挵㐵㐴㐲㔴〸戹㈴㔱㝣〳㠳〷㔱㍤㠰〱㔱㕣㈸㘴㍢㜵㄰搵㤳㑥㝢搱㈹ㄷ晣戸㠹攲㉡㥦っ㍤㙡ㅤ㈰㐲㤴㐱㈷㕣っ㤴㐲㔴㙦㘸㌳昷㈸㉥ㅡㄲ愲㜶愵ㄳ㥢㈸慥ㅣ戲㥢散㈰慡て㌰扡㉦㠱㕣㔵攴〱搸㡤㠰摤〹攰㐲㈳㈱㙡て攴㤲㐴昱愵ㄱㅥ㐴昵〳〶㐴㜱愱㤱敤搴㐱㔴㝦㍡摤㡢㑥戹㈸㐸㠸㜲㕣㔶㙣㠲㑥㠸ちづ〰㘴攷捦㠸㤷愳㥣戰户㌷㍤㜳ㄵ㔱ち㝢㠳愰捤捣ㅥ㔷ㅢ〹㝢〵㜴㘲戳㜷㌵戴㜶ㅣ㔴㕡㐷昸挱挰攸㝤〸攴㜲㈴て挰㄰〲ち〹攰ち㈵㘱敦㔷挸昹晦㡥昴散㜵㐳㔱〴㘴摥攸愸挳㜱ㅣ摢㡦㜵散捦㍡戸挰挸㑤㈶㔷ㄵ㤹㘴づ〳㘴攷挹攴㐲㈴㈱㜳㌸㍤摦㡢㕣ち㤹㈳愰捤㑣㈶㔷㉥〹㤹㈳改挴㈶㤳换㤷㍣戸㉡〲㐶ㄷㄳ挸愵㑤ㅥ㠰ㄲ〲㑡〹攰㙡㈷㈱戳っ戹昴换ぢ捦ㅥ㔹〱㈸㐸㝣搴攱摢㐱㘲㈵㝤㔷搱㌷ㄷ㈹戹㠷㉥㔷㈶㤹㐳搷昷慣昹㍣㈰挲搷〱㜴挲〵㑣㈹㝣晤〶摡捣㝣㜱愱㤳昰㌵㡡㑥㙣扥戸摡挹愶〳㍡扢昳㡤〶㐶㡦㈱㤰㉢愱㍣〰㘳〹愸㈱㠰㡢愳㠴慦㜱挸㈵㙦㘰攳㥤㈴㍥㌷戰㙢〱〳㔷㕣㈳㘵晢㜵㜰㌵㠱㝥㈷搲敦晢〰戸戹攲㈲㈶㤳㉢摦昳〱㤷㌸〹㔷㤳改㠴㙢㥤㔲戸㍡〸摡捣㕣㜱㑤㤴㜰㌵㤵㑥㙣慥戸㌰捡㙥戲㠳慢㘹挰攸改〴㜲搱㤴〷㘰〶〱㌳〹攰㍡㉡攱敡㘰攴㤲㠷㌹扥㐹挵攳㌰㌷ぢㄸ㄰挵戵㔲戶搳摥搴㤸㌷戰敢攸㜴㌶㥤㜲搱㠵㌴㜶づ㜳㔶㘳〳㥣㌸㜷捦〷愷捤搵㑢つ㌱捥摡搷戵慦㘸挶㑡〹㈶㌹㍦㙣愶㌸搳ㅤㄲㅤ㘶慤攳㙤㤸㔸换㜵扦ㄴ㈲㔹昶〵㔴摣扤㡦敢㠵ㅢ㔲㡣ㄶ㉥ち〸摣昰捦昴㤷㑡㈴换戳攱㥤㑦摦戳っ户攰愱㘸㘲㥦改㑤㡤㙤昱㐴㍣搶㍥愸づ换㠰〶昱〵㈶㌱扣挱愶㈶㜰ㅤ㍣㝡搶挹挰㜲㕢ㄱ㐸㘰㈹ㅦ攸て㉤㙥㡤㉦㙢㤵搶〴ㄲ㝣㡦㡢昰搵慤ㅢ慢〹戱ㅥ㙥晢㠰㍣㠳ぢ〸㔸㔸晦ㄶ戲㘷㡥挱ㄹ㜸㠲㠳㠷㈳㕦㌸㝥摣昸㔹昵㐵戱㡡搲㐸戴愱㈱㕡ㄵ㉢㉥慢㉥㉥慡づ㤷㔶㤵ㄶ㤵㤷㤷㠴换㈳㡤㡤挵㌱㐳㈶散改攳〸㤴㌱㌸㐵㉦搵捤㘳㡥㜳昵㤲愳㉤㤰㡤慢㥦㥤㥤㍤〷㍥㑢㌵愸㐶ㄵ㔱搱摣㙥摤㔴愱敢㍤㈳㘹戳敥挹ㄷ㌵〴㠳㥣㜴て㕣〱戲㜶慥㄰ㅢ搸戹㉦㔸㤸ㅤ㑦搷愳〹㝡㍥㐴挸挸㐱挳搹愰㘰ㄸ戲搷昸㜱昵㡥挵㐳挱〶攸㝡㐰㈷慢ち昰㕥搳㐴戰ㄱ㥡㕤愰㐹㝤㑦㘹㌰〲㜵㙦愸昱昶〱晢㝤〴散㝣㐶慥攵㕤ㄷ戰摡挱ㄴぢ〰搵㕢㤱㔲㐱ㄸ㠵挱㈶愸㤸㤰㙦ㅥ戴散昲敡㍣㐴挹㡥〶㐳㔶㜰㌱㈰扥扤㐷㙤〰㡣㍤㈸戵〷㘸扢昲ㄶㄴ㐶て〸㈱捦捤攸㙥㈷㝡搸㠹㥥㔶㐲ㄹ㐸㜰㕦慡戳攱㡥㍣愳㈸敥㤰㐳敡㈵㄰㈱㘳ㄷㄸ愹ぢㅥつ改收慢つ扡㔴扥ㄲ搰㜸昰搵づ戵ㄷ㕦扤㉤敦㥤敦ち搵换〰㌵昹敡挳㜶戱㌹㉢愰㑡昲戵ㅢ戴挲搷㕡戴㌶挹搷㌱㠰昸昳戵〶搰㜴扥㜶户㉢㍦づ㠵挱搷ㅥ挸㜳㌳昶戴ㄳ晤散㐴㝦㉢愱昶㐶㐲昸㕡敤攴㙢㈵摢扣ち㈲㘴っ〴〰㠹慣攰敦㈱摤㝣慤㠶㉥㤵慦ㄳ愰昱攰㙢つ搴㕥㝣つ戲扣敢㤱愸㐲摥㜲慡㑦〲搴攴㙢㌰㡣挲搷㈹㔰㌱㠱㝣㤶ㅡ〲㈹㝣㉤㜵昰愵㜹㜴攲㠱㐸戵㝢㔲㔳㘸搷㜳㍡㜰愰收㔷㤶敢攰ㄹ挸㥢〷㤳㔸㔵㐵㐹㜹㐵㉣㔲ㄱ㉥愹挰摢㔱㈳㔵㔵㤵愵攵戱愲㤲㘸㜱㐳㘵慣㍣ㅣ㌵㘴㔲ㅥ㤵攸昵㈸㘳っ戵㍣攸㌳㤹摢捦捥搱愶㠶㈳㈷愴戶㕡愴捡愰㍤〷㈶扤〱㈲㘴晣ㅡ〰㈴戲㌴〷慤收㈸搵ㅣ㤸㥡挳搰ㄸ㘱ㅢ㉢㠸愸愴戸㤸挶慤㐸愹㈲ㄸ㠵㤳㡤㔰㈵晢㔰〹戴挲㐹㠳㤳ㄳ㡥㌹攱㘴扥㈷㈷愵㜶㍤㤷〳〷㑥捡㤰攷㘶㤴摢㠹ち㍢㔱㘹㈵搴〱㐸㐸㘴㐷㔹㤱戱ち㝤㈵愴扥ち㈲㘴ㅣ〸〰㜵挱慢㈱摤摤攵ㅡ攸㔲扢换戵搰㜸㜴㤷敢愰昶敡㉥扦戱扣敢㔱慣㜶㌴挵㡤㠰㥡搴㡣㠶㔱愸戹ㄹ慡㈴㌵㘳愱ㄵ㙡㘶㌹愹攱昰ㄲ㙡づ昶愴愶挶慥攷㜶攰㐰捤㌸攴戹ㄹ攳敤㐴慤㥤㤸㘰㈵搴㘴㈴㠴㥡ㄹ㑥㙡敥㘰昳敥㠴〸ㄹ㔳〰㘰戵㥡㈳㐹㜳攸㘸㡥ㄶ捤戱㘱ㅣ㘴ㅢ㙢㠹㤸㐰㜱㍦㡤㕢㤱㔲搳㘰㤴挸ㅥ㠴㡡〹攴㜱ㄷ〵㔲㈲ㅢ攷㠸㉣昸㌰㈰晥〷㡥戱㥥攱捥㠴㈷ㄴ挳扤㔳㐸㠴㝢㌰晤㘳㌳づ戱ㄳ戳散㐴㥤㤵㔰㜳㤱㤰㜰㐷㍢挳摤〲〷晡㜱㠸㤰㜱㈸〰㜴ㅡ㝣〲搲㘳㘷〶㥦㠴㍥戵㌷晣ㄱㅡ㜷㥦㜹ち扡昴ㅥ㘲ㅣ㘶㜹ㄷ㠲攴㉤扡㝡㉡㉡搳捦〱慥づ㠷㔱昸㝡㥥㌹愸攵㍢て㕡攱慢挴挱㤷㑥昶㠴㈲㑦㙡㌸㥤つ㈷戸攱〹〹㙡㡥㐲㥥㥢㔱㙦㈷收摢㠹戰㤵㔰ㄱ㈴㠴㥡ㄱ㑥㙡㕥㠶〳晤ち㐴挸㠸〲㈰㑥扤㝡㐲捣㌶捥㐲㌵昲愶㕥晤㌶㡢㙥㐵㔶㉤㠴㔱㈲㝢〷慡㘴㘴㡢愰㤵挸〶㝢㐶㌶挸㌳戲挵㜶㍤ㅦ挰ㄵ㈲㙢㐶㥥㥢搱㘲㈷㕡敤㐴摣㑡愸㌶㈴㈴戲扤㥤㤱㙤㘵昳㍥㠲〸ㄹ〹〰㤰昰敥攳敤戶昱户㐴昰捤〸晡㑢ㄶ摤㡡㤴㕡ち愳㐴昶㌵㔴挹挸㤶㐳㉢㤱昵㜶㐶㤶㍣搸ㅢ㥥㤱慤戰敢昹づ慥㄰搹敦㉣搷挱敦㤱㌷て昶㔵ㄵ攱㠶㔸㔱㐵㘹㔹㔹慣愱㉣㕣ㄹ㙢㈸㉤㙦愸㙣㠸㔶㌴㌶㐴㡢捡㡢㉡㘳挶㌱㜶㜳晥㠶㌲挶戱㜶敥〷收㘴挶㤸慤愷㑤慤㠲㑤㌸〹㔹㥣挸挱晥㐷㤸昴㑦㄰㈱攳昷〰㈰攱㝤戰㕦㙤ㅢ攷ぢ㠲㠲㤷㉣㈶㈷㙢散㙡㔵挰挱挹㕡㘸㠵㤳㙤扦㜴㕥㌰㘸㡥㝢㌹愲晤ぢ摡昴㙢〳捥晢㑡㈳〲㜰〵㑥㑥㐶㥥㥢㜱㡡㥤㌸搵㑥慣戳ㄲ敡っ㈴㈴戲㕦攰昲ち㐴㈷づ扡挱㠱捥㠳〸ㄹ敢〱㄰ㅤ〷慥收㜸搶ㅣ慥㥡㈳摥㌸搳㌶㉥㐰㌵昲㍡㘴㥤捦愲㕢㤱㔵㘷挳㈸㝢㝢ㄷ愸㤲㝢㝢〳戴ㄲ搹㌷㥥㤱㝤攵ㄹㄹ㈷㙡㔱ㅦ敥㙦挱ㄵ㈲㍢て㜹㙥挶昹㜶攲〲㍢㜱愱㤵㔰㤷㈰㈱㤱㝤攱㡣㙣㜷㌶㙦て㠸㤰挱㌹㔶㜱敡ㄵ搹愵戶㤱㡢晢攵㤵换㝡㈰㡢㙥㐵㔶㙤㠲㔱㈲㉢㠰㉡ㄹ搹ㄵ搰㑡㘴敦㍡㈳㑢ㅥ㝢晥攲ㄹ搹㤵㜶㍤㠵㜰㠵挸慥㐲㥥㥢㜱戵㥤戸挶㑥㜰敡㤴㥢扡〱〹㠹散㉤㘷㘴晢戲㜹㐳㈱㐲挶㡤〰㐸㘴㕥挷㥥㥢㙣㘳〷㝣挹㙢㥤昵㐸ㄶ摤㑡搷户挰㈸㤱ㄵ㐳㤵㡣散㌶㘸㈵戲㍦㌹㈳㑢昶挶攷㍣㈳扢摤慥愷ㅣ慥㄰搹ㅦ㤰攷㘶摣㘱㈷敥戴ㄳ㥣敢攴愶敥㐵㐲㈲㝢挶ㄹ㔹㈵㥢㔷〵ㄱ㌲㌶〳攰扢捦敥戳㡤㝣㠹㠱扣㍡㕡㡦㘱搱慤㜴晤〰㡣ㄲ㔹つ㔴挹挸ㅥ㠲㔶㈲㝢挸ㄹ㔹昲搸昳㠰㘷㘴て摢昵㑣㠰㉢㐴昶㠸攵㍡㌸ㄱ㜹昳搸㠳㠳㑥㜵㘹㘳戸㌲㕡ㄶ㙤㈸㡢挵慡慡慡挳搱㘸ㄱ摥㘹ㅢ㈹慢慣㈸㡡挶㡣㐷敤收㑣㐲ㄹ攳㌱㍢㌷㤹戹㉤㜶㡥㌶昵㈴㜲挲挹摤ㄶ㈷㜲散㤹ち㤳㥥〶ㄱ㌲㌸㈹㈹㥣㠴㈱摤ㄷ㥡㑦搹挶ㄳ挸挹ㅡ㡡㍡ㄶ摤㑡㑥㥥㠱㔱㌸㤹挳㡡愰㐱ㅥ捦愱㐱ち㈷㌷㜸㜲㜲㥤㈷㈷捦愳㤰㌴攲户㜰〵㑥晥㘴戹づㅥ㡥扣挹㐹㘳㐳愴扣戱戴㈸㕡搱㔰㕤㔱㔶ㄲ㈹づ㤷挵㑡㡢换挳挵搵ㄱㅣ愹㈳㤱㑡攳〵慢㡣㍥〲㘵㡣㍦摢戹㜹捣扤㘸攷㘸㔳慦㈰㈷㥣㕣攱攴愴ㅥ㈶㍤ㅦ㈲㘴㜰㡥搱㤷㤳搷㙣攳愹愴㠳慦㈸搰ぢ㔸㜴㉢愳㝦〳㐶攱愴㠹ㄵ㔱挳敦㕢搰ち㈷攷㌹㌹㐹㕥㝣㙦昰攴攴㙤扢㥥ㄶ戸〲㈷㝦㐱㥥㥢挱㤹㐴㐹扣㙢㈷摥戳ㄲ敡㐳㈴㈴戲戳慤挸㈴㡡㌸㥢户〴㈲㘴㙣〵㐰㜴晣㙤慢昹㘳㔶㈷㈸摡㈱㡣㡦㙣㈳摦㕦㈰敦昹搶换㔸㜴㉢戲敡ㄳㄸ㈵戲ㄵ㔰㈵㈳晢っ㕡㠹㙣慤㘷㘴㙢㍣㈳晢摣慥攷㌸戸㐲㘴㕦㈰捦捤昸搲㑥㝣㘵㈷扥戶ㄲ敡㕢㈴㈴戲搵捥挸㔶戲㜹慢㈰㐲挶㜷〰㈰〸㉣㈲㘱㍣晣ㅤ愱昹搳㐱昳㠷㠲昱扤㙤攴㑢〹攴㕤攲晡㈴ㄶ摤㡡慣晡〱㐶㠹散ㄴ愸㤲㤱晤〳㕡㠹㙣愹㌳戲攴昱戸摤㌳戲ㅦ敤㝡㑥㠷㉢㐴昶ㄳ昲摣㡣㥦敤挴㉦㜶攲㥦㔶㐲㙤㐳㐲㈲㙢㜳㐶戶㥥捤㍢ㄳ㈲㘴㙣〷〰㐱㜸㕦㌱搱㈲㐶扥㙤㐰㙦愲㌸㥦㐵户㈲愵戲㘱㤱挸㉥㠴㉡ㄹ㔹㉥戴ㄲ㔹捣ㄹ㔹昲㜸ㅣ昱㡣㉣㘰搷戳ㄱ慥㄰㔹㤰㤵㘲㌳扡搹㠹㍣㍢挱搹㌴㙥㡡㤳㘴ㄲ㔹㠳㌳戲换搸扣㑤㄰㈱愳㈷〰〴㙢慦㜳㈸攷捦挴挸㔷〸挸㍢搱昵戵㉣㉡㤱ㄹ戰㐸㘴搷㐳㤵㡣慣㌷戴ㄲ搹㕣㘷㘴挹㝤㌶摢㌳戲㕤敤㝡㙥㠶㉢㐴搶㠷㤵㘲㌳㌸ㅢ㈶〹㑥㝤㐹㘲㜷㉢愱㌸慢㈵㤱捤㜲㐶㜶㉢㥢㜷ㅢ㐴挸攸て〰挱㥥扦攴㌸攱㈵㐶扥ㄷ㐰摥扢慥敦㘱㔱㠹㑣收慣愸摦っㄵ㈳挳摥捦㔲㠳㠰㤷挸㈶㍡㈳㑢㥥㘹㙡㍤㈳㉢戰敢㜹㄰慥㄰搹㘰攴改㌱昸㄰昲搶㤹〶㝦㠲㈷㕡ㅤ㙢㘸慣慥㉥㉢㡢㐶捡㜸㜱㕢㕣㔶ㄲ㙤㉣慤慡挶摢搳㉢㡤㝤慣㌲晡㘱㤴㌱㠶搸戹㐷㤸㉢戴㜳戴愹愱挸〹㈷愳㉤㑥攴㑣戳〵㈶晤㌸㐴挸攰晣ㄴ㍥摥㔷戹㥣户ㄲ攳㥤㐴摣㐵昱㉣㡢ち㈷㌲昵㐴搵昳慣〸〹攱㠴㔳㑦挲㐹㠹㈷㈷㐵㥥㥣㡣戴敢㜹ㄱ慥挰㐹ㄱ昲挲挹㑢挸㥢㥣㤴㔴㌷㌶㐶㑢㑡换换慡㉢㡢捡捡ㅡㅡ挲㤵㈵戱㠶愲愲挶㜰慣㉣㕡㔶㡤戳㙦戱㔵㐶扦㡣㌲㐶㠹㥤㝢㠵戹㔲㍢㐷㥢攲㕣㤳㜰戲扦㤳㤳搷㘱搲㙦㐰㠴㡣㑡〰昰昱收㠴搳㔰㘲㑣扥挰㕥扦挷愲挲㠹㑣㉦戱攴〷慣〸〹昹㜲㝡㐹㌸搹摢挹㐹昲㑣戳㤷㈷㈷愳散㝡㍥㠶㉢㜰挲〹㈵㙥挶ㄸ㍢㌱搶㑥搴㔸〹㔵㡢㠴㐴搶捦㡡㡣〶晤㈹㥢昷ㄹ㐴挸㤸〰㠵攸扣㡥挷ㄳ㙤攳㘳㉣戵㠵攲慦㉣㉡㤱㑤㠶㤱挱攸敦愰㑡㐶挶挹㈰㠹慣㤷㌳戲攴㔱慢㠷㘷㘴㔳敤㝡晥づ㔷㠸㡣搳㍦摣㡣改㜶㠲昳㍤愲㤹㘹㈵搴㉣㈴㈴戲㤰㌳戲ㅦ搹扣㥦㈰㐲㐶ㅤ〰〴㝢ㅥ戵㘶摢㐶㍥敢㉦㙦攰搷摢㔹㤴㤱ㄹ㥣昴㤱㤲晣摢㑢㍤㜳〲㥣户㌸搰㌵㌵攰晤㤰敦㌰昷摢摢㈷攰㙤散㕣昳㤰㤵㠳愷ㅢ捤㘷〲㜳戳て昸捦㝣㜱昲㠱㡦〴昳ㅢ搸昶昳昶敤晦〷㍦摣㕦㥤搳ㄱ昴㌸㄰㕦㥤㠳㠰〳㐷㈰摣㈲慦㈶敥攸敦㤴愱㘰㔶摦㤶㈹〹捣㑤攰敦摤捤㡥搷㈴晦㔸摡㉥昶㥣挵㌰晢愵攲㠵㥤㥡㥡㠶〴㥥㈷㙦㡦摡挵㘶戶㈵换攱㈵摤㤸㘶㠲㘱ㄸ㕦㐱摥户㌳攷㜸愶戲㝦愷ㄶ敦㔴挶敢昲愳ㄱ摢㘳〲㑦ㄶ收㘶攷㈸捦挷㥣慤㍦㡢挶㠷㈸改つ㉦捣㥦ㄲ㈱〱晤㍤㥥㈸ㅤ搷搴㉥㑦㘴敦〵扢搲㥣戳ち〶㄰㙤㜰搴㤰〹㐳㡡㉢〲扦㘰㐷散㜴ㅤ愹戴戳㐶昶つ扣ㅣㄸづㄵ㈷戳攸㡤慡晣㝡㘴昰挱㜳㥤㈹摢户㘳慣散㔸昳晦扣戱昹昳㙤攴㤱慡攰散㥡挰晢㉢㉦晢敥㠶〳ぢ㌷摥扡摤晡㝦攵㍦戶っ昸㜹捣慢慢挷愸〵㐰ㄶ愲㥣晥㠰攲㐳ちㄹ挹㝦㐷愵㙦攱㝤挹㘹㉦㥣晥挱㌲戸㕦㌸㙤㜰㥥㠸慤搳㍤搱扥㥥㌹慡〵ㄹ㡥ㄲ昵㍤㑡戰㙢㑡㙦捡㠷㌱㍦づ㌵㐶㔶愶㐰晡㡣〵〶摢ㅥ㘳昳㌹扤㤳㔲挲ㅤ㄰㜱敦晦晢㌷㌵晣㝦搵㥡搱㌵㙡ㄹ㑡㜸〵昶戵㕦㘰㕦㔹〶昷㑢愴つ㑥攸攰㠳㝢㄰㘶㘰挷㈱㈳㠱㝤攱っ㙣㜷〶戶ㄲ愶㤴㘶戲㌹㔹㔹敥㍤攴〸㙣㤵扢㐴挶挰㑥㐲〹慦挰㍥昶ぢ散㈳换攰㝥㌱戴挱㤹ㄷ㝣昰㈲㌷㌳戰搳㤱㤱挰㍥㜴〶㌶㄰㐶挵㤹てㅥ〳㤴收㥣㑡戰〰㍡㜴昶㠹㐳㡡慢搴扢〰摢㕤ㄴ慦㙡㈷㥡戳㈶戶㉡晦ㅣ㘴昰挹戴戳搱㙢㌷搸㐸扦㕥晢改愶戵㍦づㅣ㜹敤ㄸ㜵㌱㤰㕥ㅣ扣改挷挱ㅢ㤶挱晤㙥㘸㘳愳㔵愷摥捦攴攰㜲攴㠵㠳搷㥣ㅣっ㠳㌱晦㑡㤸扡戶㜳慦㜲㤷挸戸㜳㙦㐴〹慦挰㕥昴ぢ散捦㤶挱晤捥㘷攳㘶㜸挲〷换㜱捣挰㙥㐷㐶〲晢㤳㌳戰㔲〶㜶〷㑣㕤ぢ散㑥㜷㠹㡣㠱摤㡦ㄲ㕥㠱㍤敤ㄷ搸㔳㤶挱晤ㅥ㘷攳㐱㜸挲㈷㑢㔷㥢㠱㍤㡡㡣〴昶愴㌳戰〳ㄹㄸ㈷㉣扡ㄶ搸攳敥ㄲㄹ〳攳㥣㠴㔷㘰㡦晡〵昶㠸㘵㜰扦㥢搹㜸ㅥ㥥昰挱㝡ㅦ㌳戰ㄷ㤱㤱挰ㅥ㜲〶㌶㥥㠱扤っ㔳搷〲㝢挵㕤㈲㘳㘰㙦愳㠴㔷㘰㥢晤〲扢搷㌲戸摦户㙣扣〳㑦昸攰㔵㠱㘶㘰ㅦ㈰㈳㠱摤敤っ㙣㉡〳攳㙣㐳搷〲晢挸㕤㈲㘳㘰㕦愲㠴㔷㘰户晢〵㜶㥢㘵㜰扦㐳搹昸ㅡ㥥昰挱㜳愱㘶㘰摦㈱㈳㠱摤攲っ慣づ㐶昵㌷㤸捣〳攸昷㐸〵攷㐰㘷ㅥ㐰㉢搴つ〰摢㐷换㤰㍥㤴攸ㅦ㠰戱㔵昹㍦㈲㠳捦㑥ㅣ㐰㌹㈵㈱㐸扦〳攸ㄱ㠳㑦㥥摥昷戰ㄳ挷愸敤㠰㜹㜱㜰戵ㅦ〷㔷㔹〶昷㙢㤴つ㠵摤挵㍡昵㤱㈶〷㥣㠲㄰づ慥㜰㜲㔰て㘳㝥㌷㤸昰挹ㄴ㠸攳散挸㤹㠸㤴ㄲㄹ㜷㙥㍥攰㠵㙣㡥敢㝡㘶愳㕦㘰㤷㔸〶昷慢㤱つ㑥㕥㐸㘰㔱㌳㌰捥㐰㐸㘰ㄷ㌹〳㕢挰挰㜶㠷〹㥦㉥〴挶㠹㠸㤴ㄲㄹ〳ㅢ〸㜸愱㐷㘰攷晡〵戶挱㌲戸㕦㜷㙣ㄴ挰㤳〴搶㘲〶挶〹〸〹散㙣㘷㘰㜱〶戶㉦㑣昸㜴㈱㌰捥㐳愴㤴挸ㄸ搸㐸挰ぢ㍤〲㍢摤㉦戰搳㉣㠳晢ㄵ挶〶愷㉥㈴戰づ㌳㌰捥㍦㐸㘰愷㍡〳㕢挶挰㉡㘱挲愷ぢ㠱㜱ㅡ㈲愵㐴挶挰挶〰㕥攸ㄱ搸㠹㝥㠱慤戱っ敥搷ㄲㅢ㌵昰㈴㠱ㅤ㘷〶挶改〷〹㙣戵㌳戰㤵㌰慡㐹㌰㤹挷ㄹ捥㐹〴㝦て㥤昹慢愴㕣ㅤて戰㝤㔰〹改ㄳ㠸收慣㠳慤捡攷捣〲㙢㠱挱戹戹㉦㕥㜱愱挶改〷㐱晡ㅤ㘷㙥摤晥晥㑦㉢㡦㘹ㅣ愳㌸攵㔰〸㙦敥攱戸挲㡦㠳攵㤶挱晤㘶㘲㠳㌳ㄵ挲挱㈹㘸ㅦ㝥㕥㜰扡㐱㌸㔸敡攴㘰ㅤ愳攲㑣㠱挹〱攷㈰㠲愷㐳㘷㜲㔰愶摡㔲㌸㔸㑦㌴㘷ㄹ㤲ㅣ搴㈳戳㜳ㅣ捣户㤱㝥ㅣ㉣㍣昰慡㥦ㅥ㉥搸㠰㥦㔸㐰ㄶ㝡㜰搰攲挷㐱戳㘵㜰扦㥣搸攰捣㠴㜰㜰慥挹〱愷ㄷ㠴㠳㐵㑥づ捥㠷㌱㍦づㄳ㍥㤹㜶愶攳㔸换㔹㠶㤴ㄲㄹ㍢昸㌲挰ぢ㍤〲㡢晡〵ㄶ戱っ敥ㄷづㅢ㥣㤸㤰挰㌶㥡㠱㜱㜶㐱〲㙢㜰〶㜶ㄹ〳㕢〹ㄳ㍥㕤〸㙣㤵扢㐴挶挰㑥㐲㠹㐲㡦挰㡥昴ぢ㙣㥥㘵㜰扦㐸搸攰扣㠴〴㜶戵ㄹㄸ㈷ㄷ㈴戰挳㥤㠱㕤换挰搶挳㠴㑦ㄷ〲攳ㅣ㐳㑡㠹㡣㠱㥤て㜸愱㐷㘰㜳晣〲㥢㙤ㄹ摣㉦〷㌶㌸㉤㈱㠱摤㙣〶挶戹〵〹㙣㤶㌳戰㕢ㄹ搸㘵㌰攱搳㠵挰㌶戹㑢㘴っ散㕡㤴㈸昴〸㙣扡㕦㘰搳㉣㠳晢㠵扦〶㘷㈵㈴戰扢捣挰㌸戵㈰㠱ㅤ攴っ散ㅥ〶㜶㉢㑣昸㜴㈱㌰捥㌰愴㤴挸ㄸ搸㍤㠰ㄷ㝡〴㌶挱㉦戰㕡换攰㝥㠹慦挱㐹〹〹散㐱㌳㌰捥㉣㐸㘰攳㥣㠱㍤っ愳㝡ㄸ㈶昳〰捡改㠶攰愳搰㤹ㄷ慢㤵㙡㌴挰昶搱㌲愴户㄰晤〸㌰戶㉡㥦㤳〶慣〵〶攷收㜱ㄲ攱捣㠲㈰晤づ愰晢㡥㌹散慡㘷愶晥㝥㡣攲㙣㐲㈱扣戹㑦㈲搵㝥ㅣ㔴㔹〶昷㝢㝣つ㑥㐲〸〷㑦愳㝤㌸㠹㜰㈶㐱㌸愸㜰㜲昰㉣愳攲㈴㠰挹〱愷ㄷ㠲捦㐳㘷㥥㐴慡㔴㐹ち〷㉦㄰捤〹㠴㈴〷慦㈳戳㜳ㅣ㜰㈶㘱㠷ㅣ搴扥㜹攲㑦敦戵㕦㌵㐶扤〷㘴愱〷〷扦昶攳㘰戸㘵㜰扦捡搷昸挰慡㔳扦㙡㜲挰㤹〳攱㘰㝦㈷〷慦挳㤸晦㈹㑣昸㘴摡㤹㡥㤳〸㈷㄰㔲㑡㘴散攰㝦〵扣搰㈳戰㐲扦挰㠶㔸〶昷㉢㝡つ捥㌹挸捥㝤挷っ㡣ㄳ〷ㄲ搸㘰㘷㘰敦㌱戰ㅦ㘱挲愷ぢ㠱㜱晥㈰愵㐴挶挰戶〳㕥攸ㄱ搸〰扦挰昶戲っ㘹慦摤㔵㘸㜲愶搷敥㍡晥ち㙥㍥㉡つ挴戸挲扦㝢捣㔴㜳㤶〰て㤸㌴㌵㌷换戳ㄹ㍤昰㤲捣㌶晣ㅤ摡㘹晣挳㠳㍤㘲㜵㑤搶摦㌶㥣㠲㤷挴昲㥤㠳昶㙢ㄸ戵攴㔸㌸ㄸ㥢搹㠶昷㌲㜶㡢㑤㐹攰㈵扥㤱㍣晣ㅤ捤昶昶㘸㕢敢晦挲ㅢ㌴昱戴っ㕦㙣㠰捤㝣㜷愶攷㠳㉡㝣〲挵昳㡥扣昹㕥摤㑥㍥散㍦㉦㥢捤㜷㙢晥㘷敦昳つ㝥㡣晤㤵㝣㑡㉦攲㜸㕤㙣戶敡㠷㝤㙣慥摦㕢㤵戵㕤ㅡ㡤扢晤晡㔳ㄴ〸㝥〶㤱㠳㐷㌴㘴摥っ㈲愴㍦㠷㐶㥥㔸ㄲ㤱ㄵ挸愱㕦搷愳㍦㝣㜶㠸て㠹㘷戹晥㑡㙣昷敥っ搹摥㜲㌹㤹戰愳㠹㡣ㅣ㈰扢戵搴㠷摢摡挲㉢昲㕡敡㥢愳慤ぢ摡ㄷ收搵㉦挵扣つ㕥㜳㡢㠷搲昱㈷㘷昵㤷㜰挲慡昸㔵㍤㤱㘱挷っ㝥〵攱㜸㜵㤷㌳摥㕣戵慢㘷扣摦戰摣㕦㈱㔲攳晤ㄶㅡ㐷扣㉡㥦〸㝣敤㑤昵㐵㐶敡晣ㅥ〹摦㍡㝢㝡搶昹〳㡡〴晦づ㤱㕡攷㍦愰㜱搶戹㍢ㄱ昸摡㥢ㅡ㠰㡣搴昹ㄳㄲ㍥㝢戵㥢㘷㡤扦愰㠰收㕥敤摣愳晦愲㡡捦愰㤹㝢㔴つ㐴㍥愵戶㝤愰攰扥搲摢㈰㤲㕣敦㠷㡣戴㘱㍢ㄲ扥㜱㘷㜹戶㐲㘱攷〵戳㈱㔲攳捥㠱挶搹㤲㘱昰㥣搲ㄲ摥㌶㘶㥤㥡㕣攷慡㕦㝥昲敡戸摤攸㠵愴㜶㠶愸㕤㡥㜹㠷㌹挵㌱㙦摢㑡㌰摤㠱昴つ收〷捦晡㝡愲㐸戰ㄷ㐴㙡㌰昹慥㍡㜹昳㌷愵捥ㅡ慢㑥㉢㤸㙦㍣㥤敦㑡㉦愹挱昴㜵㌹ㅥ敦㜶㍣㈵搵昱㘷㥥㡥昷㑣㜷摣摦攵㜸慡摢㌱敦㈸ち㑢〳㠰昴改㜶ㅦ㝡搶㌶㤰慥㔳扢㕤㠱慢㌶摥㤱㑣攱攷㔰㈸愴摢敤〳㘴戲摢ㅤ㘹戵㐱㜳㑦攵慡户㍤慢晢ㄵ㝤㜳㤷㜴㜶㠱愱㔴㌹㝡㜹扤扢㍡摥㔱㤳扥㘵㍡㝥搵搳昱昰㜴挷㈳㕣㡥ㄷ戸ㅤ户搸㡥捤㑥晢㠲愷攳ㄲ㝡㐹摤捦㘵㉥挷㜱户攳づ摢戱搹攲愷㍤ㅤ㔷愵户昸〰㤷攳㘵㙥挷挷㔹㡥㠳扦〱搲㘷㍦㙦昱慣㙤㌴㕤愷敥攷戱慥摡㔶扡㙢㍢〱ち搹捦攳㠰㑣敥攷㔳散㌶㡣昷㙦挳〳㥥㙤㤸㤰摥㠶㐹慥㌶慣㜳户㘱扤摤㠶㈹捥㌶㥣㙢戵㐱昳㜴㤲慢敥昲慣㙥ㅡ㝤昳扣搱搹搷㘶戸慡㍢ㅦ搶㤴慥扤搱㜶捣㘳㘷慥扡搵搳昱㉣㝡攱㐱戲搳昱㙣㤷攳换摣㡥昹㡢㕥㍡戱搹搷慥昷㜴㝣ㄸ扤愴昶戵挳㕤㡥慦㜵㍢收㉦㙡挷攸戸搲搳昱㔱昴㤲㍡散收扢ㅣ摦敡㜶㝣㤷敤搸㙣昱㐶㑦挷㤱昴ㄶ挷㕣㡥敦㜱㍢㝥搰㜲ㅣ㕣〸愴㑦㈷㍥摦戳戶㐵㜴㥤摡㠹㥢㕤戵㍤散慥㙤ぢㄴ搲㠹㕢㠱㑣㜶攲愷敤㌶挴晤摢㜰愶㘷ㅢ㡥㑥㙦㐳挲搵㠶㘷摤㙤㜸挱㙥㐳㠷戳つ慦㕡㙤搰㘶㕦㍢挵戳扡攵昴㥤摡搷㝥攷慡敥㜵㜷㜵敦搸㡥捤挳捦〹㥥㡥㡦愷㤷搴㉥戱捡攵昸㍤㤷攳挰愷㔰散昴㜵㌱㔷慡散㡡㕦㄰捤搱㐶晥昱㠳㜱㜸㠵晥戰㘶㕣摥敥挴㕦㉣㔸㡤㠶愸捦ㄹ〵㝣攸ㄳ㤸戳〶㕢晥㤷㤶㌶㡦搷愰㡡㤷㠶㙣㤴㕥㐳っ慦〸愵挴㠹㡥ㄲ㡡㤷㜲㠲㔹㑢㉤慦攰〴㜳㤲ㄳ挳㡢㉦挱㥣㑣㉤慦扢〴㜳㡡〳㤳捦㙢㉣㙡捤㥡㜹愱㈴㈵㑥㈵㠶搷㐷㔲㘲㥤愳㠴攲昵㡥㘰㑥愳㤶㤷㍡㠲㌹摤㠹攱㌵㡡㘰捥愰㤶㤷㈶㠲㔹敦挴昰㔲㐳㌰㘷㔲换慢っ挱㥣攵挴昰慡㐱㌰㘷㔳换ぢ〶挱㥣攳挴昰㕣㉦㤸つ搴昲㌴㉦㤸㜳ㅤ㤸㝣㥥搲愹㌵愳攴改㕡㑡㥣㐷㌵捦搴㔲攲㝣㉢挱㡣攲㤹㔷㌰ㄷ㔰㍢挲挶㕣攸挴昰㈴㉡㤸㡢愸攵昹㔳晣㕣散挴昰㝣㈸㤸㑢愸攵愹㔰㌰ㅢ㥤ㄸ㥥挵〴㜳㈹戵㍣㠱〹收㌲〷㈶㥦㈷㉢㙡捤〸㜸捥㤱ㄲ㥢愸收改㐶㑡㕣㙥㈵㤸挹攷愹愵戳〴㑦ㅢ㔲攲ち慡㘷㔸㌶㝤愵㤵㈰㔰昱っ㈰㤸慢愸攵挱㕦扣㕥敤挴昰㘰㉥㤸㙢愸攵㜱㕣㌰搷㍡㌱㍣㉥ぢ收㍡㙡㜹㐸ㄶ捣昵㑥って戱㠲戹㠱㕡ㅥ㕤〵㜳愳ㄳ挳〳愳㘰㙥愲戶搹挶摣散挰攴户㕡ㄹ㤳ㄷㅥ挶愴挴㉤㔴昳〸㈶㕥㙦戵ㄲ捣攴昳㘸挵㠴㔹㠲㐷㈲㈹㜱ㅢ搵㍣〸㐹㠹摢慤〴㌳㡡〷ㄵ挱晣㠱㕡ㅥ㑦〴㜳㠷ㄳ㈳㠳ㅢ㘰㝤㈷戴昶㘶㜰㤰换敤㤸扢㤰挰扤㌶ㄹ搰㐴摤敤㐴㜱㘰ぢ敡ㅥㄳ㈵㐳㥡愸㝢㥤㈸づ㙤㐱㙤㌶㔱㌲愸㠹㑡愹㤱㠳㕢㔰昷㥢㈸ㄹ挸㐴㍤㠰扣扤ㄹㅣ搰㠲㝡搰㐴㥤㠶晦㈴愶㤴ㅡ㌹愴〵昵戰㠹㍡挳㐶㍤㠲㠴扤ㄹㅣ搴㠲㝡搴㐴挹㜰㠶㌵戵昵ㅣ搶㠲摡㘲愲㘴㐰愷愱㌸戰〵昵㠴㠹摡㠰晦愴㕤㈹㌱㜲㘸ぢ敡㡦㈶㑡㠶㌱㝤愵戴㡢挳㔹㔰㑦㥢愸ぢ昰㥦昸㑡㐱㜱㐰ぢ敡㔹ㄳ㈵㐳㌹慤㕤ㅣ搲㠲㝡摥㐴挹㘰㑥慢㤱㠳㕡㔰㉦㤸㈸ㄹ捥㐴愵戴㥥挳㕡㔰㉦㥡愸㑤昸㉦㍤㐶づ㘵㐱扤㙣愲㘴搸搲㔷㑡捦攱昰ㄵ搴慢㈶㑡〶㉥㔱㈹㝢㥢〳㔸㔰慦㥢㈸ㄹ扡㐴愵散㙤づ㘱㐱扤㘹愲㘴昰ㄲ㤵挲ㄷ〷戱愰摥㌶㔱㌲㝣搳㝣㜱ㄸぢ敡ㅤㄳ㈵〳㤸愸ㄴ㈶㌸㤰〵昵㥥㠹㤲㐱㥢㠶攲攰ㄵ搴〷㈶㑡〶㉡㔱㈹㌱㜲挰ち㙡慢㠹㤲愱㑡㔴㑡敢㌹㘴〵昵戱愰っ扢㌹㡡攳㔳敥㤳昶挳㘵挵㌶摣㐴ㄸ㠷戲㜹㜸㐹㡢㑤户攲搸ㄴ挴㥥㉥㠴㑤愲攲戸ㄴ挴ㅥ愹〸挵愱㈸㠶摤㔳つ㠶ㅤ㠱攲㌰ㄴ挴㙥愹〸挵㤱㈷㠶扥愹〶挳づ㑢㜱搴〹愲㑦㉡㐲㜱愰㠹㘱㔷㤷㠱㘳㑢っ扤㕤〶づ㈷㌱散攲㌲㜰〴㠹挱㜰ㄹ㌸㘸挴㤰敦㌲㜰㥣㠸愱㤷换挰愱㈱㠶㥥㉥〳㐷㠳ㄸ㝡戸っㅣ〰㘲攸敥㌲戰捦㡢㈱攴㌲戰㥢㡢㐱扢っ散搹㘲挸㜳ㄹ搸㤹挵搰捤㘵㘰晦ㄵ㐳搰㘵㘰㤷ㄵ㐳挰㘵㘰㉦ㄵ㐳慥换挰㡥㈹㠶ㅣ㤷㠱㝤㔱っ搹愹㠶敥晦て㠳㘴㠱㑡</t>
  </si>
  <si>
    <t>㜸〱捤㝤〷㝣ㄴ搵昶㝦㙥㤲㕤㜲㌷〱㐶〴㐵㐱㈵㘸㤴㘶㘸㔲ㄵ㈵㄰㝡㤵〴㄰㐴㐳㐸㌶㄰㐸挱㙣㐲㔱㝣昰〴㔱〱换㔳ㄱぢちㄶ戰㠰㡡〵㉢敡㔳搴㘷敦㔸昱㔹㘲㔷散扤昱晦㝥捦捣㕤㘶㘷㘷㔹昷晤摥晦昳㜹挳敥挹扤攷㥣㝢敥晤㝥㘷敥散敥摣㌳㐳㥡㑡㑢㑢摢㡤㡤㝦戹㘵戲搰戶㘸㘱愴㍥㕣㥤㍦戸戶慡㉡㕣㔶㕦㔹㕢ㄳ挹㉦愸慢㉢㕤㌸扡㌲㔲㥦〱㠷㘰㐹㈵散㤱㐰㐹愴昲搴㜰㔶挹扣㜰㕤〴㑥㠱戴戴慣㉣㥤づ晢〱捥摢㌲ㄵ捤㔶㍡㤳〲㕥㘹㍡㐸搱㠴㈲㡢㐲㔳㠴㈸戲㈹㜲㈸㥡㔲㌴愳㘸㑥㘱㔱散㐳搱㠲㘲㕦㡡㤶ㄴ慤㈸昶愳搸㥦愲㌵〵晢搷〷㔲戴㠱挸㘹ぢ㔱㍣㜸搰戸ㄹ戳㠱愶愸扥戶㉥摣愵摤㈴㝢捣〳扡㜷捦敦㥥㝦㔴㥦敥扤昳扢㜵㘹㌷戸愱慡扥愱㉥㍣愰㈶摣㔰㕦㔷㕡搵愵摤昸㠶ㄹ㔵㤵㘵愳挲ぢ㡢㙢攷㠴㙢〶㠴㘷㜴敢㌹愳昴愸扥摤㡦敡搵慢愲㕦扦扥㌹〷㈱昲搸挱㠳挶搷㠵㉢㈲晦慤㤸〷㌳收戸挱㠳昲挷㠶敢晦㕢㌱て㐱㑣㠴㉣慣慤㉥慤慣昹㉦〵つ㜰㥦昶㉡っ㤷㔵㜲攷㠷挳㜵㤵㌵㌳昳㌱散ㄸ愲㔱敢㤳㕦㄰㠹㌴㔴捦攵㜱㌴㌸㕣㔵㌵㈱㕣㈱㍢扤扡㌰㔲㍦扥戴慥㍡㤲㔳㑤晥挲㜵攱㥡戲㜰愴㔹昵㤰〵㘵攱㉡挷㌱㤲㔵㍤愹戴㙥㙣㘹㜵㌸㤳㠵收搵昶㍥ㅣ㔱ㅥ慥愹慦慣㕦搸戴㝡㘲㈴㍣愱戴㘶㘶㤸㉥㠱敡㘱つ㤵攵㉡㌳ㄳ慦戴㡣㈳晣㐶㈶㍢ち攳愹ㅥ㍣慢戴慥㕥㙡摣㠵摤晤㝣㕤㠷㡢愰㠸ㄹㄷて愹㜶㥥㔶摣㘷㐵㤵搵愳挲㜵㌵攱㉡㜶挲㍤搹搹攳㈴〴搹晢㈱捡㤴㠱挳扤愴戲㥤挹㐷㉣散㈵搸づ愲摢攸摡㤹㘳㙢敢慡㜱㑣㡥〹㤷搶っ攸摥慦ㅢ户㉥㐵昵攵㠵攱㜹〳㝡㐸慤㕢㤷搱戵㘵愵愴㜹㐰㌷㥤㡢㔶扡㍤摢ㅦち㤱㌱戱㐷㍦㝤ㄸ㔵㜹㄰㉡昳㑤㑣㜹㜷㐷㥣㜶改㈵愵改㈵㌳搲㑢捡搲㑢捡搳㑢挲改㈵ㄵ改㈵㌳搳㑢㘶愵㤷㔴愶㤷捣㑥㉦㤹〳ㅦ戳㘵㌵㘹㤲敥㙣㐷㕥昸㕢挹搱㙢戳ぢ搷㡣㥣扥㝦㜸㔵㕤㥥攲㉣㤷㤳挴ㄱ㈸愴㍥昰づ㘸愵㍢㐲〴㍢㌱㔰㌱〶摥㤹慡㉥㄰㑡扤㡣㠱㜳昰㤳㌶㜴㌹晢敡昳慦ㅦ扥慥攰㠹㍥愱㝤㡥㙤慢㜸㕡㤱㕥昳㔱㐸扤搷慥散愲ㅢ㐴戰㍢〳㑤敡搹㑤昷愰慡㈷㠴㔲捦㌸扤慥ㅡ晦昲㡥愵㠱昵〵㤷敦㍡㜲㐱㜰挹捤㐷㉢㥥挷愴搷㕥㈸愴摥㙢㙦㜶搱〷㈲搸㤷㠱㡡扡昷搶晤愸敡て愱搴㘳㑥慦ㅦ晣㔱戵晢㤲攲挲挲㌵㠷㡦㕦昶攸㑦つ㉦㈸㥥㌸愵搷㘳㔰㐸扤搷〱散攲㔸㠸攰㜱っ㔴摣扤愷ㅥ㐸㔵〱㠴㔲て㍡扤㥥㜵㙦敢㔹摦㝣㝦敦戸ㄵ敢晡㝣户昸慣㑤ㅢㄵ㈷慤昴㍡ㄸ〵㙦慦㐷昵㑡㜶㐰ㄶ戲㡢㈱㄰挱愱㄰㉤ち敡敢敢㉡㜹慣㤶㔶戵ㅢ㕤ㅢ㠹㠴㈳㝡ㄸ㍤㠶㐳㈸㜵户㌳㠸㤵㍦戴摦搵敢㥤㈳ち㔷扥戹散挵昹㝦ㅥ㜰愵攲㈷㠵っ㘲㈴ち摥㐱㈴㥦ㄵ愳搸挵㘸㠸攰ㄸ〶㥡搸愳慦ㅥ㑢搵㌸〸愵戶㌸扤ㅥ㝢搳㠴昷㍦㔹㍡㜵挴㠵㝦㥥昶㑡㙥晥㐵捤ㄴ㍦㥡愴搷攳㔱㐸扤搷〹散愲〸㈲㔸捣㐰㤳㝢昴搲ㄳ愹㥡〴愱搴㡤㑥慦换慦㍤㘳昱慡㠳摡㡥扥㙦㔷晤㑤㙦慣摣㥣愳戲改㡣㜷昰〴㠸搴㝢㥤㠲㔶㝡㉡摢㥦〸㤱㌱愹㐷㙦㍤㡤慡㤳㈰㤴扡挶改㜵昶ㄹ捦ㄵ㡣ㄸ㜴昷㠸㌵㜳㝦㔹㌷戵昳愶慥㡡ㅦ扥搲㙢〹ち愹昷㍡ㅤ慤㜴㈹㐴㜰〶〴づ慥扥扡㡣慡㜲〸愵慥㜰㝡敤㤶㍤散慣㉦昲慥ㄸ㜹摦攱㝦㝢戲㔳捥改㍢ㄴ㍦敤愵搷ちㄴ㔲敦㜵㈶扢㤸〵ㄱ慣㘴愰ㄳ挰昰㙣慡收㐰㈸㜵戱搳㙢敢攵㌵㕦扥戰㍤㝦搸㤲㕢㐳㡢晡ㅦ戳攴㌷挵慦ㄷ搲㙢㌵ち愹昷㕡挳㉥㙡㈱㠲㜳ㄹ㘸㜲㡦㍥晡ㄴ慡敡㈰㤴㍡搷改㜵挶㔷㉢扡㘶晣㝣攸攰㝢㤷摦戳昳挹㑤㐵摢ㄴ扦捦㐸慦昵㈸愴摥㙢〳扢㤸〷ㄱ㥣捦㐰㤳㜰っ㉦愰㙡㈱㠴㔲换㥤㕥慦ㄸ搱㜸摢摢㕢敥ㄸ扡晥摡㡦㙦戸㜰搸挳㥤ㄴ扦㐰㐹慦愷愱㤰㝡慦㡢搸挵改㄰挱扦㌱搰㐴㥣㈰ㄷ㔳戵〴㐲愹挵㑥慦㉦㑣㤹昷晣㐳㙢㕥ㅢ㜶昱㔳㝦ㅥ㥡扥敢挶㝡挵㙦㙣搲敢ㄹ㈸愴摥敢㔲戴搲换㈰㠲㘷㌲搰㘴昴扡㥣慡戳㈰㤴㕡攰昴晡敡捥攷㘶つ搸㜷㥦㌱㕢㉥㝥昱户改㜹㥦摦慦昸ㄵ㔱㝡㍤〷㠵搴㝢㕤挱㉥㔶㐲〴㔷㌱㔰㌱㑥换攷㔲㜵ㅥ㠴㔲愷㌸扤㡥㕤㝥搲捦ㅤ㌶慤ㄹ㜸搱摦㌶㙦㍤㌶晢㥦敢ㄴ扦㤳㑡慦ㄷ愰㤰㝡慦晦㘰ㄷㄷ㐲〴㉦㘲愰㘲ㅣ挳ㄷ㔳戵ㅡ㐲愹搹㑥慦㔳㥦敥摡晣敥㥤攳挶㥥搹㘶敡㈹摦扦㌲扢㥦攲㤷㘰改㜵つち愹昷㝡㈹扢戸っ㈲㜸㌹〳㑤散摥㐷㕦㐱搵㕡〸愵捡㥣㕥㤷㥦㜸㔰戸㈴慢昳搸㝢㝡㥤昲昳㐳ㄷ㍣㜵㠶㙡㐵㘷扣㠳㔷㐱愴摥敢㍡戴搲敢搹晥㙡〸捣㥣摥晡ㅡ慡慥㠵㔰㙡㥡搳敢愵挳攷户㕢昹搸搹㐳搷㉦换搷攷ㅣ㜳昷㝢㡡㕦昳愵搷つ㈸愴摥敢㐶㜶㜱㍤㐴昰〶〶㉡㐶慦㌷㔲㜵ㄳ㠴㔲ㄳ㥤㕥㑦摢晦愱摤㕢㕡㌶っ㝣戰㉣㌸愶昰攱㕦扥㔵晣㕤㈱扤㙥㐶㈱昵㕥㙦㘶ㄷ户㐰〴㙦㘵愰㠹㌸㈳㙥愱敡㌶〸愵挶㍡扤慥㝦晥捣敤㉢捥扡㙥摣摡挰㜱㙦㉦㙡㜶挳攵慡㌵㥤昱づ摥〱㤱㝡慦㜷愲㤵摥捡昶㜷㐱㠰攱㝥晡㙥慡敥㠱㔰㙡㤸搳敢敤挳戳㙦㍣㙣㑣摢愱㑢㠷づ㕥㍣昷㡡㝦昵㔲〷搰ㄹ敦攰㝤㄰愹昷㝡㍦㕡改㙤㙣晦〰〴ㄸ敥愳ㅦ愴敡㈱〸愵〶㍡扤扥㜶㜶㡦㐵昵㕦戵ㄹ㝣换㍦㕦愹ㅥ晡攳㍦扦㔱〷搲ㄹ敦攰挳㄰愹昷晡〸㕡改敤㙣晦㈸〴ㄸ敥慤ㅦ愳敡㜱〸愵晡㌹扤づ㝢收挸〳㈶扥㜶搴戰㡢㉢㉥扣戰㔳摦㡤改慡つ㥤昱づ㍥〱㤱㝡慦㑦愲㤵㝥㡡敤㥦㠶挰㘷㑥㕦晤っ㔵捦㐲㈸搵挳改昵昵㙦㙦㍤慢收敦㜷て摢㜲搱慢昳ぢ㕢慦戹㍤攷㜹㤸㡦㜷扥攳ㄷ搶㤵捥挷慦愶㍤㍦挸㝡攴㜷攳扦攴扦㐴昱㐳戴愲㔷㐵㥦㡡敥摤换㝢㜵㉢敤㔹ㅡ挸㐵搸扦晡㤳㠷ㅦ〵㌹ㄵ㤳㉢㙢捡㙢攷换㙦愰戶㠳㑡㈳攱㍤㍦㠹㍡㍢戶㐱戵つ㌵攵㤱㌶晥挶愲晡搲晡昰㠱㕥摢㥥㈰㜱捤㡡昰ぢ㌱ㅣ㤱晥づ昶㌶㥢㔴㕡搵㄰㉥㔸㔰㘹㥢て昲㤸昱晢戰㜶㐶㘲敢搰扡昰㈹㔱㙢摣㠸ち㜰〱㘳㥥挴㡥㐳㘹㥢散㜱戵ㅢ㍣慢㌶ㄲ慥㤱攱㜵慥ㅥ㕦㔹㌶㈷㕣㔷ㄴ收攵㡦㜰戹㐰㙤㐵㤳昳㈳戵昳戸ㅡ〰挵捦捥昲昶㙥㙤挵㤰〵昵攱㥡昲㜰㌹挶㍢㌷㕣㔷扦戰戸㜴㐶㔵㜸扦ㄸㄷ扢㑦ㄸづ㠸㔱て慤㉤㙢㠸っ慥慤愹慦慢慤㡡戵ㄴ㤴捦㉢挵て攳昲㌱戵攵㘱晣慥捤攴㤶愶搲㌲㌲㤴㑡敢攴昷攳㤲㜱㈳昹戲㈳㕣扢昸㈰散昳搶戱㠷㕤晥〴愰〳㡡慡㌰㡦挹昴挳㤲〴㤳戸っ搳㌱戱愳ぢㄳ慦ㄵ搱扢㐳㘲㙦ㄹ㘳㜴捦晤晦㜵㑥㑦摦搷㐱㍦㘴ㅥ㉥ㅥっ㉦慤㈹慦ち搷敤昵㑡㤷攲㠸昴ぢ㄰㠱慥㤸捤〹搹换㠴㠷㕡愰ㄶ〶收㔷㤶搷捦ち捥ち㔷捥㥣挵慦㜶戸ㅡ㤶㤵㐵㙡攳㌶晤ㄲ㔴晡㘵㡡㔷㈰㐲愱戴攰づ㍡〵㐳晡㔵扢ㅥ㘸㡦扦愹㕦㤶㐸㐷㉢㉤㤷㐱㜰捤㉡ㄲ愸ㅥ㕡㕢ㄷ挹挸昰㐳㌹扣㌴㌲慢㥥㠷攷摥㡤㡣昷ㅡ挵敢㄰㠱挳㈰㤲㕥昵㘸づ愷㑣㕥摣㘹㕡㕤ㄸ慥㈸挵㈵㌵㤹摤慡㌴㔰㙤㕦愵㈹っ㐷捡㌴㉦攷㡣挰㕣㔹㄰㐴〹㤳㍦愷㥡㐷㝦㜸㐱㝤㘱㘹㝤㘹㤳㙡㕣ㄸ挲㕥搲㜰敡㉣慤散ㄲ㕢㌶ㄵ㥤㘹ㅤ㜲㙡㠸㘰㐹搱ㄵ㈵㕢ㄴ㜶㈴㑣ㅣ捣㤷戴っ㐷敥ㅤ〴挶㝥㌰㐰〴扤〷㝡散〵ㅥ㕣㜷㉡ㅦㄶ慥㈹㕥㌸㌷ㅣ愱㝢㔶㜰慦㔴㝡愷ㄷ㠳㡤㉢㥢㌱戱扥戲㉡㤲㡦㤱づ慢慢㙤㤸晢摦㡣挳㔸晡つ〸戳〵づ挷㔱晣搷㌱㠱慥戴㈶昳戸㙦㑡㑡搲戲ㄸ㡤ㅡ㝤㈸〵㡦㔶〴摢㡤㍦戲改户昱㈷戴㌷㕢㈰てㅥ愹㕣っぢ挰㍦愷ㅡっㄵ搷㠵攵昲㕥㤶㔴挰㜶搳敡挹戵㜵㜳㘶搴搶捥攱昱搴㑣㙡㤱㔹攱㜰㍤㉦㤹㘵㍢㤷〸攵㔲愰㔲ㄹㄹ㌱㤷戹㕣搷搶づ㐱晣攰㝢㄰㑤ぢ慡慡摡㤹㠸㤱攰晢㔰㘵攰攲㕤戰ㄱ㠵慥〵搵昸搴㉡㉢慤㘹㔷㔰㔹㔷㔵㔹ㄳ㡥戴ㅢ㔱ㄳ㘹愸攳ㄹ戹ㅤ㍦愵摡昱戴㕣搵慥㐳㡦㡥昹ぢ慡㈲ぢ㔴㕢㤰挲敢㔳㤱㐷㙥ぢ戴㍤攱搶㤱户扤㜱㝣昱㜵㠵㜳㡡㔵ㅢ挷㄰㜷戹慣〳扡挹挵㕢㝦〴愱づ㠰ㅢ㑦㌶㈸挷㙥晡ㄳ搴昵愷ㄴ㥦㐱攰㤴㈱㍢〱㘷㡣㉦散慡敡㠸扦㍣㙢攸㕤ㄴ㕦㐲愸捥㄰㥣戳晡㉢〸戳㈹ぢ昱㜹㈸挸敥散〴㜵晣敥晣づ摡㤰摥㡢㑤㜵㠱〷㜷愹㈶㠵㥡愴㘹ㄲ愶㠲〸散㑢㐰挰㌱挴㕤戹敢㡡㘶㐲挰敦㙣㥦〱㌷㝦〲晥㘴ㅦ㈴㐶昳㐰㜴ㄱ㤰㙥㔷㔵㌷搸㠴㠰っ㈸㌴㔷㌲㔴て愸㠴㠰〰㙡㘶㔳扦晥改㈲愰㍢搴昱〴㘸挶搴㝢戱愹㥥㘸攷㐷挰搷〸敥㑢挰㔷㡥㈱敥㈲㘲㙦㐴捡攵㈸㕡㜰挸扢攰收㑦㐰㑢㤸㜵㉢㡡晤㈰㕣〴戴戶慢慡て㠲〸〱〷搰改㐰〸搵て㉡㈱愰つ㙡㘶㔳ㅦ戸〸〸ㅥ〴㡢㝣㘷㡥㥢搴㠷挰ㄲ搲戴挷ㄳ㈴㌶搵ㅦ㈱晤㐸㜸㌳ㄱ〹㙦㌸㠶戸㙢㥡〳㄰㈹ㄷ㙦摤〱摤愹搷ㄲ㤲搰㠹愳改㑣搱〵挲㐵㐲扥㕤㔵挷㈲㠸㤰搰㤵㑥摤㈰搴㐰愸㠴㠴敥愸㤹㑤㍤攷㈶愱㈷㉣ㄹ㤳㜰㈵㌴㡥㠴㕥戰㠴㌴敤〹㙣慡〰㈱晤㐸㜸㌴ㄱ〹摢ㅤ㐳摣㈵搶㐲㐴捡挵㕢ㅦ㡢敥搴挳〹㐹ㄸ挸搱ㄴ㔰っ㠲㜰㤱㔰㘸㔷搵㄰〴ㄱㄲ㠶搰㘹㈸㠴攲搵㔵㈱㘱ㄸ㙡㘶㔳昷戸㐸搰㐳愱㡥〷㌹㡡㌱昷㘶㔳挳搱捥㡦㠰㕢ㄲㄱ㜰戳㘳㠸扢扣㍢ち㤱㜲㌹㡡㘲づ㜹㔳㐲〲㈶挱慣㈷㔳㥣〰攱㈲㘰慡㕤㔵愳ㄱ㐴〸㌸㤱㑥搳㈰搴㔸愸㠴㠰㤳㔰㌳㥢扡挶㑤挰ㄸ愸攳〹㈸㘵㑣扤ㄷ㥢ㅡ㠷㜶㝥〴㕣㥡㠸㠰㌵㡥㈱敥㑡昳〴㐴捡攵㈸㘶㜳挸慢ㄳㄲ㔰〵戳慥愶愸㠱㜰ㄱ㌰搷慥慡㈲〴ㄱ〲㑥愱㔳ㅤ㠴㥡〸㤵㄰㄰㐱捤㙣㙡㤵㥢㠰㘲愸攳〹㤸捦㤸㝡㉦㌶㌵〹敤晣〸㌸㈳ㄱ〱㝦㜷っ㜱ㄷ扤愷㈰㔲㉥㐷戱㠴㐳㕥㥣㤰㠰㌳㘰搶㑢㈹㤶㐱戸〸㔸㙥㔷搵㔴〴ㄱ〲捥愲搳搹㄰㙡ㅡ㔴㐲挰㌹愸㤹㑤捤㜳ㄳ㜰㈲搴昱〴㥣换㤸㝡㉦㌶㜵ㄲ摡昹ㄱ㔰㤵㠸㠰㌹㡥㈱敥晡晢㜴㐴捡攵㈸㉥攱㤰㉢ㄳㄲ㜰㈹捣晡㌲㡡换㈱㕣〴慣戵慢慡ㄴ㐱㠴㠰㉢改㜴ㄵ㠴㉡㠳㑡〸㔸㠷㥡搹搴㜴ㄷ〱挱慢㘱挱㠹戰㙦㍣〹搷挲ㄲ搲戴㈷戰愹㜲㠴昴㈳㘱㔲㈲ㄲ㈶㍡㠶戸攵〰㕥捦捦挵㕢㙦㐶㜷慡㈸㈱〹户㜰㌴户㔲㙣㠱㜰㤱㜰扢㕤㔵戳㄰㐴㐸戸㠳㑥㜷㐲愸搹㔰〹〹㕢㔱㌳㥢ㅡ改㈲㐱㔷㐲ㅤて昲㕥挶摣㥢㑤捤㐱㍢㍦〲〶㈶㈲攰㌸挷㄰户㌲㔱㠳㐸戹ㅣ挵㈳ㅣ昲㠰㠴〴㍣ち戳㝥㡣攲㜱〸ㄷ〱㑦搸㔵㔵㡢㈰㐲挰㤳㜴㝡ち㐲㥤〲㤵㄰昰㌴㙡㘶㔳㐷戹〹㤸ぢ㜵㍣〱捦㌳愶摥㡢㑤搵愱㥤ㅦ〱㥤ㄲㄱ搰搱㌱挴㉤㤲㌴㈰㔲㉥㐷昱㍡㠷㝣㐴㐲〲摥㠴㔹扦㐵戱ㄳ挲㐵挰扦敤慡㥡㠷㈰㐲挰㍢㜴㝡ㄷ㐲㉤㠰㑡〸㜸て㌵戳愹㠳摤〴捣㠷㍡㥥㠰てㄹ㔳敦挵愶ㄶ愲㥤ㅦ〱㉤ㄳㄱ戰慦㘳㠸㕢慦㔹㠴㐸戹ㅣ挵㤷ㅣ昲㍥〹〹昸ㅡ㘶晤つ挵户㄰㉥〲扥户慢敡㜴〴ㄱ〲㝥愰搳㡦㄰㙡㌱㔴㐲挰㑦愸㤹㑤㘵戹〹昸ㅢ搴昱〴晣挶㤸㝡㉦㌶戵〴敤晣〸昸昳㡦〴㕦㡢晦㜰っ㜱㑢㐷㑢ㄱ㈹㤷愳挸㑣挷㤰㝦㠳㥢晦搷攲㈰捣扡〹㐵ㄶ㠴㡢㠰㤰㕤㔵换㄰愴㍤〳㘵搳㈹〷㐲㉤㐷㔵〸㘸㡡㥡搹搴户攸㈳晡挳攸㑣愸攳〹搸〷晥㈱扤ㄷ㥢攲搲㤴ㅦ〱㥦㈴㈲攰㘳挷㄰户㡡戵〲㤱㠴㠰〳㌹攴てㄳㄲ搰ㄶ㘶㝤㄰挵挱ㅣ摤㥥㕦㠶敤散慡㕡㠹㐰敤〹㈷㤷㑥敤㈱搴戹愸ち〱㠷愲㘶㌶戵搳㐵㐰㌰てㄶ㝣ㄲ昴㡥㈷攱〸㔸㐲㥡昶〴㌶㜵ㅥ㐲晡㤱昰㔲㈲ㄲ㕥㜴っ㜱㡢㙡晦㐰㈴㈱愱ㅢ扡㔳捦㈷㈴愱〷㐷搳㤳攲㈸〸ㄷ〹扤敤慡扡㄰㠱摡攳慤晢搰愹㉦㠴扡ㄸ㔵㈱愱ㅦ㙡㘶㔳㡦扢㐸搰ㄷ㐱ㅤて㜲〰晣㐳㝢戳愹搵㘸攷㐷挰戶㐴〴摣敦ㄸ攲搶昷㉥㐵㈴㈱㘰㈸㠷㝣㙦㐲〲㠶挳慣㐷㔰㡣攴攸昶ㅣ〵愳敤慡扡っ㠱摡ㄳ捥ㄸ㍡㡤㠵㔰㔷愰㉡〴㡣㐳捤㙣㙡㡢㡢㠰攰昱戰㘴㑣挶慡㘰摣て愳㈲㔸㐲㥡昶〴㌶戵ㄶ㈱晤㐸搸㤸㠸㠴つ㡥㈱㙥戹㜱ㅤ㈲〹〹搳搰㥤扡㌶㈱〹㈷㜳㌴㈵ㄴ搳㈱㕣㈴捣戰慢㙡㍤〲戵挷㕢㤷搱愹ㅣ㐲㕤㠳慡㤰㄰㐶捤㙣敡㜲ㄷ〹晡㙡愸攳㐱㔶挲ㅦ㕦㠸ㄲ摢搴戵戰昹ㄱ㜰㐱㈲〲捥㜷っ㜱㉢㥦ㅢㄱ㐹〸愸攳㤰捦㑤㐸㐰㍤捣扡㠱㘲ㅥ㐷户攷㈸㔸㘰㔷ㄵ㤷㍦摢㜳挸ぢ改㜴㉡㠴扡ㄱ㔵㈱攰㌴搴捣愶㤶戹〹戸〱敡㜸〲ㄶ挳㍦愴昷㘲㔳㌷愱㥤ㅦ〱愷㈶㈲㘰愱㘳㠸㕢㠴扤ㄹ㤱㠴㠰戳㌹攴昹〹〹㔸〱戳㕥㐹戱㡡愳摢㐳挰㜹㜶㔵摤㠲㐰敤〹攷㝣㍡㕤〰愱戶愰㉡〴晣〳㌵戳愹ㅡㄷ〱挱㡢㘰挱㌴昰昹㕡扣ㅡㄶ㥣ぢ㈰攳〹ㄲ㥢扡つ㈱晤㐸㈸㑦㐴㐲㤹㘳㠸㕢ㄳ扥ㄳ㤱㠴㠴慢搰㥤㉡㑤㐸挲㝡㡥收㙡㡡㙢㈰㕣㈴㕣㘷㔷搵㔶〴㙡㡦户摥㐰愷㡤㄰敡㙥㔴㠵㠴敢㔱㌳㥢㍡挱㐵㠲扥ぢ敡㜸㤰㥢攰ㅦ摡㥢㑤㜱捤搹㡦㠰戱㠹〸ㄸ攳ㄸ攲㤶愷敦㐷㈴㈱攰㑥づ㜹㔴㐲〲敥㠲㔹摦㑤㜱て㐷户攷㈸戸捦慥慡㙤〸搴㥥㜰敥愷搳㌶〸昵㈰慡㐲挰〳愸㤹㑤つ㜲ㄳ昰〰搴昱〴㍣っ晦㤰摥㡢㑤㍤㠴㜶㝥〴昴㑤㐴㐰ㅦ挷㄰户㔲晥〸㈲〹〱㑦㜱挸扤ㄲㄲ昰っ捣晡㔹㡡攷㈰㕣〴扣㘰㔷搵㜶〴㙡㑦㌸㉦搲改㈵〸昵ㄸ慡㐲挰换愸㤹㑤㜵㜱ㄱ㄰摣〱ぢ愶㠱捦㜷㠲搷㘰〹㘹摡攳〹ㄲ㥢㝡ㅣ㈱晤㐸㘸㥦㠸㠴㕣挷㄰户㜰晦㈴㈲〹〹敦愲㍢㜵㐸㐲ㄲ摥攷㘸ㅡ㈹㍥㠰㜰㤱昰㤱㕤㔵㑦㈱㔰㝢扣昵挷㜴晡〴㐲㜱〹㕦㐸昸ㄴ㌵戳愹晤㕣㈴攸愷愱㡥〷戹ぢ晥愱扤搹搴戳㘸攷㐷㐰㑥㈲〲戲ㅤ㠳㌷㠷㈰昰〲㈲愵戰昶㥢捤〱㔷㑣慡っ捦攷㘲㔵戳ち㈴㑤て㙥㠸搴搷捡捡㕡搳㡡挲摡戱戵昵㠵㤵㤱戹㔵愵ぢ昷慤㜰ち㤳㘷㠵㙢戰敥㕤㠷攵㙦㡦慥㜶敥摣㜰戹慥㈸慡㙤愸㉢ぢ㡦㈸晣㕦㔸ㄷ〷㍥散㍡㔹ㄲ㑦㔷搸晥戳愵㕥㠴㔰㌸㑡戰愵〵㕥㐲㐰敦㡡㥤愴㙥扢㔶搷愵㘸挱戱昹ㅥ㐶㡢㉢敢慢挲搹ㄵ戲戲㉤攵慣ち戰㠸㘴㠲昲㈶ㄵ挵戳戰㤲㔵搸戴㘲㔸㕤㘵㌹搷㤲戸㌳㕡摡慥愳挳㌳㤱㌸㌰扥㌶㈲㈹戱㑤㉢㡡戱挲ㄴ㤹换㌵搰戲㠵㉤㘲㙡戲㔸ㅡ愸ㄸ㔴㔹ㄳ㐱㌷戲ㄷ㔹㙥㕥㔱㌴慢㜶㍥㙥搸㘸愸慥ㄹ㔶㍡㌷昲㍦戱㔷ㄴ㜷㡢㙣戲㙢㔴扡㑡㑦㔷㔹改㔹晦改晥〹晥㠸㌹戶ㅦ㔲攱㙢㈴ㄵ扥ㅤづ㔵㈴ㄱ捦㘸㘰ㅡ戱㜴搳〳㌲㤳㐲㜶㘳㕡攰㘵㤴扣ぢ㥥慥扤攸挹㔶攰㜰㘳敥㐵昰㕤㌸㡦摥〸㜳㄰摣昵㑦ㄸ㔱捥捦㄰㈳㠷㑤ㅣ戱㈷㡦攷晦㜴㔷㐹攰ㄵ㐴晥换㘹ㄳ慤攰摣捣㍥㡡㤸㑡挱㠳ち㤳ㄳ〷〳㙢摥㈳㌳㔴㈱㍥㍣㐸㥢敤㈹づ挵捡㝢㑥挵攸搲ㄹ攱㉡㈴っ㔴㤷搶㌷戳㉢捣摣挰㉤〷ㄱ挷㌶戸戶扡扡㤴㐷ㅤ敦㥤㈸㉡㉢慤ち㘷㔵ㄴ㌴搴搷㡥愹慣搱ㄵ㄰㜲㘸㍡慡搲〵㔰㤵㉥戰㤷昶㉢㈶㌰㤱㐸捡㡣㔵㍢戳ㄴ愹摦戳慡㉢换戲㔸攱㌲敡晦挴攱㡡昹㥦〹㌲捤㘶㑥㈷摥㕣〱㝢挵ㅥ扢㍢ㅦ改㌵愴㡥扢ㅦ〷㜵扡ち攲㥦晡て昳㑣㜰敥㤱捦ㄴ晤㉢愲〵昰㠶挲㤹㍦㕦敦㌶㠵挵㈸挸昹㐹扤㑡〷扣昵㙦㜰㘵㠱敦捣搷㈰昶㥡㠴搰〴づ愱搱戵愵攵㐳㑢换㜰ㅦ㔴ㄳ攷㉥愸㉣散㕡㥥㙤敡㉣愶㠵っ挶㤲㌶㌲㤸收㔵㤶㠷敢戲愸㈸挲㕤㕥㤹㑣㈸〹摡晢㄰摦〱㌲搲〲㠱散㉣扦扥㐶㤸㔸㠷㌹㡢敤敥扢挸㐶挴挵晦攲昸扥挷㘱㔰㠰㤵〱愹㝦〷ㅣ晤〷㌱㌱攱㠴㜸㍣づ㝦搲㘱㌷㐴攰つㄸ扤晢㈶㌶㐳〳㜹ㅣㅡ㑥㤹㑣ㄳ挸㘴敥㐸ㄶ昲㉣㈴改㈴㈰㐰戲㕤挹㈲㐱㍢㑦㈴换摣㤴ㄴ㉣挲㔱ㅥ㉥て搹愷㔸㈶愵㜰㜷愴愷㘷㘲㔷〷扤㠹㜶㜱摤㈲㔸㜵㔱㔸戲㐸搴挱ㄸ㐲㤰㠹㠶捤㌸㔹㄰扦〴㌷攳昴敦搱㍦敥㉢㐴㈸愴搳㐹㐲㐸扤つ㘹戰㌷愷㈶挴ㅤ愷挱㍡慥㠶㐱愸㡦㔰攵㤷〰ㄴ捤㐷㤶晡〴㌵㝥㙣攱ㅡㅦ攸㤱捤㜳㍥㔴㥦㐲换㜳愲づ㌲挸㘷㈸昱㔴ㄳ㍤昴戲愰㑤㝥攸㌱摦㐰づ㍤摥搴㘷づ㍤戵ぢ㕡㌳㘴挶㜴昶㈷昷慡捥愶攳㤷晥づ㌹㜴㘸㑡㠷慦攰挰㝤ㅡ㙣㠶㕡戶攱㡡昷晦㜸㉦㍤㠰㈸ぢ㍥㈰敡㍢㔷㔰ㄷ㔱晢㌰㘸ぢ〶晤ㅤづ㕥愲晥㠴㉥〹㔱扢攱㈲㐴戵㘴㄰愲㡣㈱㙡㍦㘸㤳ㄳ㤵㡥㘶㐲搴晥ㄲ挴慥㈸㈶㈷昸㄰搵ㅡ㍥晡〰㍡㌲㜱挱挷攱㐰㍡戴愱〳㜳ㄹ㠴愸戶愸㐵て㉡摣戲㤴攰愰㍡ㄸ㙥攰㡡㈹つ㈶慥㡢慢㐳ㄸ户ㅤ攳㌲晤挰换ㄵ㜳づ㠴慢㘰㉥㕣㔲昸散㔵㑣㔴㄰ち摢㌳㌶㌳ㄶ㘲㈸㍣っ摡攴ㄴ㌲戳〱㉦摣戶挶㈰㈸挸㥢改つ〶〹㜴收㔸㍢ㅣ㍥晡〸㍡㌲昵挱挷愱〳ㅤ㍡搲㠱搹㄰㐲㘱㈷搴愲挷ㅡ敦扦昲㌹搶扡挰〷晣ㅤ攲ち摡㐲㝡㤵㐹㜹㈴㠳收㌳㈸㌳ㄷ扣晣㌱㕤挱㍥搶挸㥦㙣㍤㈰㕤㕦㔲ㄴ㤳ㄹ㠴愸㙥っ搲〵戵ㄸ愲㝡㐰㥢㥣㈸㘶㍦攰㠵㑢愰っ㠲㠲扣㤹〲攱挳挳㔱昰搱扤攸挸昴〸ㅦ㠷摥㜴攸㐳〷㘶㑣〸㔱㝤㔱㡢ㄲ挵㕢挶㝣㠸敡てㅦ㄰挵㡣〹ㄳ搴㐵搴搱っ㝡っ㠳㌲扢㐱㠸攲㐷㥣晤㠵㕢つ㠴㑥㠸ちづ㠰㑢㉡〷㕡〱㕡ち㝦挷㌲昶㈰搴㘲昸ㅢ〸㙤㜲晥㤸㌸㠱ㄷ戲㉡ㄸ挴昰挷散〹㠳〴㍡㜳愰つ㠲㡦ㅥ㑣㐷㘶㔶昸㌸ㄴ搲㘱〸ㅤ㤸㙣㈱晣つ㐵慤㡤㌹愹挵摦晣搶捥㡦捦攱㘸〳㍥㤹㠰㘱㍡㜱昱㌹㠲㥤㡣㘴㈷㑣㤶昰ㅥ㜸捣㤰㄰㍥ㄳ㝦ㅡ㌰㝦㐲㠸ㅢ捤㈰㑣愴㠸㈱㙥㉣戴挹㠹㘳挲〵㕥戸㠵㡥㐱㔰㤰㌷戳㉥捣㤰愱㌳挴㡤㠷㡦㍥㥥㡥捣挸昰㜱㤸㐰㠷㈲㍡㌰㐹㐳㠸㉢㐶㉤㝡㤲挳つ㝢〹㑥㜲㤳攰〶慥㑡㕤㜱㕤㈷戹挹㡣㝢〲攳㌲慦挲换㔵ㄵ㜴昶戱㌷〵㉥愹ㅣ㝢捣挰㄰ち愷㌲㌶㔳㌱㘲㈸㥣〶㙤㜲ち㤹戲㠱ㄷ敥捣㘳㄰ㄴ攴捤扣つㅦ㠶㑥㠶㡦㉥愱㈳㜳㍡㝣ㅣ愶搳愱㤴づ㑣昳㄰ち㘷愰ㄶ㥤扢扣晢搰㘷敥㤶挳〷晣㌱搵挳〴㜵昱ㄷ㘶搰ち〶㕤〲〷㉦㝦㘷㐰㘷ㅦ㙢攴㑦戶ㅥ㤰敥㤳ㅣ㌳㌵㠴愸㔹っ挲㤴㡤ㄸ愲㘶㐳㥢㥣㈸愶㜶攰㠵摢晡ㄸ〴〵㜹㌳扦挳っ㤹㝤㍢摦㍣慡攰愳慢改挸摣てㅦ㠷ㅡ㍡搴搲㠱改㈰㐲搴㕣搴愲挷ㅡ㙥㤸㑣㜰慣搵挱つ㕣㌱㉢挴挴㜵㜱ㄵ㘱㕣㍥㈶㐱㌱㠳挳换ㄵ搳㌶散㘳慤〱㉥愹ㅣ㙢捣昵㄰ち攷㌱㌶㤳㍥㘲㈸㕣〰㙤㜲ち㤹ㅣ㠲ㄷ㉥晦㌳〸ち昲㘶㠶㠸㐱〲㥤愱昰㔴昸攸搳攸挸散ㄱㅦ㠷㐵㜴㌸㥤づ敢攰㈰ㄴ晥つ戵攸戱挶扢㍦㝤㡥戵㈵昰〱㝦㑣㈸㌱㐱㕢㐸慦昲㠱晡㜷〶㍤㠳㐱㌷挳挱换ㅦ㌳㍥㤲ㅣ㙢捣〷ㄱ愲㤶㌱〸ㄳ㐳㘲㠸㕡づ㙤㜲愲㤸㐰㠲ㄷ㙥㌵㘴㄰ㄴ攴捤㉣ㄲ㌳㘴攸っ㔱㘷挳㐷㥦㐳㐷㘶㤸昸㌸慣愰挳㑡㍡㌰改㐴㠸㕡㠵㕡㤴㈸摥戰敡㐳搴㜹昰〱㔱㑣㍣㌱㐱㕤〷摡昹っ㝡〱㠳㌲㐹挴㑢ㄴ㌳㐳㤲㄰挵扣ㄱ㈱敡㐲〶㘱〲㐹っ㔱ㄷ㐳㥢㥣㈸㈶㥡攰㠵晢ㄴㄹ〴〵㜹㌳摢挴っㄹ㍡㐳搴㈵昰搱㙢攸挸㑣ㄴㅦ㠷㑢改㜰ㄹㅤ㤸㥣㈲㐴㕤㡥㕡㤴㈸摥㘳敢㐳搴㕡昸㠰㈸㈶愸㤸愰㉥愲慥㘴搰慢ㄸ㤴挹㈴㕥愲㤸㐱㤲㠴㈸收㤷〸㔱敢ㄹ㠴㠹㈶㌱㐴㕤〳㙤㜲愲㤸㤰㠲ㄷ㙥㜲㘴㄰ㄴ攴晤づ愴ㄹ㌲㜴㠶愸敢攰愳㌷搰昱㕤㝦㠷㡤㜴戸㥥づ敦挱㐱㠸扡〱㌵搷搹㉢搱㈷攵㑤㜰〳㔷捣㘵㌱ㅤ扢戸摡挴戸㥢ㄹ㤷㜹㈷㕥慥㤸㙣㘲㜳㤵昰㌷㈶㔳㔱㠴慢㕢ㄸ㠴㌹㈹㌱㕣㙤㠱㌶㌹㔷捣㕤挱ぢ㌷㐹㌲〸ち昲㘶〲㡢ㄹ㌲㜴㠶慢摢攱愳敦愰㈳㤳㕢㝣ㅣ敥愴挳㔶㍡㌰摦㐵戸扡ぢ戵㈸㔷戸㤹㌹挱㤹晥ㅥ戸㠱㉢愶扤㤸戸㉥慥敥㘵摣晢ㄸ㌷ㄳ扦戸扤㕣㌱㉦㈵〹㔷捣㕡ㄱ慥戶㌱〸搳㔷㘲戸㝡㄰摡攴㕣㌱捤〵攳挳㑤㤶っ㠲㠲扣㤹敢㘲㠶っ㥤攱敡㥦昰搱て搳㤱㜹㌰㍥づ㡦搰㘱㍢ㅤ㤸ㅡ㈳㕣㍤㡡摡㥥〹㠸㕢戰㝤㈶攰攳昰〱㔱晢戸㠲扡㠸晡ㄷ㠳㍥挱愰㑣㘵昱ㄲ挵晣ㄵ㥢愸㕣㐶攱搶〳㙦昷搷〷㘶户〸㔱㑦㌱〸搳㕣㘲㠸㝡〶摡攴㐴㌱ㅤ㐶㠸㝡㤶㐱搰㠳扣㜳愱昵攱攱㌹昸攸攷改挸㝣ㄹㅦ㠷ㄷ攸昰㈲ㅤ㤸㐲㈳㐴扤㠴㕡㤴㈸摥㌵敥㐳搴㉢昰〱㔱㑣愱㌱㐱㕢㔰㘳㕦攱搹挱愰慦㌲㈸搳㕤㠴㈸搷㙦㈴收戸㈴㌹愲㝡挲㐵㠸㝡㥤㐱㤸ちㄳ㐳搴㥢搰㈶㈷慡㌷㥡〹㔱㙦㌱㠸㈱慡て戴㘶挸搰㤹㈳㙡㈷㝣昴摢㜴散敢敦昰㙦㍡扣㐳〷愶搹〸㔱敦愲ㄶ㈵㙡㠲晦㘷摦晢昰〱㔱㑣戵㌱扤昶㤴㕥昷㠱搴㡤っ晡〱㠳㌲㉤挶㝢㐴㌱ㄷ㐶㠸ち㝥〸㤷㔴扥㘴㌱㠱㐶昸晢㠸戱㤹㐹ㄳ挳摦㈷搰㈶攷㡦ㄹ㌷挲摦愷っ㠲攱捡㥢㘹㌷〶〹㜴㠶扦捦攰愳㍦愷㈳㔳㜲㝣ㅣ扥愰挳㉥㍡㌰㑢㐷昸晢ㄲ戵㈸㝦扣㘵摦攷㐰晢ㅡ㍥攰慦挸ㄵ搴㜵愰㝤挳愰摦㌲㈸㌳㙡扣晣㌱㡤㈶挹㠱挶㈴ㅢ㈱敡㝢〶㤹㡥㕡っ㔱㍦㐲㥢㥣㈸㘶攵〸㔱㍦㌱㠸㈱㡡愹㌹㍥㍣晣っㅦ晤ぢㅤ换晤ㅤ㝥愵挳㙦㜴〸挳㐱㠸晡ㅤ戵㈸㔱㝣捡㠰て㔱㝦挲〷㐴㌱㥢挷昴敡㍡㜵敤㘶搰㌴慣ぢ㈸㘶摥㜸㠹㘲扡㡤㑤搴ㄴ㐶攱搶〳㙦昷愹慢〱㉥㐲ㄴ㉥ㅤ愷愹㜹愸挵㄰㠵㥢㜹晦〲㔱ぢ搰㑣㠸ち㌰〸㝡㤰㌷㔳㜸捣㤰搹戵昳换㈷〸ㅦ摤㠴㡥㑣敦昱㜱挸愲〳㥦挶愶㤸昱㈳㐴㠵㔰㡢ㄲ挵〷㈳昸㄰㤵〳ㅦ㄰挵慣ㅦㄳ搴㐵㔴㔳〶㙤挶愰捣搰昱ㄲ挵戴ㅣ㥢㈸晥散㤱捤㑢ㄴ㤳㜶㠴㈸㡢㐱㤸扤ㄳ㐳㔴ぢ㘸㤳ㅦ㔱捣昲ㄱ愲昶㘵㄰昴㈳㙦愶晡㤸㈱戳㙦㠷愸㤶昰搱慤攸挸㌴㈰ㅦ㠷晤攸戰㍦ㅤ㤸ㄹ㈴㐴戵㐶㉤㑡ㄴ㥦攵攰㐳搴㠱昰〱㔱捣晥㌱㐱㕢㐸慦昲晢愶つ㠳戶㘵㔰㘶昱㜸㠹㕡て㥤㑤㔴挲㙦㔸㔷挳㐵㠸㍡㤸㐱㤸攱ㄳ㐳㔴㍢㘸㤳ㄳ挵㑣㈰㈱㉡㤷㐱㌰㍡㜹㙦㠰搶っㄹ㍡㐳㔴㝢昸攸㐳改挸㔴㈱ㅦ㠷挳攸㤰㐷〷㘶て〹㔱㠷愳ㄶ㈵㡡㡦㥦昰㈱慡〳㝣㐰ㄴ㌳㠸㑣㔰搷ㄱ搵㤱㐱㍢㌱㈸戳㝤扣㐴摤〵㕤ㄲ愲敥㠶㡢㄰搵㠵㐱敥㐱㉤㠶愸㝣㘸㤳ㄳ挵㡣㈱㈱慡㉢㠳ㄸ愲㤸㌶㘴㠶散㈲慡ㅢ㝣㜴㜷㍡㌲愵挸挷愱〷ㅤ㝡搲㠱㔹㐶㐲搴㔱愸㐵㠹攲ㄳ㌳㝣㠸敡つㅦ㄰昵戰㉢愸㡢愸㍥っ摡㤷㐱㤹ㄵ攴㈵㡡愹㐰㌶㔱〹扦㕥㌱㔱㐸㠸敡捦㈰捣ㄸ㡡㈱敡ㄸ㘸㤳ㄳ挵捣㈲㈱㙡〰㠳ㄸ愲㤸㕥攴挳挳戱昰搱挷搱㤱愹㐷㍥づ〳改㔰㐰〷㘶㈳〹㔱㠳㔰㡢ㄲ挵㠷㝣昸㄰㔵〸ㅦ㄰挵㡣㈳ㄳ搴㌵昵㠶㌰攸㔰〶㝤ㄷづ㕥愲㤸㉥㤴攴㠸㘲㌲㤱㄰㌵㥣㐱㤸㔵ㄴ㐳搴㐸㘸㤳ㄳ挵散㈳㈱㙡ㄴ㠳ㄸ愲㤸㠲㘴㠶っ㥤㤹㝡愳攱愳挷搰㤱改㐹㍥づ㘳改㌰㡥づ捣㔸ㄲ愲挶愳ㄶ㈵㡡捦㈵昱㈱㙡〲㝣㐰ㄴ戳㤶㑣㔰搷ㄱ㔵挴愰挵っ捡〴〷ㄹ散㐴搶㥣挱〶戸㐸敤㕤㝢㡤㕢ㄷ㤷ㅥ㉡戸㐲㕥㔴扦戰ち㔹〹㉣㜲㉤搶㉥㜱㔵㌹㈴㍡慣㄰搷搶㘱搹㉢搳晢㠸㠵㘸摢攷搱㜱㜶㑢捦攳㉢愴ㄹ㉤㕣㠰て摣昴㕢晣㈳ㅡ愲敤㌹昰㍤昷戲戳つ户攰㘴っ戱攵㤸捡戲扡摡㐸㙤㐵㝤扢㈲㈴摤戴攳攳㐰㉡昰㍣㤸㠲挰つ㠸攸摢㈷㠱㘵搶〰㐸㘰ㅥ㙦㡦て捤愹愹㥤㕦㈳愳〹㐴昸㔴ㄴ攱慢㐹ㄳ㜶ㄳ㘲㍦摣づ〵㜹ㄶㄷ敢搹㔸㑦㠱㙣㥡㘱㜱戵㥢㥢挵ㄵ㙦㈹㜰㜹㕢ち㕣攲收ㄶ㐸挷攷攵㕦㕤㙦㘶㙣㌵㐳㤵愹㜲ㄵ捥㙣搲㐴攵㜹㥥扤ㄱ户㑥ㅤ㝤㜸㐱㌰挸㘵敡挰㐶㐰晥㙢㡤㘲ㄹ㘵㘳〱㜶㈲愴㥥〶ㄱ戲㌲㌰㜰敡㠲㈷㐱㌶ㅢ㍣愸挴㤵㙥ㄳ㍣ㄹ扡ㅣ攸㘴ㅤㅥ㑦〴㡤〴㑢愰搹〷㥡搸㈷㝣〶愷㐳摤〲㙡摣㤱㙦敥搱攷㈱㘴㘵㍡搱㜵㉥扡搰敤㈹捡攰慡ㅢ㔱㔲㐱ㄸ㘵㈷㠴愱㘲㐱摥㔹搰昲挰㔵㤷〳㈵てㄷㄸ㜰ㄷ㈹㕣戸扢搵愵搰㜰㤷挷敥㌲㙤晡愹㠴ㅦ㜶㔹〸㜵㙥㔶戶㈹攴㤸㐲㔳愷愰㉣ㄴ戸摢搴㈵〸㐷㑡搹㠵㥥〳愹慢㈰㐲搶㍥㌰㡡㡥搴㘸㜲愱〹㕦ㄳ慣搵挲ㄸ㍢戰㔵㐷㡡〸㡤㡤㈸愹㤶っ㑢㔵〳㔴㔱㘴晢㐱㉢挸㔶愰戳㜸㘴㘷㐳ㅢ㡦㙣㝦搳捦㐲㠴〲戲搶愸㜳戳づ㌰㠵〳㑤愱㡤㔳㔰〷愳㈰挸㤶扢㤱㥤挶攱㉤㠲〸㔹㠷挰〱〵慣㘵㔰攷㐱搶捥ㄸ扢搲愳ㅢ挵㔲扡㌵愲愴摡挳㈸挸捥㠴㉡㡡散㌰㘸〵搹愹㉥㘴挱戳攰㤲㜰摥慡〵扥㜰昳㑣攷攷愰㌱攰ㅥ㡥㍡㌷㡢㉢挶㔲攸㘰ちㅤ㥤㠲敡㠲㠲挰㥤攷㠶扢㤲㘳㕥〵ㄱ戲㡥㠴〳ち㘹挱㜳㈱扤挷昸㜹搰挵ㅥ攳攷㐳攳㜳㡣㕦〰戵摦㌱㥥敦㐴搷扤搱㠵㍣㈷㔴㕦〴㔷㥢慦㙥㌰ち㕦慢愱㡡昲搵〳㕡攱㙢戶㡢㉦㑤扥攴ㄸ㥦攵㑢つ搷㡣改愱㉦㠳〴㌵㐷愱捥捤敡㘵ち扤㑤愱㡦㔳㔰晤㔱㄰㙡㉡摣搴㕣㠱〰㝡㉤㐴挸㍡ㅡづㄲ㤴搴㘸㜲愱〹㕦ㄳ慣㜵㡣㌱づ㐰㌷昲㉣㔲㝤㉤㡤㡤愸慡㘳㘱ㄴ㘴ㅢ愰㘲〱昵㌴㌵㄰㔲㤰㑤昵㐵㜶㠲㉦戲〲㌴㐲㤰㌴㝤㈳㈴㤰つ㘲㈸㙣搶㘰㔳㈸㌴㠵㈱㑥㐱つ㐷㐱㤰㑤㜲㈳摢挴攱㙤㠶〸㔹㈳攰㈰㐱晤㤰㡤㌴挶㐲㜴㈳捦㍢搵㜷戰㘹㈳慡㙡㌴㡣㠲㙣㉢㔴搱㝤㌶ㄶ㕡㐱㌶搲㡤㉣㝡㕥ㅡ敥㡢㡣换慤㌲㠸㝢㈱㠱㙣㍣敡摣慣攳㑤㘱㠲㈹㜰㍤㤵㥢㥡㠴㠲㈰ㅢ敡㐶㜶㍦㠷户つ㈲㘴㑤㠶㠳〴昵㥢扤㈷ㄸ攳㈸挴㤲㠷愸敡敤㙣摡挸搰㔳㘱ㄴ㘴㡦㐱ㄵ㐵㌶つ㕡㐱搶摦㠵㉣昸㉦戸㈴㥥扤㝤㝤攱㜲㘹㔴㐶昶㈴㈴攰㥥㡣㍡㌷慢挴ㄴ愶㥢㐲愹㔳㔰攵㈸〸摣摥㙥戸㑦㈳㠰㝥〶㈲㘴㠵攱挰愰挱㘷㈱扤戳昷㌹攸㘲㘷敦昳搰昸捣摥ㄷ愰昶㥢扤ㄵ㑥㜴㍤〱㕤挸攳㕦昵换㜰戵昹㥡〵愳昰戵〳慡㈸㕦戳愱ㄵ扥㍡戹昸搲攴㑢㘶㙦〷㕦㙡收㤸㝥摥㠰ㅦ愸愹㐲㥤㥢㔵㙤ち㌵愶挰搵㑥㙥慡づ〵愱收㜰㌷㌵㙦㜱㜸㍢㈱㐲ㄶㄷ㌱搹慤㈶㌵㥡㕣㘸挲搷〴㙢搵ㅢ攳ㄴ㝡昰㐶㝢摤㐸㘳㈳㐳捦㠳㔱㤰㝤〸㔵ㄴ搹〲㘸〵搹㠱扥挸㕡晢㈲㕢㘸晡昹ㄴ愱㠰散㔴搴戹㔹愷㤹挲㈲㔳攰㈲㈴㌷戵〴〵㐱戶㥦ㅢ搹攷ㅣ摥ㄷ㄰㈱敢敦㜰㐰㈱㉤戸ぢ搲扢搳扦㠴㉥㜶愷㝦〵㡤捦㑥晦ㅡ㙡扦㥤㝥㠶ㄳ㕤㑦㐷ㄷ扡㤴攲㍢戸摡搴㉣㠳㔱愸昹〱慡㈸㌵换愱ㄵ㙡㐲扥搴㘴昹㔲挳㔵㐹〴挱〵㌱㐸㔰㜳㌶敡摣慣㜳㑣㘱㠵㈹慣㜴ち敡㍣ㄴ㠴㥡愰㥢㥡摦㌸扣摦㈱㐲ㄶㄷㄴ㈵愸摦㑥扦挰ㄸ㘷愲ㅢ㜹搶慥捥〸ㄸ㘴ㄷ挲㈸挸〲㔰㐵㤱㕤っ慤㈰晢昵㔷搷搷㤲攸攱晣㌳戴㌷㘰㈸戱㕦戸㔶㥢㝥昸㍦〵〰搹㈵愸㜳戳搶㤸挲愵愶㜰㤹㔳㔰㙢㔱㄰㘴㍦㈲攴㐶㠴ㄴㄴ搹ㅣ㕥づ㐴挸攲ち㘰㐲㘴㔷ㄹ㈳㤳挸攵㜹扥㝡㕦㌶㙤㐴㔵慤㠷㔱㤰戵㠲㉡㡡散ㅡ㘸〵搹㘷扥挸㍥昱㐵㜶慤改攷〰㠴〲戲敢㔰攷㘶㙤㌰㠵㡤愶挰㠵㍤㙥敡㈶ㄴ〴搹㐷㙥㘴㙤㌸扣戶㄰㈱㙢ㄳㅣㄲ㈲摢㙣㡣つ㠸㈵捦っ搶㠷戲㘹㈳㐳摦〲愳㈰换㠳㉡㡡㙣ぢ戴㠲散㑤㌷戲攸㠷搱敢扥挸㙥㌳晤㜴㐴㈸㈰扢ㅤ㜵㙥ㄶ㔷攵愴㜰愷㈹㙣㜵ち敡ㅥㄴ〴搹慢㙥㘴㥤㌹扣㉥㄰㈱敢㕥㌸〸㌲扦て愳晢㡣㤱户挹换㜳㠹㜵㑦㌶㙤㐴㔵㙤㠳㔱㤰昵㠲㉡㡡散㐱㘸〵搹㔳扥挸㥥昰㐵昶㤰改愷ㅦ㐲〱搹㍦㔱攷㘶㍤㙣ち㡦㤸挲㜶愷愰ㅥ㐷㐱㤰㍤敥㐶㜶㌴㠷㜷っ㐴挸攲㜲㔸㐲㘴㑦ㄸ攳㔲㜴愳㤷㔱っ㘶搳㐶㤴搴㔳㌰ち戲㈱㔰㐵㤱㍤〳慤㈰扢捦㡤㉣晡愵敦ㅥ㕦㘴捦愲㤱っ㘲〴㐲〱搹㜳愸㜳戳戸攸㈵㠵ㄷ㑣攱㐵愷愰㕥㐱㐱㤰摤攵㐶㌶㡡挳ㅢつㄱ戲㜶挰㐱㠲㥥ぢ改晤搲昷慡㌱慥㐰㜸㜹扥戲㉥㘲搳㐶㔴搵敢㌰ち戲㠹㔰戱㠰㝡㥡㝡ㄳ㔲㤰摤攴㐶ㄶ㍤ㅡ㙦昰㐵昶ㄶㅡ挹㈰愶㈰ㄴ㤰敤㘴㈸㙣ㄶ㔷愹愴昰㙦㔳㜸挷㈹愸昷㔱㄰㘴ㅢ摤挸㑥攴昰愶㐱㠴慣㐶㌸㌰㘸昰㈴㔴㝤捥晣挱㤳愱㡦晤攸㈸㠱挶晢〱㌳ㅤ扡昸㡦ㄳ敢〳㈷扡㜰㈱て㠱搶扣昱㕤㤷挳㕤㝤〴愳㔰ㄳ㘶つ㙡㜹㝦〲慤㔰㜳戹㉦㌵㤷晡㔲昳愹改愷ㄲ愱㐰捤㘷愸㜳戳㍥㌷㠵㉦㑣㘱㤷㔳㔰㕦愳㈰搴㕣攲愶㘶づ〲攸㉡㠸㤰昵つㅣ㠴㙦〲搶攴㐱ㄳ愶㈶㔳搶户挶挸晢搸攵㐱搳㍡㐲㘳㈳慡敡㝢ㄸ〵㔹〳㔴㔱㘴㍦㐲㉢挸㔶昸㈲㍢摢ㄷ搹㑦愶㥦㠵〸〵㘴㍦愳捥捤晡挵ㄴ㝥㌵㠵摦㥣㠲晡ㄳ〵㐱戶摣㡤散㌴づ㙦ㄱ㐴挸摡つ〷㐱收㜷ち愲㐵㡣敢搰㡤㕥㑦戱㤴㑤ㅢ㔱㔲戲搸㐳搵㤹㔰㐵㤱㜱戱㐷㤰㥤敡㐶ㄶ晤㐰㕣攰㡢㉣㘰晡㌹〷愱㠰㡣换㍢摣慣㈶愶挰昵ㅣ搱㘸愷愰㜲㔰㄰㘴昳摣挸㔶㜲㜸慢㈰㐲㔶㔳㌸搰搹昷晢㕤㌳㘳攴㕤攷昲挰㙣㝤ㄱ㥢ち㌲ぢ㐶搹㘷慢愱㡡㈲攳敡㡣㈰㥢敤㡢㙣㤶㉦戲㝤㑤㍦㤷㈱ㄴ㤰㜱㍤㠶㥢搵捡ㄴ戸〰㈳㥡晤㥤㠲攲摡㡡㈰慢㜰㈳扢㠲挳㕢ぢㄱ戲摡挰㠱捥㝡ㄷ愴收ㄷ㍡捤敦㜰㥡摦搸慣戶㄰㜸愵㘹摥㑥㉥て攵搶搷戲愹㈰㍢ㄸㄶ㐱戶〱慡㈸戲㜶搰ち戲愹㙥㘴搱㔳搰〹扥挸戸愸㈲晤摣㠸㔰㐰挶〵ㄴ㙥搶愱愶挰ㄵㄳ搱攴㌹〵挵挵㄰㐱㌶挹㡤㙣ㄳ㠷户ㄹ㈲㘴㜵㠴〳㥤㝤慦慤㜰㥤㐴㡣㜷搲㘳㉢挵ㅤ㙣㉡挸扡挰㈲挸戶㐲ㄵ㐵㤶て慤㈰ㅢ改㡢㙣戸㉦戲慥愶㥦㝢ㄱち挸扡戱㔳㙣ㄶ㔷㍤愴挰㈵づ㈹昴㜴ち㡡慢ㄷ㠲㙣愸ㅢ搹晤ㅣ摥㌶㠸㤰搵〷づ㜴昶㐵挶㠵つ㌱昲收㙦㜹戸戸摥捥愶㠲㑣ㄶ㉣愸㝦っ慡㈸戲㘳攰㉦挸晡扢㤱㐵㍦㄰晢晡㈲ㅢ㘰晡㜹ㄲ愱㠰散㔸㜶㡡捤㍡捥ㄴ〶㥡〲搷㈵戸㈹㉥㌷〸戲摥㙥㘴㑦㜳㜸捦㐰㠴慣㈱㜰愰戳昶晢㐰攴㑡㠴ㄸㅦ愱挷㜶㡡㤷搹㔴㤰挹ち〳㔵㍢愰㡡㈲攳ち㠳㈰敢攴㐶ㄶ㍤ㅡ㍢昸㈲ㅢ㘵晡㜹〳愱㠰㙣㌴㍢挵㘶㡤㌱㠵戱愶㌰捥㈹㈸慥て〸戲挳摤挸摥攲昰㜶㐲㠴慣㈲㌸搰搹㜷㥦㜱改㐰㡣扣㔵㕢ㅥ㤲慥ㅢ搹㤴挸慣㠹挶昸愱っ㈷㌰〵昵愳㍤㔷慡晤敦搲散散㝤挰昶㄰㍣㌰㥢慢攰㘹ㄹ戸㍤捤扥愹㉢㌳扤晦㝦ㄶ㡢搷挲㜹㑦㈷摦㠱〳㠱晡晦㄰㠷晢㙢捦㝡〳㈳ㅥ㠲户晥ㄸ㠰㥢㥦〸戸昸㡢㝢挲㘲戶慦㡦㜳慡〳敤扦㉤㥤扦慤〷㌶㥦收㙤戱敥㥢㥢㡥捥扢昲搶摤捥摦挵㙣昱敥ㅦ挷ㄴ昰敦㤲㘵挷ㄶ愸㌲戴挸㐳㐵扦㐷昱㍥㠵ㅣ㔴慤〰敢㑤㍣㘱㌵敥昱戴㉤ㅤ㠳昷昱戴㔶ㄸ㤱昰挲改㔴㜶㤶慡㐴㠵㍢㑣戵㐰ぢ戲㈴挰扥㈲戰㌹㔰愷〶慣捡摢㈲㈹戰〸㕡昸〱㙢敡㡣㍦づ㔸㡥㘳昰㍥㜶搶㙡㐰㈴扣搲昴て㌶戰㠵愸〸戰㤰ㅢ搸㑦〴㜶ㅡ㑣愹〱㕢攴㙤㤱ㄴ搸㔲戴昰〳ㄶ㐸〴㉣搳㌱㜸ㅦ㈷㙢㥤㠹㐸㜸攱㌶㑡ㅢ搸㌹愸〸戰㜴㌷戰摤〴戶ㄲ愶搴㠰慤昲戶㐸ち散㈲戴昰〳昶挷㉦〹づ挵摦ㅤ㠳昷ㄱ戱搶㙡㐴挲ぢ晦㠵㈰愶㑥搳っ㜵ㄹ㉡〲散㔷戴㠸ㅥ㡡㑤㘰㙣㝥〵㑣愹〱㕢敢㙤㤱ㄴ搸戵㘸攱〷散㠷㐴挰扥㜷っ摥挷扥㕡ㅢ㄰〹㉦摣〷㘹〳扢ㄱㄵ〱昶慤ㅢ㔸㜳〲摢〴㔳㙡挰㌶㝢㕢昸〱㍢扢搳昱㝢㑥ㅥ㜷愰㠵ㅦ戰㕤㠹㠰㝤攱ㄸ扣㡦㜳戵戶㈲ㄲ㕥㐸戲戱㠱摤㡢㡡〰晢捣つ㙣㝦〲扢ㅦ愶搴㠰㙤昳戶昰〳ㄶ㜳㔶摣㡥ㄶ㝥挰㍥㑣〴散〳挷攰㝤㑣慢昵ㄸ㈲攱㠵挷慥搹挰㥥㐴㐵㠰扤敦〶㜶〸㠱㍤つ㔳㙡挰㥥昱戶㐸ち散㘵戴昰〳昶㜶㈲㘰㍢ㅤ㠳昷昱慢搶づ㐴挲ぢ挹㍣㌶戰㌷㔰ㄱ㘰㙦扡㠱ㅤ㐱㘰㙦挱㤴ㅡ戰㥤摥ㄶ㐹㠱㌵愲㠵ㅦ戰ㅤ㠹㠰扤攲ㄸ扣㡦㔵戵㍥㐴㈴扣搲昴㤱㌶戰㑦㔱ㄱ㘰㉦戹㠱㜵㈵戰捦㘱㑡つ搸ㄷ摥ㄶ㐹㠱㝤㠷ㄶ㝥挰㥥㑤〴散ㄹ挷攰㝤㔴慡昵〳㈲攱㠵ㅢ㍡㙤㘰扦愰㈲挰㥥㜲〳敢㐳㘰扦挱㤴ㅡ戰摦扤㉤㤲〲换㐰〷㝥挰ㅥ㑢〴散㔱挷攰㝤〴慡ㄵ㐰㈴〱㌶挰〶愶㔱ㄷ㘰㡦戸㠱ㅤ㐷㘰搹㌰攱㤵挲㔷慡ㅣ㙦㡢愴挰昶㐵㡢㍣昲散昹㑡昵㐰㈲㘰摢ㅣ㠳昷搱愶㔶㉢㐴ㄲ㘰㐳㙣㘰〷愰㉥挰敥㜳〳ㅢ㐶㘰㙤㘰挲㉢〵㘰㙤扤㉤㤲〲㍢ㄴ㉤昲㝣㠰㙤㑤〴散㑥挷攰㝤㘴愹㤵㠷㐸〲㙣㡣つ慣㈳敡〲散㜶㌷戰㜱〴搶ㄹ㈶扣㔲〰搶挵摢㈲㈹戰㥥㘸㤱攷〳散收㐴挰㌶㍢〶敦愳㐸慤㕥㠸㈴挰㈶摡挰晡愱㉥挰㙥㜲〳㥢㑣㘰㐷挳㠴㔷ち挰㡥昱戶㐸ち㙣㌰㕡攴昹〰摢㤰〸搸㜵㡥挱晢㠸㔱㙢〸㈲〹戰㤳㙣㘰㈳㔰ㄷ㘰搷戸㠱㤵㄰搸㈸㤸昰㑡〱搸㘸㙦㡢愴挰㡡搰㈲捦〷搸㤵㠹㠰慤㜵っ摥挷㠶㕡ㄳㄱ㐹㠰㠵㙤㘰㔳㔰ㄷ㘰㤷扢㠱捤㈴戰ㄳ㘱挲㉢〵㘰搳扣㉤㤲〲攳㜵摣㍣ㅦ㘰慢ㄳ〱扢搸㌱㜸ㅦ〷㙡㠵ㄱ㐹㠰㔵摢挰㉡㔱ㄷ㘰ㄷ扡㠱搵ㄲ搸ㅣ㤸昰㑡〱㔸㤵户㐵㔲㘰ㄱ戴挸昳〱㜶㙥㈲㘰慢ㅣ㠳昷ㄱ㥦㔶〳㈲〹戰〶ㅢ搸㐲搴〵搸ち㌷戰昹〴㜶ㅡ㑣㜸愵〰㙣㤱户㐵㔲㘰㑢搱㈲捦〷搸㤹㠹㠰㉤㜳っ摥㐷㜷㕡㘷㈲㤲〰㍢摤〶㜶づ敡〲散っ㌷戰挵〴戶ㄲ㈶扣㔲〰戶捡摢㈲㈹戰㡢搰㈲捦〷搸改㠹㠰㉤㜲っ摥㐷㜲㕡慢ㄱ㐹㠰㥤㘹〳扢っ㜵〱㜶慡ㅢ搸㔹〴㜶〵㑣㜸愵〰㙣慤户㐵㔲㘰搷愲㐵㥥て戰㠶㐴挰敡ㅤ㠳昷㌱㥢搶〶㐴ㄲ㘰攷摡挰㙥㐴㕤㠰搵戹㠱㥤㑦㘰㥢㘰挲㉢〵㘰㥢扤㉤㤲〲扢〳㉤昲㝣㠰㔵㈷〲㔶攵ㄸ扣㡦捦戴戶㈲㤲〰㕢㙤〳扢ㄷ㜵〱㌶摢つ㙣つ㠱摤てㄳ㕥㈹〰摢收㙤㤱ㄴ搸㜶戴挸昳〱ㄶ㑥〴慣摣㌱㜸ㅦ㡢㘹㍤㠶㐸〲散㑡ㅢ搸㤳愸ぢ戰ㄹ㙥㘰敢〸散㘹㤸昰㑡〱搸㌳摥ㄶ㐹㠱扤㡣ㄶ㜹㍥挰㑥㑡〴㙣㥡㘳昰㍥敡搲摡㠱㐸〲㙣㠳つ散つ搴〵搸㔴㌷戰敢〹散㉤㤸昰㑡〱搸㑥㙦㡢愴挰ㅡ搱㈲捦〷搸挴㐴挰㡡ㅤ㐳摣㈳㉣㍦㐴愴㘴㡦戰㜴晤㡦㤱捤搱㘹愰㠲㤹扦搹ㄵ戶㥡㤷㙢㤱㍥㕥㔹㔵㈵㤹搷㌹㜸摣㕣ㅤ晥捦挶搱晣㑦扡㜲㉡㡡㉡㥤晦〷㙣〴ㅥ戸挸愷㜷㤹〷㥡㘹愹戱㜱戰㘲㕣ㅤ㥥㜰搶愴㘲㐴〴て挴㉣捦挲晦㌹㔷㕦ㅦ慥慢昹㕦㜸ㄶㅤ㜲攱㜹㑢㌱㌶晢㈹㜴扥㘹攸捣㉦摦换㘳〲昷昰㘱晥㉢挶㜴㍥愵敥㍦㝢㌶㘶昰㘶ㅣ㘲慥ㅢ㈹换㕤㡦㕥捣㔴ㄳ戰㤷敤㑣㥥㈵㘹扢㘵搸㘹改昸㝦㌹搰㈴戸〵㈲〳挹摢戲㠴〱ㄱ搲户㐱㈳㜷㈴㠸㐸ぢ昰愲戸ㄷㅦ敦つ攰㡤㥤㘹㥥晦㔳㌱㍢㥢愰捤愶㜸㑤㥡〷㤲收攸㌲搵㘸摦㘱㙣㘵㝦ㅣ挶㥥㈱摣ㅤ㍢〴挵换搷ㅣ㠶搹搴て戱㠱㠷晡〶扥㍦㍥昰〳㥥挰扣㝣ㅣㄳ㤸搷㘴㌹攲攰㐳昰㑣挸攷㐰摦晥ㅥ㐶㤳攰㈳㄰戱㝣㙥昷昴挹㉢扢㌱㝤〶攰㈰㉣戱捦㑣搵摦㌷昸扦ㄸ㠵挱昷戰昴㈴㔵扣㜵挴摥㔱慡〹敡㌱㠱㥢㐲㈱㘰㥥㐶㈱㈱㤸愳㝣晢㝢㤶挱㘳晢㝢㥥㉡㔷㝦捤㔱㡦改慦ㄵㄴ慥摤㥤敦ㅢ昸㘵㐶㠹摤摤㍢㍣㠱昷昷〶㍥挸〹ㅣ㝣つ㠵㠴㐰㍡昸昶昷〶㥡〴摦㠴㠸摤㉢㙦㐱攳〶㜳〸敡㌱㘰昲愰㄰㌰散㌳㔳戵昷つ晥づ愳㌰昸㥥扤昲ㅥ㔵㉥㤶㡥㐰㍤㈶昰㤱㔰挸㕥㘹㐴㈱㈱㤸戶扥晤㝤㠸㈶挱㡦㈰㘲挱㝣っ㡤扢捦慥愸挷昴搹ぢちㄷ㤸晤㝣㠳㝦捥㈸戱㘰㜶㜹〲昷昱〶ㅥ㄰ㅢ搸昲つ晣㑤㝣攰敦㍣㠱㡦昳〶ㅥㄲㅢ㌸攴ㅢ昸愷昸挰扦㜸〲て昳〶ㅥ㘳〲摦㡣㐲愶捡昴つ晣〷愳挴ㅥ愴扢愹㜲敤搷㜱愸挷㜰㍣ㄱち搷搱晦攷捦㝥攷摣っ摣㘲敡〹ㅣ愰捡ㄵ㜸戲㌷昰㐹㈶昰㐳㈸㘴慡㥦㝤〳㙢㐶㠹㥤慦搹㥥挰㈵摥挰㘱ㄳ搸愶攲㕢摦挰捤攳㐷扣㡦㈷昰㑣㙦攰㙡㈷㜰㜰㕦㜸㈶㍣挴扦昰敤慦ㄵ㥡〴昷㠳㠸㍤挴昷昷昴㔹敢敤戳㈱ㄶ捣㐷扥挱摢㌰㑡散㝥㍤挸ㄳ㜸扥㌷昰改㈶昰㙢㈸㘴慡㜷㝤〳攷㌲㑡散摣㌹搴ㄳ㜸戱㌷昰㤹㈶㌰㑦〴㤹敡㑤摦挰㐷㌰ち㘷晣㥥㌳㑣㐷㑦攰戳扣㠱捦㌵㠱敤晤晡㡡㙦攰㈳ㄹ㈵㤶㡡慥㥥挰攷㝢〳慦㡥つ晣㥣㙦攰㥥昱㠱㝢㜹〲慦昱〶扥搲〴戶て昱㈷㝣〳昷㘳㤴搸㐳晣㘸㑦攰㜵摥挰ㅢ㑣㘰㥢㡡㐷㝣〳ㅦㄷ㍦攲〲㑦攰敢㍤㠱〳户㐲昱㤷扦摣㈹散扥㝤昱㌵㤸晦㕤㌹㥥㠵㍤〸㑦㔴敥㕣㠵㙦㘸㝦攱〱搶㠳㌱㄰挵慦㘴㡣愱ぢ㔹㜳㡥〵戵ㄵ㕡づ㐳て愱昶㙥攳㌳搴敤挳敦㐰攲㌳㡣摡〷㡣捦㜰户て扦户㠸捦〸㙡昹㜵㐵晡ㅡ改昶昹㤷昱ㄹ㐵㉤扦㜹㠸捦㘸户捦戳挶㘷っ戵捦ㅢ㥦戱㙥ㅦ㝥晡㑢㕦攳愸摤㘱㝣挶扢㝤昸㠹㉤㍥挷㔳换て㙡改㙢㠲摢攷ㅤ攳㔳㐴㉤㍦㜳挵愷搸敤昳愱昱㤹㐸敤挷挶㘷㤲摢㠷㥦㜹搲搷㘴㙡㜷ㄹ㥦ㄳ摣㍥晣昸ㄲ㥦㈹搴昲㤳㑢晡㥡敡昶昹挹昸㥣㐸㉤㍦㠴挴㘷㥡摢攷て攳㜳ㄲ戵扢㡤捦挹㙥ㅦ㝥㍥㐸㕦㈵搴昲愳㐱攲㑣㜷晢昰㔴㉦㍥愵搴昲㉣㉦㍥㌳摣㍥㍣㙢㡢㑦ㄹ戵㍣㘱㡢㑦戹摢㠷㘷㕡昱〹㔳换ㄳ慣昸㔴戸㝤㜸挲ㄴ㥦㤹搴昲㕣㈹㍥戳摣㍥㍣昷㠹㑦㈵戵㍣敤㠹捦㙣户て㑦㘳攲㌳㠷㕡㥥挱挴愷捡敤挳㌳㤲昸㔴㔳换㤳㤱昸搴戸㝤㜸㜲ㄱ㥦㕡㙡㜹㕥ㄱ㥦戹㙥ㅦ㥥㈷挴攷ㄴ㙡㜹㡡㄰㥦㍡户て愷扣昸㐴愸攵㙣ㄷ㥦㝡户㡦㑣㍤捥扡〶㘸捤㘶㜱ち捡㉦晥㜹㈸㈰换㐱㈶㕦㥣ㄷ㈷愱㜸㉤戰扤㘴晡挵㜹㜱ㅡ㡡搷愹戶㤷㑣㐰㝡㥤㠶扡搹㉣㑥㐴昱㕡㘴㝢挹ㄴ㡣昳攲㔴ㄴ慦扦搹㕥㌲〹攳扣㌸ㄹ挵㙢㠹敤㈵搳㤰㕥㌱ㄸ㌹ㅤ挵敢っ摢㑢㈶㈲扤㤶愲㙥㌶㡢ㄳ㔲扣㤶搹㕥㌲ㄵ攳扣㌸㈵挵㙢戹敤㌵ㄱ㝦㠴敢戳㔰㌰㥢挵㐹㈹㕥㘷摢㕥㌲ㅤ攳㘲㜱㕡㡡搷ち摢㑢㈶㘴㥣ㄷ㈷愶㜸慤戲扤㘴㑡挶㜹㜱㙡㡡搷㜹戶㤷㑣㑡㝡挵㌰挱挹㈹㕥ㄷ搸㕥㌲㉤攳扣㌸㍤挵敢㐲摢㑢㈶㈶扤㘲昶㈳㈷愸㜸㕤㙣㝢挹搴愴搷㙡搴捤㘶㜱㡡㡡搷㈵戶㤷㑣捥㌸㉦㑥㔲昱扡搴昶㤲改㐹慦㤸搱㜳㥡㡡搷攵戶㤷㑣㔰㝡挵散㐷㑥㔴昱㕡㙢㝢挹ㄴ愵㔷捣ㅥ攲㔴ㄵ慦慢㙣㉦㤹愴㜱㍤㜲戲㡡搷㝡摢㑢愶㘹㥣ㄷ愷慢㜸㕤㘳㝢挹㐴愵㔷っ㕦㥣戰攲㜵㥤敤㈵㔳㌵㉥ㄶ愷慣㜸㙤ㄴ㉦换㄰愰㌸㍦攵㔲摣ㄴ㝣攸㌳晤㘸㄰摡㘶攱㘱攱㥣㤲㘲㌸挱㘳攰㉣ㄴ挳攴㔸㠳㘵㠶愵㌸〳挵㘳㔲慣㠷攲愴ㄳ挳㐴㡦㠱昳㑣っ挵ㅥ〳愷㤶ㄸ㡡㘲つ㤶搹㌷㡡搳㑡㍣㈶挴㝡㈸捥㈴㌱ㅣㅦ㙢戰捣づ㔳㥣㐵攲㌱㍥搶㐳㜱攲㠸㘱㥣挷挰戹㈲㠶戱ㅥ〳愷㠷ㄸ挶㜸っ㥣ㄱ㘲ㄸ敤㌱㜰ㄲ㠸㘱㤴挷挰攳㕥っ㈳㘳つ㤶㤹〰㡡挷扣㜸㡣㠸昵㔰㍣捣挵㌰摣㘳攰㤱㉤㠶㘱ㅥ〳て㘶㌱っ昵ㄸ㜸晣㡡㘱㠸挷挰㐳㔶っ㠵ㅥ〳㡦㔲㌱っ昶ㄸ㜸㘰㡡㘱㤰挷挰㘳㔱っ〵戱㠶散晦〷晤〴㤵㐲</t>
  </si>
  <si>
    <t>㜸〱敤㝤㜷㥣㔴㐵戶晦搴捣㜴㌳搵㠴戹㈰㈶㐴〵㘴㔶〴挵改㥥搴愳㈲っっ㐹㐹㤲捣づ㍤ㅤ㘰㘴〲㑣て㘹㜵㔷搶㠰㙢㘰搷戸㡢ㄹ㜳㔸㔷㔷搷戴㉥扡收〴收散昳㈹㤸㝤㠶㌵㠷㌵昰晢㝥捦扤搵㜳晢昶敤ㄹ㜰昷㝤㝥晥昱㉥㍤㠷慡㜳㑥㥤慡昳扤㔵㜵㐳㥤㝢㙦㠱㉡㈸㈸搸㡣㡤晦㜳㉢㘶㘲攰慣ㄵ改㡥㘴换挸㜱㙤捤捤挹㜸㐷㔳㕢㙢㝡㘴㕤㝢㝢㙣挵㤴愶㜴㐷ㄱㄴ㠲つ㑤㤰愷〳つ改愶㕦㈶㑢ㅡ㤶㈶摢搳㔰ちㄴㄴ㤴㤴攸㐲挸㜷㜴晥㉣㤳搱㉣愵㡢㐹愰㔵愰㠳㈴㍤㐸㑡㐸㌴㐹㠸愴㈷㐹㉦㤲摥㈴㝤㐸㑡㐹㉣㤲扥㈴晤㐸戶㈱改㑦戲㉤挹㜶㈴摢㤳散㐰挲晡昵〰㤲㥤㐰㝡つ〴㤹㍤㙥散昴挶愳攱捤慣㡥戶昶攴㥥㠳收摡㙤ㅥㄵづ㡦っ㡦慣慣〹㔷㡦㉣摦㜳搰戸㈵捤ㅤ㑢摡㤳愳㕡㤳㑢㍡摡㘳捤㝢づ㥡戱愴戱戹㈹㝥㘰㜲挵散戶㠵挹搶㔱挹挶昲㡡挶㔸㘵㌴㕣㔹㔵㤵慡慤㡤昶摡ㄹ㤶愷㡤ㅢ㍢愳㍤㤹㑡晦愷㙣敥㐲㥢搳挷㡤ㅤ㌹㉤搹昱㥦戲戹㉢㙣挲㘴㝤㕢㑢慣愹昵㍦㘴㌴挰㝤㕡㔵㥦㡣㌷㜱攷㈷㤳敤㑤慤昳㐷愲搹㔹㐰㈳㔷㌳戲㉥㥤㕥搲戲㠸晤㘸㕣戲戹㜹㘶㌲㈵㍢扤愵㍥摤㌱㈳搶摥㤲敥搵㐲晣㤲敤挹搶㜸㌲摤愷㘵晣昲㜸戲搹㔱㑣㤷戴捣㡤戵㑦㡢戵㈴㡢㤹㈸㙤戱昷攱攴㐴戲戵愳愹㘳㐵敦㤶㌹改攴捣㔸敢晣㈴㔵〲㉤ㄳ㤷㌴㈵㔴㜱㌱㝥〵㐵扢晢戵㑣㜶ㄴ摡搳㌲㙥㐱慣扤㐳㜲摣㠵㘱㍦㕤㔷㜷ㄱ㉦戲摡挵㉥㌵挸㔳㡡晢㙣㔶㔳换㠱挹昶搶㘴㌳㉢攱㥥ㅣ攱㔱ㄲ㠰散晤㤰㐱捡戸挳扤愴㝡㍡㠳㡦扥戰㤶攰㈰㤰摤敡㘷戴㌵愵搳㙤慤㝢捥㡣㜵㈴㐷㤵㡦㉣㉦慦㉤㡦㤶搷㔶㐴慢慢挳㌵攱昲昲㡡慡㕡㍤ㄸ㡡㝡〸㡢散〶戲敤戴戶搶㔴慣㈳搶㍣㘸搲㤲收收㐱昷摤㍥愸㜲㥦挸㍥㝡㈸㤵捡㐰㔴昱㉢ㄸ昷敥摡㌸昶ちㅢ㘲㠵つ㡤㠵つ昱挲㠶㐴㘱㐳戲戰㈱㔵搸㌰扦戰㘱㐱㘱㐳㔳㘱挳搱㠵つぢ愱㘳戶㤲ㅥ㍤ち㥤㙤摣てㄵ㘷捤摡晢攲昱㝦扡㘸摦摡摤㌷慦扣㔹㜱愸换㑣戱㍢ㄲ㍥慤慦慥愹㈸慦慡㠹㤶㔷㔷搷㠶㉢㉢㙢愳ㄵ㝡ㄸㄴ昵ㅥ㈰挱攱㈰扤㈷㐸搳搱敡㌰㕢㍤㠲挲㍤㐱㤴㝡ㄶ慤㘶换户扦㙦搱ㄵ攱摦㙦㍢晤户攳愶晤昳愰晤收㕤愶㌸戱㐸㤵㈳㤱ㄸ㥣ぢ㔸愴慡㌲㔲㕤ㅤ㠹㐶慡㈲㌵搱㘸㔸敦㑤㥢攵㈰挱㌰㐸㉥㕣㔵慣㌸㐲愵ち㄰愵㌶㌸ㄵ㝦愹ち慥晤攳㤰昸戴搳㝢扦ㅥ愸扦㘶挴㘸挵挹㑣㉡慥㐲挲挷搷㘸㜹㌸㔲㔵ㅢ愹慤愸㡥㤶㐷㙡㙢㈲㌵扡㥡㔶㙢㐰㠲㔱㤰㑥㕦㘵て搵㔲戸て㠸㔲て㍡㔵㈶㙥㕦㜳昵扢戳摥㤹昲昷㈷㜶㍢㘵㔵㘱㥦㙢ㄴ愷㑥愹㜲㍦㈴㝣慡㡣㐴㉡㉢慡㈲搵攵㤱㐸㐵㜹㘵戴㈲㔲愵㐷搱敡晥㈰挱搱㈰㥤㔵㡡㤷㘳㈸慣〳㔱敡㙥愷捡ㄵ〵扢㡦慣晡㍡㍥收昴㑤慢づ㥦㝥昷㐵〹挵㌱㉢㔵㡥㐳愲㝣㑡摢晣㘹㙤敤㉤㤸㈳愷㈶㘳慤愳挲戵攵摣昶㥣搵㤱愸㑦㉥ㅤㄵ㤱㕣昹㥥㔳摡攲㌱づ晢㔱攵扡㥥㔵㡣〷〹㑥愰愱搹ㄵ攵㝡㈲㔹㤳㐰㤴扡摤愹昵捦㑤昷晤收散愹扦㥣㜶攷㘹ㅦ戵㥤㝢搶㡣㐶挵㈳㠳搴㝡〰ㄲ㕢㕦敢㠱慣㘲ち㐸㜰㉡つㅤㄲ愹搶搳挸㥡づ愲搴㕦㥣㕡㤷摥㝢㘸晦㙢㈷㉤ㅣ㝦搵搳㈷㙣㜷昹愷扦摣愴㜸㈸㤲㕡て㐲㘲敢㙢㥤挹㉡㘶㠱〴㘷搳搰㈱㤱㕡㍤㠷慣戹㈰㑡㕤敢搴扡㌶戱昸㡣㌵㐳てㄸ㜷晣扣㝤晥ㅡ改昱攸㠵㡡攳㑦㙡㍤〴〹㥦㥤㕡㔳ㅤ愹愹㡤㐶㉢㙢慡愲ㄵ搵㤵ㄵ攵搵晡㔰㕡㍤っ㈴㜸㌸㐸㙥ㄷ㤶戱㜳〴㤵㡥〴㔱敡㌲愷敡摤㤳㐷昵㙦㝥㜸㜸摤扡昱㍤晡晤昳攳㐳㑥㔴㍣攲㑡搵つ㐸っ挹ㄹ㍢攱㐸㘵㙤㙤㌵挷㘹戸㌲ㅣ愹慥愸搵昳愰愷㘳㈰挱㐶㤰捥敥㔴捤㐱ㄳ愷㌰〱愲搴〵㑥㡤〳晢慣㝦攴搹挶扤愷㕥晡挰㌷〳㌶〶ㄶ摥愴㜸㜸㤷ㅡ㔳㐸㙣㍤挴昳㔹挵〲㤰㘰ㄳつ捤つ㐷昵搱㘴㜱㝥㔲敡ㅣ愷搶㠵㙦㡦㕣昴攳㜷攱㘹ㄷ㝣戳昷晡㑢㡥戹敡ㄴ挵昳〹愹戵〵㠹慤慦戵㤵㔵戴㠱〴ㄷ搱搰散㐸㔴㉦㈶慢ㅤ㐴愹搵㑥慤㔱昵敤㌹㤷慦慦㤸㜲搱扣ㄷ换㙥ㅥ昱攵挹㡡㈷㌰㔲㙢〷ㄲ㕢㕦敢ㄲ㔶戱ㄴ㈴戸㡣㠶收㘲〲㔹㑥搶ち㄰愵㔶㌹戵扥㝥晤㔱㜷扥戰㘰㘵摤㘵㐵慦㕤ㅢ摢敥晢㈶挵㌳㈶愹昵ㄸ㈴戶扥搶㘳㔹挵慦㐰㠲扦愶愱㌹愸昵㌸戲㔶㠲㈸㜵㥣㔳敢愶㜷户ㅢ扤㙡昷㑢挶㕥昰攳愵㤱敢攷㡦搸愸㜸㡡㈶戵ㅥ㡦㐴敥㉣㕣ㄹ㠹㔶㐷捡敤㐹愹㈶㕣㔱愳㑦㠰㥡㍥ㄱ㈴㜸ㄲ㐸㙥ㄷ慥㘰㠷㕡㐵愵㤳㐱㤴㕡敥㔴㝣㕡㐳敦攱攱搹㙤〷㥣晡挸挰㕦㕤㝤昳搸㝦㈸㥥ㄶ㑡挵愷㈰攱搳㠵㉢挳㤸晣㌱㙣挲㤱㐸㜵㑤㜵㔵㔴㥦㑡愳愷㠱〴㑦〷挹慤㔹扡昲㙡㉡晤づ㐴愹挵㑥捤换㡦昸愲㝣摡㜵摦搶㕦㝥敢攰㤷敥㜹户㘳㤶攲戹愸搴㝣〶ㄲ㕢て昴㤹慣攲㉣㤰攰搹㌴㌴ㄷ戳挵㌹㘴㥤ぢ愲搴搱㑥慤挵㑦昴㝣愴散捣ㄵ昵㌷㌷㝣戶㉡摤㈷晣慥攲挹慦搴晡㐷㈴戶扥搶㌵慣攲㍣㤰攰昹㌴㜴〸收攳ぢ挸扡㄰㐴愹戸㔳慢昵敤攳㕦て㝣昲愴㌱户㤵㡥扤敡戹挰づ㝦㔰摢㔲ㄹ㝦挱㡢㐱㜲㔱慥愸㠹㠶㙢㉢㍢捦㑡愲晡ㄲ攸改戵㉣㜱㈹㐸攷㐴㈱晢昵㌲ち㉦〷㔱敡〸愷挶ㅢ摥晥晢慡挵戳㐷㑦扣㜹扦㝢㠲㕦愹捦㡥㔲㍣戵㤷ㅡ慦㐴㘲敢晤扣㡡㔵㕣つㄲ扣㠶㠶づ挶㤰扤㤶慣敢㐰㤴㥡攳搴扡搳㘹㔷㔵つ扦昳攸〳捦㍢㜶㥦改攳㤶慦摢㕢昱㕡㐲㙡扤ㅥ㠹㕣㍦㈳㘱㜴愴昲㜰㔵〴扤慡愲慡㍡㕡愵晦㑣愳㌷㠰〴㙦〴挹敤㑤ㄱ昶攳扦㔰改㈶㄰愵愶㌹㌵ㅦ昶㘱㐵昲愲戶㌹㔳㙦㙥㝥戶昹㤸㠶晤㙡搴づ㄰㑢捤㝦㐵㈲户收㜰戴戶扣戶㈶㕣㕢㔱㔱ㅥ慤慡㉡て搷敡㕢㘸昴㔶㤰攰㙤㈰㥤〸㑢㡤户㔳㜸〷㠸㔲ㄳ㥤ㅡㅢ㡥ㄹ晣昹挳〷摤㌰收戲换捦㥦ㄶ㍦昷戸㌷搵㡥㄰㑢㡤㜷㈲戱昵〸晦㥤㔵慣〳〹摥㐵㐳㜳㜰戲㜱㌷㔹晦〰㔱㙡㡣㔳敢㝢㘳摥扣昴ㅦ扢㥦㍢昵昲戲㡢扥㕢㜰攴㝥㠷慢〱㔴挶㕦昰㕥㤰慤慦昵㍥㤴搲昷戳晣〳㈰㐵㌳㜱〰㜸㤰慣㠷㐰㤴慡㜵㙡晤昰晣搱愹昳搷ㅣ㔸㝦㔱㘵㝡昱て㡢㘷慥て散〴㜱㠵摦㈹戹昷㙣㝦〲慥ㄲ攳戱㜴㠷㜳㈱搲〳攵晥戳搷㈹摤㕦愶㑣㘸㡦晦敦㕦愶愰㤲㕤攰摢扦㝤㤹愲ㅦ㠱ㄵ晤㈸㐸昰㌱㘲㌵扢㡤㤷ㅥ㔳摡搲改㘴㕡慦愷㙣〳㠸㔲ㄵ捥㥥㤹㝥摥搲㍢㥥昹攳昰晡昳敡㍥ㅥ戱晤ㄵ㜷昶改昵〴挴〷㌹搷㍥昵敤戱㘵戸㥡散扣㔰㡤㡣挴㈵捦㤶㕣愱攳〲㍤㔵㤵慡㐹㠵挳㠹慡昲㔸㐵㉣㌰ㄸ㘶户昴㔲㤰㐷捣㕥愹㠳㥢㕡ㄳ㙤换攴摡㜰攰搸㔸㍡搹戹て㐶㌸戲戱㙤㑢㕡ㄳ改㥤晣㠵戳㍡㜰㠵㌶挰㉢敢㌴㤲㔳㙣ㄶ慥㥣㤳㘹愹㙦ㄷ㙦戱戹戱收㈵挹扡攵㑤戶㜸㘷㡦ㄸ搷捤㙤㡤昹愵ㄳ摡㤳㡢㌳搲㥣ㄶ搵攱挶捥㔲戱㥤攳愵㉤戲摢㌵㘸摣㠲戶㜴戲㔵㥡㌷愲㘵㐶㔳㝣㘱戲㝤㔶㤲户㠵㤲〹㜱㜵㕢㡡㥣㡢昷ㄱ搳㕢攱㈸㉥挷ㄳ㐳摣摣搴昸攵ㅤ挹搶㐴㌲㠱昶㉥㑡戶㜷慣㤸ㅤ㙢㙣㑥㙥㤷愵㘲搷〹挱㡥㔹散〹㙤昱㈵改㜱㙤慤ㅤ敤㙤捤搹㤲扡挴搲ㄸ㙥ㄸ㈴愶戶㈵㤲戸摥㉦收㔶愰ち㡡㡡㤴㉡ㄸ敥㌷挲㘹㌷㍤㔲㜶㠴㙢ㄷ敦㡣㝤扥㐳㜶户ㅢ㌹ㄳ摥挱㡢收㈴晢㘴攱搰㙥㡣㠹㕤㥡搹㈳扦愲换㈷摥㐳愳昶戰晣摡搲挶捣㥥晢摦㔵㉥㉣摣挶昱㝥晣㔲摣㔴㤹ㄴ㙢㑤㌴㈷摢扢扣〳愸搸㈲晤㈴㐸愰ㅣ愳㌹㉦㝡挵搰㔰换搵㡡挰戲愶㐴挷㠲攰㠲㘴搳晣〵㍣〳挶㕤挲㤲ㄲ㐲㥢戳改愷挱搲捦㤰㍣ぢㄲちㄵ〴㥦愳㔲㌰愴㥦户昳㠱㈱昸㝦敢㙦搷ㄴ愲㤴㤶摢㐳戸㤷㤷づ戴㘰㜶㑦ㄷㄵ昹㜹㌹㈹㤶㕥搰挱敥搹戵㤰昶㕥㈰㜹ㄱ㈴㌰ㄴ愴摢扢㐱扣ち㈸收㑤慦摥㉤昵挹㔴っ户ㅡ㘵㜴慢㔸愰挵扥㝢㔵㥦㑣挷㌵㙦㜳㑤挶㔸㔹ㅥ㐴ち㠳扦㔷ぢ㝢㝦㜲㜹㐷㍤㙥㠸昴㘸挱つ㌳散㈵つ愵ㄱ㔲捡㑥戱㘴㙦攱㤹搲㈱㈷〷ぢ㤶㈴㕤㔶㝡ち挳戶㠴㠱㠳昱㔲㔰攴搰慥㥤㐰摢㜹慣〸㝡㍢㝡昶㡤㉦摣㡦㑢㑣㑣戶捥㕥戱㈸㤹愶㝡㐹戰㑢㈸扤挳㡢挶愶挷ㅢ攷㜴㌴㌵愷㐷愲愵ㄳ摢摢㤶㉣晡㑦摡愱㉤晤ㄲ㠸搹〲扢愳ㄷ㙦戹㑦㠰慢愰挷㔲敥㥢㠶㠶㠲ㄲ㕡㈳㐷敦㐶挲摥ち㘳㥢昱㥦㙣晡㔵晣ㄷ敡㑡ㄶ㈸㠳挶搶ㅣ㝤〳搰敦搵〲㠴㘶户㈷攵戶㘷㠹㘴㠰㜶敦㤶㠳摢摡ㄷ㌶戶戵㉤㘴㝦敡㈳戹昴㠲㘴戲㠳户ㄲ㝢㍡户㑥攵ㄶ愹㔲㐵㐵㔹㜷晥㕣昷ㅣ㜷㠵晤攰㐶㤰摥㜵戸㙤㘸㉣愶㠳㥢挰㉡挲㑤捤攰ㅢ㐸散㕤搷㠲愳㔶㍣搶㍡愸慥愹扤戹愹㌵㤹ㅥ㌴戹㌵扤愴㥤㌳昲㈰ㅥ愵〶㜱㕡㙥ㅥ㌴㉣戲挷挸攵捤改攵㙡㘷㠰挲扢㜶改晢㙥ちっ㍣攴挶〳㙥㝡昹愰搹㔷搴㉦㥣慤〶㍡㠲㥣㍢㠸挳㔰捤㘰晣改户㐱搴〰愸㜱戲㐱㍡㝢搳敦㈲慦摦㈳㜹ㅦ〴㔳㠶散〴捣ㄸㅦ搸㔹戵〷晥攷慣愱㍦㈴昹〸㐴㡤〰攱㤸搵ㅦ㠳㤸㑤昵㠵㝤㜶〵搹㥤挳挱捥摤㥤㥦㠱ㅢ搲㕤挸搴㥥搰攰㉥搵ㅢ㐹〸㥡㈶㘰慡〷っ晢〲㄰㜴〴㌹昷㌳昷㐶㌱〱攰㍢㤶㉦㠶㥡㍦〰㍦戰㡥ㅦ㐹㠸㡥ぢ〰づ㙣㘴㔵㌹搸〲㐰㈱ㄸ扡〸㐴㐵挰ㄲ〰㘴扤〷ㄹ㙥敡扢ㅦ㕤〰㠴挱挹〵愰㠴㌶㜵ㄷ㌲㔵㠱㜲㝥〰㝣ち攳扥〰㝣攲〸㜲敥慢㔶挳搲㘰戶愲㉦㥢晣㌱搴晣〱搸〶㘲摤㥦㘴㕢㄰ㄷ〰摢摢㔹㔵〳㈳〲挰づ㔴摡ㄱ㐴搵㠲㈵〰っ㐰捥㙣敡㙤㌷〰㔱戰㜳〱搸㠵㌶㜵ㄷ㌲戵て捡昹〱昰㕦昹〰㜸挵ㄱ攴摣攵ㅤ〵㑢㠳搹㡡摤搹攴㤷昲〲戰〷挴㝡㌸挹〸㄰ㄷ〰㝢搹㔹戵㍦㡣〸〰㈳愹戴㌷㠸ㅡ〳㤶〰㔰㡥㥣搹搴㤳㙥〰㐶㠳㥤ぢ㐰㈵㙤敡㉥㘴慡づ攵晣〰㜸㌰ㅦ〰て㌸㠲㥣㝢捥昵戰㌴㤸慤ㄸ㠵㑡搵㝤㜹〱ㄸつ戱ㅥ㐳㔲〷攲〲㘰㥣㥤㔵攳㘱㐴〰愸愷搲㜸㄰㌵ㄱ㉣〱㘰〲㜲㘶㔳㝦㜳〳㌰〱散㕣〰づ愰㑤摤㠵㑣㑤㐲㌹㍦〰㙥捣〷挰つ㡥㈰攷昶昷㠱戰㌴㤸慤㤸挵㈶㕦㥦ㄷ㠰㌹㄰敢戹㈴〷㠳戸〰㌸搴捥慡㈹㌰㈲〰ㅣ㐶愵挳㐱搴㌴戰〴㠰㈳㤰㌳㥢扡摣つ挰㔴戰㜳〱㤸㐷㥢扡ぢ㤹㥡㡥㜲㝥〰㥣㤷て㠰㌵㡥㈰攷㑥晣㑣㔸ㅡ捣㔶㌴戱挹㝦挸ぢ挰㐲㠸㜵㌳㐹ぢ㠸ぢ㠰㌶㍢慢㘶挱㠸〰戰㠸㑡㡢㐱搴ㅣ戰〴㠰㜶攴捣愶㔶扢〱㤸つ㜶㉥〰㑢㘹㔳㜷㈱㔳㜳㔱捥て㠰ㄳ昲〱㜰扣㈳挸㔹ㄴ㌸ㄴ㤶〶戳ㄵ挷戱挹㉢昳〲昰ㅢ㠸昵昱㈴㈷㠰戸〰㌸挹捥慡挳㘰㐴〰㔸㐵愵㤳㐱搴ㄱ㘰〹〰扦㐵捥㙣㙡㤹ㅢ㠰挳挱捥〵攰㜴摡搴㕤挸搴㤱㈸攷〷㐰㑢㍥〰㥡ㅤ㐱捥搲挴㍣㔸ㅡ捣㔶㥣换㈶ㅦ㥤ㄷ㠰㍦㐲慣搷㤰㥣〷攲〲攰〲㍢慢㘲㌰㈲〰㕣㐸愵㡢㐰㔴ㅣ㉣〱攰㘲攴捣愶㘲㙥〰ㅡ挱捥〵攰㌲攸㠷㜴ㄷ㌲㤵㐰㌹㍦〰づ捥〷挰㕣㐷㤰戳㔲㌲ㅦ㤶〶戳ㄵ㝦㘲㤳㘷攷〵攰捦㄰敢ㅢ㐸㙥〴㜱〱㜰㤳㥤㔵ぢ㘰㐴〰戸㤹㑡㝦〵㔱㐷㠳㈵〰摣㠲㥣搹搴㠱㉥〰㠲户㐱㔲㜴〸㙥慦攵㥣摢摥〱㐹㐸㔳㥥㐷愶ㄶ挲愴ㅦ〸㜵昹㐰ㄸ攳〸㜲ㄶ㙥㕡㘱㘹㌰晥昴扤愸㑥敤㥦ㄷ㠴晢搹㥡〷㐸ㅥ〴㜱㠱昰戰㥤㔵㙤㌰㈲㈰㍣㐲愵㐷㐱搴㘲戰〴㠴挷㤰㌳㥢慡㜲㠱愰ㄷ㠱㥤敢攴ㄳ戴搹㤵㑣戵愳㥣ㅦ〰㈳昲〱㌰摣ㄱ攴慣㈱㉤㠱愵挱㙣挵㡢㙣昲戰扣〰扣っ戱㝥㠵攴扦㐰㕣〰晣户㥤㔵㑢㘱㐴〰㜸㡤㑡慦㠳愸攵㘰〹〰ㅢ㤱㌳㥢摡搵つ挰㌲戰㜳〱㜸㡢㌶㜵ㄷ㌲戵〲攵晣〰搸㌶ㅦ〰晤ㅤ㐱捥㜲搶戱戰㌴㤸慤昸㠸㑤敥㤷ㄷ㠰㝦㐲慣㍦㈱昹ㄴ挴〵挰攷㜶㔶晤ち㐶〴㠰㉦愸㠴戳捥〲㜵ㅣ㔸〲挰㔷挸㤹㑤㘹㌷〰扦〶㍢ㄷ㠰㝦搱愶敥㐲愶㔶愲㥣ㅦ〰㥢㝦挸㜳㍡晣愳㈳挸㔹㔹㍢〱㤶〶戳ㄵ㐵㠵㘸昲昷㔰昳㍦ㅤづ㐰慣㠳㈴㍤㐰㕣〰㌰㌴ぢ㔹㜵㈲㡣っ愱愱㄰㤵㝡㠲愸㔵挸ち〰扤㤰㌳㥢晡ㅣ㜵㘴㉥㠸㑥〲㍢ㄷ〰㐶㜸㠵㜴ㄷ㌲㜵㌲捡昹〱昰㝥㍥〰摥㜳〴㌹㉢㝣愷挲㤲〰戰㈳㥢晣㑥㕥〰㜶㠲㔸て㈴搹㤹慤敢扣㈲摣搵捥慡搳㘰㘸〸摤ㄹ㐴愵挱㈰㙡㌵戲〲挰㄰攴捣愶晥摢つ挰改㘰攷〲昰ぢ攸㠷㜴ㄷ㌲昵㍢㤴昳〳攰搹㝣〰㍣攳〸㜲ㄶㅡ捦㠴㈵〱㘰㙦㌶昹愹扣〰㠴㈱搶ㄱ㤲ち戶慥ㄳ㠰㉡㍢慢捥㠲愱㈱㜴愷㥡㑡㌵㈰敡ㅣ㘴〵㠰㈸㜲㘶㔳て扢〱㌸ㅢ散㕣〰昶㠳㝥㐸㜷㈱㔳攷愲㥣ㅦ〰㜷攵〳㘰㥤㈳挸㔹昳㕣〳㑢〲挰㜸㌶昹捥扣〰㑣㠴㔸㑦㈲㤹捣搶㜵〲㜰愰㥤㔵攷挱搰㄰扡㌳㠵㑡㔳㐱搴〵挸ち〰搳㤰㌳㥢扡挹つ挰昹㘰攷〲㌰ㄳ晡㈱摤㠵㑣㕤㠸㜲㝥〰㕣㥤て㠰慢ㅣ㐱捥昲敢㈵戰㈴〰ㅣ捥㈶㕦㤱ㄷ㠰㈳㈱搶㐷㤱㌴戰㜵㥤〰挴散慣㕡ぢ㐳㐳昰愷ㅢ愹ㄴ〷㔱㤷㈱㉢〰㈴㤰㌳㥢扡挰つ挰愵㘰攷〲戰〰晡㈱摤㠵㑣㕤㡥㜲㝥〰㥣㤹て㠰㌳ㅣ㐱捥㙡昰㔵戰㈴〰㉣㘶㤳㝦㤷ㄷ㠰㌴挴扡㠳㘴〹㕢搷〹挰㌲㍢慢慥㠶愱㈱㜴㘷㌹㤵㔶㠰㈸慥ぢぢ〰扦㐴捥㙣敡㈴㌷〰搷㠰㥤ぢ挰慦愱ㅦ搲㕤挸搴㜵㈸攷〷挰㌱昹〰昸愵㈳挸㔹㤸晥㌳㉣〹〰㈷戳挹换昳〲㜰ち挴晡㔴㤲搳搸扡㑥〰㔶摢㔹㜵〳っつ愱㍢扦愳搲敦㐱ㄴ㤷愷〵㠰㌳㤰㌳㥢㙡㜳〳㜰㈳搸戹〰㥣〳晤㤰敥㐲愶㙥㐲㌹㍦〰㤲昹〰㐸㌸㠲㥣昵昱㕢㘰㐹〰戸㠸㑤㙥捣ぢ挰㈵㄰敢戵㈴㤷戲㜵㥤〰㕣㙥㘷搵慤㌰㌴㠴敥㕣㐱愵㉢㐱搴敤挸ち〰㔷㈱㘷㌶㜵愸ㅢ㠰摢挰捥〵攰㍡攸攳㔴㌸扦㑣摤〱㤹ㅦ〰搳昳〱㌰捤ㄱ攴㉣搷晦ㅤ㤶〴㠰扦戲挹㔳昲〲㜰㉢挴晡㌶㤲摢搹扡㑥〰晥㘶㘷搵㍡ㄸㅡ挲㈶摦㐹愵扦㠳愸扢㤱ㄵ〰搶㈱㘷㌶㌵捥つ挰㕤㘰攷〲㜰て昴㐳扡ぢ㤹晡〷捡昹〱㔰㥢て㠰愸㈳挸㠹ㅣ戸て㤶〴㠰㐷搹攴敡扣〰慣㠷㔸㙦㈰㜹ㅣ挴〵挰㤳㜶㔶摤て㐳㐳攸捥㔳㔴㝡ㅡ㐴㍤㠸慣〰昰っ㜲㘶㔳㝢戹〰〸㍥〷㐹搱㙣扦ぢ愲ㄷ㈰〹㘹捡㜳〱ㄲ㤹㝡〸㈶晤㐰搸㉤ㅦ〸㐳ㅣ㐱㑥㈰挳㈳戰搴挵扡㜶㔶散㐰㝦攸㘶慤㙢昷㑡㑤㘸㙡敥㐸戶换搲㘵㘹ち晦搹㐱摣㤲敦捤攵摡昶㔸摣づ㡦敥㥦ㅡ㠷ㄵ㕢㐴㡤㜷慣㤰㘵㐹㔱挹㔹㌱戶ㄷ㔴晦㙦㕤晣㘷户㉥㉥慢攲㔹㙢攳㕤慣㍢愳搳㜸㔶挶扢㔶㜶㜵愲㥤搱挵㝣㔷戱愴扦㡣㠴攵散㑥㐶㝤敦㤲㥢㠴挶㘷昴摤㥤㤰摡攵昹搷换搹搹㜳㍢㈹ぢ攵㕤㥢㝥〲挲晦㕢搹昷㍥摢㘳慦散扦捥〹㙣㈳挹㈶㤲㌷㐸摥〴㔱〳㥤愹㤶愷攱晣扢戴戸愰攰㙤〸戰㐶㐷㥤㜷㐸摥〵㜱㑤戵敦㈳ㅢ晣ㅦ㤰㔲ㄳ㔰㌵挸敥㘲戸づ㘵戰搰㄰㤶晥〰㜲晤㈱㐸慦㡦㐰愶㑤㑡㌶㈳㑡攴㍦昵㍣㑤㘰㍤慡攸㝡㕤ㅢ晤愷ㅦ㤴戶㙢㤹戵愲㌵扥愰扤慤ㄵ㑦㌵㜱戹扤㉥㡥〷㔲搲㉡ㄶ㙣㤹搲㌶㙥㐹㐷戰㘵㔲ㄳ晥敢搵㌲㌳戹㈸ㄹ敢ㄸ㠷㈸㈰慣攵㑦㐱㤰㤸慣搴㑦㑥㉣晦晦戹㤲㕦㠰㥤㠱㝤愴㍡ㄷ昳㤵㜷昴摡㙢敡づ扣㈳敢摢昰㜰㔳㔲㥥敢㈲散挱㈰愲㌲㝥㠶㑢昵㔸愴㐵敢㉥昹昴扡㝤换㉥扡㜱戳昳晦㜱㔸つ㤵㑤㍦〶愷㜳㡦戶㥦愲㐸愸㉢㤹摡㠰㜲㤹㈳㜱昰㉢攸ㄷ愱ㅢ搸㙢戵㈵昹㡥挶㍤ㅣ㠱㌷㜸㉤昰㈴慣㙤㐵搰㔱㑦㌶㍡㌵户㈹戹㡣㔱ㄲ㝤㔲㜸㡡㘹摣㤲㜴㐷㥢㠴㜴昴㑥搵户㑤㙢敢愸㙦㑡㉦㙡㡥慤搸㈶攵㈴づ㕥㤰㙣㐵挰㔵㍢攲慥㍣扣戶㐵㡢㤲〹㥤㥡搵戶愴㍤㥥㥣㕣晦㜳〸挸㠲㝦攸㡢ㄲ㡢㔵愸戰晤戴ㄸ㈳昴㘶㠵挹〴㕢㐱攰㘹ㄸ昴㠶㡡戸づㄸ㥤攷㈶っ攲㉢敤㐴㜴㜶㔳㐷㜳戲㘷㑡攴㤲㉥㐹〱㐵㐴戱㈵㝡愴㘶㉦㐰〸㐵㝤敦搴挴昶愶〴㠳ㄸ戸㌳㜰扥挳㐷挳愶㈴攷㈳㘲㙤㐶㕢扡㠹捦慦昴㑥捤㐶㘸㐳㝡ㄱ㠳㙦攲㉢晡㘵攵㘴散〷㔲㘳㥢㕡搳愸㐶昶㈲搳愵愹㔹ぢ摡㤶攱〹捡㈵㉤慤ㄳ㘳㡢搲㍦㡢扤㠲挹挱搹㘴搷愸㐲㔵㔸愸㑡ち㑢㝥敡晥〹晥ぢ攳愶扦昳㘸摡㈰㜴搴㡥昶愶挶㈵㐴㑣慡㠹㠰ㄶ㤳挸㑥㉣〸㍣㠳㔴ㄷ〷㝤ㅥ晡㥤㐰㐲〶挹戱戱㔹㈱户扥昱㕡㤹攷㔲㜹戸搷摦愱㍤扤扥〷㌹㘰攲㥣挹㥤攱愳晦搶㐳㥥㠱㘷㘱搹㍢㤵㝡扢㕥㈶㕡㙦㕢㈸昷戱晢㄰㜹散㔲ㄸ㥡攸ち捣㜹晢㘵㈸㈵㍡散愲㝤㍡㤳ㄳ㄰昰搵㉢㌵㈵搶㤸㙣挶㐱戳㈵搶搱挷捥昰〴〸㑦㕣愵ㅤ搹戸戶㤶㤶ㄸ晢ㅣ晢敢慣㜸慣㌹㔹㤲慡㕢搲搱㌶戵愹㔵愷㐰愴㘳㍡慣搸㜲戰㘲换㠵搵㉢㌵㤳昱慢㤲愶慤戶昹戱昶愶㡥〵㉤㑤昱ㄲ㘶ㄸ扤昳戳攸慣㤸㐰攴㤰〶㐰戹㤹挹挴㝢㈸户て㙡搸摤㈳㜱㘲㐱攸戸晢搱愵ぢ㔵㄰晦搴㑦っ㙦挴搴㈳㐷ㄵ晤㈳慣〵昰㈷㜳㤱㌴攴ㄳ〹㄰㐲昲ㄳ㉥挹捡散愴㥥愷〲晥昴㘶愸㌲挱扦攲ㄷ㐰扡㡣㝤敢〱㠵搰㤴戶㔸㘲〲㉥户摡摡㝢㌸て㈵㤷㘰搷㜲慥㘹户ㄸ㡤㌸づ㤱㔴〸㥣㕤摡㤴㐸戶㤷㤰㌱ぢ愷㈷挵㡣㘳っ摡晢㤰搸ㄴ〴〲㍤㑢晣敡㥡㙣㙣つ㜵㘲扣摣て㜵㑦捥戱晦攱㐱搱搱㙣㝢㈸㔴〴慡ㄹ愱慦ㄵ㠸㝡ㄱ㔹晡攳㔱㈸愴〲慡㉦〸扣〴愱㜷摦㘴〷〶㈲㝣㔰㐳愹㤸搱㘹挵っ㔹㉣㐱㜸㥦挴㍡〶挴㤱㥥慥ㄸ挵愰ㅤ㥥㔸㘲㥥ㄱづ捥㐲㉦㑦㈶㐲昶〴换㤳㌳㥥改ㄴㄶㄶ㘳㔷〷扤搷挱㌹搵挲㔸换慣愴〴㉦慡㕤搰㠴㘰㌱㕡扣㌳〷ぢ散㌷昸㍦㈸敢㕤敥っ㠵㜴㄰愵ち㐲敡㔵㔰〳㐵㈹㌹㈱敥㐷摤㠳㔰㤴㠰愸户㤱攵ㄹ㠱敢昸愵摥㐵㤶挷戰㠲㈰㥦㠵摦攲㌹㔳扤㠷㈲㥣㌷㌵㜷㠸㝡ㅦ㈹㑥㐷㤹敥搹ぢ摣敥扢攷〷㉣㠱㍦摤㥢㐶㥣㡣晡㄰〹攳㠷㙢㥦昷㠱㡥㉥愵攲㐷晥ちㄶㄵ晡㔲攱㘳㈸㜰扦〷晢㈱户慤挱㌳晢搱㕤ㅦㅣ晢㐳ㅢ㌸㝥收㌲敦挲㜱㕢㥡摦㡥收扦㠳㠲ㄷ挷ㅦ挰戳㜱摣ㅥ㉡㕢㡥攳㡦㈸㈷㌸敥㐰换㥢㤱换挲㜱〰戸摤攳挸㍥㈷㌸敥㐴㈳戰㈱㝦っ慢昳挱㜱㈰㜴昴捥㔴㉣昲㔷搸㠵ち扢㔲㠱㔱㜸㠲攳㈰攴昲昷㑢㜹㔶搷〷捦㈱㈸〵㍣ㄹ㥢㘷摡攱挲㜳㌷㔶㌳㤴搵㌰㡥捥㡢㈷㠳攷㙣㍣换愰戲攵㜸昶㐷㌹挱昳ㄷ戴捣挰扢㉣㍣㠷㠱摢㍤㥥っ搰挳て捦㝤搳㠸挱㤳㔱㝡挶て㌲㥤戹㘸㌸㜴昴〸㉡㌲㠲捦㐷㘱㑦㉡散㐵〵〶昵〹㥥㈳㤱换敤㤷昲㤸戵て㡥攵搰〶㡥っ昱㌳收㕤㌸㠶㘹㍥㐲昳っ挷昳攲挸ㄸ㍣ㅢ挷ち愸㙣㌹㡥っ摢ㄳㅣ㉢㘹㤹昱㝢㔹㌸㔶㠳摢㍤㡥㡣昳挳て㑢㜹㌴㘲㜰㘴戰㥦昱㠳㑣〷挷㈸㜴㜴㉤ㄵㄹ〸攸愳戰てㄵ昶愵〲㘳〳〵挷晤㤰换挵㌱㕦㝦摣ㅦ摡挰戱搲㘵摥㠵攳㘸㥡ㅦ㐳昳㡣敡ㄳㅣ㌱㥤愱㜵㍣捦㔷㍣晡搸㌸搶㐱㘵㍢㥣㤰戴捡㜳收摤㥥㕤慡㌱㈸㈹㐸㡥愵敤㍡攴戲㤰慣〷户㝢㈴ㄹ㌰㠸ㅦ㘲〴㘹挴㈰挹愸㐱〳ㄴ㜸〶挹〹搰搱ㄳ愹挸㠸㐲ㅦ㠵㐹㔴㤸㑣〵〶ㄹち㤲〷㈰搷搳捣㤴㝣ち摥愷ㅦ㑥㠱づ昰㘳愰愱㌱敡挲㙦㉡㡤㑥愳㔱〶〵㝡昱㘳㈴愰攰愷㠹㥦㙣ㄱ㔰搷㘹戸㥡ぢㄵ〱㙡〶㡤㌰㘰㌰ぢ愸㤹攰㜶てㄴ〳ぢ昱㐳㘴㈲㡤㈰㈱㝦㡣㉥㌴㑤㘶摤㑥㤷㥢つㅤ㍤㠷㡡㡣㍣昴㔱㤸㑢㠵㠳愹挰㘰㐴〱敡㄰攴㌲㐰昱挱㝤ㅦ愰づ㠳づ㠰㥡攷㌲捡换㍦攷㠰㝣㌸㡤ㅥ㐱愳っㅥ昴〲挵㠸挱㙥㠰㘲㍣愱〰㜵ㄴ㡤㌰戰㌰ぢ愸㜹攰㜶てㄴ〳㄰昱㉢搰㌱ㅡ㐱㐲晥ㄸ㠵攸㠳㐳㈳㜴㜴㥣㡡㡣㔰昴㔱㐸㔰㈱㐹〵〶㉤ち㔰㈹攴㕣㐰搵晡〱戵〰㍡〰㙡愹换愸慢㐷㌵搱攸搱㌴捡㌳㕡〱慡昳捡㕢晤〶㍣㝢㐴㉥㠴捡㤶捦㙣っ㐶ㄴ昴㥡㘹㤹㔱㠹㔹攸戵㠲摢㍤㝡㡣㕥挴て㑦摤搳㠸㐱㡦㈱㡣〶ㅣ㌲㥤㙥戶〸㍡㝡㌱ㄵㄹ摥攸愳搰㑥㠵㌴ㄵㄸ昱㈸攸昱㝤㐶昹㡦戸昲〲〵㥦㡥户ㄴ愵㠰㈷攳㈰㑤㌵㉥㍣㤷戱㥡攵慣㠶㌱㡢㕥㍣ㄹ愸㘸攳戹〲㉡㕢㡥㈷㘳ㅢ〵捦㕦搲㌲㠳ㅣ戳昰㍣ㄶ摣敥昱㘴㌰㈴㝥㜸戲㥦㐶っ㥥㡣㠸㌴㝥㤰改攰昹㙢攸攸攳愸挸㘸㐹ㅦ㠵㤵㔴昸つㄵㄸ㐰㈹㜸ㅥ㡦㕣敥㤱㐲㥥愵昷挱昱㐴㘸〳㐷㠶㔳ㅡ昳㉥ㅣ㑦愲昹㔵㌴捦搰㐷挱搱㜵愴㘰扣愳㡤攳挹㔰搹㥡㈳〵㠳㈴〵挹摦搲㌶愳㈵戳㤰㍣ㄵ摣敥㤱㘴㔴㈵㝥㔸㕦愷ㄱ㠳㈴㐳㉢㡤㈷攰ㄹ㈴㑦㠷㡥㕥㑤㐵㠶㕤晡㈸晣㡥ち扦愷挲㉤㔰㄰㈴捦㐰㉥㌳慥昹㠲ぢㅦ晣捥㠲づ昰㘳㈴愶㌱摡㑦㙡㤵㉢㤲戳㘹昴ㅣㅡ扤ㄷち㕥晣ㄸ㉡搹捤〴挸㐰㑡〱敡て㌴挲㠸捡㉣愰搶㠰摢㍤㔰㡣扣挴て㜱戹㌴㠲㠴晣㌱晣搲㌴ㄹ㍣〳搴昹搰搱ㄷ㔰㤱愱㤹㍥ちㄷ㔲攱㈲㉡㌰㕡㔳㠰扡ㄸ戹っ㔰㝣㈷㠷て㔰㙢愱〳愰ㄸ戱㘹㡣扡㍡摡愵㌴㝡ㄹ㡤㌲扡搲ぢㄴ㐳㉡扢〱㡡〱㤷〲搴ㄵ㌴挲挸换㉣愰慥〲户㝢愰ㄸ愱㠹ㅦ㕥㔷㐰㈳㐸挸ㅦ挳㌴㑤㤳挱㌳㐰㕤〳ㅤ㝤㉤ㄵ㕦昷㔷戸㡥ち㝦愲挲㐶㈸〸㔰搷㈳搷挷㥣㝢攰㌵㈲㝣㈵㠱て㔶㌷㐰つ㔸㌱戸搳㔴散㍡慡摥㐸扢㝦愱㕤〶㘲㝡戱㘲昴㘵㌷㔸㌱㌶㔳戰扡㤹㐶ㄸ愴㤹㠵搵㉤攰㜶㡦ㄵ㠳㌹昱挳㡢て㘸〴〹昹晢〲搴㌴ㄹ㍣㠳搵㙤搰搱户㔳㤱搱㥥㍥ち㜷㔰攱㙦㔴㘰〰愸㘰㜵㈷㜲ㄹ慣昰昲㤳㍣㔸慤㠳ㅡ戰㘲ㅣ愸戱敢敡㔷㜷搱敥摤戴换㤸㑤挱捡㜵㘰愵㤷昶〴昶て愸㙣昹㠱㠰戱㥤〲攰㍤戴捣㈰捦㉣〰敦〳户㝢〰㌵㡡愱搱㜸㠷〲㡤㈰㈱㝦㈱㜰㡤ㅦ㘴㌸〷㠲〷愰愳ㅦ愴㘲㑦㝦㠵㠷愸昰㌰ㄵㄸ㐰㉡〰㍥㠲㕣晥〳慢扣晥挳愷敦㍤㠶㔲挰㤳㘱愵愶ㅤ㉥㍣搷戳㥡つ慣㠶㈱愰㕥㍣ㄹ昷㘹攳昹㌸㔴戶ㅣ捦㠱㈸㈷㜸㍥㐱换㡣ㄹ捤挲昳㈹㜰扢挷㜳㔷ㄴㄳ㍣㥦愶ㄱ㠳㈷〳㑣㡤ㅦ㉥㍣㥦㠱㡥㝥㤶㡡㠳晤ㄵ㥥愳挲昳㔴㘰㍣慡攰昹〲㜲昹昱捣㜷㠰㝤〹愵㠰㈷愳㔴㑤㍢㕣㜸扥捣㙡㕥㘱㌵㡣㈸ㄵ㍣㕤〷㔸㠶㤱㜶㌳㤶ㄹ㘴㉡搰扤㑡㈳㡣㌶捤㠲敥㌵㜰扢㠷㡥㔱愹〲摤敢㌴㘲愰慢〶搷㌴ㄹ㍣搳ㄵ㌷㐲㐷㙦愲㈲挳㔶㝤ㄴ摥愰挲㥢㔴㘰㈴慢㐰昷ㄶ㜲㤹戱㡣昷敢攴ㄹ换敦㐰つ㔸敤攷戲敢挲敡㕤摡㝤㡦㜶挷㐳挱㡢ㄵ㈳㑥扢挱㡡昱愸㠲搵晦搰挸㘴攴戲戰晡㄰摣敥戱㍡㄰挵〴慢㡦㘸挴㘰挵㈸㔶ㅦ㈸㍥㠶㡥晥㈷ㄵ愷晡㉢㝣㐲㠵㑦愹挰愰㔷挱敡㌳攴㌲〷㔳扥ㄵ挸㘷㤰㝥〱ㅤ〰挵挰㔷㔳慢ぢ愸㉦㘹昴㉢ㅡ㘵㤰慡〰攵㥡昴ㄸ㤹㙡て搲慦愱戲攵㠳㤴挱慣㠲摥㌷戴摣㠰㕣ㄶ㝡晦〲户㝢昴㘲㈸㈶攸㝤㐷㈳〶㍤㠶挰ㅡ㍦挸㜴㈶扤敦愱愳㝦愰㈲挳㘳㝤ㄴ㝥愴挲㘶㉡㌰㘲㔶搰攳㈲㝣敥搹㙦扥挹づ㜷慦㠹㈳攳㘷㡤㜹ㄷ㡥㐵㤰㙡扣搳〲搷㠲㔰昰㜶㌸〶戸㜶搳攱ㄸ晥㉡㤰〵㘹㠴㜱戰㔹㤰㤵㠰摢㍤㘴㡣㤷ㄵ挸昸昶搶っ㘴っ㥡㌵㑤㠶て〶戲㄰㜴㜴㑦㉡㌲愰搶㐷愱ㄷㄵ㝡㔳㠱㌱戶〲㔹ㅦ攴㌲ㅤ㡥慦㘷昲改㜰ㄶ㜴〰ㄴ攳㙣㡤㔱ㄷ㔰㝤㘹戴ㅦ㡤㌲㈶搶摢攱㑥〱捦敥㜰摢㐰㘵换㍢摣愹㈸㈷攸昵愷攵搳㤰换㐲㙦㍢㜰扢㐷㙦㌵㡡〹㝡摢搳〸㥣㤰㍦㐶摣ㅡ㍦挸㜰㍡摣づ搰搱㍢㔲㤱搱戸㍥ち〳愸戰ㄳㄵㄸ愰㉢攸つ㐴㉥晦㔱㐱㕥〱攵㠳攷㉥㈸〵㍣ㄹ戶㙢慡㜱攱戹㉢慢ㄹ挴㙡ㄸ㘲敢挵昳ㄲ昰㙣㍣〷㐳㘵换昱㘴㈸慥攰㌹㠴㤶㉦㐵㉥ぢ捦愱攰㜶㡦㈷㘳㜷〵捦㌲ㅡ㌱㜸㌲㠰搷昸攱挲昳ㄷ搰搱扢㔳昱㑡㝦㠵㘱㔴搸㠳ち㡣昷ㄵ㍣㠷㈳㤷㍢㠰昳攱戸㈷戴㠱攳㜵㉥昳慥㌳攵扤㘸㝥㈴捤㌳㔲㔷㜰㜴ㅤ㕤ㄹ㥥摢捤〰扥つ㉡〲㔹㌹㡤㌰㡡㌷ぢ戲〸戸摤㐳挶㘸㕦㠱慣㠲㐶っ㘴っ昹㌵㤰㠱㘷扡㘰㈵㜴㜴ㄵㄵㄹづ散愳㔰㑤㠵ㅡ㉡慣㠳㠲㐰ㄶ㐵㉥㜳㜴挵摢扦昲ㅣ㕤昷㠱ㅡ戰㘲愰戰戱敢敡㜳晢搲敥㝥戴晢㈸ㄴ扣㔸慤〷捦挶㡡㤷晡戲㐵㐰摤㌷㌵ㄹ攷㉢㔸敤㑦㈳㡦㈳㤷㠵搵ㄸ㜰扢挷㡡㠱挱㠲㔵ㅤ㡤愰〶昹㘳㜴戰㘹㌲敢㜶㠶敢㔸攸攸㜱㔴㘴攴戰㡦㐲㍤ㄵ挶㔳㠱挱挴㠲搵〴攴㌲㤳ㅤ摦㔹收㌳㌸㈷㐱〷㐰㌱㘰搸ㄸ敤㈷戵捡㌵晤㘴ㅡ㍤〰㈴昰㍡ㄴ扡〸㑢㐰㌴㤳㉢㤸戳て㉣〴㔳㜳㕡㥢㍡㄰㌱挰㑢挰〹㑤ㅤ㔸晢散㤵〲㐱㔲愲㉥〷㐸㈴㠱慢搰㠸㑣㠸搲慥戹愲慣㤸愵㕤㜲攵敥㈰愶愱㍥㘲㍢扣挹ㄵ搵搴㥤㤲㠴㌹昹戴昱攷ㄴ昷愴散㈸㍣㈷昴㐹㤵攵㡦㔹㜵攱捥挸㤵㝦㈳㑡㑡晡㄰㥥㘴㐲㥦挰㐲㈳ㄷ㔲昴㔴愴ㄹ㌴戵戱摢㉥攲ち攱㘵㔰㕡㠸㠱㔳㌶慦户ㄳ㈳㡥昷扡㈰昲㈰攴攴㄰㔷搲挷㐹㑥㕦搲㤱㈵㠹㉤摦挶㤱攰挵㌱搳㕢ㄱつㄴ㡦戵㈷㝥㈶愱㈴昰捤づ㜹㤲愸㤰㥦ㄸ㡥〶㈳摣㕣〱㈰〸㌲㥣收㘰扤〹㔸㙦㑤〴㌴㈷扦摥㠴㍢ㄳㄸ㕤挲ㅣ㕦愷㉣㝢挱㝥㤵戲挴〶捥㐸㈲戰て㉦㍣㙦㑥㙥㈳〵㌲㔹〹㥢搰愹扡挶㌴攲捣㍡ㄸ㐳攴愴㘴愰敢搴捣㘴㌳摥扦扣㌴㠹㤰ㅦ㈷㌵㈳摥㠱㜸晦㡣〱扥挱敤攷戳㠷㠰㐸戱戳㤷㤴散愷㘰ㄷ昳㕢戶ㄳㅣ㐳㍦㜱慦㘲㡥㑦挹昶昱㘸㜵晥㜹摣慥ㅤ㕤㘰ㄲ昶慡㘴㠰㌱搰㕤㐴慥㘱慥㜵㠷慢㜳㈴㙤㘳㥥愲戰㘷㌸㤹扣㝡ㄹㅥ挳摢㝡㌳づ戱扤〳慦㌹攴㉢㈶㑢㌹㜴㥡ㄱ晦搳搱㠴㐸慥收ㄵ㝤㔲㤳㕢攳捤㑢ㄲ㐹〹〳㌳㜳戶㐴㠳晤㉣昶ㄷ㈳ㄶ㥣ㄱ搵〵㉥づ㈸㤳昱戱〸昳摡㍢㕣ち晥挴晤愴愷㘳愴挹㘴〷ㅢ㈱㝤㤰㌳敥ㄸ㤹扥搵捦〶㠴搰晡㝥㥤㑦戶挸㈷〴㌰戵攵戰㌸愷㌱挰㝢㥣㜹扣㐰㐶㥣㑢㙤㑡ㅢ摥㜱㡥㘰㔲ㄷ㙢㔲㤳捤晡㔹散㈷昸㘹敦愶㘰㄰挱㜰㍦ㄱ㜹ㅡ挱慣㈷晦㈱敡捤昹㝦㌴㡦㌱㕣戲㝦ㅢ㝢挰扥㈲㤸㠹㝤ㄲ挴ㅢ㈳搱慦攵摣㠹㈷㘹㠵㈴㡥㈶㥦㄰㤰㤳戴㔹㔰㔴㝣㔴挰㍥㐹戳㜷慢㥥〳㙥昷㈷㘹敦愳ㄸ㝢㥦㥥㑢㈳㐸挸摦〷攰㥡搳㈵扢㐲㥥㈹敡㠳愱愳て愱㈲㥦㉦昰㔱㌸㤴ち㠷㠱〴ㄸ㘶敥㥤㙦昲㐶捣搳㜸愰㠵㜱㘸㈵㉤㡣挷挳㘸つ攲㑤㝤㜸㈲〰㘷㘹挱㥥㈵㡣愸搷㠷挳散攳ㅢ㌶㡣㘲㝢ㄴ㐳搲㑤晤扤挱㜰ㄶ愹㡦㘰晤㐷㠲㈸挶慥㡡㕦㐷㌱挷㈲昸ぢ㌰晥搰ㅢ㔶㤷ㄳ昲㠸〲㌸㜴㌳昸㜱㔶挷㡡㘶〴㥣㌲挹㌰㍢㍢挵〶摡㘲〴晦戵戵㘳散ㄶ㝢ㅦ㡣挹㤴攵㠳㌱㍤晢㝢㕥㠸㈹挵㈸㘱㙣㘵攰搲敦㜲㕦晡㤸㈹捦㐶㜷扥ㅤ㡦㘵戸〵攷愱㠹晤愷㌶挵摢摢搲㙤愹㡥㐱戳㄰㑤㍤㠸㉦ㄸ㑤㘱昰搶〵㉥㠱㐵摦㍡改㔸㜱㉢ㅣ〹㉣攵ぢ昷㐲ぢ㕢摢㤶戵㑡㙢〲㘹扥㘷㔵昰敡搱㠳搵㜰㐸换戶ㅢ㠰戳㌶愳愱㉣慣ㅢ㐱㝢ㄷ㔹〵扣㑤㠳㝣㌰㡥㝣搹戸戱攳㘶㌶攰摤捤戱㜰慡戶㉡㔵ㅥ慤愹慣㉣㙦㙣㡣㌴㔶㐵ㄳ㡤挹敡㘸㉡㔱㔱㔳㤳戴㤴㔳㐶㈷㔰挶㉡㌴戹㈴㜳㐵㈶㐷㔹㈰㠸摣㤶〶㈱㐲ㅦ㡦慤慡戸㑡愸㘴㜱㡦ㅥ㌹攷㠸㌹挱㡢㤹ㄷ㈹〶㠳㡣㕤っ㥣〷戰扣㈷㤶晥㠵戲昷〵ぢ昳㐲㐲㉦㐰ㄳ㜴ㄳ㐸挸敡㠱㠶戳㐱挱愳㐱晢㡣ㅢ摢攰㡡挱づ㉥〴慦ㄷ㜸㌲攷捤挴换㔳㠳捤攰昴〵㈷晢㉢㉣挱ㄶ戰晢㠱㡤户〳㥡昷〵戲昳㔹㈵㡥㜵㍤㤸搵づ㈱㔹〴㔵晢㈱㡢㤰㐱戰ㅤ㉣戶ㄴ㜹㉣ㅦ㠰戲换慢搵昰㤲ㅤつ捣〲捤摥挳㡥愲㑥〳㠷㥤㈵㝢㘷昷㌶昵㉣㠵ㅥ㜶㜶ㅦ挷㜴㜰ㄹ昲昶捥㡥㠷昱戲昹捡㜰扣ち㕦㔰愸挴㕥㡥㔵㤴㈷愲挹㘸ㄵ㍥㘹㤰愸㘸㉣慦戶㑡㥤㌲㝡㌹捡㔸㤶挹慤㘰慥慦挹㔱愶晡㈳挷ㅤ慥㑥㐲㐳戸㌳〴搴㘳㈱搲扦〲〹㔹摢㐲㠸㐴㠱㈶愸㥡㈸㙡〲愷〹㤳戵㥤ㄱづ愳挶ㅥ㈴㈷㔲昸〶㔲㙡〷㥡㈵㙢ㄵ㔸ㄹ㑣〶㠰㉢㤸慣㐰㘵戹㤸㉣〳㌷ㄷ㤳㥤㑣㍤愷挲ㄴ㌰ㄹ攸㤸づ㥥㠶扣㡤㐹㜹戲㉡㤶慡㑤㔵搵㤴㔷㔷㔴㈶慢㉢㘳攱㜰㈴㔵㤹慣㠸㔶挵㘳㤱昲挶㠴戵戳㘹捥改㈸㘳敤㘲㜲慢㤹摢搵攴㈸㔳㐳㤰ㄳ㑣ㄶ扢㌱㌹〳㈲㝤㈶㐸挸摡つち㐸昸㘳㌲搴〸昷愶㐶㌹挹ㅡㄶㄵ㑣㝥㘱㉡㍡ㅦ慣っ㈶挳挰ㄵ㑣㤲扥㤸挴㝤㌱㘱㤴愱㌴攲㘲㔰㘰㌲摣㌱ㅤ扣〴㜹ㅢ㤳㔸㌸搱ㄸ㡦攲ぢ〱戵搵㤱捡㐸㉣搶㤸慡㙤っ㐷慢ㅢ攳搵昱挶㜸㔵㔵搲ㅡ㘱㥡戳ㄶ㘵慣㍤㑤㡥㡦挲㔹㝢㤹ㅣ㘵慡ㅣ㌹挱攴㐸㌷㈶㔷㐰愴慦〴〹㔹㘱㈸㈰攱㡦㐹挴〸慢愹㔱㐳㜲㍤㡢ち㈶㤵愶愲ㅢ挰捡㘰㔲つ慥㘰㜲㤰㉦㈶搳㝤㌱愹㌱昵摣っ㔳挰㈴敡㤸づ晥ㄵ㜹ㅢ㤳㡡㜸㔵戸㍡㤹㡡搷搶挴㈳㤵愹㘸㉣㥡㐸挶㙢ㅢ愳戵㌵挹㡡㔸㜹戴㌲㘱搵㥡收摣㠲㌲搶㍥㈶㜷㉢㜳晢㥡ㅣ㘵㙡㝦攴〴㤳挹㙥㑣敥㠰㐸晦つ㈴㘴㡤㠶〲ㄲ晥㤸㡣㌱㐲ㅥ㔱攵㘳㌶晡ㅥㄶㄵ㑣挶㥡㡡敥〳㡢㤸挸㕦㍤戸㠲挹㈸ㄷ㈶挱〷愰㤲昷㘸愴昶昵〵㡡〱㠱搲戲㠷㐰〱搴〴攴戹㔹ㄳ㑤㘲㤲㐹㌰攲㡦㥢㥡㠲㠴戸㕢敢戸㉢〶ㅥ〱搵㡦㠲㠴慣愹㔰㈰㉦昸ㄸ愸㜷晥㕤て㕥昶晣扢〱ㅣ㥦昹昷㜱戰晤收摦㘹㡥㜵㕤㡦㉡攴攳㍢晡㈹愸摡㜸捤㠰㤰㄰改㘷挰捡攰㌵ㄳ㕣挱㙢㉦ㄷ㕥㥡㜸挹晣㍢挲ㄷㅡ㠶〰㔲㐳扦〰ち㘸㘶㈳捦捤㥡㘳ㄲ㜳㑤攲㘰㈷愱づ㐳㐲愰搹挳つ捤㑢㌰愰㕦〶〹㔹㠷㐳㐱㡣ㄲㅡ㑤㉣㌴摤搷㜴搶㍡挲〸て㐴㌵昲㠱ㅦ扤㤱㐲改〹㐷㐱㈸㥥扤〱㔶挶戳㜹攰㡡㘷㍢晢㝡戶㤳慦㘷㌱㔳捦㍢㌰〵捦ㅡ㤱攷㘶挵㑤㈲㘱ㄲっ捡攳愶ㄶ㈰㈱㥥敤攸昶散㍤㌶敦㝤㤰㤰挵㜰㍢㈴ち戴㥦㘷㐷ㅢ攱㑣㙡捣㈲昹㠴㐵挵戳㘶〸挵戳捦挰捡㜸搶ち慥㜸搶摢敤搹㍣㔶挱㘳㘶㑦㕦捦摡㑣㍤㕦㐱て㥥㉤㜲㑣〷扦㐶摥ㅥ昷㡤搵攱慡㜸㜹㉡㤱愸㑤搵㔴搶愴㤲搱㘴慣㈲㤲慡㠹㤵愷㈲挹昲㡡㥡㙡㙢戱㘹捥㌷㈸㘳戵㥢摣户捣㐹㤴ㅤ㕢㑦㤹㕡ち㤹㘰ㄲ㜰㌰㤱㘳收昷㄰改ㅦ㐰㐲搶㌲㈸㈰攱㍦敥㤷ㅢ㈱㕦㠶㈸摦㍢搲挵〱愴〴㤳㕦㥡㙡㠳㘰ㄱㄳ攴ぢ搴戱愰㠲挹户晦昲㍢㘶㝥つ㙥敥㌱昳㔷愶㥥㄰㑣〱㤳㕦㍢愶㠳㍤㤱㜷㌰挱㐹㐴㑤ち挷捡敡㈸扦㠷ㄴ㡥㔵挶㉡ㅡ㉢慢ㅢ㘳昸挰㔷㈲㔱ㅤ戳㡥㜳捡攸㕥㈸㘳慤㌴戹摥捣晤挶攴㈸㔳㈷㈲㈷㤸㝣㡡挶㘴捥㈳㉣㠸㜴㕦㤰㤰挵昰户扣㤸慣㌲挲㜹挴㈴㐶戲〳㡢ち㈶扦㌵ㄵつ㘰㐵挴㠳㝦愷㠲㉢㤸扣敤挶㈴㌳戶摦昴挵㠴搱㙤搲㠸㕤㘰ち㤸㥣㡥㍣㌷㙢戵㐹晣捥㈴㝥敦㈴搴㔹㐸㠸㘷㥢ㅣ捦挴挰㈰㌶㙦㌰㐸挸㘲㘰ㅡ㜹挱㈱挸㝡愷扤摤挰换㥥昶㠶㠲攳㌳敤㤵㠱敤㌷敤㥤攳㔸搷昳㔱㠵㝣㈴㑡て㠳慡つ捤ㅦ㈰㈴ㅡ㝡㌸㔸ㄹ㘸搶㠰㉢搰㍣敦ぢ捤戳扥搰㌰㥥㑤㍣ㅢ〹㔳㠰收㝣攴戹㔹ㄷ㤸挴㠵㈶㜱㤱㤳㔰㙢㤱㄰㘸㥥㜶㐳㔳捥收㠵㐱㐲搶愵㔰㄰愳㝥㤳挳㘵㐶搸㡡㙡攴㐳㔴㍡捡愲戲搳慦㠰㔰㍣摢〷慣㡣㘷㔷㠱㉢㥥㍤攸敢搹晤扥㥥㕤㙤敡搹ㅦ愶攰搹㌵挸㜳戳ㄸ㜰㈶㠹敢㑣㠲ㄱ㘶摣搴つ㐸㠸㘷昷扡㍤ㅢ挳收搵㠱㠴慣ㅢ愱㤰搷戳扦ㄸ攱ㄲ搸㤲㡦㕤改㐹㉣㉡㥥摤っ愱㜸㜶〰㔸ㄹ捦㙥〱㔷㍣扢搵搷戳扦晡㝡㜶慢愹㘷ㅡ㑣挱戳摢㤰攷㘶摤㙥ㄲ㜷㤸〴攳挱戸愹㜵㐸㠸㘷㌷戹㍤㥢挱收ㅤ〴ㄲ戲敥㠲㐲㕥捦敥㌶㐲扥挰㔰㍥愸愵て㘱㔱昱散ㅥ〸挵戳挳挰㘲〲㜹扣攸ㄸ㔴㍣扢搲敤搹㍣㔶挱〹晤㜲㕦捦敥㌷昵ㅣ〵㔳昰散〱挷㜴戰〱㜹㝢昲慡愹㑣搵挶攲戱㜰戲扡㈶㕡搹ㄸ㑢搴㔶㤶㔷㠴慢挳㤱㜰㜹㑤㑤㘳㌴ㅡ戵㈴挴ぢ㤵攸㜹㈸㘳㍤攴㔸搰㌱收ㅥ㌶㌹捡搴㘳挸〹㈶ㄷ㌹㤸挸㠴㥥㠰㐸㈷㐱㐲ㄶ㐳戵〴㤳愳㐱扤ㄷ㐱ㅢ㡣昰〴㔶㜶㈲㐹㌳㡢ち㈶㑦㐰㈸㤸昰㠳戲㤹扤晤ㄴ戸㠲挹㤹扥㤸晣摥ㄷ㤳愷㑤㍤敤㌰〵㑣㥥㜱㑣〷搳挸摢㤸㐴慢ㅡ愳挹㌰收㜰㑣攱㤵搱㔴㐵㙤㉡㤶㑣㐴慢㈲㡤攵昸㘲㘳㈵敥〲㐸㤸ㄶ㕢搸㠱㌲搶㜳愶㜱㑢㤸㝢摥攴㈸㔳㉦㈱㈷㤸㥣攲挶㘴㌹㐴㝡〵㐸挸㘲戸㔵㕥㑣㕥㌱挲㔳㔹搹㘹㈴㉢㔹㔴㌰㜹搵㔴㜴㍣㉢㠲㑣晥㕥〳㔷㌰昹㤵ㅢ㤳捣㠴㝥㡣㉦㈶慦㥢㝡㔶挱ㄴ㌰搹㠸㍣㌷㙢㤳㐹扣㘱ㄲ㙦㍡〹昵づㄲ攲搹ち挷㌳昱攲户㙣摥㈹㈰㈱敢㕤㈸〸捦㙦搶㝡捦〸捦㐴㌵昲愵㌳㝤〶㡢㡡㘷晦〳愱散敤戳挰捡㜸昶㈱戸攲㔹㡢慦㘷ぢ㝤㍤晢挸搴昳〷㤸㠲㘷ㅦ㈳捦捤晡愷㐹㝣㘲ㄲ㥦㍡〹昵〵ㄲ攲㔹㤳摢戳㌵㙣摥㜹㈰㈱敢㑢㈸攴昵散㉢㈳㕣㠳㙡攴㙢㙡㝡㉤㡢㡡㘷摦㐰㈸㥥㕤〶㔶挶戳㝦㠱㉢㥥ㅤ改昶㙣ㅥ慢攰搸㍥摣搷戳敦㑣㍤㔷挱ㄴ㍣晢摥㌱ㅤ扣ㅡ㜹扢ㅦ㈷ㅢ攳昱㜰ㄴ㕦㈷挶攷ㄹ㉢㙢㙡㈳戱摡㥡㘸㑤㉣㔹ㅥ㙢慣愹㐸搶㐴㉡慤ㅦ㑣㜳慥㐱ㄹ敢㐷㤳扢㤶戹捤㈶㐷㤹㉡㐴㘳〴㤳㌹づ㈶㌲戶慦㠷㐸晦ㄹ㈴㘴㌱㌲㐹㌰昱ㅢ摢挵㐶㜸〹㌱㔹㑢㜲ぢ㡢ち㈶㐱〸〵㤳摢㔸ㄱ㘴昲㔷〲慥㘰㌲搹㡤㐹愶ㅦ㑦昴挵㐴㥢㝡敥㠴㈹㘰ㄲ㐲㥥㥢搵搳㈴㝡㤹㐴㙦㈷愱㉣㈴挴戳昱㡥㘷ㄴ攸㜵㙣摥㕤㈰㈱㡢愱㐴挲昳敢挷晤㡣㤰㉦㈱㤴㙦捡改〷㔸㔴㍣㤳㈸㈱昲ㅦ〲㡢㕥〱搲〲戵ㅤ㡡㠸㘷戵㙥捦㌲㝢扢挶搷戳敤㑤㍤㡦挱ㄴ㍣摢〱㜹㕡っ慥㐷摥㌹つ㡤搵㠴ㄳ搱㘸㔵〲攷㥤㤵昸㤸㙤㘳㐵㘳㜵慡慡扡戱㈲㔵ㅥ〹攳㙣摤摡搱㈹愳㌷愰㡣挵挰㈱㕡搰㡦㌳㈷ㄱ㐴捣㔱愶ㄸぢ㈴㤸㠴ㅤ㑣㘴㙦㍦〵㤱㝥ㅡ㈴㘴㌱ㅣ〸㍦晦㔳昳㐱㐶挸昷ㄲ捡昷敦昴㑢㉣㉡㤸っ㠱㔰慡㝤㠵ㄵ㐱㐱㌰ㄹち慥㘰㔲收㡢挹㙥扥㤸㌰摥〷扦〲晤ㅡ㑣〱㤳㕦㌸愶㠳慦㈳㙦㡥㙥㔵戱昲捡慡挶〸扥㉢㔹搹㤸ち㌷愶㉡㈳ㄵ戵挹㐸㉡ㅡ㡦㐷㙢㉡愲㤶㠴〲搱挶㐶㤴戱㠶㌹ㄶ昴㈶收昶㌰㌹捡搴㥥挸〹㈶㍢扢㌱㜹ぢ㈲晤㌶㐸挸摡ぢち昸昹㘳挲㤰ㅦㄱ摥㐲つ扥㘶㔰㝦挸愲㠲㐹㌹㈴㠲挹挷慣〸㌲昹㡢㠰㉢㤸昴㜵㘳㤲ㄹ〱愵扥㤸㌰愰㐷敡昹っ愶㠰〹㠳㜷戸㔹っ攰㤱㐴戵㐹搴㌸〹挵㈸ㅣ昱慣户攳ㄹ〵晡ぢ㌶敦㑢㤰㤰挵㐰ㅣ攱昹㡤〰〶攸㠸㤰敦㈰㤴㙦晥改敦㔹㔴㍣㤳挰ㅢ昲㝦〴㉢攳搹ㄸ攸㡢㘷捡搷戳捤摦晡㕤㠸㌱晣㐶敡㈹っ㡡㘷㘳㤹挱㘶㌱摣㐶ㄲ昵㈶挱昸ㅡ㙥㙡ㄲㄲ攲搹て㌰挹换㈹ち㜴㌱っ攸〰㐸挸㥡っ㠶昰㜸搱愱㜹㤵愱㜹㘱愱㜹ㄹ㘱ㅤ㘰㠴昷戱搴晤㈴扤㔸㤴㥥〵愶㐰攸扤攳敥㝡〱㠸㉢㤴㠳㈱㍡㤶㉢扥㐶敥摤昷㑤ㅤ戴㈴搶㡣捦㤵㑦挷㈲㙦〷㔹㍦㠷愵挱㘲㝢愹扤摢㘵ぢ㜱攱昰㈳戹㝡攰挵㈰㝢搵挱昱㑤扥昹昴搳ㄶㅡ㐳㠱捦戰敦戶慣ㄶ㜶戰捥㜵㈶戶㡥㤳㑢㐸㤷㜲㕦㘳㔱㜲㉡昶ㄹ㜵戴〵㐶愶㌷㌲㔸㐳戸㝤挱㌵㕢㠰ぢ换㕢扥㡡捤昲摢㘰つ㡡敦晡挳㥢㙥昸扥㤴ㄱ捤㔸搰摦㠲搷搳昴㘳㕢戸㜰㥤搳〶㈵㉢愲戰慣晢㍢敤㤵戹㤲㉢愲㌲㝡㍥〰㌰收搶㝦㜰㍢愸攴扦㝤昹扥敦㤰㥡ぢ㑢昸攱㉥〱ち㘳戲㌸㤸ㄹ㙣搶㈱㈶㜱愸㐹㜰㌵㤴㕢㈹搷㉦戹搲㠲ㄲ晦搹捤攲慡㈷ㅤっ敥〸摢摥ㅢ〰〳挰换扥〱戰ㄳ㌸戹㌷〰㉣㉥㥢搲㑡攷户㈷昵㉥搰戴戸㠰㡡ㅦ㕥慥㠰㕣敦愲㐰㈳㌲晢收て挵㜲慤㜹㡤㐰挴㐲搶㤷ち挷攳换㠳㡣㘵㉥㈸挲ぢ㔷散搷㤴ㄴㄷ敥昳搳㙣㜱㈴㌱㑥㠵㝦㠱㡤搸㑢晦㠶ㅤ㜶愰捥敥㑦㡢扢攲㑦て㠶挳㠱〴摣昵㡤㠸昰㝥攳㜴晣昲㜸戲搹昹挰㈹ちㄶ㙣摢㌲㌹㡤㜵㍥扣㝢㙦㜶㕢㥤挴㐴㜰ㄹ慦慦㔹晦ㅢ㘱㍥愰㔷搶挹㌱〱㐷愶搸昴昶㑣㌹㝣㤰づ㑢戶㄰㡣攰攷昶戶敤捣戹㕥昳戲㔳㈷ㄷ㜱㘶〸戲㐸㈶㡣挵㌴㘲㘵㡢ぢ㡢㜲㕥㘲㈷ㄳ㙦㝤㕢ぢ㕥㐹㍡㤲敦㜵愱㌵㝣ㅣ㜲㜲㠲〰散攴昳㤲㥢戱㑤ㅤ昲㤲愸㠱㤰㉢捤昵摦攰㙥昰㌶㌸㙡攸㠴愱㤱㘸攰㔵散〸敦戲㝦摥㍡戲㘱㘷㡤散ㅢ㈱㕤〶㠳㔸捥㉤㈸愰㌵戲㑡ㄷ㈰㠳㥦㜷散㝣㌲ㅡ㍣㙥㘳㠴ㄶ㤴㡣㈹㙤㌲㥡㐷慡挱㘷搵〵㌶ㅥ攷㝤搷摤戳㐷慥晥㈲㜸摥昱愳搵㈲㘸㤶愱㥣摥㐸戲㠹攴つ㄰昵㈲㉡㝤〵慦挳换昹戸摡ぢ㡥挰晢㜱㌵慢摤愹㔳㡦㐰挳㝢ㄷ愹愵挸㜳㤴愸攷㔰㠲㕤㔳㝡搳㕥昴㙡㌹搸散㔱㑡㉦〳つ敥㙤㐳㌷㝥㘸愴㑡㍤〵㐵攳㌰㍥ち㐶敤ㄵ搰㌱慣㔲慥㠹攲户〵ㄸ㜰攱㔴㌴昳㘱㌰㘲敤㥢㡦㥤㜴收㌱愳搵㠹㔰昳挳㘰扤攳㙡づ〶㡦㌹〲敦昷搵慣㔵㑥㥤扡挶挶攰㔴攴〵㠳㐷㔰㈲㠳㐱㉤扤㍡ㅤ㈲ㅢ㠳搳㤰ち敥㙢㘳㠰敥㔳慢ㅥ挸挲㘰ㄴ戵㔷㐳㈷㠳挱ㄹ挸攰户〵ㄸ㜰愱㔴㌴昳㘱昰㘱慦扢㙥㍤昴戹挴㘸戵〶㙡㝥ㄸ晣㈳ㅦ〶㜷㍢〲㍣晥㜸敤ㅦ㠷挴愷㥤摥晢昵㐰晤㌵㈳㐶㕢㕣㔳㘵㥤㝡㥣㡤〱ㄷ㐶〵㠳㜵㙥っ挶搳慢戵㄰搹ㄸ㜰戵㌴㌸搱挶〰晤㈰慡敥挸挲㘰㌲戵戹ㅥ㥡挱攰ち㘴昰摢〲っ戸㌰㉡㥡昹㌰昸㔳攵㤷挵敦㉤㔸㌹㕡㕤て㌵㍦っ晥㥡て㠳㥢ㅤ㠱昷㉢㙢ㄶ搷㔰㔹愷㥥㙥㘳㜰㌳㌲㠲挱㕦摣ㄸㅣ㐴慦戸㠶㘹㘳挰搵搱攰慣っ〶戵敡晡㉣っ收㔰㥢敢㥦ㄹっ敥㐰〶扦㉤挰攰㙦㐶㌳ㅦ〶〳敦昹攳慢㐵戱挶搱敡ㅥ㘸晡㘱㜰㜵㍥っ慥㜲〴摥て慤㔹昷㌹㜵敡挳㙤っㅥ㐲㕥㌰戸挲㡤挱㤱㄰㤶㍥〲㔱愰㝢㐷晡㡦㠱づ戶ㅤ挶㤴㍥敡㉤攱㥤攰愸户昱㠷晤敡昸晦捡ㄳ昷慦㔳㑦愱㠴㥦㘳㤷攴㜳散㘲㐷攰晤㠰㥡昵っ㉣攱㠷㤷㙡搸㡥扤㠰㡣㌸㜶愱摢戱㈴ㅤ㝢〹愲慤㜳散㘵㙦㠹㙥ㅤ摢㠸ㄲ㝥㡥晤㌱㥦㘳㝦㜰〴摥て愳㔹㙦挰ㄲ㝥戸戵㙡㍢昶づ㌲攲搸㌹㙥挷㕡攸搸㝢㄰㙤㥤㘳敦㝢㑢㜴敢搸㈷㈸攱攷搸敦昳㌹昶㍢㐷攰晤攰㤹昵ㄹ㉣攱㠷昷㜴搸㡥㝤㠵㡣㌸㜶扡摢戱㈵㄰慡㙦㈰戲㠷攳搷㐸〵㤷㠱㘷ㅦ搵慢搴㙦愱㙣挶㕥㐸慦愰昶户搰㌱慣㔲㉥㍤攲户〵挳㤱敢㤳愲㤹㙦㌸挶捦扥攰㡣㔵晢ㅦ㌷㕡ㄵ〳㘴㍦っ㑥挸㠷挱昱㡥挰晢捤㌳㡢㑢㤹慣㔳ㅦ㘷㘳挰昵㐸挱㘰愵ㅢ㠳摦搰慢㕥㄰搹ㄸ㜰㤱㌲㜸㠲㡤挱昸愱ㄵ攵敡搸㉣っ㑥愲㌶㤷㈱㌳ㄸ㔸挸㙣ㄹ〶㕣㡦散ㄲ㠳㍢晢搷㝤摥㜴摥㈹愳搵づ搰㉣㘳换㌷㤲㜴㥥愲㉣换㠷挱㔲㐷攰晤散㤹㌵挰愹㔳㥦㘶㘳戰ぢ昲㠲㐱㠷ㅢ㠳搵㄰㤶づ㠲〸扦敥㜶愶㙢㑡ㅡ散㉤搱㙤〷ㅦ㠶ㄲ㘵㍥㡥戵攵㜳慣搵ㄱ㜸㍦㘵㘶㜱攱㔱㜶敥搹戶㘳㕣㍤ㄴ挷㥡摤㡥㥤㑢挷捡㈱挲㙦㉢ㅣ攳㈲㘲㔶㠹㙥ㅤ㡢㐲扤捣挷戱昹昹ㅣ㑢㌹〲敦㈷捡慣㝤㘰㐹ㅣ扢挰㜶㙣㝦攴挵戱㠴摢戱㡢攸搸ㄸ㠸昰摢ち挷敡扣㈵扡㜵㙣ㄲ㑡㤴昹㌸搶㤰捦戱愳ㅣ㠱昷搳㘳ㄶ㤷ㅤ挵戱换㙤挷戸㜶㈸㡥ㅤ攱㜶散㑡㍡㌶〳㈲晣戶挲㌱㉥㈱㘶㤵攸搶戱㐳愰㕥收攳搸挱昹ㅣ㥢敢〸扣㥦ㄴ戳づ㠳㈵㜱散㑦戶㘳㐷㈱㉦㡥捤㜶㍢昶㘷〸搵㍣㠸散㜹㠶敢㠹挱ㅢ挱戳攷摡ㅡ㌵〳捡㘶㔲〹改㥢愸ㅤ㠳㡥㘱㤵㈶㤰㘱㉤㄰戸㌷㥦㑢㈱㉥ㅤ㡡㘶扥戹㜶挵㕢戳户㉢晡散捡搱慡ㄹ㥡㘵戰收㥤㘷づ捣㠷挱〱㡥挰晢㔵㌱㡢慢㡣㠲挱敤㘸ㅦ㉥㠵戸㔴㈸ㄸ㑣㜲㘳昰㌷㝡挵㔵㍥ㅢ〳慥ㅦ〶晦づ㥥㘰㠰戹戶㍥ぢ㠳扢愸捤ㄵ挲っ〶换㤱搹㌲っ戸㔴搸㈵〶〷扣戵昰挹㡡愲搵愳搵㑡㘸㤶昹㘰㌰㍡ㅦ〶晢㍢〲敦㠷挵㉣慥㉡ち〶昷摢ㄸ㜰㘹㔰㌰搸捦㡤挱㠳㄰㤶晥ㄶ㈲晣扡摢㤹慥戹㤶㉢㠴㔹㈵扡敤攰㘷㐰扤捣挷戱㥡㝣㡥㔵㍢〲敦〷挳㉣㉥㉡㡡㘳敢㙤挷戸㌲㈸㡥㔵扡ㅤ㝢㥣㡥慤㠱〸扦慤㜰㡣ぢ㠴㔹㈵扡㜵㙣㉤搴换㝣ㅣ摢㍢㥦㘳㈳ㅤ㠱昷㐳㘰ㄶ搷ㄴ挵戱㘷㙤挷戸㌰㈸㡥敤改㜶散㜹〸ㄵ搷昴散㕥换搵挲攰㡢攰愱搷攲挲慤㐶つ㠳戲改愲㈱晤㌲戵戹ㅥ㘸㔸愵搷㈳㈳㝤ㄱ㙤㜶㙤㍥㈳㤷ぢ㠳愲㤹㙦攴㍥ㅦ㘸㝡愴敦㤱㤷㡦㔶㕣っ㉣㠳㌱敦挸摤㉤ㅦ〶㐳ㅣ㠱昷㕢㘰ㄶ搷㄰〵㠳搷㙤っ敥㐴㕥㌰ㄸ攴挶㘰ㄳ㠴愵㕣攲挳㙦㉢㜶㉥搷〳戳㑡㜴扢㜳ㅦ㠰㝡㤹㡦㘳㍢攵㜳㙣㠰㈳昰㝥攳换攲ㄲ愲㌸昶慥敤ㄸ搷〱挵戱ㅤ摣㡥扤捦摤戵〱㈲㝢攷㜲㜱㌰昸〱㜸昶戴㕣慤晡㐳搹散挹㤰晥㠸摡㕣晥㌳慣搲愷㤰搹戲㥤换㜵挰㉥㜷慥㍤㉤㥦㍢㕡扤〴捤㌲ㅦっ㑡昳㘱搰挷ㄱ㜸㍦昳㘵扤攲搴愹㍦户㌱㜸つ㜹挱愰㤷ㅢ㠳㉦改搵㐶㠸㙣っ戸ㄸㄸ晣摡挶〰ㅤ扣㕡㤵㘴㘱昰㉤戵㌷㐱㈷㠳挱㕢挸㙣ㄹ〶㕣昷敢ㄲ〳扢㠳㥦㍤㕡㝤〸捤㌲ㅦっ㡡昲㘱㔰攸〸扣㕦晡戲戸㐴挸㍡昵㘶ㅢ〳慥昳〹〶〵㙥っㄴㄶ㥤㑡戹㠲㠷摦㔶㜴㜰㉥昷㘵㤵攸戶㠳㜳愹慦捣挷戱敦扥挹㜳晢昱㕦㡥挰晢〵㉦敢㐷㔸ㄲ挷㝡愰敤㌸收㜲㤹㑦ㅣ晢〶㈵㌲户摥㌴ㅤ攳〲㕥㔶㌳搱〰㙣摥㈹挸㜵扣〹㜸㑢㜴敢ㄸ㔷晡晣ㅣ晢㍣㥦㘳㥦㌹〲敦㔷戹ㄴ㔷㥦㜸㡦㔸㤷愲敤㕣㥡攰㥦挵㈵㈸㜱搷ㄲ㜷㉤戳昸愴㘴㍤㠸敡ㄹづ搵戹〲㈴敡晤㙣㜴戸㘲㈳攸㝣攴㐶愷㍦㠴㡡换ㅤ㥤㉤攷㔷㑣散㍢挲敦攵㙢昹扢㡥㈰攷ぢ㈶㕣㉡改敥ぢ㈶㝣㘰㉢㤹㤶㜷〵昰改攵㐰㡡换〳㍤㔳㌶㥢慢ㅢ昲㤴㜸戳㍣㥦搵ぢ摦ㅢ㘸㕦㤸㙣㥦㠲敦㙡攰㉢〳戳㥡㕡㥣㠷㠶昰扤つ㍥㌶㘷摥㘸慦㈵挷挲挱搴昴㜶扣攲扥㐷㙡㜲ㅡ捦㐱㈷㑡㕡㘶挴㍡昰㡤戲搶㥦挳㘲㈹㥥㤸㉢收㙤㝤散搰㈲扣慢戸搰昷㘱戵㈷㈰昶㕤㐹㄰挴㐶㜶攲㘱㥥㠵㉤攴㘷ち㝥摡㔲㘹㜰〰㜶㝦收攵㉢〹搷㤷㌷ち搵摢搸挷㜶㜰昳捡㠲捤搲㘸慣㔲攸㠱㈸㄰摣ㄹ愴〸㡦㘹㐹㈷〵〹改㕤挰㤱㠷㙡敤搷〸〴戸㠲攴昵㡥捦て㑥愰晢㠱㘵㑤㠹㡥〵挱〵挹愶昹ぢ昰㠴㘷捦㥥㜴搹㙣挵㘵㈸摡搵〲っ挷㐲㡦㤶㠶㔸㝢㝢㙣㐵㐹㑢㐳㜳戲㜵㝥挷㠲㤲㠶愵㔸㙦挲㍡㉡摡㠱て㄰改㐱昸㥦㔵昱㑦㡤㠰㐵㜶捣攰㘰㜰昳㜸晢㥡慦户扢搱㉤㝡摢改㘹ㄹ㔹㝣摦㠶敤愹摡ぢ㠶改慤搹㔴ㄸㄹ晡愰㜷㠷㘶愶つ㌵攰㐸ㅢ㠶㠱㥢愷つ㉦晡戶㘱㌸㉢捣㙥挳㥥㥥㌶搴挲㜸㔶ㅢ戸㠰㈰㙤ㄸ改㙥挳㌸搳㠶扤昳户攱㈹摦㌶㠴㜳摢㔰攱㘹挳㜸㙦ㅢ㜸〳㕦摡㔰攵㙥〳敦㡥ぢづ搵昹摢昰愸㙦ㅢ愲戹㙤搸挷搳㠶㠳扣㙤㤸㘳摡戰㥦扢つ扣㍢㉤㙤ㄸ〵慥敢㡤慦敥晥㕦慣敥昳㙤挵㘸ㄴ〹㡥〱挹敥晦㜵攰戸㝢〵敦㜱㘷敤㤱戸㔳愷㘶㥤挵㙡㥤慦昱昱戴㐲攳㥤摤㙤愲挷㜰搲㙢㜸㘱戶攱摢㝣つㅦ㤸㙢㜸慡挷㜰㡢搷㌰㙦㥣ち㑡搳愱㤹愷挷晥挵户戶㠳㘸㍡扢挷捥昲搴戶挴㕢摢ち㌰愴户捣㠱㘶㘶搴ㅣ㘷摡㌰㌷㝦ㅢ慥昵㙤挳㈱戹㙤㌸捣搳㠶摦㜸摢㜰㤲㘹挳ㄱ敥㌶㥣㘶摡㜰㈴戸㜹㝢换㘵扥慤㘸㐰㤱攰㍣㤰散摥ㄲ〳挷摤㕢㔶㝢㕢挲㝢㝡挴摥改㉤ㄷ晡ㅡ㑦搲㑡㜶㙦㤹敦㌱㝣慥搷㌰敦愹戹っ晦挱搷昰挲㕣挳㉤ㅥ挳扣晤㤶搵扦㜹㑦换㘵昸っ㕦挳㡢㜳つ愷㍤㠶慦昴ㅡ晥㤳㘳㌸戸〴㥡㜹扡攱愹扥戵㉤愳改散㙥戸挲㔳摢㥦扤戵摤〴㠶㜴挳㘳愰㤹改㠶扣愷㐳攷㠲挷收㙦挳〹扥㙤昸㜵㙥ㅢ㔶㝡摡昰㌷㙦ㅢ㜸摢㐷摡㜰扣扢つ扣愷攲〲昸㔸摦敡㑥愲敤散㉥㜱戲愷扡〷扤搵慤捦㌶扣搴搷昰㘹戹㠶㔷㝢っ㍦敥㌵捣㝢ち㠲摡敦愱㤹㘷捦㉤昲慤敤㑣㥡捥摥㜳㘷㝢㙡㝢摥㕢摢换㘰〸㙡攷㐲㌳戳攷㕥㜷摡攰っ愴㈶摦敡搶搰㜶㌶㙡攷㝢慡摢攴慤㡥搷搴攲摣㠵搰捣攳㕣摣户戶㡢㘹㍡摢戹戵㥥摡㜸㑤㥥㌵扡㍥〲㐳㥣扢っ㥡ㄹ攷㜸㑤㉢㙤戸㍣㝦ㅢ㡥昰㙤挳㤵戹㙤戸摡搳㠶㉦扤㙤昸搶戴攱㕡㜷ㅢ㌶㍢㙤㜰〰㥥攳㕢摤昵戴㥤つ昰つ㥥敡㜸昹㤹攵㜲て㌰攸㥣收戴㕢慣愶晢ㅡ扥㤹㔶收㠱㜴ㅥ㌰㙦㈱换㜵㝥挶换㍦户㘱㡢搷㔴㜲㕤㜴ㅢ㌵㙦㈷戹〳〴㙦ぢ〶㤵ぢ愴㠹愸㡢㤷㡦㝤㘱户〴戱㐳扣㠰ㄲ㥣敦㐴愲昳ぢ愴㑢ㄹ㤸㤴㉥㔴攳㑤搳㍥㠸散搸㜹愲扣づ扡挱扢㐰昸㐱㐸挵㝤㈶㈷捡㜷㠳攳㙥ㅥ慦扦愴㜹㥦昷慣㉢㜸昷捡扡挰㐰㌰戶昸昴㥦ㄷ㠹㍦㌱㠸昰ㅥ搴愳㜸摡㉥ㄷ㥡昷㍡〹㘶㑡〷㌹㤹ㄲ㥥㙡㉢㥥〳戳㔱晡㍥戲换ㅣ㤹扥摦㐹㐸㠹摤㥤㡣㕤㠲㘷慣㔲攲〱戲㜹戲㉡㜵㍣攸㈴愴〴㑦㑣㤹戰㑢昰晣㔲㑡㍣㐴㌶㑦㉤愵挴挳㑥㐲㑡昰㌴戲戳〴捦〶愵挴㈳㘴昳㐴㔰㑡㍣敡㈴愴挴㝥㑥挶慥㠳㘷㙥㔲攲㌱戲㜹挲㈶㈵搶㍢〹㘶搴㜸愳戳㠱摣㠹㐶攷㜱户づ捦愵挴捥ㄳ攴昲㌴㑡散㍣改搶攱ㄹ㤰攸㍣㐵㉥㑦㝥㐴攷㘹㤷㑥㈹㑦㜴挸戵㕢挷昳ㄵ㈹昱っ搹㍣㔵㤱ㄲ捦㍡〹㘶㑡㡦㜰㌲㜶〹㥥㕢㐸㠹攷挸收㈹㠵㤴㜸摥㐹㌰愳㤲㐶攷〵㜲攷ㅢ㥤ㄷ摤㍡㍣摡㡢㥤㤷挸攵㠱㕥散扣散搶㔹㙣㜴㕥㈱㌷㙤㜴晥换慤挳挳慤搸㜹㤵㕣ㅥ㘹挵捥㝦扢㜴㑡㜹㔴㈵搷昶㠰〷㐷㈹昱ㅡ搹㉢ㅤ㤹㝥摤㐹㔰戱㤴挷挰捥ㄲ㈷㈱㈷㈵㌶㤲㝤戲㈳搳㥢㥣〴ㄵㄵて㔵愲昳〶戹㍣㑡㤱慤摦㜴敢㥣㘹㜴摥㈲昷㙣愳昳戶㑢愷㤴挷㤱捥㥡搷㈰㈷㔶摦㈱晢㝣㐷愶摦㜵ㄲ㔲昳挵㐶攷㍤㜲搷ㅡ㥤昷㕤㍡愵㥣挰㍢慤㕥㠹㥣㔸晤ㅦ戲慦㜶㘴晡〳㈷㐱挵㔲㑥户㥤㈵㌸㤵㑡㠹て挹收㉣㑡㤹晥挸㐹㌰愳㌸㉢㡡捥挷攴㜲㐲ㄴ㥤㝦扡㜵㌸昹挹㘴㘷㌹㤳摤㝥㈸㔹㔲ㄸ㔴㥣㄰㐵㔰敡〸昸㤶㠴ㄲ扣㔸昰づ㈳攸攳〸ㄸ㠳愸㍦愷搱㜵㈰㔲攱ㄷ捣摤㑤㐲搹㤷㑥㐲ㅡ㜵㡦攱㝥㠵㠴搹㉣捥㍢㌲ㄹ㝦㡤〴㙥攱挹ㅣ挳戲㔹㕡㥣㙢㐴敢㕢㕢㑢收㤵ㅣ慤〷㡤搶㜷戶㤶捣㈵㌹㕡てㅢ慤ㅦ㙣㉤㤹㍦㜲戴㌸㡦㐸㡤㥢㙤㉤㤹㌳愸㔵㔰〲敡㙣搶㝡愳愵挰㐵敢㘵搶㠰㌰㕢敢㜱愳㔵㘴㙢挹扣㤱愳挵昹㐳㙡っ搸㕡㌲㜳㔰㉢ぢ〹捥㈰愲搵挳搶㤲搹㈲㐷㡢戳㠶㘸㘹㕢㑢㘶〸㙡㠵㤰㌷㥢挵㤹㐲戴㝡摡㕡㉦㈰㉦晢㉤换㐷捥ㄵ愲搵摢搶㤲㔹㠲戶戲戴㌸㕢㠸㔶愹慤㈵昳㐴㡥ㄶ攷ぢ搱敡㙢㙢扤㙡㙡捣昲㤱㌳㠶㘸㙤㘳㙢挹散㐰㕢㔹㕡㥣㈵㐴㙢㕢㕢㑢㘶㠴㥣ㅡ㌹㌳㠸搶昶戶㤶捣〹㌹㕡㥣ㅢ㐴㙢㐷㕢㑢㘶㠵㥣ㅡ㌹㍢㠸搶㑥戶㤶捣〴㌹戶㌸㈳㠸搶捥戶㤶捣〵㌹戶㌸㈷㠸搶慥戶㤶㡣晦ㅣ㉤捥〳愲㌵搸搶㤲㌱㥦㔳㈳挷扥㘸敤㘶㙢挹愸愷㔶搶摥收攸ㄷ慤㌲搱㉡攵挰㍤ㄸ㕡㠵换㔵㝣㕥㘲摥扣㙦㑡㡢〷つ㈸㍥㘴㑣慦昳㌶㍥昶挶㔹捦ㅤ㌱敡摤敦㉦扣昰戹户捥摡昰晤扡挶㔱て㕦㜶搹〳〷㕣戲攱㡤㝥愹戵㠵户㝤㌳㘵敤戱攱㠵挷㉥㑥捤ㄹ㍥昱搸㐳㡦㍥㈸㍣愳敦㠸愲愲ㅥ㍤㜶摦收㤱ㅤ㠶㔹㉢ㄷ摦愱敥㝤㜹晢㔶㈵㜳〱㥢㘱敥㑡㈳㕤㘰㜱㑥㤰㘶散㉥捤戰捣㍥㔵㥣〰㘴摥㜹改㙢晢散㙢㉣搴昱㉤㐲挵㌱㉦㠲ㄷ㍤〲づ㜳ㄱ扣攰ㄱ㜰㘴㡢攰㜹㡦㠰㠳㔹〴捦㘵ぢ㉣搳㤷ㄵ〷戲㘸㍣㥢慤愱㌸㜶㐵昰㡣㐷挰攱㉡㠲愷㍤〲㡥㔰ㄱ㍣攵ㄱ㜰㔰㡡攰挹㙣㠱㘵昶㤷攲㠰ㄴ㡤㈷戲㌵ㄴ挷愰〸ㅥ昷〸㌸散㐴戰挱㈳攰㐸ㄳ挱㝡㡦㠰㠳㑢〴㡦㜹〴ㅣ㑦㈲㜸搴㈳攰㄰ㄲ挱㈳ㅥ〱㐷㡤〸ㅥ昶〸㌸㔰㐴昰㤰㐷挰戱㈱㠲〷㍤〲づ〷ㄱ㍣攰ㄱ㜰〴㠸攰㝥㡦㠰㥤㕥〴昷㜹〴散攷㈲戸搷㈳㘰捦ㄳ挱㍤搹㠲㥥晦て改㤶㤲㑥</t>
  </si>
  <si>
    <t>㜸〱捤㔹㙢㙣ㅣ搵ㄵ摥㍢扢戳扢戳㕥㈷ㅢㄲ㕥㠱挲㤲㠶㐲攲戰挴㑥搲㈴㐰㑡散㜵晣〸㑥散㘴敤〴ち㜴㤹摤扤㘳㑦㍣㍢攳捣捣晡㠱愰㑤ㅦ㔰㄰㉤ㄴ㑡ㅦ㘹ㄱ㑤㔱㘹㉢㔵㔵㔵㔵〲摡昲〷㠱㐴㜹㔴㝤〸㈱昵㐷愵㡡㈲㔱ㄵ㝥愰慡㐲晣愰愲攷㍢㌳㙢慦搷敢挶㠴㔴捡㌸㜳昶摥㝢敥㌹攷摥昳扡攷㑥㈲㈲ㄲ㠹㝣㐸て㝥昱挴搰戸戴㌰攷昹戲㥡换㍢㤶㈵换扥改搸㕥慥摢㜵昵戹㈱搳昳愳㌴㈱㕥㌴〹敦愹㐵捦扣㔳㈶㡢搳搲昵㘸㤲ㅡ㠹㈴㤳㥡㐲㜸㌰挱㥢愹㜷㌴㔰愵㘳〴㐶昳㍤挳愵㘳挴戵攰㍢慥摣㤲㍤ㄲ搰敥改散捣㜵收戶敦散晣㜴㙥敢㤶㙣扥㘶昹㌵㔷敥戱㘵捤㜷㜵㙢㑢㜶愴㔶戲捣昲㑤㜲㙥搴㤹㤴昶ㅥ㔹摡扡慤愴㙦摦搵戹㝤挷づ㘳昷敥㕤㘹ㄲㅤㄹ挹昷っ㐸㙢㡡昸㥤㉤慥㜱攲㝡㌰摦㌳攲㑡攳㙣昱㔴愱㠸㙢㝡㘵搹㠴挶愴㜴㑤㝢㍣㤷敦愱㝦つ㕡愱摥捥摣㜰㘱㤸昴㙡改㜳搸㥢㔶ㅤ㉥㤷㡥攸㔶㑤挶慢扣㥣㘴昵㠸敥ㅥ搴慢戲扤㍡收挹挳扡㍤㉥搱㔳慢晤㌵戳ㄲ㈳㉢㐶㌷戵ㄲㄲ㉡㈸㌷㥣敦挹㑦攸慥捦㉣㈱愰愳搵㙣㤶㤴ぢ㤷挱昳㜹〴㙡ㄱ㙤愱㡦戰㍣慣㌰〱㤰㈴㄰搷〸慣づ愹戲㑣㤶敤ㄴ戱昷挸换ㅡ㠹摡㘸㤶㔲搴㤵㘲㐹㈹㤶㤵㘲㐵㈹㑡愵㘸㈸挵㜱愵㌸愱ㄴ㑤愵㜸㑣㈹㑥搲㥣晡㤳㑣㈴㤴昰昹敢㉢㝢㕥㝡昴昵摦敦扦晦摥昱㜵戵㝦ㅣ搸㥣〶慦㠳戴愷摣㐱改㥦㈵攳慢搸捦捡㜵㤸愶搹㙡㌵㌰㐱慦昴捡ㅡ散㌳㘸㔷攴㙣㥣㕡㘴户㜴㌵敦搸扥㥣昵㝢㜵㕦㑦㔴㐷㜴㔷摡扥㐶㤳㍡㤸㉡㘸㠱戲㥤挷敡搴愹戰㐷ㅣ㌲摣㙣攰搲挶〳〱㈷㐱攱ㄶ㡤〵㌰ㄹ㙦ㄵ挰〳扡㌷攱敢㈵㑢㙥㙣㌲㌵昴㐶摥㌵收㥢㤶㤷㈳㤶晤慥㔳㥢㠲㐶捦ㄶㅦ㜶㘰㌸㐵扣㥤〰愷ㅢ晣㐶㈲敦摥愸慤愲㥦㤴〶愴〶㈴㔲ㄱ晤搰㔳挷愵捦愳捥愱搰搹㝡㕤㝤㠶〲㘶挱挴㕤戹慤昸㍢㝤挶愰㠴㘱散㌰㜶ㅡ㥤㥤㤵ㅤ㕢昵㙤扡ち㑦晤㈸㑥㥦愱昹㘹攳愸㘹㔷㥣ㄹ㡥㠲㑢㝢㜴㑦㉥〴㐵㐷㠸敢㜱㙡㜶挵扢愴㌵戲攰敢扥㕣摦㡣㕢㘰戲㠴慣㐰〹㐲㝡㉣敦戲㘶㌲㜶慢敥㔹㌳㐰㝦愲〹㑤㘹挲㈹㉤㡦敤㜳攵昱㜹散㤲ㄵ㜵㔳搲㥦㤶挰㉦搹㘵㠰ち搶㐵挱敤㜸搲收攵㜵㔴㐷捣昲愴㜴ぢㄲ㐷㠶慣昰㔶捦〷㑡㤲愷㤷愵搷㌱㙣搳㐶㈹㑦㔵㌶㌴㡥ㅡ晢㘶㝤㐹㜱㔲愱昵㔲敥昶攷㐶攱愳ㄷ㉣㥡ㄲ挸㈴挴挵㡢㠶晢㥣㜲捤㐳㍣戸㡥戵ㄸ搳㕤㤹搶㐹㘶攵㠰㔳㤱戱㔸㈴㠶㠷づ愴㘸㤴〲㘴㑢㤳晢㜳昲〵㕦慦㥥改ㅡ㡣㡣㔴㜷搱㘲攷换ㅤ愶晤搱㍥㉣〹捦㔴㥡愳愹㠱摤㠲㕤挱愶㘵㉥〹攴㌶散ち㈷㉣㘶㕦扤晣㉡㤹敤扣敤晥扦㤳ㄵ㘵㙤戸晢㝤搳㤴慦〶㜴扢㘲㐹户㔵㝡㤹慦て〴㔶愴慤㈵愰扥㐳搱扣慣昶㔰っ㠸㔹㌱愷捥㤸ㄵ㝦㈲㍥㈱捤昱〹㥦挶愸㠶㐸㈶愱摡㔳㤴搲搶搱晢〲ㄵㄱ㙦愲㥡搰捥〷戸〰攰㐲〲愹㔴㤰㌳攲㈹敤㘲敡挶搷ㄳ㐸昴㑢㕢㔲挵㤰ㄲ㌱㘴㤶㔶ぢ㥤捦㠳㐸昰愹㈱㐷慦昴改㘵慡㐵ㄲ㘱㈵㤲捣㍢搵㈹捡捥㙥〶㌳昳攴㐱攴㤹搳㘶㐵扡㐹っㄴ愸攲㠹㔱㈱攲挵㌹晥㍣㑡扢搱㠸慡戶㈵㕢挹ㅡ慣昳摡ㄸ㙡戱戱愲ㅡ㕣挲晦㥤㐳扢㙥㐴挵㤴㑡愱㑡搰㉥〱戸㤴㠰ち㙤㝥㈴扦挵收攳挶㤸㙤晡㕥㥢搱㕤昳㥤㍥搳敦昵晣戴㐱㠰㥡散㜶敢搹㤱ㅡ㥣扤挳㌸㘲捡㤹搱戹㈹㜹昹㔲ㄴ㔵ㄹ昹㥡攷㍢㝣㕡㕤戶ㄴ摦敢ㅣ㜴晣㕥搳㥢愲㡡㘵㘳ぢ㜴㠰㌹㍡㈱㙤捡っ㉥㈵㠸搳㑤㜲愶愶㘴愵挵ㅡぢ㑥捤㉤换挱摥㜳㈱户㠸〸扣㤸晣㤸㌳㡢戸㜲昹愰㙤搰㍢攲㐳ㄱ昴㥣㘱㘸昱㈱慡㕤〶戱㜸㔳㈹敤㜲晡愵㘸㔰ㄱㅦ㉢捡㐷㌸捣㔶ㅢ昳㈶ㅤ㌵㝤㑢戶ㄹ㙣㌵㙥㈷つ㌲ㄲ㘵昳㑡挲ㄸ㥤㜰愵散㙤㌷晡㕤戳㘲㤹戶㠴㝢慣ぢ愶づ挹㜱捡摣㈳㡥㘷攲㡡搰㙥㡣扡扡敤㈱㜴散昲摣㜹㡢㝡㐱㤹㘹昴㤸㌶戹㘳攰㐶㘸慦㌶ちㄳ捥っ挵㐴慤㙡昷敢㔳摥戹㘰㔲㔶㉡愹㠷㥥挰愸㡡㔰ㄴ㤱㔴㤲㘷㘸㉥ㄱ捦ㄲ慢つ㡢换㘱挷挸㙥捦づ摡㕥㡤㌴㔶㤶搹ㄱ㡢ㄴ〷㉦㡡㜴搱㕣〵㠰散〹㡢㈲搹慤晣攰㠰㍦愴昹㝥㄰㥥戹搱㔶㐹㘹㍥㔳㜳愲扥〲㌴ㅢ〸散敦ㅦㅢ㕣㈸慣㍥搶㜵㑣㐵㝡㕥昱〹〶慦㕤ㄵ㜸ㄴ㑥㌵㌸㤸挶㡥㠱㕥戳㤷愶っ㥥〳㠷㕤戵搰散愳㈲㈰㙤っ改㈵㘹昵㌹㙥㔵昷㔷〵ㅤ挴㘳㔵户扣㄰㐷搹戸慡挳〳㜱昵㈹㤴㜵㑢㈶㌹㌹ㅥ㌰㙤捤㈰挰㙥ㅡづ改戳㌴愴捦昲㔰摡㌸㡣慡㉥㐸昸挴换ㄹ搷㕤搳㥦愸㥡攵㈴㍡愸扣捥〹搷㈵ㄷち昲ㄱ㘹㤴ㅥ昶㕦捡㌴搹愶戴ㄴ㔴晡㘴敥ㅣ㈵㝦愸づ收㈷〷㔷㐴㥣晥挴ㄹㅥ昹ㄴ㌸㕣挲㙢ㅢ㠹㥢㡡㘳㡣ㄸㄲ愴㘷㜸㙦搰㌸㌱戲㤷㝡散搹〲㐷㌶㐶戵㉢挳〶㍡ㄹㅣ㜹㈰㡤㝦㡡挰慡㝣㑦戱愱㌴㡡㕦㐵㘳㙢㘸㉣戸㈹て㔶愸㈰㌱晤戹っ㑥㐸搰昰攵㔳摢㐴㉤ㄵ挹㜱㘵挹ㄸ㐵㐰愶攱㠴㠴昷㜹㙢㡣㐳㌵摤㈲摥挳〶ㅤ㤶ㄸ㍡ㄷ捣ㅢ㡢戱㐱慦㙡戲㈶慥㙦〵戳㝡㤳㜴㙤㘹攵攸㥣攱㉤摣㝡㍢㙥㜰捤㍡㔸㍣㌷摣㥢㠷㤹㘷㜶ㄶ愵搴搷愹挴㕢㤹ㄴ搸㌷㌱㡤慢㜰戱ㄸ㐹㐲㈶㡡㥣㤴搶〱㤸㡡〸ㅣ㘲散㄰㕢愸〱㝢戲ぢ㕤㔱ㅦ扤㠶ㅡ㜰㙥㘴㐴ㄵ㉥㜶㕡慦挶散㤴〱晦㉥昸㜳ㄶ攵ㄴ㌴㜱㐳て㕡㈸攴〲㌴ㅤ㐰㡥㑢㥦㑣㘲捤戵敡㍣㉤捡搱戶㜵㑤昷〰㈶〳㘶〳扤敡㥦㕢搴扡昳昴㡢昷づㅡ㍣昱㙢〹慣㍢㘰㤶㕤挷㜳っ㍦㕢愰㔳㈰㡢㥢㤵ㄱ㠹㙣敤㔶晦㐸ㅣ㕢捡挴挶㘲㌶扥昶戰㍡㔳㤳戶㌳㘳昳㙡㔴てㄷ㑣搶㘲㈲〱㌱㈹㝡昹昹㈴改㌶㠳㔰〳戱搶㐹愰㍤㥡敥愲ㅦ㜲㠹㕥愷慡㥢昶搹捡晤〸挰㤶ㄷ敢㐰捣晣㤷慥㝡晣攲敢㐰ㅡ㥦户㐶愹搰㠰㜹㤲摣愱愰㙢慦ㅥ㜵摣挹㤲攳㑣㘲㜸ㄵ昷扣〹㈹㝤㝣㜳㙡慢〶㘹〰㙤慡愵愲搱㐵摦㤶㐲㔳〱㠹㑤挶户ㄱ㘸敦戶慣㙣㥤愳ㄷ摦㡥㈱摡㍤ㅦ〶㥣摡攳㍢㘸攸摡敥㉡㔹愰慣摢搹㙥搳㐵挱攳㌵ㅣ搴挸昴㔹㕣㉡慤散搵㕤㥢㜲戳㤶㌷㉢㕥㈶㌳攱摢搶晤慦ㅤ㝢㝢昳扦晥搴晢搵㘷㕥ㅦ晢㘷摦挰㡢攲愵㄰搱晣戵㑡挰攳搹㐶扢愸㠱㈰挰㥢㠱摢戳㜱㜶㔳㐳扢㡥㐰扢㤲愹㝢扤㜶㍤〶㙦〰搸〳昰ㄹ〲㉡慣㜸㝤㔳㌶㘸戸㝥㌶愴捥㡥收㑢昶㍥扡㌴捦㈱挰愲㜴㤵㔱㜹昷㌱攵扡㌳攳㠵㝣㠳㔲〲慦晡ㅣ㙤晡㘳昰㔹ㅣ㈸攰㠸戴愰敤㈵㤰㠱戶㔸㐱摤ㄸ敡〱挸ㄳ㐸〹㈸っ扡㄰捦㤲㜰㉣攰㘶敡㈴改攰㠳ㄲㄹ昱摢㄰戱㠶ㄱ㔱ㄵ摡摣扣晣㙥㠳晡㘰攱搳换㙡㥡慥ㅡ㜰挲㌶㈳昸昲㠱㍤㔳昲㌰㉤㡢攳㉥㑤愵㠲㑢ㅦ㍦㠶攰㉦㘹㠳搲㜱㜸㐶㔱攱㡣敦㝤昵ㅢ愴挶㍤㔶㤸㌱散搲㤵㌲㘱っ㝡㔴㠶㔷㤲昴㐱搰昷㈹㠵㥦ぢ〷つ㘵挲ㄸ㝣㠳扣〳ㅦ㑣㤴㤶㐹〸搹攵㝦㤴㜸ぢ晡愸㝦搱㔰㔰㘱㥣搹㌱ㄳ敦㈳㘱〹扡㔹摡搹捥慣㄰扦㈶㙢㈲㌹愶摥敥扡㌸晣㕡愸㐴戴〱㥡愳つㄲ㄰扣㜶㐱㐷换㝥っ攱扡挴㈰㈲㄰㍦㌰㝤㝣〸㠰昹㜵〹昱慢㍡扢㠱㠱晡挷㐷㘲㜷㄰㘴挳〴㠲㉡〶散㐶㌰搴挰づ㤱挸散づ㔳㈳㔸摥㌶㕡摥捦敢晣㝥昹㔴㘴㘱㜹愳㈰ㅥ㈳㐰搷〹㐰攲㜷〴㐳つ晣㄰搴捣て晥ㅢ㉣㙦扢㄰㍦愹戳敢晡昰摤〵㜶㥦〵敤慤〴㠴㠲散〱㜶户㘱㘸㠱㥤扡㤷晡捤愶挳愱搷〷昹㑤㕦㕤摡摡㘰捦搱㤳扦搹晢㥦㙤户㜷ぢ㐴ㄸ〷捥ㄳ㈴ㅣㄱ〵捤㈵㤵戸攸愹㈳㝥ㄸ㈲愰〳㠴ㅡ㈲㤱㈹㑥㠵㠸ㅢ㘹㐰搳〹愸㌰捣㡡㍤〵〹㘰㉤挵㔴昸晦㑥㐸戸ㅤㄶ晥搷改昴㌷㤹ㄲ㤱ち㌸〰㑥㈰㔶㐴扣㐲慤㘸㥦㕢收㥥昸ㅥ㉤つ㤹㝡搳搳敦愵ぢ愳㑦ㅥ㜸昸敢㥢㍦戸㘱㉡昲㤶㌸ㄹ㈲㈶挷扦昸昸昳户㕣㥦㍦昵攰扢搵㈷〷搷敤ㄴ㜰㈰慣㐸㥢㈰〰戵攱ㄵ㜰つ昶㌶ㄳ㍤昸挸扣㐴つㄲ〳㘹摦㕣㑥摡㈳㈱攲ぢ㍦晡摣扥㔷ㅥ㝥㘷昸愷㔳㠳ㅢㅦ晡㝥㘹㐶挰扦㔸㥡㐳㡤㜹㘹㜰ㅣ㤶㌶〵㌴㍣愸㤵戴慦㉤㈷敤㠱㄰ㄱ搹晤攳捣摦ㅦ敡ㅤ晡挶敥㍦挴㑡摦ㅡ晦户㠰昷戱戴㘹㙡捣㑢㠳㕦戱戴ㄹ愰攱㘰慤愴摤戳㥣戴慦㠴㠸攱扢㙦㜹晡昶摣㝤挳㍦扢昳改挷㝦㜱户昵扣㠰㜳戲戴扢愹㔱㤷戶㕡愷捥㔱っ捣㡡昲ㅤ㤵㍢敥㜸㝦㜵㉣扢㍥㜶昳摥昴挹扦扤晣挶㈳慦摤戶攷慤てㅥ㝢散戵㌷ㅦ㜹昵㠳㘷㑢㝢㕥㝣攲㠹ㄷ昶晦攰搵㌷捥㌳㑥㈹㑦扤㍦㜴敡慥捥挹扢㡥ㅢ㘳㥢晢敦扡攵搸愱捥㤱㌵ㅤ搱㘸㈲㜱搵摡摦㕤㜴㜵收挴昱㘷挴㜳㝦戹搰ㄶ愵扡搸捦㔳〳て搶㤰㠱㌵昹㈴昹〲㌵戴ㄳ〴摡ㄵ挱挶㐴扦㍥㤵摡㤱っ㑣挱㔳扦〴搴㤷〹搰㔴戶〴晡㡢愶㐲㡦㍣昵ㅥ愰敥つ愶戲ㅡ㤷㑣㠵ㄲ㜸敡㝤㐰摤捦㔳㌳㜵㘶〲慢攲㔸㥡㈶㙤㈲晡㌲㤸昵〰〱㜱愲㡥昲㐳㔴てつ㈴㐵㐴㘰㜹㑣攳㌵搲㍣㐸愳〲㡢㘶搴昱㈶ㅡ慣㤳ㄱ㔳㡤㌴て㠳〶慢㘷㤴摤㐴㠳〵㌳愲摡㐸昳㈸㘸戰つ㐶㑤㌶搱㘰攵散㔳摦挶㌴慣㠹㝢摦㐱て搲戸昷㕤昴挰㠷㝢㈷搱攳改搴㤸㔷㌳㔴㈶㤸慣㜱ㄴ㈶ㄵ㑣扥㘴㤴搹㌴㡦戶晤ㄷ〷㐱㈲㘵</t>
  </si>
  <si>
    <t>㜸〱敤㝤㜹㥣ㄴ挵搹晦搶ㅥ挳搶㜰㙣㠳㠰㐶ㄱ〱㔹て㈰戸㌳㝢捤㈲〸换㜲〸㜲㉦㈸ㅥ戸捣敥捣挰捡ㅥ戰㌳㡢愰挶〳㡦挴㉢昱㑣㐴㠳㈲挶〳㌵搱㜸〷㙦搴㠸㜷ㄴㄳ㡤㐹㡣㐶㡤㈶ㅥ㠹㐶攳慤扦敦昷改慥搹㥥㥥㥥㕤昰昵晤晣晣攳㙤㘶ㅦ慡㥥攷愹愷敡昹㔶㜵昵㔱㑦㜷攷愹扣扣扣慦戱昱㝦㙥㠵㑣っ愹㕦㥢㑣挵㕢挷搶戵户戴挴㥢㔲捤敤㙤挹戱戵ㅤㅤ搱戵戳㥡㤳愹〲㈸〴ㅡ㥡㈱㑦ㄶ㌵㈴㥢㡦㡢ㄷ㌷慣㡥㜷㈴愱㔴㤴㤷㔷㕣慣昳㈱晦㥥昳㘷㤹㡣㘶㈹㕤㐸〲慤㍣ㅤ㈰改㐵㔲㑣愲㐹㠲㈴扤㐹晡㤰昴㈵改㐷㔲㐲㘲㤱昴㈷ㄹ㐰戲ぢ挹㐰㤲㐱㈴㠳㐹㜶㈵搹㡤㠴昵敢摤㐹昶〰改㌳〴㘴㘱摤攴戹㡤挷挰㥢晡㔴㝢㐷㝣捣戰㐳敤㌶㑦〸㠵挶㠶挶㔶㔴㠷慡挶㤶㡤ㄹ㔶搷搹㤲敡散㠸㑦㘸㡢㜷愶㍡愲㉤㘳㠶捤敢㙣㙣㘹㙥㍡㈴扥㜶㘱晢㡡㜸摢㠴㜸㘳㔹㜹㘳戴㈲ㄲ慡愸慣㑣搴搴㐴晡散〹换㜳敡㈶捦敢㠸㈷㤲摦㤶捤愱戴㌹户㙥昲搸㌹昱搴户㘵㜳㉦搸㠴挹㈹敤慤搱收戶㙦挹㘸ㄱ晢戴㜲㑡扣愹㤹㥤ㅦ㡦㜷㌴户㉤ㅢ㡢㘶㘷〰㡤㕣昵搸摡㘴戲戳㜵㈵挷㔱㕤扣愵㘵㐱㍣㈱㥤摥㍡㈵㤹㥡ㄷ敤㘸㑤昶㘹㈵㝥昱㡥㜸㕢㔳㍣搹慦㜵敡㥡愶㜸㡢愳㤸㉣㙥㍤㌴摡㌱㈷摡ㅡ㉦㘴愲愴搵敥挳ㄹ戱㜸㕢慡㌹戵戶㙦敢愲㘴㝣㐱戴㙤㔹㥣㉡㐵慤搳㍢㥢㘳慡戰㄰扦扣㠲㝤晤㕡㈶ㅤ㠵昶戴搶㉤㡦㜶愴㈴挷㉥っ昹改扡㠶㡢㜸㤱搱㉥づ愹㘱㥥㔲散戳晡收搶㐳攲ㅤ㙤昱ㄶ㔶挲㥥ㅣ敤㔱ㄲ㠰散㝥㐸㈳㘵摣㘱㉦愹摥捥捥㐷㕦㔸㑢㘰ㄸ㐸搹慣昶㘵㜳摡㍢㕡㌱㈶㘷挷愳㙤ㄳ㐲㌵㘵摣挶搴愷㘲㔳攲慢㈷㠴㈵㔷㌶㘶㔶㝢㔳㤴㌰㑦㈸搳挳㔱㑡㡦㘰昹扤㐱ちㄶ㠵㉢昵㐸戲㑡㐱㔴攱㑢搸攵摤ㄵ㜱户换㙦㠸收㌷㌴收㌷㌴攵㌷挴昲ㅢ攲昹つ㠹晣㠶㘵昹つ换昳ㅢ㥡昳ㅢ㡥挹㙦㔸〱ㅤ戳ㄵ昷敡㤵敦㙣㙦㑤㝡敤捡晢昷扤㜸昶㔵愵ㅢ㍥㕦扥㘴晣㤱㡡㝢戹㑣ㄲ晢㈲戱昳つ摦て愵昴晥㈰㠱㔱㌴㜴㘸戸㐶㡦㈶㙢っ㠸㔲摢搱㜰㌶扥昰改摥摢㑡捦㕦㍢攵㤶㠶て捥㐸昶ぢ扤愹㌸慤㐸慤㘳㤱搸昹㕡て㘰ㄵ㘵㈰㠱㄰つ㉤ち㔷敢㌰㔹攵㈰㑡㍤改搴晡敡㥢㠳㈷㥥戱敦ㄵ㤳㉦晢敡捡昰㡤换㐶扦愲㌸㡦㐹慤㤵㐸㡣㤸㌲慦扤㌹㤹㙣㙦ㅢ戳㈰㥡㡡㑦㈸ㅢ㕢ㄶ慡〸㔵㔵㠵慢㉡捡㐳攱㜰㔵㜵㔵㘵㐴㔷搱㘸㌵㐸㈰〲㌲㘸㑥㝢㕢㈲㥡㡡戶っ㍢戸戳愵㘵搸搶㍢㠷㔵㡤ぢ㡦搳㌵㔴ㅡ〷愲搴㈳㑥捤㙢㡥晡戰㙣捥昵㥦㑥戹敡昶攱㉦㍥昰㘶慡㕥㜱昲㤴㥡挷㈳戱昳晥㑥㘰ㄵ〷㠱〴㈶搲搰攲㜰㤵㥥㐴㔶㉤㠸㔲昷㌹戵慥㝥昰昰㠱㥢て㕥㌱昵㥡㘷㑦ㅤ㝣搵晢挷扤㕡挴ㅤ户摣㙦㐴㝢㜷㤶㘹㤸㘴㥢愲挹㤴戳ㅦ戳戵摦敥㙥摥昳㕥㍥慤愳改㝦㝦㉦㐷㈵摦捡㕥慥敢㠸晥ㄴ㤰挰㔴㘲戵戰㥤愳㘲㔶㝢㌲ㄹ㑦敡㘹㤴㑤〷㔱敡㉥愷㘷收慥㕦㝤搷㜳㍦ㅢ㌵㘵㝤敤㝢愳㜷晤挵㤶㝥㡡㠷㔰ㄹて㌳㤰搸昹昱㌰㤳㔵ㅣ〲ㄲ㤸㐵㐳ぢ㐲ㄱ㍤㥢慣㌹㈰㑡晤摡愹昵㥤㑢㈷㈶㉥扤攴㤰㈹ㅢ㉡㤲慢扥㕣戵攰〹挵㘳戶搴㍡て㠹散昱㕦㕥ㅤ〹搵㔴㤴㐷慡慡㐲搵愱戲戲昲㠸㥥㑦愳ぢ㐰〲昵㈰㝤愷挹攰挷戸㉦攷戸㕦㐸攱㈲㄰愵慥㜷㙡晣搵ㅢ㜷㥦戱㙡攱挴改户㡣㝦㈰昰㕦昵挱搱慡㌷挴㔲攳㘱㐸散扣㥦㡢㔹挵攱㈰㠱㈳㘸㘸㌱㘶㤷㈳挹㍡ち㐴愹慢㥣㕡㌷挶㔶㥤㜷挹挸㤹㜵敢㤶㡥扢㌵摣敢戱㥦㉢㥥㤱㐸慤㐷㈳戱㜷搶㝥㕥ㄶづ㔷㤴㔷㠶慢昰㝦㜹㔹㐵愴ㅣ㤳㙤〳慤㉥〵〹㐴㐱扡ㅣ慤愴愳㡤ㄴ㌶㠱㈸昵㜳愷捡戵㜹晢㡥慤晣戸㘹搲㌹慦㥥㜱攴摣晢㌶挴ㄴ捦㝦愴捡㌸ㄲ㍥㔵㐶捡㐲攱捡㥡㜰㑤㜹㔵愴㉣㕣㔳㡤〹㉢㐱慢换㐰〲换㐱扡慡慣㘰㤵捤ㄴㅥ〳愲搴挵㑥㤵戱㍢㉦戹昶捤晡扦捦扡晢改扤捦㍣㈳扦摦㜵㡡㘷㕢㔲㘵ぢㄲ㍢㡦㙤㉢慢㘸〳〹戴搳搰愱㘸搲㑡戲㔶㠱㈸昵㘳愷搶扦摥㜸昴㤶㍦㉣㍦戹㜶㔳挱换㥢愳㠳扦㘸㔶㍣扤㤳㕡㤳㐸昸㌸㕡㕤ㄵ慥慥㠹㐴㉡慡㉢㈳攵㤸㑡换慡㜴㡡㔶㍢㐱〲慢㐱戲㈷搱㄰ㅤ㍥㤶㑡㙢㐰㤴晡愱㔳昵扥昱愳〷戶㍣㍡慡昶㥥愹扤〶晣敢扤挵愷㈹㥥㔴㑡搵挷㈱戱昳づㅦ捦㉡㑥〰〹晣㠰㠶づ挵㑥㜳㈲㔹㈷㠱㈸㜵戲㔳敢㡡㌷挶慥晣敡昳搰㥣换㍥㌹攰㠹㉢㡥扦收㑣挵戳㔸愹昵ㄴ㈴戲㜷㥡㜰〸挷㡢戲㔰㘵ㄸ〷㡦昲捡慡㐸愵㕥㐷愳愷㠲〴㑥〳挹昶㌷㑣㝦㑦愷搲ㄹ㈰㑡慤㜵㙡㍥攲㥤昲昸㠶昶㐵戳㙦㘹搹摥㜲㝣挳昸㙡挵㔳㘷愹昹㐷㐸昸㐰㕤㔳ㄶ㈹慢改摡㕤㉢㙢昴㤹戴㝡ㄶ㐸攰㙣㤰散慡㘵㙣㥤㐳愵㜳㐱㤴敡㜰慡慥晢戲晣㠲晡〳㉥㥦㝡挳㠶〳㙢昶晤晡攴㕢ㄴ㑦搸愵敡㥦㈰戱昳㔰㥦挷㉡捥〷〹㕣㐰㐳㠷㠵㈳晡㐲戲㉥〲㔱㙡㠵㔳敢ㅥ㘷㕦㔳㌹㙡换㌱㠷慣㍦㘱摣摣扡㌵昷ㅣ愰㜸㠵㈰戵晥ㄴ㠹㥤慦昵㘷慣攲ㄲ㤰挰㝡ㅡ㕡㠸㕡㉦㈵敢㌲㄰愵㘲㑥慤ㄱ昵改㐵㔷㍤㔱㍥㙢挳搲ㄷ㑡㙦ㄹ晤搱てㄵ㉦㐹愴搶つ㐸散㝣慤㤷戳㡡㉢㐰〲ㅢ㐱ちㄶ㤷㤷改㉢挹摡〴愲搴ㄲ愷㔶敢搳愷㍥ㅥ昲捣改㤳敥㈸㤹㝣捤昳㐵扢晤㔴昱ㅡ㐸㙡晤〵ㄲ㍥㥤㕢㔵㕤㕥㔶㔹ㅤ㈹慢慡慡〹㔵㔴搴㐴捡昵搵戴㝡つ㐸攰㕡㤰慥〹㐳昶㥦敢㈸摣っ愲搴愱㑥㤵扢㙥㕤昹㡢搰㑦〶捤晤㔱摤㥣㝦捤ㅦ扦㜴㤳摡ㄵ㘲愹昲〶㈴㠶㘷㑤㡢ㄵ攱㐸㔵戸捣㥥ㄱ慢㐳攵搵晡㐶摡晣㈵㐸攰㔷㈰搹愳㐹㡥〲㌷㔱改㘶㄰愵收㍡ㄵ㥦摤搰㜷㔴㘸㘱晢捣戳戶つ昹挱戵户㑣扥㕦敤〶戱㔴㝣ぢㄲ㍢㡦昰慤慣攲㌶㤰挰敤㌴戴㄰〸摦㐱搶㥤㈰㑡ㅤ散搴晡换收慤愷㕣㌸晢戸㌹㕢捥㝥户晤攲ぢ收㌵㉡㕥㔶㑡慤扦㐱㈲㝢挷つ㐵㙡捡㙡慡㐳㌵攵攵㘵㤱捡捡戲㔰㡤摥㐲愳㜷㠳〴敥〱改〲㔸㜶搸㝢㈹扣て㐴愹㕡愷挶㠶攳㠷晦攷搱昹扦㥡戴改慡㑢攷㌴㕤㝣搲㙢㙡㜷㠸愵挶〷㤰昰愹㌱㕣㔱㔳㔳挵捥挴㤹㘶戸慡扣㐶㍦〸㍤扤ㄵ㈴昰㄰㐸㔷㡤㜲㕥昹㌰㠵㡦㠰㈸㌵捥愹㜱㐸扦㈷戶㙤㙦㍣㘰昶㤵て㝦戲晢㉢㐵㉢㝥慤昶㠰㔸㙡㝣ㄴ㠹散㉥㉤ぢ㔷㔶㠴㜱㑥ㅢ〹㔷㠶慢㈳㤱㤰摥㐶㥢㡦㠱〴ㅥ〷挹敥㔲㌹摥㍤㐱愵㈷㐱㤴㉡㜷㉡晥㐸攵㙤晥搹㠸愶㌹攷昴晤㙢搱㤴敢㐶㑦散昳㌴挴昳㥤㙢㥦㈹ㅤ搱㘳㜱㌵搹㜵愱ㅡㅥ㡢戳改ㅤ戹㐲挷〵㝡愲㌲㔱㥤〸㠵㘲㤵㘵搱昲㘸搱㜰㤸摤搱㑢㐱ㅥづ晡㈴づ㙢㙥㡢戵ㅦ㉢搷㠶㐳㈶㐷㤳昱慥㤳挸搱㡥㙣㜲㝢㘷㕢㉣戹㠷扦戰㍥㠵㤳晦摤扤戲㉥㈳㔹挵敡㜱攵ㅣ㑦㑡㝤㐳扤挵づ㡤戶㜴挶㙢搷㌴摢攲㍤㍤㘲㕣㌷户㌷收㤶㑥敢㠸慦㑡㑢戳㕡㔴㡢ㅢ㍢慢挵㜶㤶㤷戶挸㙥搷戰扡攵敤挹㜸㥢㌴㙦㜴敢扣收愶ㄵ昱㡥晡㌸㙦ぢ挵㘳攲敡㈰㡡㥣㡢昷搱㜳摢攰㈸㉥挷㘳㈳摣摣挴搴㌵愹㜸㕢㉣ㅥ㐳㝢㔷挶㍢㔲㙢ㄷ㐶ㅢ㕢攲㠳㌳㔴散㍡㈱昸㕥〶㝢㕡㝢㔳㘷戲慥扤㉤搵搱摥㤲㈹愹㡤慤㡥攲㠶㐱㙣㜶㝢㉣㡥敢晤㐲㙥㜹㉡慦愰㐰愹扣㔱㝥㤷㈸戴㥢ㅣ㉢ㅤ攱敡攲㍤搱攷扢㘵づ扢戱ぢ攰ㅤ扣㘸㠹㜳㑣收㡦散挱㤸搸愵㤹晤㜳㉢扡㝣攲㍤㌴㙡敦㤷㕢㕢摡㤸敥戹晦㕤攵晣晣㕤ㅣ敦愷慥挶㑤㤵㠳愳㙤戱㤶㜸㐷户㜷〰ㄵ㕢愴㥦〱㈹㉡挳摥㥣ㄳ扤㐲㘸愸㌵㙡㙤搱戱捤戱搴昲挰昲㜸昳戲攵㍣㜵挳㕤挲攲㘲㐲㥢戵改㘷挱搲捦㤱㙣〷〹〶昳〲捦㔳㈹㄰搴扦户昳㐵㈳昰晦捥摦慥挹㐷㈹㉤户㠷㜰㉦㉦㔹搴㡡换搳㘴㐱㠱㥦㤷〷㐷㤳换㔳ㅣ㥥摤ぢ㘹敦て㈴㉦㠰ㄴ㡤〴改昱㙥㄰捦㜳ぢ㜹搳慢㙦敢㤴㜸㈲㡡㕢㡤戲㜷慢㘸㔱慢㝤昷㙡㑡㍣搹愴㜹㥢㙢〶昶㤵㌵〱愴戰昳昷㘹攵攸㡦慦㐹㑤挱愵㔲慦㔶摣㌰㐳㉦㘹㈸㡤㤶㔲㜶㡡㈵晢ち捦㤴づ㍡㌹㔸戰㈴改戲搲㕢ㄸ戶㈵散㌸搸㕦昲ちㅣ摡扤ㄳ㘸晢㔰㌸ㄱ昰づ昴捣ㅢ㕦戸ㅦㄷ㥢ㅥ㙦㕢戸㜶㘵㍣㐹昵攲㐰户㔰㝡㜷㉦ㅡ㥢摢搴戸㈸搵摣㤲ㅣ㡢㤶㑥敦㘸敦㕣昹㙤摡愱㉤晤㈲㠸搹㡡昶挵㈸摥㜱㥦〰㔷㕥慦搵散㥢㠶㠶扣㘲㕡㈳㐷敦㑤挲搱ち㘳㕦攳㍦搹昴㥦昱㕦戰㍢㔹㔱㈹㌴㜶收㈶㘱ㄱ昴晢戴〲愱㠵ㅤ㜱戹敤㔹㉣ㄹ愰摤户昵戰昶㡥ㄵ㡤敤敤㉢㌸㥥晡㐹㉥戹㍣ㅥ㑦昱㔶㘲㙦攷搶愹摣㈲㔵慡愰㈰攳昶㥦敢㥥攳㕥戰ㅦ㜸〵愴㙦㉤㙥㐹ㄹ㡢挹挰慢㘰ㄵ攰愶㘶攰㙦㐸ㅣ㔰摢㡡愳㔶㔳戴㙤㔸㙤㜳㐷㑢㜳㕢㍣㌹㙣㐶㕢戲戳㠳㌳昲㌰ㅥ愵㠶㜱㕡㙥ㄹ戶㕦㜸晦戱㙢㕡㤲㙢搴㥥〰㠵昷敤㍡ㅦ㐹晤㘶攸㑢㠳㘷㙤戸㘴敢敡㥢㤶㔸扦㔰㐳ㅣ㐱搶㙤挴晤㔰捤㜰晣改㌷㐰搴敥㔰攳㘴㠳㜴收愶摦㐴㕥扦㐵昲て㄰㑣ㄹ搲〹㤸㌱摥戶戳㙡㝦晣捦㔹㐳扦㐳昲㉥㠸ㅡつ挲㝤㔶扦〷㘲㌶搵ㅦ昶㌹ㄴ愴㍢㐷㠱㥤摤㥤ㅦ㠰ㅢ搴摤挸搴ㄸ㘸戰㑢昵㉢㈴〴㑤ㄳ㌰搵ぢ㠶㝤〱〸㌸㠲慣㍢㥡〷愰㤸〰昰㌹换ㄷ㐲捤ㅦ㠰㉦㔹挷㔷㈴㐴挷〵〰㜷㙣㘴㔵ㄹ搸〲㐰㍥ㄸ扡〰㐴㠵挱ㄲ〰㘴扤〷ㄹ㙥敡昳慦㕣〰㠴挰挹〶愰㤸㌶㜵㌷㌲㔵㡥㜲㝥〰扣て攳扥〰晣摢ㄱ㘴摤㕣慤㠲愵攱㙣㐵㝦㌶昹㍤愸昹〳戰ぢ挴㝡㈰挹㈰㄰ㄷ〰扢摡㔹㔵つ㈳〲挰㙥㔴晡ㅥ㠸慡〱㑢〰搸ㅤ㌹戳愹㌷摣〰㐴挰捥〶㘰㈸㙤敡㙥㘴㙡ㅣ捡昹〱昰愷㕣〰扣攴〸戲敥昱㑥㠰愵攱㙣挵扥㙣昲㡢㌹〱搸ㅦ㘲㍤㡡㘴㌴㠸ぢ㠰敦摢㔹㜵㄰㡣〸〰㘳愹㜴〰㠸㥡〴㤶〰㔰㠶㥣搹搴㌳㙥〰㈶㠲㥤つ㐰〵㙤敡㙥㘴慡ㄶ攵晣〰㜸㈴ㄷ〰て㍢㠲慣摢捤㜵戰搴捤挹㝢挶ㅤ摥㠱搰捤㌸㜹敦㤳㤸搶摣㤲㡡㜷挸昹㔹㐹〲晦搹㉢㔵㤲敦换㜳搲㡥㘸㤳扤〶㌴㌰㔱㠷搳㔲㉣㡤愵搶㜶㥤愸㘷㥤ㄶ摢㘷㡤晦㜷昲晦㥤㍢昹㤷㔳晦㡣ぢ㠰㙥㑥慥㌱㘸㍣愷晦摤㉢扢〶ㄱ捦㝢㝤て搵㌲愴挶挲㜲收㈰愳扥昷扣㐲搶晦搲晡敥㐱㐸敤戲摣ㄷ〵ㅣ散搹㠳㤴㠵㜲㥥㠰晦摦攵㡢㕦〰㠳㝤昹㌲〱搳㤸㍥㠸㘴㈲挹㈴㤲㕡㄰㜵㥦㌳捤㕥〲㘴昹㔷㕣㤸㤷昷㉥〴㜹扡㡥㍡㔳㐸愶㠲戸愶搹改挸〶づ〶㈹㌱换㕥挳散㈱㠶㠳敦ㄴ㤴㤴愹㜷〶ぢ捥〴改㜳〸挸㥣㠳攳㉤戸ㄴ晥戶㠲〶㡡戸㐴搴晤挹㍢挶捦〰㈸つ㙥慤㕦摢搶戴扣愳扤つ愱ㅢ扣愶愸㙤挲慡㝢㔲㐵〳慤戳摡敢㍡㔳㠱搶㠳㥢昱㕦㥦搶〵昱㤵昱㘸慡づ户㍡㜰挱㌲ぢ㑢㜹㜲㌹㌲㈳戶收晦攷攵㑡ㅥ㍡〳㝤〴〰捤ㄵ㡢昲敥扤昶㠵㠳〳敦搸㈹敤㠸攰㠸㑢昰ち㘱て〴㜰改昹ㅤ扣ㅥ挹搳戳搰扡㉢摥扦晥挰搲つ㌷㝤敤晣㝦ㄲ㑥昹㘴搳㔳攱㜴昶㤱㜸㉥㡡〴扢㤳愹改㈸㤷㍥ㄲ〷ㄶㄲ㌶っ〳晢㠴昴晡㕣㐷攳捤㡥㈰㙢㠹㜱㈶慣つ㘷㑢ㄶ挳㤰扡搶搹㑦挰挸摣昴ㄱ㄰敢㈳㐹㡥〲㜱敤㈷㐷摢㔹㜵〸ち挸㍥搱㐰愵愵㈰㙡㌶㔸㜲㍡ㄲ㐵捥㙣敡㜲搴㘱捥挸〳㑤㤰ㄴ㉣挴ㅡ㑢搶㐵㔶ㅣ㤲愰愶㍣㠷㑣捤㠱挹㌴㄰慥戳昲㡢㜲㠱㜰愱㈳挸㕡昱㥣て㑢挳昱愷摢㔰㥤㍡㍦㈷〸㉢搹㥡㔵㈴ㅤ㈰㉥㄰㔲㜶㔶㉤㠰ㄱ〱愱㤳㑡慢㐱搴㐲戰〴㠴㘳㤱㌳㥢晡㤱ぢ〴㕤て㜶戶㤳挷搳㘶㜷㌲戵〸攵晣〰㌸㌱ㄷ〰㍦㜰〴㔹ぢ戰㡢㘱㘹㌸㕢㜱ㅡ㥢㝣㝣㑥〰捥㠰㔸晦㤰攴㐷㈰㉥〰捥戲戳敡㜰ㄸㄱ〰捥愶搲㌹㈰敡㐸戰〴㠰㜳㤱㌳㥢敡㜰〳㜰〴搸搹〰㥣㑦㥢扡ㅢ㤹攲〲慦ㅦ〰换㜳〱戰捣ㄱ㘴慤〵㌷挰搲㜰戶攲㔲㌶㌹㥥ㄳ㠰㥦㐳慣㌷㤰㕣づ攲〲㘰愳㥤㔵㑢㘱㐴〰戸㤲㑡㥢㐰㔴㈳㔸〲挰㔵挸㤹㑤ㅤ攵〶㈰ち㜶㌶〰搷㐲㍦愸扢㤱愹㈶㤴昳〳㘰㐱㉥〰收㍢㠲慣㤵㘹慥㌳て㘷㉢㙥㐶愵㙡㙥㑥〰㙥㠱㔸摦㑡㜲ㅢ㠸ぢ㠰㍢散慣㕡〶㈳〲挰㥤㔴扡ぢ㐴㌵㠳㈵〰晣〶㌹戳愹㘹㙥〰㤶㠳㥤つ挰扤戴愹扢㤱愹㘳㔰捥て㠰昱戹〰㌸搰ㄱ㘴慤㤳户挲搲㜰戶攲户㙣㜲㑤㑥〰戶㐱慣ㅦ㈳㜹ㅣ挴〵挰㤳㜶㔶戵挱㠸〰昰ㄴ㤵㥥〶㔱㉢挱ㄲ〰㥥㐱捥㙣慡捣つ㐰㍢搸搹〰㙣愷㑤摤㡤㑣慤㐲㌹㍦〰昶挹〵㐰愹㈳挸㕡戲㑦挱搲㜰戶攲捦㙣昲摥㌹〱㜸ㄹ㘲晤㔷㤲㔷㐰㕣〰晣捤捥慡㑥ㄸㄱ〰㕥愳搲敢㈰敡㔸戰〴㠰㌷㤰㌳㥢摡摤つ挰㙡戰戳〱昸〷㙤敡㙥㘴㙡つ捡昹〱㘰攵〲愰挴ㄱ㘴〵づㅣて㑢挳搹㡡て搸攴扥㌹〱昸㄰㘲㡤愵慥㍣晤㕦㄰ㄷ〰㥦搸㔹挵攸〱〱攰㔳㉡㝤〶愲㑥〴㑢〰昸ㅣ㌹戳愹㐲ㄷ〰㠱㉦㈱㈹㔸散㜷㈸攴捤慢愰愶㍣ㅢ㈰㤱愹㤳㘰搲て㠴捦扥捣㜱㝦收㔳㐷㤰ㄵ挷戰づ㤶㠶攳㑦ㄷ攷愳搹ㅦ㐳捤晦晥㑣㄰㘲摤㥢愴て㠸ぢ㠴㝥㜶㔶㥤ち㈳㈳㘸愸㠴㑡っㅡ㔶愷㈳㉢㈰昴㐷捥㙣敡㍤搴㘱捥〷昴㘹㘰㘷㍢㌹〸晡挱敥㘴㡡㌱ㄲ㝥〰扣㥥ぢ㠰搷ㅣ㐱㔶㌸挵㤹戰㈴〰っ㘵㤳㕦捤〹挰㌰㠸昵㜰㤲ㄱ㙣㕤搷㉤捡㤱㜶㔶㥤〵㐳㈳攸㑥㈹㤵昶〱㔱攷㈰㉢〰散㡢㥣搹搴㡢㙥〰捥〶㍢ㅢ㠰搱搰て敡㙥㘴敡㕣㤴昳〳攰改㕣〰㍣攵〸戲㠲㍡捥㠳㈵〱愰㠲㑤㝥㈲㈷〰㔵㄰敢㙡㤲〸㕢搷〵挰㌸㍢慢捥㠷愱ㄱ㜴攷㐰㉡㡤〷㔱ㄷ㈲㉢〰㑣㐰捥㙣㙡慢ㅢ㠰ぢ挰捥〶愰ㄶ晡㐱摤㡤㑣㕤㠴㜲㝥〰摣㤵ぢ㠰㍢ㅤ㐱㔶㝣挹捦㘰㐹〰㤸挹㈶摦㥥ㄳ㠰㔹㄰敢搹㈴㜳搸扡㉥〰收搹㔹挵㉢捤ㄱ㜴㘷㍥㤵ㄶ㠰愸㑢㤱ㄵ〰敡㤱㌳㥢扡搱つ挰㝡戰戳〱㌸っ晡㐱摤㡤㑣㕤㠶㜲㝥〰㙣捡〵挰㤵㡥㈰㉢搴攵㜲㔸ㄲ〰㤶戲挹㔷攴〴愰ㄱ㘲摤㐴ㄲ㘳敢扡〰㐸搸㔹㜵〵っ㡤愰㍢换愸戴ㅣ㐴㕤㠹慣〰搰㡣㥣搹搴㑦摤〰㙣〴㍢ㅢ㠰㔶攸〷㜵㌷㌲戵〹攵晣〰㌸㈷ㄷ〰㘷㍢㠲慣愸㥢慢㘱㐹〰㔸捤㈶㥦㤹ㄳ㠰㌵㄰敢戵㈴挷㠱戸〰㌸挱捥㉡挶攱㡣挰㥦晥〱㤵㑥〴㔱搷㈱㉢〰㥣㠴㥣搹搴挹㙥〰慥〵㍢ㅢ㠰㔳愱ㅦ搴摤挸搴㘶㤴昳〳㘰㜵㉥〰㍡ㅤ㐱㔶っ搰㡤戰㈴〰㥣挳㈶㈷㜳〲昰㘳㠸昵㑦㐸捥㘳敢扡㐶挰〵㜶㔶晤ㄲ㠶㐶搰㥤ぢ愹㜴ㄱ㠸扡〹㔹〱攰㘲攴捣愶㡥㜱〳昰㉢戰戳〱㔸て晤愰敥㐶愶㙥㐶㌹㍦〰㤶收〲愰挱ㄱ㘴挵㈲摤ち㑢〲挰㈶㌶㜹㐹㑥〰㝥〱戱扥㥡攴ㅡ戶慥ぢ㠰敢散慣扡つ㠶㐶搰㥤捤㔴扡ㅥ㐴摤㠱慣〰㜰〳㜲㘶㔳ぢ摤〰㌰㠲㈹ㅢ㠰㥢愰ㅦ搴摤挸搴㥤㈸攷〷挰捣㕣〰捣㜰〴㔹㘱㔱㕢㘰㐹〰戸㡢㑤㥥㥥ㄳ㠰㉤㄰敢扢㐹敥㘱敢扡〰戸捦捥慡扢㘱㘸〴摤戹㥦㑡て㠰愸㝢㤱ㄵ〰ㅥ㐴捥㙣敡㈰㌷〰っ慤捡〶攰ㄱ攸〷㜵㌷㌲㜵ㅦ捡昹〱㔰㤱ぢ㠰㜲㐷㤰ㄵ愵昵㈰㉣〹〰㑦戳挹愱㥣〰晣づ㘲晤㉣挹㜳㙣㕤ㄷ〰捦摢㔹戵ㄵ㠶㐶搰㥤摦㠳愱晦〰愲ㅥ㐶㔶〰㜸〱㌹戳愹晤摣〰㍣〴㜶㌶〰㝦㠲㝥㔰㜷㈳㔳㡦愰㥣ㅦ〰㐳㜳〱戰愷㈳挸ちㅡ摢〶㑢〲挰敢㙣昲ㅥ㌹〱昸㍢挴晡㑤㤲户搸扡㉥〰晥㘹㘷搵㘳㌰㌴㠲敥扣㑤愵㜷㐰搴ㄳ挸ち〰敦㈲㘷㌶㌵挰つ挰攳㘰㘷〳昰㍥昴㠳扡ㅢ㤹㝡ㄲ攵晣〰㈸捥〵㐰㉦㐷攰つ㕥㉢㝡〶㤶㜶㈲攸愸㌷ㅢ㥣㌸戴㌹㝥㉣愳㈴晡㈵昰ㄴ㔳㕤㘷㌲搵㉥㈱ㅤ㝤ㄳ㔳摡攷戴愷愶㌴㈷㔷戶㐴搷敥㤲㜰ㄲ㠷㉤㡦户㈱攰慡〳㜱㔷ㅥ㕥晢捡㤵昱㤸㑥搴户㜷㜶㌴挵㘷㑣昹㉥〴㘴挱㍦㜴㥤挴㘲攵㉢㙣摦㉣挶〸㈶ㄴ㐶〹戶扣愲㘷㘱搰ㅢ㉡攲㕡㑢改㕡戶戳愰㔸搲㠵攸挲收㔴㑢扣㜷㐲攴㤲㉥㑥〰㐵㐴戱挵㝡㈵ㄶ㉥㐷〸挵㤴扥㠹改ㅤ捤㌱〶㌱戰㌳戰ㄴ挸㐷挳㘶挵㤷㈱㘲㙤㕥㝢戲㤹捦㔳昵㑤㉣㐴㘸㐳㜲㈵㠳㙦㥡搶づ挸挸挹㙤昱愲挴攴收戶㈴慡㤱㕥㘴扡㈴㔱扦扣晤㔸㍣㐱搹搹摡㌶㍤扡㌲昹㥤攸ㄵ挵㙥㤱㑤扡㐶攵慢晣㝣㔵㥣㕦晣㑤晢㈷昰ㄹ昶戱挱㜸㌶慤㑤㥥㑤ㅢ㠶愱㥡敡㘸㙥散㈴㘶㔲㑤ㄸ戴㤰㐴扡㌱慦攸㌹愴扡㔹ㄱ攳扡㤸ㄳ㑡挸㌰㌹㌶㌷攳愹㈱摦㠸慤昴㤳愹㕣ぢ搳㥦愳㐵㝤扥〰㤹㌹㝤搱㡣慥〰搲晦搱㘳㥥㐵摢㘱搹扢捥攰ㅤ㝣改㜸扤㐱㔰敥㘷㡦㈲昲㌸愸戰㜳㘲㌰㌰攷ㅤ㤹挱㠴攸㜰㤰昶敢㑡㑥㐳挸㔷㥦挴慣㘸㘳扣〵㉢㑡慤搱㔴㍦㍢挳搵㐱㍣〳㤸㜴㘴㜵敤慤慤㔱㡥㍡㡥搸晡愶㘸㑢扣㌸㔱摢㤹㙡㥦摤摣愶ㄳ㈰㌲㌴ㅤ㔶㜴つ㔸搱㌵挲敡㤳㔸挰〸㔶㐹搳㔶晢戲㘸㐷㜳㙡㜹㙢㜳㔳㌱㌳㡣摦昹㑥っ㔷散晦㠵〰搳㙣㘶㍡昱慥㜳搹㉢㍥攸敥戱㔸㜵㈳㜴散㝥っ敡㝣ㄵ挰㍦昵つ〳ㅣ㌱昷挸㌱㐵㝦〵㙢㐵昸〳挳搹㝦晥捤㍢㈹摣晥㝤ㄲㄲ㌲㍦愹摦㈳㑢慥晥ㅡ慡㑣昰慦昰て㈰摤㐶扦昵㠲㐲㜰㔶㝢㌴㌶つ戱〸敤ㅤ扤㥣挷㤲㡢搱戵㥣㙤㍡㉣挶㈳搶㈱㤶ち愱戳慢㥢㘳昱㡥㘲㌲敡戱㜶㔷挸㐸挶㠰摤㠷戸ㅢ㔴㤰㔷㔴搴扢搸慦慥ㄹ挶搶㐸㈷捡换晤㔸昷㡣㉣晢敦捣㡦㌰戸〳㙥ㄵ㠰㙡〶㠳㙢〵愲㕥㐰㤶晥㜸ㄴ昲愹㠰敡昳㡡㕥㠴搰摢㌷㤹愱㠱〸㈰搴㔰㉡㘴㝣㕡㈱㠳ㄶ㡢ㄱ攰㈷搱㡥㐵攲㐸㙦㔷㤴㘲挰づ㔰㉣㌶㑦〹〷敡㌱捡攳戱愰㍤挵㜲攵㤲摤㤱㥦㕦㠸慥づ㜸㠳㐴戲慡㠵戱搶晡戸㠴㉦慡愱㘸㐲愰㄰㉤敥挷㥤〵昶ㅢ昰㜴㉣ㅦ愱㜹ㅥ〲㉥戸攱㍦搹㠲㐱ㅤ㠰㕡㕥㔰晤ㄹ搴昸㍥㠰㥣㈰㍢㑥昷愲敦挵㈰敡つ㘴㜹ㄲ㠰愴㌹㘴愹㌷㤱攳㘱ぢ昷昵㌸㝣戸㜹收㐳昵ㄶ㜸㥣ㄳ㌵挱㔶晦㐰㡡㔳㑤㝡攸昵〱户攷愱昷㌶㑢攰㑦昷愵ㄱ㈷愳摥㐱挲㌴ㄹ㐹搳㥦晤愰愳㑢愸昸慥扦㠲㐵㠵晥㔴㜸てち散搳挰〰攴搲㔸攱㠱摣ㅣ㔸つ㠴ㅡ戰晡挰㘵搷㠵搵㈰摡ㅤ㑣扢㥦㐳挱㡢搵㤷攰昵㠰搵㔷㔰ㄱ慣㜶愳ㄱ㜶㔲〶㔶扢㠳摢㌳㔶ㅣ㌳㠲搵ㅥ㌴〲ㅢ昲挷挰㌸ㅦ慣㠶㐰㐷敦㐹挵〲㝦㠵愱㔴搸㡢ち㠵㔰㄰慣㠶㈱㤷挶ち㡦ㄱ攷挰㙡〴搴㠰ㄵ挳改㑣挵㉥慣昶愶摤㤱戴换搰㌷挱㡡㤳㡦㝤㉡愴ㄸ敦㈶㔸〵㑡愱㌲搰㜹攸戸挷㠳慦ㅡ㠸㜲〲攰㍥戴捣㔸戹っ〰昷〳户㘷〰ㄹ㔳㠷ㅦㅥ搱愶ㄱ〳㈰〳敢㡣ㅦ㘴㍡㤳挷㈸攸攸搱㔴㘴搰㥤㡦挲ㄸ㉡㝣㥦ち㡣挳ㄳ〰挷㈲户愷搹㌱晤㥦㡦昶搹㑦换㔰ち㜸づ㜵㔵戳㡢戴㐳昶搳㄰慢〹戳ㅡ㐶搲㜹挷ㅥ挳攷㝡ㄸ㝢愳愰㈲搰㔵搰〸愳散㌲愰慢〲户㘷攸ㄸ㡤㠷ㅦ敥㠴搲〸ㄲ昲挷㤰㍣㠳っ㜸〶扡〸㜴㜴つㄵㄹ慥攷愳㌰㡥ち〷㔲㠱ㄱ㝣〲摤㜸攴㝡ㅢ攸昸㐸户て㔰〷㐱〷㐰㔵戸㡣扡〶摥㐴ㅡ㥤〴㔲㌴〱ち摤㥣昲㈰㡣挰ㄵ㐵搵て㌶〳㠹㐵㙤捤㈹㥣㡤戰〱搳㥡㔳㤸㔷晢㈴㐰㤰㤴㜰愷摤攵㉣挵㔵㘸㜴晡〲㘸慦㙣㔱挶ㄵ搱搰㙣戹晢ㄲ㘹愴㡦搸扥㜸㜲㕤㌳昵愴㈴ㄷ㔱㍥㙤晣㉥㕤㔵㈹㍢晣挵戹戰㔲愵戹㠳挵㕣戸昳慣昸㝦㜰つ㈶㘳㈸㑦㑦收戰㔱昸㠷㘳㘲ㅤ搲扣㈴㍢愸挷㈱攲㡡㥤攳㈵㙦㤰㤷㘵㌶慦慦ㄳ㥣㠹愸㜱㥣搵〴㥤ㅣ捥㔹晢㌹挹戹㥤愹っ㐹㜴捤㉥㡥〴㘱改㜳摢㜰愵搱ㄴ敤㠸㝤㐷㑥㔳攱㥢㝤㐱㈵㘷㥣摦昴㘲ㄷ㔶戰戹㑥㉥㜱晢㘲㡡㠳昵㐴㘰扤㌳愱㠷㈵戰搴㤷㜰愷㈳ㄲ㡢㤹攳换㐳愴ㄷ散ㄷ㠷挸㥤㠷㜹㜱摣㌶挰敢㔴㕡攲扢㐸㠱㜴㔶㑥挹㜴愲戶㌱㠹慢搸ㄴ慦㑦㥣㤴散攸㍡戱㈰摥㠲户㡤慣㡥攳㜲挲㐹捤㙢㑡㈱搰㌶㙤㠰捦㠷㝤㜷㝡〸㠸ㄴ㍡扤愴愴㥦〲摤捣㙦㤹㑥㜰ㅦ晡㠶扤㡡㝥㑢挸昶摥㐴㜵改㝡㙥㥢㈷收㤹㠴㝤㐰㉦㥡〴愵㙥慥㡡㌱搷扡攳㐴戹㈷敤㘲挲㤷敤ㄹ㑥㈶慦㍥㠶挷㑢攷扥扣换搱㤱挲㐳㤴㝣〳㐷〹㜷㥤ㄶ㕣㕢愴昰捣㐶㑢换摡㝥㠹ㄹ㙤㑤㉤㥤戱戸㕣㘲㥡㌹㕢慥㌴扦ㄳ晤挵戳㈹㘷㡦敡〶ㄷ〷㤴ㄹ㜸ㄵ㤵㜹愸敥㥢摦㙡搲㔳戱愷挹㘴〷ㅢ㐱㍤摤搹敦㙡搱㤲㥤づ捡つ愲昵〳扡㐲捡攵〵㐵㤸摡戲㔸㥣搳ㄸ㔹㔹㘷攲㝡㘵㡦㜳愹捤㙡挷ㅢ㝤㜰慢捡挵㍡戸搹㘶㝤㈷晡〹㝥摡摤ㄴ〸攰㐲晢ㅢ敥㈱㌴㠲㔹㑦晥挳ㄵ戵昳晦㐴ㅥ㘳㜰㤴㔱㜵攸〱晢散㙣慡㠸㤰つ㈳㤱㑦攲愸㑣〱㑦捥捥㘶愰搷ㄴ㠳㜳敤戳㌳扢㍦昵㈱攰昶㝣㜶挶㈰㕥晣㄰㠹㐹㈳㐸挸ㅦ愳㜶㝤㑥扥㘶㐳㐷捦愱攲㑣㝦㠵戹㔴㤸〷㔲挴挰㑥敦㐴㤳㌳㐶ㄵ〵昲㡡㕡㜹㜱㕢摣捡㡢㝣散愶〱㍣〰㠸ㄸ㕣㥣挷〶㝡ㄷ㌳㠶㔵捦㠷搶㔳㑦㍥㌹〱扡〸扦㜲搵捦㕢㥦捥㤵改〲搶㕦て愲ㄸ慣改㍤攳㘵㠴愶㝤〵戱㄰㉡㍢㜱〳㑦㌱慣㔳愰㕥㐴摢㡣敦捣㌸ㄱ㍥っ摣㥥愱㍥ㅡ挵昰㐳㈰㈹㡤搰ぢ晥㌵㠰晡㐰㝤㌸㜴昴ㄱ㔴㕣敡慦㜰㈴ㄵ㡥愲㐲ㄴち㜲㈲扣〴戹昴㠹㌰摦㘵攳㜳㈲摣〰ㅤ㥣〸㌳㜶搴搴捡㍢㜷づ㝥㑢㘹㌴㑡愳㡣昳昴㕥㠱㌱戸搳挶慦ㄱ㉡㍢㝥〵挶㜸㔰㐱慦㠹㤶ㄹㄸ㥡㠱㕥ㅣ摣㥥搱攳㙤㔱晣戰㠰㐰㈳㐴㡥㝦㡣㈲㌵㝥㤰攱㕣㠱㉤㠳㡥㕥㑥㐵㐶㤸晡㈸㌴㔳攱ㄸ㉡㌰攸㔴搰㕢㠱摣㈰㜳ㄹ㤱昹㠶ㅥㅦㅣ㕢愱つㅣㄹ㠲㙡捣て㤰晡攵捡慢㡤收摢㘹晥㌴㈸㜸挷㈱㘳㐴㝢戸昲㘲〴愹㐰戶㡡㐶ㄸ㑡㥡〱㔹ㄲ摣㥥㈱㍢ぢ挵昰换搳㝣㝢㈱ㄳ昲挷戸㔳搳㘴昰っ㘴㥤搰搱慢愹挸㤸㔴ㅦ㠵㘳愹戰㠶ちっ㔳ㄵ挸搶㈲㤷ㅥ㜰㝣愹㤰て㔰挷㐳〷㐰㌱㔴搵ㄸ摤㐵㙡ㄵ愰㑥愰搱ㅦ搰㈸挳㑡扤〳㡥戱愴昶㠰㍢ㄱ㉡㍢㍥攰㌶愰㥣愰㜷ㄲ㉤㕦㡥㕣〶㝡愷㠰摢㌳㝡ㅢ㔱っ扦㍣扤㡥㐶㤰㤰扦㉢㐱㡤ㅦ㘴㌸〳敥㔴攸攸搳愸挸㠰㔶ㅦ㠵搳愹㜰〶ㄵㄸ攳㉡攸晤㄰戹散〱㤷敢㤶摣㤹搰〶㡥㡣㜸㌵收㕤〳敥㉣㥡㍦㥢收ㄹ㥤敡挵㤱㈱愹㌶㡥攷㐰㘵挷㜱㘴ㄴ慢攰㜸㉥㉤摦㠶㕣〶㡥㍦〱户㘷ㅣㄹ昶㡡ㅦ〲㈰㘸挴攰挸搸㔷攳〷㤹づ㡥攷㐳㐷㕦㐰㐵挶挵晡㈸㕣㐸㠵㡢愸挰㔰㔹挱昱㘲攴戲㜱㤴㔷昴昸㡣挷㥦㐱ㅢ㌸摥敢㌲敦挲昱ㄲ㥡㕦㑦昳っ㜲昵敥戸㡣㙣敤㘱挷㘵摣慢㐰㜶ㄹ㡤㌰〰㌶〳戲つ攰昶っㄹ〳㘵昱㐳〸㌵㡤ㄸ挸ㄸ㉤㙢㄰〱捦㐰㜶〵㜴昴㐶㉡㌲㤲搶㐷攱㑡㉡㙣愲〲㠳㙢〵戲慢㤰㑢摦慥挳ㅢ慢㜲摣慥扢ㅡ㙡挰㡡㌱戶挶慥ぢ慢㙢㘸昷㕡摡㘵㍣慣㜷捣扤っ㥥㍤收慥㠳捡㡥㡦戹扦愲㥣〰戸㤹㤶㕦㐱㉥〳挰ㅢ挰敤ㄹ㐰〶摡攲㤷愷㙦愴ㄱ㈴攴㡦搱戶挶て㌲㥣㌱昷㑢攸攸㕦㔱昱㜵㝦㠵㥢愸㜰㌳ㄵㄸ㥣㉢〰晥ㅡ戹摣户敢攴㑤㐲㍥㘳敦㔶㤴〲㥥っ搹㌵敤㜰攱㜹ㅢ慢戹㥤搵㌰扣搶㍢昶㍥〴捦ㅥ㝢㍣㜹㤱㉤っ敡㕡㘶㔴㡣戸ㄵ攸敥愴ㄱ㠶摥㘶㐰昷ㅢ㜰㝢㠶㡥㈱扡昸攵改㉤㌴㠲㠴晣㌱㑥搷㌴㤹㜵㍢搰摤つㅤ㝤てㄵㄹ挳敢愳㜰㉦ㄵ敥愳〲挳㝡〵扡晢㤱㑢ㅦ㌴昸昲㌰ㅦ愰ㅥ㠴づ㠰晡摡㘵搴㜵㤶戲㤵㐶ㅦ愲㔱㠶攰㝡〷ㅥ攳㙥敤㠱昷㌰㔴㜶㝣攰㌱㔴㔷搰㝢㠴㤶ㄹ戳㥢㠱摥愳攰昶㡣ㅥ㘳㝢搱攸㍣扤㡤㐶㤰㤰㍦〶昸ㅡ㜰挸㜰搰㝢っ㍡晡㜱㉡㌲昸搷㐷攱〹㉡㍣㐹〵挶〳ぢ㝡㑦㈱㤷㝢攰挹ㅢ㤶㝣昰㝣〶愵㠰㈷愳㠴㑤㌵慥㠱昷㍢㔶昳㉣慢㘱㐴慦ㄷ㑦㠶昱摡㜸㍥〷㤵ㅤ挷㜳㌸捡〹㥥摢㘹㤹㈱挰ㄹ㜸晥ㅥ摣㥥昱ㅣ㠹㘲㠲攷ㅦ㘸挴攰㔹ち慥昱挳㠵攷ぢ搰搱㉦㔲㤱戱挴㍥ち㝦愴挲㑢㔴㘰㜸戱攰昹㈷攴㜲攳㤹敢㈰昲ㄷ㤴〲㥥っ㍡㌶搵戸昰㝣㤹搵晣㤵搵㌰㐰搸扢㈳㌳㉡搸摥㤱㜳慥㡦㌱㘶㔸愰㝢㤵㐶ㄸ㍣㥣〱摤㙢攰昶っ摤㌸ㄴㄳ攸㕥愷ㄱ〳ㅤ㈳㡤㑤㤳挱㌳㐳昱つ攸攸扦㔳㜱扣扦挲㥢㔴㜸㡢ちっ㑣ㄶ攸晥㠱㕣㝡㐷收慢改㝣〶摥摢搰〱㔰戵㉥愳㉥愰摥愱搱㜷㘹㤴㠱挴㕥愰ㄸ㍤摣〳㔰㡣㉤ㄶ愰晥㐵㈳っ㌲捥〰敡㝤㜰㝢〶㡡挱挸〲搴〷㌴㘲㠰㘲㐴戲て㔰晦㠱㡥晥㤰㡡㡣㔶昶㔱昸㠸ち晦愵〲〳㤸〵愸㡦㤱㑢〳挵户改昹〰昵㈹㜴〰ㄴ㠳㤸㡤㔱ㄷ㔰㥦搱攸攷㌴扡ㄴち㕥愰ㄸ㘵摣〳㔰㡣㐱ㄶ愰扥愴㤱ㄸ㜲ㄹ㐰㝤つ㙥捦㐰㌱㘸㔹㠰攲つ昹㌴㔰㡣㕣㌶㑤㠶て㘶㐴㌱㠶㐱㘳㤹㍡㑦㌱慡搹㐷愱㠰ち㜸㜹ㄵ㥥㝥㠲㠲〰㔵㠴㕣ㅡ㈸扥〰搰〷愸㕥搰〱㔰っ㜶㌶㐶㕤㐰昱戱㘵捤㌷慥㉢〶㈶㝢愷㌲㐶㈳摢㔳㔹㄰㉡㍢㍥㤵㌱㠰㔹搰敢㑤换挷㈱㤷㠱㕥㕦㜰㝢㐶敦〴ㄴㄳ昴晡搱〸㥣㤰㍦㠶㍤ㅢ㍦挸㜰づつ㈵搰搱ㄶㄵㄹㄲ敤愳搰㥦ち〳愸挰㈸㘹㐱㙦ㄷ攴戲捦㠳㜳㥤㡢っ㠲㌶㜰㘴捣戴㌱敦挲㜱㌰捤敦㑡昳㡣㙦昶攲挸愰㘶ㅢ挷摤愰戲攳㌸㌲づ㕡㜰晣ㅥ㉤㌳㈰㍡〳挷㍤挰敤ㄹ㐷〶㑥ぢ㡥㐳㘸挴攰挸攸㘹攳㠷ぢ挷㍤愱愳㠷㔲㤱㤱搵㍥ち㝢㔱㘱ㄸㄵㄸ㙣㉤㌸づ㐷㉥昷㈱㐱㕥搶攸㌳㉥昷㐶㈹攰挹㄰㙣㔳㡤ぢ捦㤱慣愶㤴搵㌰㕣摡扢〳㌳㐶扡㠷ㅤ昸㙡愸〸㜴晢搲〸㐳愹㌳愰摢ㅦ摣㥥愱㘳挸戵㐰㌷㡡㐶っ㜴㡣扢㌶㑤〶捦っ挱搱搰搱㘳愸挸㤸㙣ㅦ㠵敦㔳㘱㉣ㄵㄸ愶㉤搰ㅤ㠰㕣㝡〷收晢㈵㝤㠰ち㐱〷㐰㌱㔴摢ㄸ㜵〱ㄵ愶搱㜲ㅡ㘵㔸戵㜷攰㙤〱捦ㅥ㜸ㄵ㔰搹昱㠱挷昰㙢㐱慦㤲㤶敦㐱㉥〳扤㙡㜰㝢㐶㡦昱摡㠲㕥㠴㐶っ㝡っ摡㌶㝥㤰改散挰㌵搰搱攳愸昸㠰扦挲㠱㔴ㄸ㑦㠵〷愱㈰攸㑤㐰㉥㝢〷捥㜵㑥㌷ㄱ摡挰昱ㄱ㤷昹㕤愴㝥戹戱㌲㠹收㙢㘹㥥搱搹㕥ㅣㄹ㤲㙤攳㌸ㄹ㉡㍢㡥㈳愳戸〵挷㍡㕡㘶㌸㜷〶㡥㔳挱敤ㄹ㐷㠶㝤ぢ㡥搳㘸挴攰挸搸㙦ㅦㅣ愷㐳㐷ㅦ㑣㐵挶㠵晢㈸捣愰挲㑣㉡㌰㔴㕣㜰㍣〴戹㙣ㅣ攵㕤愰㍥攳㜱㌶戴㠱㈳〳挷㡤㜹搷㜸㥣㐳昳㜳㘹㥥㐱摥㕥ㅣㄹ搹㙤攳㌸て㉡㍢㡥㈳㠳挱〵挷昹戴捣愸昰っㅣ敢挱敤ㄹ㐷㐶㡦ぢ㡥ぢ㘹挴攰挸㄰㜲攳〷㤹捥㜸㕣〴ㅤ㝤㈸ㄵㄹ㕥敥愳㜰ㄸㄵㄶ㔳㠱ㄱ攷㠲攳攱挸攵㥥〸㜳摤愸㍡ㄲ愵㠰㈷攳搰㑤㌵㉥㍣㡦㘲㌵㑢㔸つ㐳㔶愵昹㐷㌳攷㌴扦㠸㘱㠷摥㘸扡慣㐸㐷愹㈱挱㤸挷晡搴摡ㄶ挴㤹㌲挹攸㍡㍢挵㈵〴慣慤㠳㠷㤸扦昶づ㉣慢ㄵ㝡㕦ㄶ㤳㉥晢㌴㉡敥㍤搰昳㈶㑣㈹㐶〹㐳㉡㡢慥晣㍣晢㙤㡦改昲㙣㜸搷㙢昱㔸㠶㕢㘰㈹㥡㌸㜰㜶㜳㔳㐷㝢戲㍤㤱ㅡ㔶㡦㌰敡㘱㝣戳㈸ㅥ㈲㉦慢㉤扡〲ㄶ㝤敢愴㘳㠵㙤㜰愴㘸㌵摦戴ㄷ㕣搱搶㝥㙣㥢戴愶㈸挹ㄷ慣ち㕥扤㝡戱ㅡ慥戶挹戶㌷挰戳ㄸ㝥挹挲扡ㄱ戴㙦㠱㤵㠷ㄳ㍡㙥㤶㌲㠹㝣㤳㈸㜰ㄲ㐵〱㈴㜶㌴㠲㤰戶㔵愳㙡㔲㌱ㄵ㉦散搵㉢㉢〸㈳㉢昲㌰晤ㅥ挴㐰㠰㠱㠷㐵ㅢ攰戲㌷㜲挳扦㔰㈶愲㉣㉣㡥挵㐰㜵ㅣ㈴㘸昵㐲挳挹ぢ㈴㐰晢搵㑤㙥㜰〵㔰〷㤶㠱搷〷㍣㔹㔴㕣㠰㜷㥦〶㤶㠳搳ㅦ㥣捣㡦愸〴㥡挱ㅥ〰㌶㕥敥㘷㕥昷挷㈱㘴ㄵ㍢搶昵㜰㔴愱㐷㤰戴㐰㔵晦つ㈹ㄵ㠴㔰㍡愱つ㉣㈶攴慦て戸ㅣ戸敡㝣㜸挹攱〲〱摥昰〱ㄵ㜶户晡〹㌸散昲捣㉥敢㙢敡改㠰ㅥ扡慣ㅦ昲摣慣ㄲ㤳戰㑣愲扦㤳㔰〳㤱㘰户愹㜳㘱㡥㤰戲ち㥤〲搵㥤㈰㐱㙢㄰㠴挲㈳㌴㥡㔸㘸扡慦改慣㌵搸〸昷㘳愹晤㐹㑥愰㔰㍣摢㡤㘶挹㍡ㄱ慣戴㘷扢㠳㉢㥥㥤㠲捡戲㍤㍢〹摣㙣捦昶㌰昵慣㠳㈹㜸㌶〴㜹㙥搶㥥㈶㌱搴㈴昶㜲ㄲ㙡〴ㄲ攲搹て摣㥥㥤挶收㥤づㄲ戴昶㠶〲ㄲ㔸晦㈱捦攳搹㐸㈳㍣㠰ㅡ㘵㈴攷㔰㑤㍣摢〷㐲昱散挷㘰愵㍤摢て㕣昱㙣㤵换戳挰㜹㔰挹戹摦慡㜶㕦㜷昷㌷㤵㕦㠰挲㜰㜷㤴㔳㕦攰㐲攴㑢敢㈶搷㉤㘸㠸㔴㌶㐶攲愱昲挶㡡挶㘸㘵㐵㈴㔱㕥㤳㠸挶㘳㤱捡㜰㘳ㄹ㍥㘵㔰㔱ㅤ户㐶㥢㌶㕥㠴㌲搶ㄸ㤳扢㤸戹敦㥢ㅣ㘵慡っ㌹〱慡搹〱㡡㤳慢扥〴㈲扤ㅥ㈴㘸㠵愰㠰㐴㕥攰㔲㔰敦摥㜱ㄹ㜸㤹㝢挷捦挱昱搹㍢㌶㠰敤户㜷㠴ㅤ敢㕤㥦㜴搱ㅢ愱㙡㈳㕤㘱㕡扡〹慣㌴搲㔵攰ち搲㑢㕣㐸㜷敤ㅤ㐷晡㠲㕡㙤敡戹〶愶〰㙡〴㜹㙥㔶㡤㐹㡣㌳㠹〳㥤㠴㍡〸〹㠱收㜰〷ㅡㄴ捤搳搷戱㜹㥢㐱㠲搶㐴㈸〸捦㙦っ㌱晥㑦㠴㕣㘱㤶㡦挴攸㥢㔹㤴㘳愸㘸㌲㠴摥改换昵㈸㠴㉢昰㡣㘷㕦㤶㉢ㅡ㔰㈶挲晥㠹昹㥤搱ㄶ㝣扡㘹㉥㐲㔲㔲㘴㝤ㄷ〲ㄹち敤挰愰ㅥ㡦〱攲挲㤱㑢㌸ㄵ㝢㌱挸㥣挲ㅤ摦攴晤户摦㉣㉣㈲㔸㌴〷㝤户㘳戵㜰㠰㜵ㅤ㝡搹㍡㜴ㄲ㠲挷㙥㘵㕦㌳㠴〲㔹搹敦㙦〳㠳㈲晥愹㈹㠶㝢㍢㍢摢搹㡡愶㠲扢攳㌱㌷戴扡ぢづ换捥㘷攲昸攴挸攸ㄶ㠴ㅦ敤挰㠳㍡㜷愰㔶㌵摤慦つ㙡㠶攱摥㐵ㅤ㔴㠱㝣㥥㍡〴㔴昶㥥改慥扤㈷戰〵㉡戹攷愹愹扥扢搴㉣㔸愲捦晡ㅥ㔰散㔲戳㘹ㅦ㥢挵㠸づ㐹捣㌵㠹㜹㑥愲㘴㍥ㄲ㍣㙣〵㙣㡤㙦㡦㕡ぢ㘰㤹戵〴敥㐵㙢扣搳搴㝤攰㘵㑥㔳昷㠳㤳㍤㑤㔹昵㡥ㄵ㕤〷㔳昲㈱㈱扤ㄵ㥡㙡ㄱ昸搲昷て㌱〷㤹晣ㅤ〶慥㘰㌹摥㠵㘵搷㑣㌴捥ㄷ戶挵㈸〴㈳㜹晡㔱㔰挰㜶㌸昲摣慣㈳㑣攲㐸㤳㘰㌸〶㌷搵㠰㠴捣㐴ㄱ㤸㑣ㅦ愷ㅦ㠳〱晤㌸㐸搰㕡ち〵ㅡつ㍣〱敡昵晥㐹昰㌲扤㝦ち㥣㙣敦〳㑦㠳敤㌷㐹㐷ㅤ敢㝡㈶慡㤰敦ㅢ改㘷愱㙡㑦搲㑤㄰ち㌴摢挱㑡㐳ㄳ〷㔷愰ㄹ攳㠶㠶㠷㐳㌹㠵ㄹ攵ぢ㑤挲搴昳〲昴〰捤㌲挷㜴攰㐵攴敤㈳㕦扣戱愹㈹ㄴ挱攷〳昱㥤㠶㡡敡㥡㜰戴愶㍡㔲ㅤ㡤㤷㐵ㅢ慢换攳搵攱ち㙢戹㘹捥ㅦ㔱挶㙡㌶戹㤷㤸㍢挶攴㈸㔳慤挸〹愸㈳ㅤ㔰攵挸昷ㄷ㠸昴换㈰㐱㡢㔱ㄷ㐸攰ㄵ㔵攴昱㔰愷㜹㜴搳㍣㤶㔹敤㐶㌸㥦ㅡぢ㐸摥愰㔰㑥ㄱ㔶㤹㡡摥〴㉢㡤㐹ㄲ㕣挱㘴㌷㌷㈶㑢愱㈲㤸っ昶挵㈴㘵敡㜹ㅢ㝡挰愴ㄳ㜹㙥搶㙡㤳㌸搶㈴搶㌸〹㜵㍣ㄲ攲搹㐰挷㌳㔶愱摦〵搵敦㠱〴㉤㠶㐹〸捦敦挰昵〳㈳㕣捣㔲㝣扦㤸晥㠸㐵挵戳㤳㈰㤴摥晥ㄸ㉣㈶㤰捦㔳愷㠰㡡㘷挵㙥捦搲扤ㅤ昰昵㙣㥤愹攷㜳㤸㠲㘷愷㍡愶〳㕦㈰㙦昷㜶㜹㔳㘵愸㉡㥥㘸慡愹㙥ち㔷㈴㈲搱㐸㉣摥㔴搳ㄸ愹愹㡥㤷㐷换㈲ㄵ㌱敢㌴愷㡣晥ㄲ㘵慣搳㑤敥㉢收捥㌰㌹捡搴㤹挸〹㈶㜹づ㈶搲摢慡〸㡥攵㠳〴慤戳愰〰㐵晦摥㍥摢〸ㅢ愸戱㤴㠴㥦攰戴㌱㌹搷㔴搴ㅢ慣㌴㈶㍦〱㔷㌰昹昰㌳搷愹㙥ㅡ㤳て挰捤㍥搵㍤捦搴㔳〲㔳挰攴㝣挷㜴挰㐲摥挶㈴ㅡ㡡㌵㌶㐵昰㈱扣㥡慡㜰㐵㌸ㅡ㙤㑣搴㌴㠶㈲㔵㡤㑤㔵㑤㡤㑤㤵㤵㜱敢〲搳㥣晥㈸㘳㕤㘸㜲〳㤸扢挸攴㈸㔳㍦㐳㑥㌰㜹〷㡤攱戴㈲㤸っ㠲㐸て〶〹㕡㤷㐰㈱㈷㈶敢㡤㄰ㄷ愱昶ㄷ戳昴㥥㉣㉡攳攴㌲㔳搱㕥慣〸ち昲户〱㕣挱攴ㄵ㌷㈶改㍤攰㘵㕦㑣㉥㌷昵散つ㔳挰攴ち攴戹㔹ㅢ㑤攲㑡㤳搸攴㈴搴搵㐸㠸㘷㝦㜶㍣ㄳ㉦㑡搹扣㝤㐰㠲搶㌵㔰㄰㥥摦ㅥ㜰慤ㄱ昲ㄵ㘵昲㉤㉥晤㝤ㄶㄵ捦㌶㐳㐸㘷昴〱㘰愵㍤扢〱㕣昱散㜷㙥捦搲扤晤戴慦㘷㌷㥡㝡捡㘱ち㥥晤搲㌱ㅤ愸㐰摥敥敤挶慡㔰㘵㔳㔹㈲ㄶ慢㐹㔴㔷㔴㈷攲㤱㜸戴㍣㥣愸㡥㤶㈵挲昱戲昲敡㉡㑢〲つ搸㥣㑡㤴戱㙥㌲㡤慢㘲敥㘶㤳愳㑣摤㡡㥣㘰戲捤挱㐴㝡扢〶㈲㍤づ㈴㘸摤〶㠵㥣扤㝤扢ㄱ愶㔸㔹㈷㐹㉤㡢ち㈶㜷㥡㡡敡㔸ㄱ㘴昲昷ㅢ㜰〵㤳㝢摣㤸愴㝢㝢㡢㉦㈶㕢㑣㍤搳㘱ち㤸摣㡤㍣㌷㡢㘱〱㤲戸搷㈴敥㜳ㄲ敡㐱㈴挴戳扢ㅣ捦挴㡢ㄹ㙣摥㑣㤰愰戵ㄵち挲攳攱㔱昳㜸愸㜹〸搴㍣攰㔹てㄹ㈱㕦㐷㈶ㅦ㈲搳昳㔹㔴㍣㝢〴㐲改敤㝡戰㤸㐰㍥㑦㍤ち㉡㥥摤攸昶㉣摤摢搷晢㝡戶捤搴㜳ㄸ㑣挱戳挷ㅣ搳㠱挵挸㍢扤ㅤ慤づ挵㈲㤱捡㔸戴戲愶〲摦〵㙡㉣㙦慣㑡㔴㔶㌵㤶㈷捡挲㈱っ〰敢㜱愷㡣㍥ㅣ㘵慣㈷㑣敥〸收㥥㌴㌹捡搴㌳挸〹㈶扦㜰㌰㤱摥㕥〲㤱㍥ㅡ㈴㘸晤づち㜰摦㝦扥㝢搶〸搷㔱攳㔴㤲㌸㡢ち㈶摢㈱ㄴ㑣㤶戱㈲攲挱扦摦㠳㉢㤸㕣攲㡢挹㑦㝤㌱昹㠳愹㘷〵㑣〱㤳ㄷㅣ搳㠱ㄶ攴㙤㑣昰〱户㘸㈸㔱㔳㤹㈸㡢㔴㔷㔴㤴㌵㌶㠶ㅢ㉢㈳戱挶㜸㔵㈴ㄱ㉢慦挶戵敥㡢愶㌹慤㈸㘳晤搱攴昸㈱㘵敢㈵㤳愳㑣晤〵㌹挱攴㍣㌷㈶慢㈰搲ㅤ㈰㐱敢㘵㈸攴挴攴慦㐶㜸㈶攱㌸㡢㘴㉤㡢ち㈶慦㥡㡡㡥㘷㐵〶㤳搷挰ㄵ㑣㑥㜳㘳㤲摥〳搶昹㘲挲昵㜵㘹挴㐹㌰〵㑣摥㐰㥥㥢昵㜷㤳㜸搳㈴摥㜲ㄲ敡㙤㈴挴戳㤳ㅤ捦挴挰㈹㙣摥㍡㤰愰昵づㄴ㠴攷㌷摦扤㙢㠴攷愱ㅡ昹㍥㥣㍥㤳㐵挵戳㝦㐱㈸扤㝤㌶㔸㘹捦摥〷㔷㍣㑢昹㝡搶攱敢ㄹㄷ挴愵ㄱ㍦㠱㈹㜸昶ㅦ攴戹㔹ㅦ㥡挴㐷㈶昱㕦㈷愱㍥㐵㐲㍣㕢改昶散㝣㌶敦〲㤰愰昵ㄹㄴ㜲㝡昶戹ㄱ昲ㄵ㘳昲つ㍡扤㥥㐵挵戳㉦㈱ㄴ捦㉥〳㉢敤搹搷攰㡡㘷㌱㕦捦ㅡ㝤㍤㘳ぢ愴ㄱ㔷挰ㄴ㍣㌳㑦摣㕢昹攴㘲戳戸㍣㉤〹㉥㔱㜳㔳扤㤰㄰捦㤶扡㍤扢㤲捤摢〴ㄲ戴㡡愱㐰㘵摦㕢㔴摡〸㉦愷挶ㄵ㈴㥢㔹㔴㍣敢つ愱㜸㜶〳㔸㑣挰㈷扣㘰ㄱ㕣昱㙣愱摢戳昴慣戵挰搷戳㝥愶㥥㥢㘰ち㥥㜱㈵㤹ㄶ〳㌷㈳㙦敦愱㑤㈱㝣㤵慥㈲搴㔴㠹て㑣㔶㘰搷㡣㤶㤷挵㈲昱㐸㈵㍥愸ㄶ㉢㙦㉣慢戲㉣搳㥣㕦愳㡣挵愵㘶㘹摣㉤捣挹㥡㌳㕢㑦㤹ㅡ〴㤹㘰㌲换挱㐴㘶慤摢㈱搲㜷㠰〴㉤㉥㈴攳攷㍦㙢敤㙡㠴㔷㔳㠳慦〲搳昷戲愸㘰昲㍤〸愵摡晢挱㑡㘳戲〷戸㠲挹㈴㕦㑣づ昲挵㘴㠸愹攷㈱㤸〲㈶㝢㍡愶〳て㈳㙦㘳㔲㕤㤱愸㠹㌶㐵㐳昱慡敡〸敥搲挵㙡㉡捡捡㐳㔵愱㜰愸慣扡扡㌱ㄲ㠹㔸㐳㑤㜳ㅥ㐱ㄹ㡢换挶搲戸摦㌲㌷捣攴㈸㔳㕣〹ㄶ㑣㈲㙥㑣ㅥ㠳㐸㍦づㄲ戴戸ㄸ㡣㥦㍦㈶愵㐶挸㌷㡣挹㔷〳昵戳㉣㉡㤸散ぢ愱㔴扢㥤ㄵ㐱㐱晥昶〷㔷㌰ㄹ攳挶㘴㈹慢攰敤攷㔱扥㤸㜰〹㤸ㅡ晡〵㤸〲㈶愳㐵ㅤ捥㡣㌱㠹敦㥢挴㔸㈷愱戸㜴㉢㥥敤攷㜸㐶㠱晥㈳㥢昷ㄲ㐸搰攲敡慤昰晣㘶慤㜲㈳扣㤵愵㙥㈳㜹㤵㐵挵戳㑡〸挵戳搷挰㘲㐲昶㠰㙡㜰挵戳㈱㙥捦搲㝢挰敥扥㥥㐵㑣㍤㙦挲ㄴ㍣慢㜱㑣〷摥㐲摥昴㜶㘵戴慣愲戲㌱㡣敦㌳㔶㌴㈶㐲㡤㠹㡡㜰㜹㑤㍣㥣㠸㌴㌵㐵慡换㈳搶㌸搳㥣㝦愰㡣㜵愰挹晤㤳戹昱㈶㐷㤹攲㌲慣㘰㌲搰挱㐴昶㠰㜷㈱搲敦㠱〴慤㐹㔰挰捦扦户戹㐲㉢㐲扥㑤㑣扥㤹愸㍦㘲㔱挱㐴ㄶ㔹挹晦㤸ㄵㄹ㑣愶㐲㕦㌰㈹昶挵㈴攰㡢挹㌴㔳捦攷㌰〵㑣愶㈳㑦㡢㠱㉦㤰户㌱㘹挴㤴㔰㥤愸慡㠸㔶㐵昸㙤挵㔰戴㈲㡡ㅢ搶㔵戸㘳㕤ㄳ㡥挵慡愲搶挱㑥ㄹ晤㈵捡㔸㌳㑣敥㉢收㘴〱㤶㑤愵㑣捤㠶㑣㌰挹㜳㘳挲捦㠶敢㝣㤰愰㌵〷ち昸昹㘳挲搵㔶ㄱ㍥㐸㡤慤㈴㥡㐵〵ㄳ㔹㌰㈵慢㌷㔸㘹㑣敡愱㉦㤸㝣昸愹敦戵ㅢ戸搹搷㙥ぢ㑤㍤㈵㌰〵㑣ㄶ㈱㉦㤸㔸挸摢㤸㤴挵㉢愳㠹㥡㐴㘵㜵ㄹ敥㕥挴㠱㑤㈸ㄴ㑥㔴挴换㈳㤵㑤搱㜰㔹㘳捣㤲ㄵ㔵㌶愷㍦捡㔸㠷㌹ㄶ昴〰收ㄶ㥢ㅣ㘵敡㐸攴〴㤳㜷搰㤸慥㙢㌷㠸昴㘰㤰愰㜵ㄴㄴ昰昳挷㘴㠹ㄱ昲㥤㘳昲攱㐹扤㈷㡢ㄲㄳ敢㘸㈳摣ぢ慣扥〵㐵㡤挸ㅦ㤸晢㈹㘹搷㙡搹㘸㍣㑣㤸昱㠹挲愹昸攴㈰愳㥤昲ち昰㥥ㄵ晢敤㈴㠵昹攳扥㤹㉤摥㌶收㈳愴晣㉢㝡〵㕥晦て散戰㕦扡敥昵搲攲㕥昸搳挳攱㜰〹㔷〶㌱敡扣昷㈸晦㍤ㄱ㍣㙥㤳㠴收つ㜴晥摦㙤㔲㐹摣㕢挲晢〹〲㤶㜸攵换昱戵晣晦攴搳づ慡㔵㉤㈸㔱㡡㡣㝥㠵攴㔵ㄲㄹ㡥㝦㠲㕢㉦攱摤㈹㔹ㅦ昸㝡挹ㄱ㜸㍦昰㘵戵挱ㄲ㝥昸扡㤱㜴㤶攲敡ㅦ㍢㑣扤㠸ㄲ㐴㐹ㅣ摢㥦㡥愵挰摥㌹挷㍡扤㈵㝡㜴散〴㤴昰㜳㙣㝢㉥挷㥥㜳〴摥て㜷㔹㈷挲ㄲ㝥戸捥戶ㅤ㕢㠷㡣㌸昶㍢户㘳㈱㍡挶㘵扤㥤㜳散㜴㙦㠹ㅥㅤ㍢〷㈵晣ㅣ㝢㈲㤷㘳㡦㍢〲敦〷戹慣ㅦ挳ㄲ㝥㜸㠱㠵敤ㄸ㤷昹挴戱㙤㙥挷㙡㈰㉣攲ち㥤敦㜳戳昶摡㜳㍤摥㜵ㄴㅦ㕢㌷戹㝡散搴㌵㑤昱ㄶ㍥愳㡣ㄵ㙡ㄴ捣ㅢ搴㍡㈳㠹㈴㍥㡤戲戰扤㔶㥥㥣攵㕡㜴㝦戳㠸㍤摡㝣挴戱戴㡢㘳ㅥ㑢㌷挵收㜶愴换攱愳㠸㠸ㅥ㠰㘰㌴㍦昹㌸愸㉢攷㝡搱搰ㅥ㕤㕣扣㡤〰㡦攲挶㘳挶㘲ㄲ㙦攲㈹捣㉦挸晡挶㠸㉣㜸㑤㘹㙦挵ㄷ愳挶昲捤㐲戴㠶て㤴捥㠸㜱挸敥攱昳㥡愵挹捤㈹㜹㑤搹㄰挸㤵扥㄰攰〴づ㠴户㠱〹㈳愷㡤㉣㉦㉢㝡ㄸ昸㜹㥦ㄱ捤㔹㐷收っ挰ㅡ㌹㑤〵昵〴ㄸ㔴ㄷ挳㌴慤㤱㔵㜲〹㌲昸昵㌴ㅦㄴ㑦㉡㔹㙦㌴㤷愸攱ㄷ搴ㄶ扤㜲㤲㜷㔴捤㝣㝤挵㌳攵〵攷㑥㔴ㅢ愱改㌷㥡敥㜷〶㑤搶晥㝦㥦㈳昰㝥摤捣摡攴搴愹敢搰昰扥〵敡ㅡ攴㘵㌴摤㠳ㄲ改晤㝦㉡㠴㈵㕣戹摣戹摤㘴戳户㠴搷㈱挰㤲㌹戱摤㡣ㄲ㝥㡥摤㤹换戱㍢ㅣ㠱昷慢㘵敡㔶㔸㘲㈷改㐳搰㜶㥥扤昱捦攲摡ㅢ㝥㜸扥ㄸ㕣㍤㥢㘴づ㐸搰扡㥤㕣㙣㑡㔶挴㤰搰㘹づ㌲搶㕤愶摣㍣㘸〳愶㝢㤰ㄷ㤸㙥㜲挳戴〰㐲戵ㄵ愲㉥ㄷㄶ愲つ昶摣㝣㝤㉥ㄷ㌶㍢〲敦愷㕥㉣㉥ㄶ攱㠷㌸㈸扢搲㐷㑤愵搷扡㉢㍤〲挲㤲挷㈰摡戹扥攱挲㑦㐶㠹ㅥ晢㠶㙢㌶㕤㡥㜵ㅤ㜴㌶攵㜲散㑡㐷攰晤㝣㡢戵ㅤ㤶昰挳㥤㜰摢戱ㄷ㤰ㄱ㌴慦㜰㍢搶㐸㌴戹搴挲㘹㑣改ㄷ㐱〳㌱昰戰扦㑥ㅤㄹ慥㔶㤷㐱搹散㘵㐱捤㜹㑢㜱㤹挶戰㑡晥㠲っ㝥㍢戰攳扤㙣㌴㜳敤㜸扦㉦㙡摥搶㝦挹㔵ㄳ搵ㅢ搰昴挳攰愷戹㌰戸搸ㄱ㜸扦攰㘲扤改搴愹㕢㙣っ戸㍥㈳ㄸ㕣攸挶愰つ挲㤲㜷㈱捡攸㉡㌸㠵慤㥢㌳㡡昷扣㈵㝡散摣㡦㔰挲捦戱ㅦ攷㜲散㕣㐷攰晤㌲㡢昵㌱㉣攱㠷㌸㈰摢㌱㉥捦㠸㘳㘷扢ㅤ㕢捤敥攲捡㡡摤戹㕦㈰ㄵ㔸〳㥥摤戹㌵敡㠷㔰㌶㍤ㄹ搴挷㔱晢㉢攸ㄸ㔶㠹〲㈰挸敦㐰攷㜲㜹㐶㌴㜳㜵敥㤰〷㝥昶攷㠲㘸攳㐴愵愱改㠷挱扡㕣ㄸ㥣攲〸扣ㅦ㘷戱戸㤲挳㍡昵挹㌶〶㕣㡥ㄱっ㑥㜲㘳戰㡥㕥昵㠷挸挶㠰㙢㌴㠱搳搲ㄸ㐴搴昱ㄹㄸ㥣㐱㙤慥挲愴㌱ㄸ㠴捣㡥㘱挰攵㤸㙥㌱戸愱攲愳挲户㤶㥦㍣㔱敤〹捤㔲戶晣ㄵ㤲慥㥤㝣㜵㉥っ㍡ㅤ㠱昷晢㉣ㄶ㔷㙥〴㠳㜳㙣っ戸晣㈲ㄸ㈴摤ㄸ晣ㄸ挲ㄲ㉥慣攰搷㔳㘷扡㑥㤹戹ち㤳㔱愲挷〱捥ㄵ㤸㔲ㅦ挷摡㜲㌹搶敡〸扣摦㕤戱戸㜰㈳㡥㕤㘴㍢挶搵ㄷ㜱㙣㠵摢戱㥦戲扢戸㜰㘲㜷㉥㤷㘴〲㤷㠰㈷㘷ㅢ攱㑡戵っ捡愶㈷㠳晡㔲㙡㜳搱挵戰㑡㙡㤰搹戱捥攵敡㑢户㥤摢㜴攱㘵攷㥤㜱搰㐹ㄳ㔵㉤㌴㑢㝤㌰㘸捣㠵㐱搴ㄱ㜸㍦扤㘲㜱愱㐶㌰搸㘸㘳挰搵ㄶ挱愰挱㡤挱㈶〸㑢㘶㐰㠴摦㑥㜴㉥ㄷ㕤㌲㑡昴搸戹昳愱㕥敡攳搸ㄱ戹ㅣ㍢摣ㄱ㜸㍦愷㘲㜱㥤㐶ㅣ扢捥㜶㡣㡢㉤攲搸㘱㙥挷慥㘷㜷ㅤづ㤱摤戹㕣㠱〹摣〸㥥摤戹㔵慡ㅥ捡愶㈷昱〶㝣㙡㜳㡤挵戰㑡㤶㈰戳㘳㥤换挵㤶㙥㍢㜷敤敢ぢ〷ㄷ㝣㜰昱㐴挵〵㤶㔲ㅦっ收攴挲㘰戶㈳昰㝥㔱挵攲扡㡣㘰㜰㥢㡤〱ㄷ㔷〴㠳㐳摣ㄸ摣㐱慦戸㉥㘲㘳挰ㄵ㤷挰㕤㘹っ㈲㙡㝡〶〶㕢愸捤㌵㤵㌴〶慢㤰搹㌱っ戸戸搲㉤〶摢㤷㥣晢㘱㘰晤扡㠹昸捡扤㍦〶㤳㜳㘱㔰敢〸扣ㅦ㔵戱戸づ㈳ㄸ㍣㘰㘳挰挵ㄴ挱㘰愲ㅢ㠳慤㄰㤶㥣〲ㄱ㝥㍢㌱挰戹愶㤲㔱愲挷〱㝥㈶搴㑢㝤㍡㜷㕣㉥挷㙡ㅣ㠱昷㘳㈹ㄶ㤷㘱挴戱㙤戶㘳㕣㑢ㄱ挷慡摤㡥㍤㑥挷捥㠷〸扦㥤㜰㡣㑢㉡ㄹ㈵㝡㜴㙣㍤搴㑢㝤ㅣぢ攷㜲㉣攴〸扣ㅦ㐱戱戸ち㈳㡥晤捥㜶㡣㑢㈹攲搸〱㙥挷㥥愳㘳㔷㐲㠴摦㑥㌸挶ㄵ㤵㡣ㄲ㍤㍡戶ㄹ敡愵㍥㡥㡤捡攵搸晥㡥挰晢㜱ㄳ㡢㡢㌰攲搸㡢戶㘳㕣㐹ㄱ挷昶㜵㍢昶ㄲ㠴敡搷㄰搹扢㈳㤷㔷〲㝦〶捦㍥愱慡㔴㝢㐳搹散㝢㐱晤㌲戵戹㠰㘲㔸㈵㕣㈴㘱㉤㄰戸㌷敦㐹㈶㉥㔳戹㤲㈲㥡戹㑥愸㐶㙦㝣敤昱搳捦㍦㝥愲扡ㄷ㥡愵戰收㍤㤹ㄸ㥡ぢ㠳㍤ㅤ㠱昷晢㈶ㄶㄷ㕤〴㠳搷搱㍥㕣㝦㜱攵㐴㌰搸挳㡤挱摦改ㄵㄷ㍤㙣っ戸㥣ㄲ㜸ぢ㍣㝢㕡慥㔶扢㘶㘰昰㑦㙡㜳挱㈴㡤挱㘳挸散ㄸ〶㕣㌹改ㄶ〳㝢㕡扥㝡愲㝡ㄶ㥡愵㍥ㄸっ挸㠵㐱㝦㐷攰晤挴㠹挵㐵ㄶ挱攰摦㌶〶㕣㈹ㄱっ㑡摣ㄸ㝣〰㘱挹ㅦ㈱挲慦愷捥㜴㥤㔰㜱挱㈴愳㐴㡦〳晣㔵愸㤷晡㌸ㄶ捣攵㤸㜶〴摥㑦㤷㔸㕣㘳ㄱ挷㍥戱ㅤ攳㐲㠹㌸搶换敤搸㘷散慥㝦㐰㘴㜷㉥㔷㑦〲㕦㠰㘷て昰㉡㔵〰㘵搳㤳㐱晤ㄵ戵戹㍥㘲㔸㈵㕣〳搹戱捥攵㐲㐹户㥤㙢㕦づ㕥㌸㔱㜱㜱愴搴〷㠳慦㍥挹㜱ㅦ昶㑢㐷攰晤㝡㠹挵㌵ㄵ挱愰㄰ㄱ摢ㄸ攰㕣ㄸㄱっ㍥㐷㠹昴㝤㤸〰㠴㡡㙢ㅡ㌶〶㕣㉤〹ㄴ㠳㈷ㄸ㤴㤷愹㡦愱㙣ㅣづ㙡扥ㅥ㕢㜱㍤挴戰㑡戸收戱㘳ㄸ攴ㅢ捤㕣㍢昹㤶㠱戵晦㘹㕥㝦㈶慥㥡愰㔹敡㠳挱〷戹㌰㜸摦ㄱ㜸㍦㘰㘲㜱つ㐵㌰戰㙣っ戸㄰㈲ㄸ晣换㡤挱〰㝡挵㌵っㅢ〳慥㡥〴〶摡ㄸ㑣ㅢㄹ慥㔱㙦㘷㘰㌰㤸摡㕣晦㐸㘳㌰〸㤹ㅤ挳㠰ぢ㈱愲㤹ぢ㠳㜷晡摣㝢晢攱捦挷㜰搵〴㑤㍦っ晥㥥ぢ㠳㌷ㅣ㐱搶㌷㑣戸㘶搲搳㌷㑣昸攴㔶㍣㈹敦昳㉤〱昰㐵〹摥㥣敤㥤戰搹㕣收㤰㌷戹戶挸㠳㕡㝤昰扤㠱㡥ㄵ昱㡥㔹昸戲〶扥㌲㔰摦摣敡㍣㜷㠴㉦㙥昰つ㜷收㡤昶㕡㜲㉣ㅣ㐸捣敤挰㉢敥㝢㈵㘶㈴昱慥搲㔸㜱敢扣㘸㉡ㄵ敦㘸晢㉥㍣㈲㠰㐷攷ち㜹㔳ㄵ㜷昳ち昰㉡敥㝣摦愷搶昸㌸㥡敦㝤㕣㐱㙣㙣ㄷㅥ收㝤㤵昹晣㑣挱㌷㝢㐰㈰㌰〴攳换昵敡扥㤸敢摢ㅢ㠵敡㌵昴戲扤搰㜷㜲摥搷搲㙣摣㈵搶㐳㌹㔸昷〲㈹挰戳㕥㜲㡦ㄲ㈴愸㠷㠱㈳て㈸ぢ挹㉢攲㘲㤲搷㍦㍥㑡㌸㡤〰ㄴㅤ摢ㅣ㑢㉤て㉣㡦㌷㉦㕢㡥㠸扡摥扤改戴搹ㄴ搷㜲㌸㤰㌴㕢㔷愸晥攲摢㡣㤱慣㡦捤攸㙡挲㍥㤹㑤㔰㕣昶㘱㌳捣愶戸㤶攲㌲晣㠲慦攱㔱搹㠶挷㜸っ㜳搹㈵挳㌰搷㌲㘸㌸㌰ㄶ㥡改〷㔷摤㘸收慢㘷㝤㙢㉢㐳㠱㐰〸㈴ㄳ捤戰愷㐶慥㠷戸㙢㉣攴㡤晡敥ㄶ〹㜸扢戸㔷㙢㐳戴愳㈳扡戶戸戵愱㈵摥戶㉣戵扣戸㘱㌵搶㐴昰㕤ㄵ㔸挷㌷捣㜵〵晥㘷㜷昰㑦昱づ扡ぢ㥣挷㝤㥢㕢捤㜶㘵愲㕥攳㘹㉡㙦戶扢㥢㙡昱づ戶捣㡢〷㔲㜳㍣挹〴㤰愰攲㑤㙣㤹㈰户愲㉥ㅥ㈴晡愳ㅤ挵㔸㉡攱㡤㙤ㄱ㍣攸〸昸㠸㕤㌱摥愹捡㥢摤㈲㜸挰ㄱ挸㘳㜷戵戰愶㜸㘷㕢扡㘰㌲㜲㈵㔸愸㠹㌷攱慤愸挳㔶㜳敤㈶㤹慦敥㌵敥扣ㅤ晥㕥搷㔸㥥挲挶昰ㅥ户㤲摤㤲攳㜸ㅡ㔹㝣戰搹ㅥ挷㡡㌷挵改捥挲昵㕢㈶㝤㔹扥愴㔶㉤㌶ㄵㅤっ捤㥣晢捥㥤愶扥㍣昷扥㌳ㄳ㐵〲㠷㠰㘴昶昶㉣㑦㥤㐷㌸㜵愲ㄵ戲愹愵愶捥㌹搰捣㌱扥㝥敤㕢攳㍣㥡收昸敡摡㑤ㄶ㜸㙡㙢昴搶挶㝢搱ㅣ㕦㝡㈱㌴搳攳㠳㌷㝡㕤攳攳㝡摦敡づ愳敤捣昱㜱戸愷㍡摥ㄳ㜶㡦て挵ㅢ慤搲㜳㐷㐲㌳㠷㜳扦昰慤㙤〹㑤㘷㍡搷攰愹㡤㌷㙡㌳㙡㍢づっ㜱㉥ち捤戴㜳㈷㥢㌶㌴收㙥挳〶摦㌶挴戲摢㤰昰戴㘱㥤户つ扣ㄷ㉡㙤㔸敥㙥〳㙦㌴扡〰晥愹㙦㜵㉢㘸㍢ㄳ攰㔶㑦㜵扣㈷㤹攱㌲㙦昴〹挰敤搰捣〱昰㜹扥戵慤愲改㑣㠰㤳㥥摡㜸愳㌰愳戶㑢挱㄰攷㍡愱㤹〶㜸愳搳〶捤扤愶㔰㥤改㕢摤ㅡ摡收敥搱㌵㔸㡦㈳换戵㍢㙥昲㔶挷ㅢ㕤攲摣〹搰捣攱摣愹扥戵㥤㐸搳㤹捥㥤散愹㡤㌷捡㌲㥣攳扤㌰㜱㙥ㅤ㌴搳捥昱㐶㤳戴攱搴摣㙤㌸挱户つ愷㘷户攱㠷㥥㌶昰㐶㔵㐶ㅢ戶㤸㌶㥣改㙥挳〳㑥ㅢ㥣㠳㘶愷㙦㜵攷搰㜶收攸昹戱愷扡慤摥敡㜸愳挵㌵㉣摢㝤つ㕦㤰㙤昸㈲㡦㘱摥㤳挹昰㠳㌷㍡㕣㠶㥢㝤つ㕦㤲㙤昸㔲㡦㘱摥ㄳ挹㌰捣ㅢつ搲ㅤ㍦㠷㘶㡥㈱搱攴㕢摢攵㈸㄰戸〲㈴㜳㝥摥攸愹昱㈵㙦㡤扣ㅦ㈱挳㘲ㄳ㌴搳挳㠲ㄷ晢搲㡥慢挰捤搱㡥愳㝣摢㜱㌵㉢捣ㅣ㥡搷㝡摡挰㥢〵ㄹ㕥昳㝥㠰戴㘱戳扢つ扣搸㜶㠱扣挸户扡ㅢ㘹㍢㜳㔸晣捡㔳ㅤ慦换㌳慡攳挵慥㌸㜷㌳㌴㜳㌸㌷搷户戶㕢㘸㍡搳戹摢㍣戵㝤收慤㡤搷挳攲摣ㅤ搰㑣〳捣㡢㑤㘹挳㥤㐸攴㘸挳挱扥㙤昸つ㉢捣㙣挳摤㘴戹㘶ㅡ㕥慣㘶㜸捣敢㔱㘹挳扤㐸愴摢挰㡢㍤㘹挳㝤㐸攴㘸㐳慤㙦ㅢㅥ㐰〱㑦ㅢ戶㤲攵㙡挳〰攴㌳摡挰敢㐱㘹挳挳㐸㤸㌶ㄴ昱㤴㝣㠷㉦ㄹ㜰戶昳㑤ㅦ户㝤〴昵㈸㥥攸搳㠶晥慤㤳㘰㐶㡤㐴㠶捤搰㡦㤲扢㡦㈳搲摢㥣㠴攸昰捣㕡㜴ㅥ㈳㤷㈷搵㘲攷㜱户づ捦㠷㐵攷〹㜲挳㐶攷㐹㤷㑥〹㑦㕢㔹戲搸㡥㙡㐵㑥㑡㍣㐵㌶捦㐶挵敡搳㑥㐲㙡收㤹愷㥣㌷㠶搰ㄳ㍣搳ㅣ捦攲昹〱挵戳㔱ㄱ㤴㌹〲㍥慥㕥㡣㑦㥤昰っ㔵〴〷㌸㠲㠹㄰攸攷挰㉤攱改㘶ㅦ攴㝡㍤㡢㑦㍥ㄵㄷ扥慢〶ㄵ扣慢㍥捣晦㜷ㅥ㕦㥦摤愹ち昰㔴㌴㌴愴㐹摢㤱㔰搳㐸㔸晡㜹㈷㈱㑤攲愹愰攸晣㥥摣㔹㐶攷て㙥ㅤ㥥扣㠹捥ぢ攴㉥㌰㍡㉦扡㜴㑡ㄶ㍡ㄹㅢっ㥥㝦㐹㠹㍦㤲捤㔳㉦愹昹㈵㈷㈱㌵昳慣㐹㜴晥㐴㙥㠳搱昹戳㑢愷㠴㈷㐷㔴戶慤挶㤰㤳ㄲ㝦㈱㍢攱挸昴换㑥㠲㡡㈵㍣㤵改㉡挱搳ㄴ㈹昱㔷戲㜹㠶㐲㤹㝥挵㐹㌰愳㔶ㄹ㥤㔷挹攵㜹㠵攸晣捤愵㔳挲㜳㠸㉥慢㍣㍦㄰慢慦㤱捤㔳〳㈹昱扡㤳㄰慢㈷ㅡ㥤㌷挸㍤搹攸晣摤愵㔳挲㠳㜷㤷㔵ㅥ㠳挵敡㥢㘴昳昰㉢㔶摦㜲ㄲ捣㤴昰㔰摢㔵攲ㅣ攴愴挴㍦挸收ㄱ㔴㑡晣搳㐹㌰愳㉥㌰㍡㙦㤳㝢㤱搱㜹挷慤挳㠳㥢搸㜹㤷㕣ㅥ搷挴捥㝢㙥㥤换㡤捥扦挸摤㘸㜴晥敤搲㈹攱㔱愷慢㜵㍣㜸㠸搵昷挹收㜱㐳慣㝥攰㈴㤸㈹攱㌱愲慢挴㡤挸㐹㠹晦㤰捤愹㕦㑡㝣攸㈴㤸㔱户ㄸ㥤㡦挸扤捤攸晣搷愵㔳挲挹戹换㉡攷㔸戱晡㌱搹㥣㕥挵敡㈷㑥㠲㤹ㄲ㑥愵㕤㈵ㅥ㐰㑥㑡㝣㑡㌶㈷㐳㈹昱㤹㤳㤰ㄲて㍢ㄹ㝢㘴捡㡣〴㐳晡㜳戰捤㘶晤ㄶㄹ戹攲晣〲〹摣㡤㤴㌹㈹㑢㡢㜳㤳㘸㝤㘵㙢挹慣㤴愵挵搹㐹戴昲㡡挵㤶捣㑢搴㔲挸㥢捤㝡搲㘸攵摢㕡㌲ㄷ㔱㉢愳㕤㥣㤳挴㔶愱㘸㤵㍣㠷晣㘱搰捡㕦愳㥡㤶挶㤶㉥晤愴愴㜰搸敥㠵㡢㈷昵㔹晦捡攳㝦扢攰昹愳㈶扣昹挵捦㝦晥晣敢ㄷ㍣昹挵㍤㡤ㄳㅥ摤戴改攱㤹㔷㍣昹户〱㠹㡤昹㜷㝣㌲㙢攳〹愱ㄵ㈷慣㑡㉣ㅡ㌵晤㠴挳㡦㤹ㅦ㥡搷㝦㜴㐱㐱慦㕥晢敥戲㙤户晤慣㤳㔷摤愵ㅥ晣攳慥㙤㑡收ㅦ㌶挳㐴㠳戱挱搶昳愶ㄹ〱扢戱㌲〳㔱慢㤷摢㈵捥㐴搲搸㘲㕢㑢收㈰㙡㘵㌸捥戹㐸戴㠲戶㤶捣㍢搴捡㜰㥣昳㡦㘸昵戱戵晥㠴扣㜴㙤㠶㉤捥㐰愲搵捦搶㤲搹㈶慢挶㤷㡤㤶㘵㙢挹っ㤳㔵㈳㘷ㅡ戱㌵挰搶㤲㌹㈶换ㄶ攷ㅡ搱ㅡ㘸㙢挹扣㐲慤っ㈴㌸扦㠸搶㘰㕢㑢㘶㤶㉣㕢㥣㘱㐴㙢㌷㕢㑢㘶㤳㉣㉤捥㉡愲戵扢慤㈵㌳〸戵㌲昰攲㑣㈲㕡㐳㙣㉤㤹㐳戲戴㌸㤷㠸搶㔰㕢㑢㘶㤱㉣㉤捥㈶愲㌵捣搶㤲㜹㈴慢㕤㥣㑦㐴㙢㠴慤㈵㜳㐷㤶ㄶ攷㄰搱ㅡ㘹㙢挹㝣㤱㔵㈳攷つ搱摡挷搶㤲ㄹ㈳换ㄶ㘷づ搱摡捦搶㤲㔹㈲㑢㡢戳㠵㘸㡤戲戵㘴㘶挸搲攲っ㈱㕡㘳㐴换㌲㘰㉡㑥〰㜲ㄸ摦晥戱㝤攰㥦㡣戲昸㘰愲攲㍥㉦㠲攷㍣〲敥收㈲㜸㌶㔳㘰㤹愱慡戸㡢㡢挶敦㌲㌵ㄴ昷㙡ㄱ㍣攳ㄱ㜰㍦ㄳ挱搳㤹〲换っ㌳挵㝤㑣㌴㥥捡搴㔰摣慤㐴昰愴㐷挰㍤㐹〴㑦㜸〴摣㜹㐴昰戸㐷挰晤㐵〴㡦㜹〴摣㐵㐴戰捤㈳攰㕥㈱㠲㐷㍤〲敥〸㈲昸慤㐷挰戱㉦㠲㐷㍣〲づ㜷ㄱ㍣散ㄱ㜰㠴㡢攰㈱㡦㠰㠳㕡〴㕢㍤〲㡥㘳ㄱ㍣攸ㄱ㜰攸㡡攰〱㡦㠰愳㔵〴昷㝢〴ㅣ愰㈲戸捦㈳攰㤸ㄴ挱扤ㅥ〱㠷愱〸敥昱〸㌸昲㐴㜰㜷愶愰昷晦〳㌶扤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</si>
</sst>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4" formatCode="_(&quot;$&quot;* #,##0.00_);_(&quot;$&quot;* \(#,##0.00\);_(&quot;$&quot;* &quot;-&quot;??_);_(@_)"/>
    <numFmt numFmtId="43" formatCode="_(* #,##0.00_);_(* \(#,##0.00\);_(* &quot;-&quot;??_);_(@_)"/>
    <numFmt numFmtId="164" formatCode="&quot;$&quot;#,##0.00_);[Red]General;\-"/>
    <numFmt numFmtId="165" formatCode="0.00%;\-0.00%;\-"/>
  </numFmts>
  <fonts count="1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0"/>
      <color theme="1"/>
      <name val="Calibri"/>
      <family val="2"/>
      <scheme val="minor"/>
    </font>
    <font>
      <sz val="10"/>
      <name val="Arial"/>
      <family val="2"/>
    </font>
    <font>
      <sz val="11"/>
      <name val="Calibri"/>
      <family val="2"/>
    </font>
    <font>
      <b/>
      <sz val="11"/>
      <color theme="1"/>
      <name val="Calibri"/>
      <family val="2"/>
    </font>
    <font>
      <b/>
      <sz val="11"/>
      <name val="Calibri"/>
      <family val="2"/>
    </font>
    <font>
      <b/>
      <sz val="11"/>
      <color rgb="FF000000"/>
      <name val="Calibri"/>
      <family val="2"/>
      <scheme val="minor"/>
    </font>
    <font>
      <sz val="11"/>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7">
    <border>
      <left/>
      <right/>
      <top/>
      <bottom/>
      <diagonal/>
    </border>
    <border>
      <left/>
      <right/>
      <top/>
      <bottom style="thin">
        <color auto="1"/>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style="thin">
        <color auto="1"/>
      </top>
      <bottom/>
      <diagonal/>
    </border>
    <border>
      <left/>
      <right style="medium">
        <color indexed="64"/>
      </right>
      <top style="thin">
        <color auto="1"/>
      </top>
      <bottom/>
      <diagonal/>
    </border>
  </borders>
  <cellStyleXfs count="6">
    <xf numFmtId="0" fontId="0" fillId="0" borderId="0"/>
    <xf numFmtId="43" fontId="3"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cellStyleXfs>
  <cellXfs count="121">
    <xf numFmtId="0" fontId="0" fillId="0" borderId="0" xfId="0"/>
    <xf numFmtId="0" fontId="0" fillId="0" borderId="0" xfId="0" applyAlignment="1">
      <alignment horizontal="center"/>
    </xf>
    <xf numFmtId="0" fontId="0" fillId="0" borderId="0" xfId="0" applyFont="1"/>
    <xf numFmtId="8" fontId="6" fillId="0" borderId="0" xfId="2" applyNumberFormat="1" applyFont="1" applyFill="1" applyBorder="1" applyAlignment="1">
      <alignment horizontal="center" vertical="center"/>
    </xf>
    <xf numFmtId="0" fontId="7" fillId="0" borderId="0" xfId="0" applyFont="1"/>
    <xf numFmtId="10" fontId="6" fillId="0" borderId="0" xfId="3" applyNumberFormat="1" applyFont="1" applyFill="1" applyBorder="1" applyAlignment="1">
      <alignment horizontal="center" vertical="center"/>
    </xf>
    <xf numFmtId="0" fontId="0" fillId="0" borderId="0" xfId="0" applyFont="1" applyAlignment="1">
      <alignment horizontal="center"/>
    </xf>
    <xf numFmtId="164" fontId="6" fillId="0" borderId="0" xfId="2" applyNumberFormat="1" applyFont="1" applyFill="1" applyBorder="1" applyAlignment="1">
      <alignment horizontal="center" vertical="center"/>
    </xf>
    <xf numFmtId="165" fontId="0" fillId="0" borderId="0" xfId="0" applyNumberFormat="1" applyFont="1" applyAlignment="1">
      <alignment horizontal="center"/>
    </xf>
    <xf numFmtId="164" fontId="0" fillId="0" borderId="0" xfId="0" applyNumberFormat="1" applyFont="1" applyAlignment="1">
      <alignment horizontal="center"/>
    </xf>
    <xf numFmtId="8" fontId="0" fillId="0" borderId="2" xfId="0" applyNumberFormat="1" applyFont="1" applyBorder="1" applyAlignment="1">
      <alignment horizontal="center"/>
    </xf>
    <xf numFmtId="10" fontId="0" fillId="0" borderId="2" xfId="0" applyNumberFormat="1" applyFont="1" applyBorder="1" applyAlignment="1">
      <alignment horizontal="center"/>
    </xf>
    <xf numFmtId="0" fontId="8" fillId="0" borderId="1" xfId="2" applyFont="1" applyFill="1" applyBorder="1" applyAlignment="1">
      <alignment horizontal="center" wrapText="1"/>
    </xf>
    <xf numFmtId="0" fontId="7" fillId="0" borderId="1" xfId="0" applyFont="1" applyBorder="1" applyAlignment="1">
      <alignment horizontal="center" wrapText="1"/>
    </xf>
    <xf numFmtId="0" fontId="0" fillId="0" borderId="0" xfId="0" applyFont="1" applyBorder="1" applyAlignment="1">
      <alignment horizontal="center"/>
    </xf>
    <xf numFmtId="0" fontId="9" fillId="0" borderId="0" xfId="0" applyFont="1" applyBorder="1" applyAlignment="1">
      <alignment vertical="center"/>
    </xf>
    <xf numFmtId="6" fontId="10" fillId="0" borderId="0" xfId="0" applyNumberFormat="1" applyFont="1" applyBorder="1" applyAlignment="1">
      <alignment vertical="center"/>
    </xf>
    <xf numFmtId="6" fontId="10" fillId="0" borderId="2" xfId="0" applyNumberFormat="1" applyFont="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6" fontId="10" fillId="0" borderId="1" xfId="0" applyNumberFormat="1" applyFont="1" applyBorder="1" applyAlignment="1">
      <alignment vertical="center"/>
    </xf>
    <xf numFmtId="0" fontId="9" fillId="0" borderId="0" xfId="0" applyFont="1" applyBorder="1" applyAlignment="1">
      <alignment horizontal="right" vertical="center"/>
    </xf>
    <xf numFmtId="0" fontId="10" fillId="0" borderId="0" xfId="0" applyFont="1" applyFill="1" applyBorder="1" applyAlignment="1">
      <alignment horizontal="right" vertical="center"/>
    </xf>
    <xf numFmtId="0" fontId="10" fillId="0" borderId="0" xfId="0" applyFont="1" applyBorder="1" applyAlignment="1">
      <alignment horizontal="center" wrapText="1"/>
    </xf>
    <xf numFmtId="0" fontId="10" fillId="0" borderId="1" xfId="0" applyFont="1" applyBorder="1" applyAlignment="1">
      <alignment horizontal="center" wrapText="1"/>
    </xf>
    <xf numFmtId="0" fontId="10" fillId="0" borderId="1" xfId="0" applyFont="1" applyBorder="1" applyAlignment="1">
      <alignment horizontal="center"/>
    </xf>
    <xf numFmtId="1" fontId="10" fillId="0" borderId="2" xfId="0" applyNumberFormat="1" applyFont="1" applyBorder="1" applyAlignment="1">
      <alignment horizontal="center" vertical="center"/>
    </xf>
    <xf numFmtId="0" fontId="10" fillId="0" borderId="0" xfId="0" applyFont="1" applyBorder="1" applyAlignment="1">
      <alignment vertical="center" wrapText="1"/>
    </xf>
    <xf numFmtId="0" fontId="0" fillId="0" borderId="0" xfId="0" quotePrefix="1"/>
    <xf numFmtId="8" fontId="0" fillId="0" borderId="0" xfId="0" applyNumberFormat="1" applyFont="1" applyAlignment="1">
      <alignment horizontal="center"/>
    </xf>
    <xf numFmtId="8" fontId="0" fillId="0" borderId="0" xfId="0" applyNumberFormat="1" applyFont="1" applyBorder="1" applyAlignment="1">
      <alignment horizontal="center"/>
    </xf>
    <xf numFmtId="0" fontId="8" fillId="0" borderId="0" xfId="2" applyFont="1" applyFill="1" applyBorder="1" applyAlignment="1">
      <alignment horizontal="center" wrapText="1"/>
    </xf>
    <xf numFmtId="0" fontId="0" fillId="0" borderId="0" xfId="0" applyFont="1" applyAlignment="1">
      <alignment horizontal="right"/>
    </xf>
    <xf numFmtId="0" fontId="0" fillId="0" borderId="0" xfId="0" applyFont="1" applyAlignment="1"/>
    <xf numFmtId="0" fontId="10" fillId="0" borderId="0" xfId="0" applyFont="1" applyBorder="1" applyAlignment="1">
      <alignment horizontal="center" vertical="center"/>
    </xf>
    <xf numFmtId="164" fontId="0" fillId="0" borderId="0" xfId="0" applyNumberFormat="1" applyFont="1" applyAlignment="1">
      <alignment horizontal="center"/>
    </xf>
    <xf numFmtId="0" fontId="6" fillId="0" borderId="0" xfId="2" applyFont="1" applyFill="1" applyBorder="1" applyAlignment="1">
      <alignment horizontal="center" vertical="center"/>
    </xf>
    <xf numFmtId="0" fontId="9" fillId="0" borderId="0" xfId="0" applyFont="1" applyBorder="1" applyAlignment="1">
      <alignment horizontal="center" vertical="center"/>
    </xf>
    <xf numFmtId="0" fontId="2" fillId="0" borderId="0" xfId="0" applyFont="1"/>
    <xf numFmtId="0" fontId="0" fillId="0" borderId="0" xfId="0" applyFont="1" applyBorder="1"/>
    <xf numFmtId="0" fontId="11" fillId="0" borderId="0" xfId="0" applyFont="1" applyBorder="1" applyAlignment="1">
      <alignment horizontal="center" wrapText="1"/>
    </xf>
    <xf numFmtId="0" fontId="2" fillId="0" borderId="0" xfId="0" applyFont="1" applyBorder="1" applyAlignment="1">
      <alignment vertical="center" wrapText="1"/>
    </xf>
    <xf numFmtId="3" fontId="2" fillId="0" borderId="0" xfId="0" applyNumberFormat="1" applyFont="1" applyBorder="1" applyAlignment="1">
      <alignment horizontal="right" vertical="center" wrapText="1"/>
    </xf>
    <xf numFmtId="6" fontId="2" fillId="0" borderId="2" xfId="0" applyNumberFormat="1" applyFont="1" applyBorder="1" applyAlignment="1">
      <alignment horizontal="right" vertical="center" wrapText="1"/>
    </xf>
    <xf numFmtId="3" fontId="2" fillId="0" borderId="2" xfId="0" applyNumberFormat="1" applyFont="1" applyBorder="1" applyAlignment="1">
      <alignment horizontal="right" vertical="center" wrapText="1"/>
    </xf>
    <xf numFmtId="0" fontId="2" fillId="0" borderId="0" xfId="0" applyFont="1" applyBorder="1" applyAlignment="1">
      <alignment horizontal="right"/>
    </xf>
    <xf numFmtId="6" fontId="2" fillId="0" borderId="0" xfId="0" applyNumberFormat="1" applyFont="1"/>
    <xf numFmtId="0" fontId="2" fillId="0" borderId="0" xfId="0" applyFont="1" applyAlignment="1">
      <alignment horizontal="right"/>
    </xf>
    <xf numFmtId="0" fontId="2" fillId="0" borderId="0" xfId="0" applyFont="1" applyAlignment="1">
      <alignment horizontal="center"/>
    </xf>
    <xf numFmtId="0" fontId="11" fillId="0" borderId="1" xfId="0" applyFont="1" applyBorder="1"/>
    <xf numFmtId="0" fontId="11" fillId="0" borderId="0" xfId="0" applyFont="1" applyAlignment="1">
      <alignment horizontal="center"/>
    </xf>
    <xf numFmtId="0" fontId="2" fillId="0" borderId="1" xfId="0" applyFont="1" applyBorder="1" applyAlignment="1">
      <alignment horizontal="center"/>
    </xf>
    <xf numFmtId="0" fontId="11" fillId="0" borderId="1" xfId="0" applyFont="1" applyBorder="1" applyAlignment="1">
      <alignment horizontal="center"/>
    </xf>
    <xf numFmtId="0" fontId="2" fillId="0" borderId="1" xfId="0" applyFont="1" applyBorder="1"/>
    <xf numFmtId="0" fontId="2" fillId="0" borderId="1" xfId="0" applyFont="1" applyFill="1" applyBorder="1" applyAlignment="1">
      <alignment horizontal="center"/>
    </xf>
    <xf numFmtId="0" fontId="4" fillId="0" borderId="1" xfId="0" applyFont="1" applyBorder="1" applyAlignment="1">
      <alignment horizontal="center"/>
    </xf>
    <xf numFmtId="6" fontId="2" fillId="0" borderId="0" xfId="0" applyNumberFormat="1" applyFont="1" applyFill="1"/>
    <xf numFmtId="6" fontId="2" fillId="0" borderId="2" xfId="0" applyNumberFormat="1" applyFont="1" applyBorder="1"/>
    <xf numFmtId="3" fontId="2" fillId="0" borderId="0" xfId="1" applyNumberFormat="1" applyFont="1" applyAlignment="1">
      <alignment horizontal="center"/>
    </xf>
    <xf numFmtId="6" fontId="2" fillId="0" borderId="2" xfId="0" applyNumberFormat="1" applyFont="1" applyFill="1" applyBorder="1"/>
    <xf numFmtId="0" fontId="2" fillId="0" borderId="0" xfId="0" applyFont="1" applyBorder="1"/>
    <xf numFmtId="8" fontId="2" fillId="0" borderId="0" xfId="0" applyNumberFormat="1" applyFont="1"/>
    <xf numFmtId="9" fontId="2" fillId="0" borderId="0" xfId="0" applyNumberFormat="1" applyFont="1"/>
    <xf numFmtId="1" fontId="2" fillId="0" borderId="0" xfId="0" applyNumberFormat="1" applyFont="1" applyBorder="1" applyAlignment="1">
      <alignment horizontal="center"/>
    </xf>
    <xf numFmtId="3" fontId="2" fillId="0" borderId="0" xfId="0" applyNumberFormat="1" applyFont="1" applyAlignment="1">
      <alignment horizontal="center"/>
    </xf>
    <xf numFmtId="0" fontId="2" fillId="0" borderId="0" xfId="0" applyFont="1" applyFill="1" applyAlignment="1">
      <alignment horizontal="center"/>
    </xf>
    <xf numFmtId="0" fontId="0" fillId="0" borderId="0" xfId="0" applyAlignment="1">
      <alignment horizontal="right"/>
    </xf>
    <xf numFmtId="0" fontId="11" fillId="0" borderId="0" xfId="0" applyFont="1"/>
    <xf numFmtId="164" fontId="0" fillId="0" borderId="0" xfId="0" applyNumberFormat="1" applyFont="1" applyAlignment="1">
      <alignment horizontal="center"/>
    </xf>
    <xf numFmtId="0" fontId="9" fillId="0" borderId="0" xfId="0" applyFont="1" applyBorder="1" applyAlignment="1">
      <alignment horizontal="center" vertical="center"/>
    </xf>
    <xf numFmtId="0" fontId="2" fillId="0" borderId="0" xfId="0" applyFont="1" applyAlignment="1">
      <alignment horizontal="center"/>
    </xf>
    <xf numFmtId="0" fontId="11" fillId="0" borderId="0" xfId="0" applyFont="1" applyAlignment="1">
      <alignment horizontal="center"/>
    </xf>
    <xf numFmtId="6" fontId="2" fillId="2" borderId="0" xfId="0" applyNumberFormat="1" applyFont="1" applyFill="1"/>
    <xf numFmtId="6" fontId="2" fillId="3" borderId="0" xfId="0" applyNumberFormat="1" applyFont="1" applyFill="1"/>
    <xf numFmtId="0" fontId="10" fillId="0" borderId="0" xfId="0" applyFont="1" applyBorder="1" applyAlignment="1">
      <alignment horizontal="center"/>
    </xf>
    <xf numFmtId="43" fontId="10" fillId="0" borderId="0" xfId="1" applyFont="1" applyBorder="1" applyAlignment="1">
      <alignment vertical="center"/>
    </xf>
    <xf numFmtId="43" fontId="10" fillId="0" borderId="0" xfId="1" applyNumberFormat="1" applyFont="1" applyBorder="1" applyAlignment="1">
      <alignment vertical="center"/>
    </xf>
    <xf numFmtId="1" fontId="2" fillId="2" borderId="0" xfId="0" applyNumberFormat="1" applyFont="1" applyFill="1" applyAlignment="1">
      <alignment horizontal="center"/>
    </xf>
    <xf numFmtId="1" fontId="2" fillId="2" borderId="1" xfId="0" applyNumberFormat="1" applyFont="1" applyFill="1" applyBorder="1" applyAlignment="1">
      <alignment horizontal="center"/>
    </xf>
    <xf numFmtId="8" fontId="0" fillId="3" borderId="0" xfId="0" applyNumberFormat="1" applyFont="1" applyFill="1" applyAlignment="1">
      <alignment horizontal="center"/>
    </xf>
    <xf numFmtId="0" fontId="8" fillId="0" borderId="1" xfId="2" applyFont="1" applyBorder="1" applyAlignment="1">
      <alignment horizontal="center" wrapText="1"/>
    </xf>
    <xf numFmtId="8" fontId="6" fillId="0" borderId="0" xfId="2" applyNumberFormat="1" applyFont="1" applyAlignment="1">
      <alignment horizontal="center" vertical="center"/>
    </xf>
    <xf numFmtId="164" fontId="6" fillId="0" borderId="0" xfId="2" applyNumberFormat="1" applyFont="1" applyAlignment="1">
      <alignment horizontal="center" vertical="center"/>
    </xf>
    <xf numFmtId="0" fontId="6" fillId="0" borderId="0" xfId="2" applyFont="1" applyAlignment="1">
      <alignment horizontal="center" vertical="center"/>
    </xf>
    <xf numFmtId="8" fontId="0" fillId="0" borderId="2" xfId="0" applyNumberFormat="1" applyBorder="1" applyAlignment="1">
      <alignment horizontal="center"/>
    </xf>
    <xf numFmtId="0" fontId="0" fillId="0" borderId="0" xfId="0" applyBorder="1"/>
    <xf numFmtId="0" fontId="0" fillId="0" borderId="0" xfId="0" applyBorder="1" applyAlignment="1">
      <alignment horizontal="center"/>
    </xf>
    <xf numFmtId="0" fontId="8" fillId="0" borderId="0" xfId="2" applyFont="1" applyBorder="1" applyAlignment="1">
      <alignment horizontal="center" wrapText="1"/>
    </xf>
    <xf numFmtId="164" fontId="6" fillId="0" borderId="0" xfId="2" applyNumberFormat="1" applyFont="1" applyBorder="1" applyAlignment="1">
      <alignment horizontal="center" vertical="center"/>
    </xf>
    <xf numFmtId="164" fontId="0" fillId="0" borderId="0" xfId="0" applyNumberFormat="1" applyBorder="1" applyAlignment="1">
      <alignment horizontal="center"/>
    </xf>
    <xf numFmtId="8" fontId="0" fillId="0" borderId="0" xfId="0" applyNumberFormat="1" applyBorder="1" applyAlignment="1">
      <alignment horizontal="center"/>
    </xf>
    <xf numFmtId="0" fontId="0" fillId="0" borderId="3" xfId="0" applyBorder="1"/>
    <xf numFmtId="0" fontId="7" fillId="0" borderId="4" xfId="0" applyFont="1" applyBorder="1"/>
    <xf numFmtId="0" fontId="0" fillId="0" borderId="4" xfId="0" applyBorder="1"/>
    <xf numFmtId="0" fontId="0" fillId="0" borderId="6" xfId="0" applyBorder="1"/>
    <xf numFmtId="0" fontId="0" fillId="0" borderId="7" xfId="0" applyBorder="1" applyAlignment="1">
      <alignment horizontal="center"/>
    </xf>
    <xf numFmtId="0" fontId="8" fillId="0" borderId="6" xfId="2" applyFont="1" applyBorder="1" applyAlignment="1">
      <alignment horizontal="center" wrapText="1"/>
    </xf>
    <xf numFmtId="0" fontId="7" fillId="0" borderId="7" xfId="0" applyFont="1" applyBorder="1" applyAlignment="1">
      <alignment horizontal="center" wrapText="1"/>
    </xf>
    <xf numFmtId="165" fontId="0" fillId="0" borderId="6" xfId="0" applyNumberFormat="1" applyBorder="1" applyAlignment="1">
      <alignment horizontal="center"/>
    </xf>
    <xf numFmtId="164" fontId="0" fillId="0" borderId="7" xfId="0" applyNumberFormat="1" applyBorder="1" applyAlignment="1">
      <alignment horizontal="center"/>
    </xf>
    <xf numFmtId="10" fontId="0" fillId="0" borderId="6" xfId="0" applyNumberFormat="1" applyBorder="1" applyAlignment="1">
      <alignment horizontal="center"/>
    </xf>
    <xf numFmtId="8" fontId="0" fillId="0" borderId="7" xfId="0" applyNumberFormat="1" applyBorder="1" applyAlignment="1">
      <alignment horizontal="center"/>
    </xf>
    <xf numFmtId="0" fontId="0" fillId="0" borderId="8" xfId="0" applyBorder="1"/>
    <xf numFmtId="0" fontId="0" fillId="0" borderId="9" xfId="0" applyBorder="1"/>
    <xf numFmtId="0" fontId="0" fillId="0" borderId="9" xfId="0" applyBorder="1" applyAlignment="1">
      <alignment horizontal="right"/>
    </xf>
    <xf numFmtId="8" fontId="0" fillId="3" borderId="10" xfId="0" applyNumberFormat="1" applyFill="1" applyBorder="1" applyAlignment="1">
      <alignment horizontal="center"/>
    </xf>
    <xf numFmtId="0" fontId="8" fillId="0" borderId="13" xfId="2" applyFont="1" applyBorder="1" applyAlignment="1">
      <alignment horizontal="center" wrapText="1"/>
    </xf>
    <xf numFmtId="0" fontId="7" fillId="0" borderId="14" xfId="0" applyFont="1" applyBorder="1" applyAlignment="1">
      <alignment horizontal="center" wrapText="1"/>
    </xf>
    <xf numFmtId="10" fontId="0" fillId="0" borderId="15" xfId="0" applyNumberFormat="1" applyBorder="1" applyAlignment="1">
      <alignment horizontal="center"/>
    </xf>
    <xf numFmtId="8" fontId="0" fillId="0" borderId="16" xfId="0" applyNumberFormat="1" applyBorder="1" applyAlignment="1">
      <alignment horizontal="center"/>
    </xf>
    <xf numFmtId="0" fontId="9" fillId="0" borderId="0" xfId="0" applyFont="1" applyBorder="1" applyAlignment="1">
      <alignment horizontal="center" vertical="center"/>
    </xf>
    <xf numFmtId="0" fontId="2" fillId="0" borderId="0" xfId="0" applyFont="1" applyAlignment="1">
      <alignment horizontal="center"/>
    </xf>
    <xf numFmtId="0" fontId="11" fillId="0" borderId="0" xfId="0" applyFont="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164" fontId="0" fillId="0" borderId="0" xfId="0" applyNumberFormat="1" applyBorder="1" applyAlignment="1">
      <alignment horizontal="center"/>
    </xf>
    <xf numFmtId="164" fontId="0" fillId="0" borderId="7" xfId="0" applyNumberForma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7" fillId="0" borderId="1" xfId="0" applyFont="1" applyBorder="1" applyAlignment="1">
      <alignment horizontal="center"/>
    </xf>
    <xf numFmtId="164" fontId="0" fillId="0" borderId="0" xfId="0" applyNumberFormat="1" applyFont="1" applyAlignment="1">
      <alignment horizontal="center"/>
    </xf>
  </cellXfs>
  <cellStyles count="6">
    <cellStyle name="Comma" xfId="1" builtinId="3"/>
    <cellStyle name="Comma 2" xfId="5"/>
    <cellStyle name="Currency 2" xfId="4"/>
    <cellStyle name="Normal" xfId="0" builtinId="0"/>
    <cellStyle name="Normal 2" xfId="2"/>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34</xdr:row>
      <xdr:rowOff>107156</xdr:rowOff>
    </xdr:from>
    <xdr:to>
      <xdr:col>15</xdr:col>
      <xdr:colOff>544097</xdr:colOff>
      <xdr:row>56</xdr:row>
      <xdr:rowOff>49489</xdr:rowOff>
    </xdr:to>
    <xdr:pic>
      <xdr:nvPicPr>
        <xdr:cNvPr id="3" name="Picture 2"/>
        <xdr:cNvPicPr>
          <a:picLocks noChangeAspect="1"/>
        </xdr:cNvPicPr>
      </xdr:nvPicPr>
      <xdr:blipFill>
        <a:blip xmlns:r="http://schemas.openxmlformats.org/officeDocument/2006/relationships" r:embed="rId1"/>
        <a:stretch>
          <a:fillRect/>
        </a:stretch>
      </xdr:blipFill>
      <xdr:spPr>
        <a:xfrm>
          <a:off x="1690688" y="6822281"/>
          <a:ext cx="9676190" cy="41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46</xdr:row>
      <xdr:rowOff>0</xdr:rowOff>
    </xdr:from>
    <xdr:to>
      <xdr:col>14</xdr:col>
      <xdr:colOff>370362</xdr:colOff>
      <xdr:row>67</xdr:row>
      <xdr:rowOff>47119</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8763000"/>
          <a:ext cx="8904762" cy="4047619"/>
        </a:xfrm>
        <a:prstGeom prst="rect">
          <a:avLst/>
        </a:prstGeom>
      </xdr:spPr>
    </xdr:pic>
    <xdr:clientData/>
  </xdr:twoCellAnchor>
  <xdr:twoCellAnchor editAs="oneCell">
    <xdr:from>
      <xdr:col>0</xdr:col>
      <xdr:colOff>0</xdr:colOff>
      <xdr:row>24</xdr:row>
      <xdr:rowOff>1</xdr:rowOff>
    </xdr:from>
    <xdr:to>
      <xdr:col>14</xdr:col>
      <xdr:colOff>371475</xdr:colOff>
      <xdr:row>45</xdr:row>
      <xdr:rowOff>100787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4572001"/>
          <a:ext cx="8905875" cy="4101286"/>
        </a:xfrm>
        <a:prstGeom prst="rect">
          <a:avLst/>
        </a:prstGeom>
      </xdr:spPr>
    </xdr:pic>
    <xdr:clientData/>
  </xdr:twoCellAnchor>
  <xdr:twoCellAnchor editAs="oneCell">
    <xdr:from>
      <xdr:col>0</xdr:col>
      <xdr:colOff>0</xdr:colOff>
      <xdr:row>68</xdr:row>
      <xdr:rowOff>0</xdr:rowOff>
    </xdr:from>
    <xdr:to>
      <xdr:col>14</xdr:col>
      <xdr:colOff>370362</xdr:colOff>
      <xdr:row>89</xdr:row>
      <xdr:rowOff>47119</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12954000"/>
          <a:ext cx="8904762" cy="4047619"/>
        </a:xfrm>
        <a:prstGeom prst="rect">
          <a:avLst/>
        </a:prstGeom>
      </xdr:spPr>
    </xdr:pic>
    <xdr:clientData/>
  </xdr:twoCellAnchor>
  <xdr:twoCellAnchor editAs="oneCell">
    <xdr:from>
      <xdr:col>0</xdr:col>
      <xdr:colOff>0</xdr:colOff>
      <xdr:row>90</xdr:row>
      <xdr:rowOff>0</xdr:rowOff>
    </xdr:from>
    <xdr:to>
      <xdr:col>14</xdr:col>
      <xdr:colOff>370362</xdr:colOff>
      <xdr:row>111</xdr:row>
      <xdr:rowOff>47119</xdr:rowOff>
    </xdr:to>
    <xdr:pic>
      <xdr:nvPicPr>
        <xdr:cNvPr id="7" name="Picture 6"/>
        <xdr:cNvPicPr>
          <a:picLocks noChangeAspect="1"/>
        </xdr:cNvPicPr>
      </xdr:nvPicPr>
      <xdr:blipFill>
        <a:blip xmlns:r="http://schemas.openxmlformats.org/officeDocument/2006/relationships" r:embed="rId4"/>
        <a:stretch>
          <a:fillRect/>
        </a:stretch>
      </xdr:blipFill>
      <xdr:spPr>
        <a:xfrm>
          <a:off x="0" y="17145000"/>
          <a:ext cx="8904762" cy="4047619"/>
        </a:xfrm>
        <a:prstGeom prst="rect">
          <a:avLst/>
        </a:prstGeom>
      </xdr:spPr>
    </xdr:pic>
    <xdr:clientData/>
  </xdr:twoCellAnchor>
  <xdr:twoCellAnchor editAs="oneCell">
    <xdr:from>
      <xdr:col>0</xdr:col>
      <xdr:colOff>266700</xdr:colOff>
      <xdr:row>0</xdr:row>
      <xdr:rowOff>142875</xdr:rowOff>
    </xdr:from>
    <xdr:to>
      <xdr:col>11</xdr:col>
      <xdr:colOff>151576</xdr:colOff>
      <xdr:row>21</xdr:row>
      <xdr:rowOff>189994</xdr:rowOff>
    </xdr:to>
    <xdr:pic>
      <xdr:nvPicPr>
        <xdr:cNvPr id="8" name="Picture 7"/>
        <xdr:cNvPicPr>
          <a:picLocks noChangeAspect="1"/>
        </xdr:cNvPicPr>
      </xdr:nvPicPr>
      <xdr:blipFill>
        <a:blip xmlns:r="http://schemas.openxmlformats.org/officeDocument/2006/relationships" r:embed="rId5"/>
        <a:stretch>
          <a:fillRect/>
        </a:stretch>
      </xdr:blipFill>
      <xdr:spPr>
        <a:xfrm>
          <a:off x="266700" y="142875"/>
          <a:ext cx="6590476" cy="40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30</xdr:row>
      <xdr:rowOff>139700</xdr:rowOff>
    </xdr:from>
    <xdr:to>
      <xdr:col>14</xdr:col>
      <xdr:colOff>97692</xdr:colOff>
      <xdr:row>34</xdr:row>
      <xdr:rowOff>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321039" y="5990384"/>
          <a:ext cx="3483491" cy="64183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t>Hint: Think about why in this case the total cost</a:t>
          </a:r>
          <a:r>
            <a:rPr lang="en-US" sz="1200" baseline="0"/>
            <a:t> stays the same acorss "low" , "typical", and "high" loss scenarios.</a:t>
          </a: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347453</xdr:colOff>
      <xdr:row>1</xdr:row>
      <xdr:rowOff>47924</xdr:rowOff>
    </xdr:from>
    <xdr:to>
      <xdr:col>24</xdr:col>
      <xdr:colOff>107830</xdr:colOff>
      <xdr:row>6</xdr:row>
      <xdr:rowOff>23962</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3981981" y="239622"/>
          <a:ext cx="4732547" cy="1126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Since there are</a:t>
          </a:r>
          <a:r>
            <a:rPr lang="en-US" sz="1100" baseline="0">
              <a:solidFill>
                <a:schemeClr val="dk1"/>
              </a:solidFill>
              <a:effectLst/>
              <a:latin typeface="+mn-lt"/>
              <a:ea typeface="+mn-ea"/>
              <a:cs typeface="+mn-cs"/>
            </a:rPr>
            <a:t> 2 B737 </a:t>
          </a:r>
          <a:r>
            <a:rPr lang="en-US" sz="1100">
              <a:solidFill>
                <a:schemeClr val="dk1"/>
              </a:solidFill>
              <a:effectLst/>
              <a:latin typeface="+mn-lt"/>
              <a:ea typeface="+mn-ea"/>
              <a:cs typeface="+mn-cs"/>
            </a:rPr>
            <a:t>accidents</a:t>
          </a:r>
          <a:r>
            <a:rPr lang="en-US" sz="1100" baseline="0">
              <a:solidFill>
                <a:schemeClr val="dk1"/>
              </a:solidFill>
              <a:effectLst/>
              <a:latin typeface="+mn-lt"/>
              <a:ea typeface="+mn-ea"/>
              <a:cs typeface="+mn-cs"/>
            </a:rPr>
            <a:t> involing fatalities</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we only include the per-seat </a:t>
          </a:r>
          <a:r>
            <a:rPr lang="en-US" sz="1100">
              <a:solidFill>
                <a:schemeClr val="dk1"/>
              </a:solidFill>
              <a:effectLst/>
              <a:latin typeface="+mn-lt"/>
              <a:ea typeface="+mn-ea"/>
              <a:cs typeface="+mn-cs"/>
            </a:rPr>
            <a:t>liability losses of $959k and $2.387M.</a:t>
          </a:r>
          <a:r>
            <a:rPr lang="en-US" sz="1100" baseline="0">
              <a:solidFill>
                <a:schemeClr val="dk1"/>
              </a:solidFill>
              <a:effectLst/>
              <a:latin typeface="+mn-lt"/>
              <a:ea typeface="+mn-ea"/>
              <a:cs typeface="+mn-cs"/>
            </a:rPr>
            <a:t> The total liability is thus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(0.959+2.387)* # of seats </a:t>
          </a:r>
          <a:r>
            <a:rPr lang="en-US" sz="1100">
              <a:solidFill>
                <a:schemeClr val="dk1"/>
              </a:solidFill>
              <a:effectLst/>
              <a:latin typeface="+mn-lt"/>
              <a:ea typeface="+mn-ea"/>
              <a:cs typeface="+mn-cs"/>
            </a:rPr>
            <a:t>(passengers + crew) </a:t>
          </a:r>
          <a:r>
            <a:rPr lang="en-US" sz="1100" baseline="0">
              <a:solidFill>
                <a:schemeClr val="dk1"/>
              </a:solidFill>
              <a:effectLst/>
              <a:latin typeface="+mn-lt"/>
              <a:ea typeface="+mn-ea"/>
              <a:cs typeface="+mn-cs"/>
            </a:rPr>
            <a:t> is about 548M.</a:t>
          </a:r>
          <a:endParaRPr lang="en-US" sz="1100"/>
        </a:p>
      </xdr:txBody>
    </xdr:sp>
    <xdr:clientData/>
  </xdr:twoCellAnchor>
  <xdr:twoCellAnchor>
    <xdr:from>
      <xdr:col>19</xdr:col>
      <xdr:colOff>611038</xdr:colOff>
      <xdr:row>6</xdr:row>
      <xdr:rowOff>59905</xdr:rowOff>
    </xdr:from>
    <xdr:to>
      <xdr:col>19</xdr:col>
      <xdr:colOff>814717</xdr:colOff>
      <xdr:row>11</xdr:row>
      <xdr:rowOff>167736</xdr:rowOff>
    </xdr:to>
    <xdr:cxnSp macro="">
      <xdr:nvCxnSpPr>
        <xdr:cNvPr id="6" name="Straight Arrow Connector 5" descr="d3a36858-85dc-4dc8-a7cf-42f5dba52e7a">
          <a:extLst>
            <a:ext uri="{FF2B5EF4-FFF2-40B4-BE49-F238E27FC236}">
              <a16:creationId xmlns:a16="http://schemas.microsoft.com/office/drawing/2014/main" id="{00000000-0008-0000-0400-000006000000}"/>
            </a:ext>
          </a:extLst>
        </xdr:cNvPr>
        <xdr:cNvCxnSpPr/>
      </xdr:nvCxnSpPr>
      <xdr:spPr>
        <a:xfrm flipH="1">
          <a:off x="14245566" y="1401792"/>
          <a:ext cx="203679" cy="10663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59906</xdr:colOff>
      <xdr:row>6</xdr:row>
      <xdr:rowOff>71887</xdr:rowOff>
    </xdr:from>
    <xdr:to>
      <xdr:col>20</xdr:col>
      <xdr:colOff>623019</xdr:colOff>
      <xdr:row>11</xdr:row>
      <xdr:rowOff>179717</xdr:rowOff>
    </xdr:to>
    <xdr:cxnSp macro="">
      <xdr:nvCxnSpPr>
        <xdr:cNvPr id="8" name="Straight Arrow Connector 7" descr="b13adebc-4165-45a3-83d5-c91a257aad54">
          <a:extLst>
            <a:ext uri="{FF2B5EF4-FFF2-40B4-BE49-F238E27FC236}">
              <a16:creationId xmlns:a16="http://schemas.microsoft.com/office/drawing/2014/main" id="{00000000-0008-0000-0400-000008000000}"/>
            </a:ext>
          </a:extLst>
        </xdr:cNvPr>
        <xdr:cNvCxnSpPr/>
      </xdr:nvCxnSpPr>
      <xdr:spPr>
        <a:xfrm>
          <a:off x="14688868" y="1413774"/>
          <a:ext cx="563113" cy="1066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131793</xdr:colOff>
      <xdr:row>6</xdr:row>
      <xdr:rowOff>71887</xdr:rowOff>
    </xdr:from>
    <xdr:to>
      <xdr:col>26</xdr:col>
      <xdr:colOff>11981</xdr:colOff>
      <xdr:row>12</xdr:row>
      <xdr:rowOff>83868</xdr:rowOff>
    </xdr:to>
    <xdr:cxnSp macro="">
      <xdr:nvCxnSpPr>
        <xdr:cNvPr id="10" name="Straight Arrow Connector 9" descr="6001813b-d7b4-405f-864b-62064756b62c">
          <a:extLst>
            <a:ext uri="{FF2B5EF4-FFF2-40B4-BE49-F238E27FC236}">
              <a16:creationId xmlns:a16="http://schemas.microsoft.com/office/drawing/2014/main" id="{00000000-0008-0000-0400-00000A000000}"/>
            </a:ext>
          </a:extLst>
        </xdr:cNvPr>
        <xdr:cNvCxnSpPr/>
      </xdr:nvCxnSpPr>
      <xdr:spPr>
        <a:xfrm>
          <a:off x="17744057" y="1413774"/>
          <a:ext cx="1389811" cy="11861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383396</xdr:colOff>
      <xdr:row>3</xdr:row>
      <xdr:rowOff>35944</xdr:rowOff>
    </xdr:from>
    <xdr:to>
      <xdr:col>19</xdr:col>
      <xdr:colOff>347453</xdr:colOff>
      <xdr:row>12</xdr:row>
      <xdr:rowOff>95849</xdr:rowOff>
    </xdr:to>
    <xdr:cxnSp macro="">
      <xdr:nvCxnSpPr>
        <xdr:cNvPr id="17" name="Straight Arrow Connector 16" descr="10110cbd-8b83-47d6-8c9d-37b64dc48927">
          <a:extLst>
            <a:ext uri="{FF2B5EF4-FFF2-40B4-BE49-F238E27FC236}">
              <a16:creationId xmlns:a16="http://schemas.microsoft.com/office/drawing/2014/main" id="{00000000-0008-0000-0400-000011000000}"/>
            </a:ext>
          </a:extLst>
        </xdr:cNvPr>
        <xdr:cNvCxnSpPr>
          <a:stCxn id="2" idx="1"/>
        </xdr:cNvCxnSpPr>
      </xdr:nvCxnSpPr>
      <xdr:spPr>
        <a:xfrm flipH="1">
          <a:off x="7967453" y="802736"/>
          <a:ext cx="6014528" cy="18091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91440</xdr:colOff>
      <xdr:row>6</xdr:row>
      <xdr:rowOff>20320</xdr:rowOff>
    </xdr:from>
    <xdr:to>
      <xdr:col>31</xdr:col>
      <xdr:colOff>243840</xdr:colOff>
      <xdr:row>12</xdr:row>
      <xdr:rowOff>20320</xdr:rowOff>
    </xdr:to>
    <xdr:cxnSp macro="">
      <xdr:nvCxnSpPr>
        <xdr:cNvPr id="19" name="Straight Arrow Connector 18" descr="d3bc2cec-7dd5-4e1f-a646-e405c64937a6">
          <a:extLst>
            <a:ext uri="{FF2B5EF4-FFF2-40B4-BE49-F238E27FC236}">
              <a16:creationId xmlns:a16="http://schemas.microsoft.com/office/drawing/2014/main" id="{00000000-0008-0000-0400-000013000000}"/>
            </a:ext>
          </a:extLst>
        </xdr:cNvPr>
        <xdr:cNvCxnSpPr/>
      </xdr:nvCxnSpPr>
      <xdr:spPr>
        <a:xfrm>
          <a:off x="18714720" y="1371600"/>
          <a:ext cx="2052320" cy="1178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heetViews>
  <sheetFormatPr defaultColWidth="8.85546875" defaultRowHeight="15" x14ac:dyDescent="0.25"/>
  <cols>
    <col min="1" max="5" width="36.5703125" customWidth="1"/>
  </cols>
  <sheetData>
    <row r="1" spans="1:16" x14ac:dyDescent="0.25">
      <c r="A1" s="4" t="s">
        <v>37</v>
      </c>
    </row>
    <row r="2" spans="1:16" x14ac:dyDescent="0.25">
      <c r="P2">
        <f ca="1">_xll.CB.RecalcCounterFN()</f>
        <v>5000</v>
      </c>
    </row>
    <row r="3" spans="1:16" x14ac:dyDescent="0.25">
      <c r="A3" t="s">
        <v>38</v>
      </c>
      <c r="B3" t="s">
        <v>39</v>
      </c>
      <c r="C3">
        <v>0</v>
      </c>
    </row>
    <row r="4" spans="1:16" x14ac:dyDescent="0.25">
      <c r="A4" t="s">
        <v>40</v>
      </c>
    </row>
    <row r="5" spans="1:16" x14ac:dyDescent="0.25">
      <c r="A5" t="s">
        <v>41</v>
      </c>
    </row>
    <row r="7" spans="1:16" x14ac:dyDescent="0.25">
      <c r="A7" s="4" t="s">
        <v>42</v>
      </c>
      <c r="B7" t="s">
        <v>43</v>
      </c>
    </row>
    <row r="8" spans="1:16" x14ac:dyDescent="0.25">
      <c r="B8">
        <v>5</v>
      </c>
    </row>
    <row r="10" spans="1:16" x14ac:dyDescent="0.25">
      <c r="A10" t="s">
        <v>44</v>
      </c>
    </row>
    <row r="11" spans="1:16" x14ac:dyDescent="0.25">
      <c r="A11" t="e">
        <f>CB_DATA_!#REF!</f>
        <v>#REF!</v>
      </c>
      <c r="B11" t="e">
        <f>'Table 6 (Loss calculations)'!#REF!</f>
        <v>#REF!</v>
      </c>
      <c r="C11" t="e">
        <f>'Risk Models'!#REF!</f>
        <v>#REF!</v>
      </c>
      <c r="D11" t="e">
        <f>'Table 4 (Example calculations)'!#REF!</f>
        <v>#REF!</v>
      </c>
      <c r="E11" t="e">
        <f>'Financial Models'!#REF!</f>
        <v>#REF!</v>
      </c>
    </row>
    <row r="13" spans="1:16" x14ac:dyDescent="0.25">
      <c r="A13" t="s">
        <v>45</v>
      </c>
    </row>
    <row r="14" spans="1:16" x14ac:dyDescent="0.25">
      <c r="A14" t="s">
        <v>49</v>
      </c>
      <c r="B14" t="s">
        <v>99</v>
      </c>
      <c r="C14" s="28" t="s">
        <v>109</v>
      </c>
      <c r="D14" t="s">
        <v>108</v>
      </c>
      <c r="E14" t="s">
        <v>111</v>
      </c>
    </row>
    <row r="16" spans="1:16" x14ac:dyDescent="0.25">
      <c r="A16" t="s">
        <v>46</v>
      </c>
    </row>
    <row r="19" spans="1:5" x14ac:dyDescent="0.25">
      <c r="A19" t="s">
        <v>47</v>
      </c>
    </row>
    <row r="20" spans="1:5" x14ac:dyDescent="0.25">
      <c r="A20">
        <v>31</v>
      </c>
      <c r="B20">
        <v>40</v>
      </c>
      <c r="C20">
        <v>40</v>
      </c>
      <c r="D20">
        <v>31</v>
      </c>
      <c r="E20">
        <v>31</v>
      </c>
    </row>
    <row r="25" spans="1:5" x14ac:dyDescent="0.25">
      <c r="A25" s="4" t="s">
        <v>48</v>
      </c>
    </row>
    <row r="26" spans="1:5" x14ac:dyDescent="0.25">
      <c r="A26" s="28" t="s">
        <v>50</v>
      </c>
      <c r="B26" s="28" t="s">
        <v>106</v>
      </c>
      <c r="C26" s="28" t="s">
        <v>106</v>
      </c>
      <c r="D26" s="28" t="s">
        <v>100</v>
      </c>
      <c r="E26" s="28" t="s">
        <v>100</v>
      </c>
    </row>
    <row r="27" spans="1:5" x14ac:dyDescent="0.25">
      <c r="A27" t="s">
        <v>98</v>
      </c>
      <c r="B27" t="s">
        <v>123</v>
      </c>
      <c r="C27" t="s">
        <v>118</v>
      </c>
      <c r="D27" t="s">
        <v>122</v>
      </c>
      <c r="E27" t="s">
        <v>121</v>
      </c>
    </row>
    <row r="28" spans="1:5" x14ac:dyDescent="0.25">
      <c r="A28" s="28" t="s">
        <v>51</v>
      </c>
      <c r="B28" s="28" t="s">
        <v>51</v>
      </c>
      <c r="C28" s="28" t="s">
        <v>51</v>
      </c>
      <c r="D28" s="28" t="s">
        <v>51</v>
      </c>
      <c r="E28" s="28" t="s">
        <v>51</v>
      </c>
    </row>
    <row r="29" spans="1:5" x14ac:dyDescent="0.25">
      <c r="A29" s="28" t="s">
        <v>100</v>
      </c>
      <c r="B29" s="28" t="s">
        <v>50</v>
      </c>
      <c r="C29" s="28" t="s">
        <v>50</v>
      </c>
      <c r="D29" s="28" t="s">
        <v>50</v>
      </c>
      <c r="E29" s="28" t="s">
        <v>50</v>
      </c>
    </row>
    <row r="30" spans="1:5" x14ac:dyDescent="0.25">
      <c r="A30" t="s">
        <v>127</v>
      </c>
      <c r="B30" t="s">
        <v>101</v>
      </c>
      <c r="C30" t="s">
        <v>101</v>
      </c>
      <c r="D30" t="s">
        <v>110</v>
      </c>
      <c r="E30" t="s">
        <v>112</v>
      </c>
    </row>
    <row r="31" spans="1:5" x14ac:dyDescent="0.25">
      <c r="A31" s="28" t="s">
        <v>51</v>
      </c>
      <c r="B31" s="28" t="s">
        <v>51</v>
      </c>
      <c r="C31" s="28" t="s">
        <v>51</v>
      </c>
      <c r="D31" s="28" t="s">
        <v>51</v>
      </c>
      <c r="E31" s="28" t="s">
        <v>51</v>
      </c>
    </row>
    <row r="32" spans="1:5" x14ac:dyDescent="0.25">
      <c r="B32" s="28" t="s">
        <v>103</v>
      </c>
      <c r="C32" s="28" t="s">
        <v>103</v>
      </c>
    </row>
    <row r="33" spans="2:3" x14ac:dyDescent="0.25">
      <c r="B33" t="s">
        <v>124</v>
      </c>
      <c r="C33" t="s">
        <v>119</v>
      </c>
    </row>
    <row r="34" spans="2:3" x14ac:dyDescent="0.25">
      <c r="B34" s="28" t="s">
        <v>51</v>
      </c>
      <c r="C34" s="28" t="s">
        <v>51</v>
      </c>
    </row>
    <row r="35" spans="2:3" x14ac:dyDescent="0.25">
      <c r="B35" s="28" t="s">
        <v>102</v>
      </c>
      <c r="C35" s="28" t="s">
        <v>102</v>
      </c>
    </row>
    <row r="36" spans="2:3" x14ac:dyDescent="0.25">
      <c r="B36" t="s">
        <v>125</v>
      </c>
      <c r="C36" t="s">
        <v>120</v>
      </c>
    </row>
    <row r="37" spans="2:3" x14ac:dyDescent="0.25">
      <c r="B37" s="28" t="s">
        <v>51</v>
      </c>
      <c r="C37" s="28" t="s">
        <v>51</v>
      </c>
    </row>
    <row r="38" spans="2:3" x14ac:dyDescent="0.25">
      <c r="B38" s="28" t="s">
        <v>100</v>
      </c>
      <c r="C38" s="28" t="s">
        <v>100</v>
      </c>
    </row>
    <row r="39" spans="2:3" x14ac:dyDescent="0.25">
      <c r="B39" t="s">
        <v>126</v>
      </c>
      <c r="C39" t="s">
        <v>128</v>
      </c>
    </row>
    <row r="40" spans="2:3" x14ac:dyDescent="0.25">
      <c r="B40" s="28" t="s">
        <v>51</v>
      </c>
      <c r="C40" s="2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4"/>
  <sheetViews>
    <sheetView zoomScale="80" zoomScaleNormal="80" zoomScalePageLayoutView="67" workbookViewId="0">
      <pane xSplit="1" topLeftCell="B1" activePane="topRight" state="frozen"/>
      <selection pane="topRight"/>
    </sheetView>
  </sheetViews>
  <sheetFormatPr defaultColWidth="8.85546875" defaultRowHeight="15" x14ac:dyDescent="0.25"/>
  <cols>
    <col min="1" max="1" width="20.42578125" style="38" customWidth="1"/>
    <col min="2" max="2" width="9.85546875" style="38" bestFit="1" customWidth="1"/>
    <col min="3" max="3" width="13.42578125" style="38" customWidth="1"/>
    <col min="4" max="6" width="16.42578125" style="38" customWidth="1"/>
    <col min="7" max="7" width="4.5703125" style="38" customWidth="1"/>
    <col min="8" max="11" width="8.85546875" style="38" customWidth="1"/>
    <col min="12" max="13" width="8.85546875" style="38"/>
    <col min="14" max="14" width="4.42578125" style="38" customWidth="1"/>
    <col min="15" max="15" width="6.85546875" style="38" customWidth="1"/>
    <col min="16" max="16" width="16.42578125" style="38" customWidth="1"/>
    <col min="17" max="17" width="14.42578125" style="38" customWidth="1"/>
    <col min="18" max="18" width="13.42578125" style="38" customWidth="1"/>
    <col min="19" max="19" width="6.140625" style="38" customWidth="1"/>
    <col min="20" max="24" width="13" style="38" customWidth="1"/>
    <col min="25" max="30" width="3.42578125" customWidth="1"/>
    <col min="31" max="31" width="4.85546875" customWidth="1"/>
    <col min="32" max="32" width="16.42578125" style="38" customWidth="1"/>
    <col min="33" max="16384" width="8.85546875" style="38"/>
  </cols>
  <sheetData>
    <row r="1" spans="1:32" x14ac:dyDescent="0.25">
      <c r="A1" s="38" t="s">
        <v>93</v>
      </c>
    </row>
    <row r="2" spans="1:32" ht="30" x14ac:dyDescent="0.25">
      <c r="A2" s="39"/>
      <c r="B2" s="40" t="s">
        <v>52</v>
      </c>
      <c r="C2" s="40" t="s">
        <v>30</v>
      </c>
      <c r="D2" s="40" t="s">
        <v>29</v>
      </c>
      <c r="E2" s="40"/>
      <c r="F2" s="40"/>
    </row>
    <row r="3" spans="1:32" ht="15" customHeight="1" x14ac:dyDescent="0.25">
      <c r="A3" s="41" t="s">
        <v>34</v>
      </c>
      <c r="B3" s="42">
        <v>673302</v>
      </c>
      <c r="C3" s="42">
        <v>85765808</v>
      </c>
      <c r="D3" s="42">
        <v>126529323711</v>
      </c>
      <c r="E3" s="42"/>
      <c r="F3" s="42"/>
      <c r="I3" s="38">
        <f>B3*0.00000015</f>
        <v>0.1009953</v>
      </c>
    </row>
    <row r="4" spans="1:32" ht="15" customHeight="1" x14ac:dyDescent="0.25">
      <c r="A4" s="41" t="s">
        <v>35</v>
      </c>
      <c r="B4" s="42">
        <v>574770</v>
      </c>
      <c r="C4" s="42">
        <v>21516926</v>
      </c>
      <c r="D4" s="42">
        <v>9334131661</v>
      </c>
      <c r="E4" s="42"/>
      <c r="F4" s="42"/>
      <c r="I4" s="38">
        <f>B4*0.00000017</f>
        <v>9.7710899999999989E-2</v>
      </c>
    </row>
    <row r="5" spans="1:32" x14ac:dyDescent="0.25">
      <c r="A5" s="43" t="s">
        <v>0</v>
      </c>
      <c r="B5" s="44">
        <f>SUM(B3:B4)</f>
        <v>1248072</v>
      </c>
      <c r="C5" s="44">
        <f>SUM(C3:C4)</f>
        <v>107282734</v>
      </c>
      <c r="D5" s="44">
        <f>SUM(D3:D4)</f>
        <v>135863455372</v>
      </c>
      <c r="E5" s="42"/>
      <c r="F5" s="42"/>
    </row>
    <row r="7" spans="1:32" x14ac:dyDescent="0.25">
      <c r="A7" s="38" t="s">
        <v>94</v>
      </c>
      <c r="L7" s="67" t="s">
        <v>95</v>
      </c>
    </row>
    <row r="9" spans="1:32" x14ac:dyDescent="0.25">
      <c r="B9" s="15"/>
      <c r="C9" s="15"/>
      <c r="R9" s="46"/>
      <c r="T9" s="38" t="s">
        <v>73</v>
      </c>
    </row>
    <row r="10" spans="1:32" x14ac:dyDescent="0.25">
      <c r="A10" s="110" t="s">
        <v>7</v>
      </c>
      <c r="B10" s="110"/>
      <c r="C10" s="110"/>
      <c r="D10" s="110"/>
      <c r="E10" s="110"/>
      <c r="F10" s="110"/>
      <c r="G10" s="110"/>
      <c r="H10" s="110"/>
      <c r="I10" s="110"/>
      <c r="J10" s="110"/>
      <c r="R10" s="46"/>
      <c r="T10" s="38" t="s">
        <v>74</v>
      </c>
    </row>
    <row r="11" spans="1:32" x14ac:dyDescent="0.25">
      <c r="B11" s="34"/>
      <c r="C11" s="23"/>
      <c r="H11" s="111" t="s">
        <v>21</v>
      </c>
      <c r="I11" s="111"/>
      <c r="J11" s="70" t="s">
        <v>24</v>
      </c>
      <c r="L11" s="112" t="s">
        <v>75</v>
      </c>
      <c r="M11" s="112"/>
      <c r="P11" s="71" t="s">
        <v>78</v>
      </c>
      <c r="T11" s="49" t="s">
        <v>76</v>
      </c>
      <c r="Z11" s="4" t="s">
        <v>77</v>
      </c>
    </row>
    <row r="12" spans="1:32" ht="17.25" customHeight="1" x14ac:dyDescent="0.25">
      <c r="A12" s="19" t="s">
        <v>8</v>
      </c>
      <c r="B12" s="19" t="s">
        <v>33</v>
      </c>
      <c r="C12" s="24" t="s">
        <v>28</v>
      </c>
      <c r="D12" s="25" t="s">
        <v>0</v>
      </c>
      <c r="E12" s="74" t="s">
        <v>104</v>
      </c>
      <c r="F12" s="74" t="s">
        <v>105</v>
      </c>
      <c r="H12" s="51" t="s">
        <v>22</v>
      </c>
      <c r="I12" s="51" t="s">
        <v>23</v>
      </c>
      <c r="J12" s="51" t="s">
        <v>25</v>
      </c>
      <c r="L12" s="51" t="s">
        <v>79</v>
      </c>
      <c r="M12" s="53" t="s">
        <v>80</v>
      </c>
      <c r="P12" s="55" t="s">
        <v>82</v>
      </c>
      <c r="R12" s="52" t="s">
        <v>83</v>
      </c>
      <c r="T12" s="51">
        <v>1</v>
      </c>
      <c r="U12" s="51">
        <v>2</v>
      </c>
      <c r="V12" s="51">
        <v>3</v>
      </c>
      <c r="W12" s="51">
        <v>4</v>
      </c>
      <c r="X12" s="51">
        <v>5</v>
      </c>
      <c r="Z12" s="54">
        <v>1</v>
      </c>
      <c r="AA12" s="54">
        <v>2</v>
      </c>
      <c r="AB12" s="54">
        <v>3</v>
      </c>
      <c r="AC12" s="54">
        <v>4</v>
      </c>
      <c r="AD12" s="54">
        <v>5</v>
      </c>
      <c r="AE12" s="54"/>
      <c r="AF12" s="51" t="s">
        <v>81</v>
      </c>
    </row>
    <row r="13" spans="1:32" x14ac:dyDescent="0.25">
      <c r="A13" s="34" t="s">
        <v>9</v>
      </c>
      <c r="B13" s="34">
        <f>128+13</f>
        <v>141</v>
      </c>
      <c r="C13" s="16">
        <v>42140625</v>
      </c>
      <c r="D13" s="16">
        <f t="shared" ref="D13:D18" si="0">C13*B13</f>
        <v>5941828125</v>
      </c>
      <c r="E13" s="76">
        <f>$B$3/$B$19*B13*0.00000015</f>
        <v>2.2355317582417579E-2</v>
      </c>
      <c r="F13" s="76">
        <f>$B$3/$B$19*B13*0.00000017</f>
        <v>2.5336026593406589E-2</v>
      </c>
      <c r="H13" s="70">
        <v>3</v>
      </c>
      <c r="I13" s="70">
        <v>6</v>
      </c>
      <c r="J13" s="70">
        <v>155</v>
      </c>
      <c r="L13" s="77">
        <v>0</v>
      </c>
      <c r="M13" s="77">
        <v>0</v>
      </c>
      <c r="P13" s="46">
        <f t="shared" ref="P13:P18" si="1">(L13+M13)*C13</f>
        <v>0</v>
      </c>
      <c r="R13" s="72">
        <v>5519096.9394066371</v>
      </c>
      <c r="T13" s="72">
        <v>959680.54331351293</v>
      </c>
      <c r="U13" s="72">
        <v>2387519.5813953881</v>
      </c>
      <c r="V13" s="72">
        <v>3030020.1574415062</v>
      </c>
      <c r="W13" s="72">
        <v>2113478.7190520843</v>
      </c>
      <c r="X13" s="72">
        <v>1731104.1321227327</v>
      </c>
      <c r="Z13" s="1">
        <f>IF($L13&gt;=Z$12,1,0)</f>
        <v>0</v>
      </c>
      <c r="AA13" s="1">
        <f t="shared" ref="AA13:AD13" si="2">IF($L13&gt;=AA$12,1,0)</f>
        <v>0</v>
      </c>
      <c r="AB13" s="1">
        <f t="shared" si="2"/>
        <v>0</v>
      </c>
      <c r="AC13" s="1">
        <f t="shared" si="2"/>
        <v>0</v>
      </c>
      <c r="AD13" s="1">
        <f t="shared" si="2"/>
        <v>0</v>
      </c>
      <c r="AE13" s="1"/>
      <c r="AF13" s="46">
        <f>SUMPRODUCT(Z13:AD13,T13:X13)*SUM(H13:J13)</f>
        <v>0</v>
      </c>
    </row>
    <row r="14" spans="1:32" x14ac:dyDescent="0.25">
      <c r="A14" s="34" t="s">
        <v>10</v>
      </c>
      <c r="B14" s="34">
        <v>124</v>
      </c>
      <c r="C14" s="16">
        <v>22670238</v>
      </c>
      <c r="D14" s="16">
        <f t="shared" si="0"/>
        <v>2811109512</v>
      </c>
      <c r="E14" s="76">
        <f t="shared" ref="E14:E18" si="3">$B$3/$B$19*B14*0.00000015</f>
        <v>1.9659995604395603E-2</v>
      </c>
      <c r="F14" s="76">
        <f t="shared" ref="F14:F18" si="4">$B$3/$B$19*B14*0.00000017</f>
        <v>2.2281328351648349E-2</v>
      </c>
      <c r="H14" s="70">
        <v>3</v>
      </c>
      <c r="I14" s="70">
        <v>6</v>
      </c>
      <c r="J14" s="70">
        <v>188</v>
      </c>
      <c r="L14" s="77">
        <v>0</v>
      </c>
      <c r="M14" s="77">
        <v>0</v>
      </c>
      <c r="P14" s="46">
        <f t="shared" si="1"/>
        <v>0</v>
      </c>
      <c r="T14" s="72">
        <v>925385.3637011071</v>
      </c>
      <c r="U14" s="72">
        <v>1015578.697243075</v>
      </c>
      <c r="V14" s="72">
        <v>2255723.8991099326</v>
      </c>
      <c r="W14" s="72">
        <v>537794.5136821185</v>
      </c>
      <c r="X14" s="72">
        <v>2171534.4415324559</v>
      </c>
      <c r="Z14" s="1">
        <f t="shared" ref="Z14:AD18" si="5">IF($L14&gt;=Z$12,1,0)</f>
        <v>0</v>
      </c>
      <c r="AA14" s="1">
        <f t="shared" si="5"/>
        <v>0</v>
      </c>
      <c r="AB14" s="1">
        <f t="shared" si="5"/>
        <v>0</v>
      </c>
      <c r="AC14" s="1">
        <f t="shared" si="5"/>
        <v>0</v>
      </c>
      <c r="AD14" s="1">
        <f t="shared" si="5"/>
        <v>0</v>
      </c>
      <c r="AE14" s="1"/>
      <c r="AF14" s="46">
        <f t="shared" ref="AF14:AF18" si="6">SUMPRODUCT(Z14:AD14,T14:X14)*SUM(H14:J14)</f>
        <v>0</v>
      </c>
    </row>
    <row r="15" spans="1:32" x14ac:dyDescent="0.25">
      <c r="A15" s="34" t="s">
        <v>19</v>
      </c>
      <c r="B15" s="34">
        <v>15</v>
      </c>
      <c r="C15" s="16">
        <v>9489096</v>
      </c>
      <c r="D15" s="16">
        <f t="shared" si="0"/>
        <v>142336440</v>
      </c>
      <c r="E15" s="76">
        <f t="shared" si="3"/>
        <v>2.3782252747252745E-3</v>
      </c>
      <c r="F15" s="76">
        <f t="shared" si="4"/>
        <v>2.6953219780219777E-3</v>
      </c>
      <c r="H15" s="70">
        <v>3</v>
      </c>
      <c r="I15" s="70">
        <v>6</v>
      </c>
      <c r="J15" s="70">
        <v>168</v>
      </c>
      <c r="L15" s="77">
        <v>0</v>
      </c>
      <c r="M15" s="77">
        <v>1</v>
      </c>
      <c r="P15" s="46">
        <f t="shared" si="1"/>
        <v>9489096</v>
      </c>
      <c r="T15" s="72">
        <v>1192505.8931058147</v>
      </c>
      <c r="U15" s="72">
        <v>194428.3746958003</v>
      </c>
      <c r="V15" s="72">
        <v>1083091.3561311471</v>
      </c>
      <c r="W15" s="72">
        <v>2533530.1019039908</v>
      </c>
      <c r="X15" s="72">
        <v>433794.01296110323</v>
      </c>
      <c r="Z15" s="1">
        <f t="shared" si="5"/>
        <v>0</v>
      </c>
      <c r="AA15" s="1">
        <f t="shared" si="5"/>
        <v>0</v>
      </c>
      <c r="AB15" s="1">
        <f t="shared" si="5"/>
        <v>0</v>
      </c>
      <c r="AC15" s="1">
        <f t="shared" si="5"/>
        <v>0</v>
      </c>
      <c r="AD15" s="1">
        <f t="shared" si="5"/>
        <v>0</v>
      </c>
      <c r="AE15" s="1"/>
      <c r="AF15" s="46">
        <f t="shared" si="6"/>
        <v>0</v>
      </c>
    </row>
    <row r="16" spans="1:32" x14ac:dyDescent="0.25">
      <c r="A16" s="34" t="s">
        <v>20</v>
      </c>
      <c r="B16" s="34">
        <v>58</v>
      </c>
      <c r="C16" s="16">
        <v>33461906</v>
      </c>
      <c r="D16" s="16">
        <f t="shared" si="0"/>
        <v>1940790548</v>
      </c>
      <c r="E16" s="76">
        <f t="shared" si="3"/>
        <v>9.1958043956043949E-3</v>
      </c>
      <c r="F16" s="76">
        <f t="shared" si="4"/>
        <v>1.0421911648351647E-2</v>
      </c>
      <c r="H16" s="70">
        <v>3</v>
      </c>
      <c r="I16" s="70">
        <v>6</v>
      </c>
      <c r="J16" s="70">
        <v>225</v>
      </c>
      <c r="L16" s="77">
        <v>0</v>
      </c>
      <c r="M16" s="77">
        <v>0</v>
      </c>
      <c r="P16" s="46">
        <f t="shared" si="1"/>
        <v>0</v>
      </c>
      <c r="T16" s="72">
        <v>2769715.3700365913</v>
      </c>
      <c r="U16" s="72">
        <v>387034.7036329715</v>
      </c>
      <c r="V16" s="72">
        <v>189112.56672361691</v>
      </c>
      <c r="W16" s="72">
        <v>1389816.4358328443</v>
      </c>
      <c r="X16" s="72">
        <v>1960098.5440202062</v>
      </c>
      <c r="Z16" s="1">
        <f t="shared" si="5"/>
        <v>0</v>
      </c>
      <c r="AA16" s="1">
        <f t="shared" si="5"/>
        <v>0</v>
      </c>
      <c r="AB16" s="1">
        <f t="shared" si="5"/>
        <v>0</v>
      </c>
      <c r="AC16" s="1">
        <f t="shared" si="5"/>
        <v>0</v>
      </c>
      <c r="AD16" s="1">
        <f t="shared" si="5"/>
        <v>0</v>
      </c>
      <c r="AE16" s="1"/>
      <c r="AF16" s="46">
        <f t="shared" si="6"/>
        <v>0</v>
      </c>
    </row>
    <row r="17" spans="1:32" x14ac:dyDescent="0.25">
      <c r="A17" s="34" t="s">
        <v>11</v>
      </c>
      <c r="B17" s="34">
        <v>47</v>
      </c>
      <c r="C17" s="16">
        <v>72143835</v>
      </c>
      <c r="D17" s="16">
        <f t="shared" si="0"/>
        <v>3390760245</v>
      </c>
      <c r="E17" s="76">
        <f t="shared" si="3"/>
        <v>7.4517725274725272E-3</v>
      </c>
      <c r="F17" s="76">
        <f t="shared" si="4"/>
        <v>8.445342197802198E-3</v>
      </c>
      <c r="H17" s="70">
        <v>4</v>
      </c>
      <c r="I17" s="70">
        <v>6</v>
      </c>
      <c r="J17" s="70">
        <v>247</v>
      </c>
      <c r="L17" s="77">
        <v>0</v>
      </c>
      <c r="M17" s="77">
        <v>0</v>
      </c>
      <c r="P17" s="46">
        <f t="shared" si="1"/>
        <v>0</v>
      </c>
      <c r="T17" s="72">
        <v>1007544.2648849949</v>
      </c>
      <c r="U17" s="72">
        <v>1471967.760451101</v>
      </c>
      <c r="V17" s="72">
        <v>785207.67504755652</v>
      </c>
      <c r="W17" s="72">
        <v>444795.5823811763</v>
      </c>
      <c r="X17" s="72">
        <v>974822.77656259586</v>
      </c>
      <c r="Z17" s="1">
        <f t="shared" si="5"/>
        <v>0</v>
      </c>
      <c r="AA17" s="1">
        <f t="shared" si="5"/>
        <v>0</v>
      </c>
      <c r="AB17" s="1">
        <f t="shared" si="5"/>
        <v>0</v>
      </c>
      <c r="AC17" s="1">
        <f t="shared" si="5"/>
        <v>0</v>
      </c>
      <c r="AD17" s="1">
        <f t="shared" si="5"/>
        <v>0</v>
      </c>
      <c r="AE17" s="1"/>
      <c r="AF17" s="46">
        <f t="shared" si="6"/>
        <v>0</v>
      </c>
    </row>
    <row r="18" spans="1:32" x14ac:dyDescent="0.25">
      <c r="A18" s="34" t="s">
        <v>12</v>
      </c>
      <c r="B18" s="34">
        <f>252</f>
        <v>252</v>
      </c>
      <c r="C18" s="16">
        <v>8892149</v>
      </c>
      <c r="D18" s="16">
        <f t="shared" si="0"/>
        <v>2240821548</v>
      </c>
      <c r="E18" s="76">
        <f t="shared" si="3"/>
        <v>3.9954184615384608E-2</v>
      </c>
      <c r="F18" s="76">
        <f t="shared" si="4"/>
        <v>4.5281409230769225E-2</v>
      </c>
      <c r="H18" s="70">
        <v>2</v>
      </c>
      <c r="I18" s="70">
        <v>6</v>
      </c>
      <c r="J18" s="51">
        <v>140</v>
      </c>
      <c r="L18" s="77">
        <v>0</v>
      </c>
      <c r="M18" s="78">
        <v>0</v>
      </c>
      <c r="P18" s="46">
        <f t="shared" si="1"/>
        <v>0</v>
      </c>
      <c r="T18" s="72">
        <v>881896.26422182773</v>
      </c>
      <c r="U18" s="72">
        <v>279430.41380736127</v>
      </c>
      <c r="V18" s="72">
        <v>1050153.9003919745</v>
      </c>
      <c r="W18" s="72">
        <v>894617.27036566671</v>
      </c>
      <c r="X18" s="72">
        <v>208155.73147517157</v>
      </c>
      <c r="Z18" s="1">
        <f t="shared" si="5"/>
        <v>0</v>
      </c>
      <c r="AA18" s="1">
        <f t="shared" si="5"/>
        <v>0</v>
      </c>
      <c r="AB18" s="1">
        <f t="shared" si="5"/>
        <v>0</v>
      </c>
      <c r="AC18" s="1">
        <f t="shared" si="5"/>
        <v>0</v>
      </c>
      <c r="AD18" s="1">
        <f t="shared" si="5"/>
        <v>0</v>
      </c>
      <c r="AE18" s="1"/>
      <c r="AF18" s="46">
        <f t="shared" si="6"/>
        <v>0</v>
      </c>
    </row>
    <row r="19" spans="1:32" x14ac:dyDescent="0.25">
      <c r="A19" s="22" t="s">
        <v>0</v>
      </c>
      <c r="B19" s="26">
        <f>SUM(B13:B18)</f>
        <v>637</v>
      </c>
      <c r="C19" s="57"/>
      <c r="D19" s="17">
        <f>SUM(D13:D18)</f>
        <v>16467646418</v>
      </c>
      <c r="E19" s="16"/>
      <c r="F19" s="16"/>
      <c r="I19" s="47"/>
      <c r="J19" s="58">
        <f>SUMPRODUCT(B13:B18,J13:J18)</f>
        <v>107626</v>
      </c>
      <c r="K19" s="46"/>
      <c r="L19" s="70">
        <f>SUM(L13:L18)</f>
        <v>0</v>
      </c>
      <c r="M19" s="70">
        <f>SUM(M13:M18)</f>
        <v>1</v>
      </c>
      <c r="N19" s="47"/>
      <c r="O19" s="47" t="s">
        <v>85</v>
      </c>
      <c r="P19" s="59">
        <f>SUM(P13:P18)</f>
        <v>9489096</v>
      </c>
      <c r="Q19" s="47" t="s">
        <v>86</v>
      </c>
      <c r="R19" s="57">
        <f>SUM(R13:R18)</f>
        <v>5519096.9394066371</v>
      </c>
      <c r="AE19" s="47" t="s">
        <v>84</v>
      </c>
      <c r="AF19" s="59">
        <f>SUM(AF13:AF18)</f>
        <v>0</v>
      </c>
    </row>
    <row r="20" spans="1:32" x14ac:dyDescent="0.25">
      <c r="A20" s="60"/>
      <c r="B20" s="60"/>
      <c r="C20" s="60"/>
      <c r="D20" s="61"/>
      <c r="E20" s="61"/>
      <c r="F20" s="61"/>
      <c r="L20" s="70"/>
      <c r="M20" s="70"/>
      <c r="N20" s="47"/>
      <c r="AF20" s="46"/>
    </row>
    <row r="21" spans="1:32" x14ac:dyDescent="0.25">
      <c r="B21" s="18"/>
      <c r="C21" s="18"/>
      <c r="L21" s="70"/>
      <c r="M21" s="70"/>
      <c r="O21"/>
      <c r="P21"/>
      <c r="R21" s="46"/>
      <c r="T21" s="38" t="s">
        <v>73</v>
      </c>
      <c r="X21"/>
      <c r="AF21"/>
    </row>
    <row r="22" spans="1:32" x14ac:dyDescent="0.25">
      <c r="A22" s="110" t="s">
        <v>13</v>
      </c>
      <c r="B22" s="110"/>
      <c r="C22" s="110"/>
      <c r="D22" s="110"/>
      <c r="E22" s="110"/>
      <c r="F22" s="110"/>
      <c r="G22" s="110"/>
      <c r="H22" s="110"/>
      <c r="I22" s="110"/>
      <c r="J22" s="110"/>
      <c r="K22" s="62"/>
      <c r="L22" s="70"/>
      <c r="M22" s="70"/>
      <c r="R22" s="46"/>
      <c r="T22" s="38" t="s">
        <v>74</v>
      </c>
      <c r="AF22" s="46"/>
    </row>
    <row r="23" spans="1:32" x14ac:dyDescent="0.25">
      <c r="A23" s="18"/>
      <c r="B23" s="34"/>
      <c r="C23" s="27"/>
      <c r="H23" s="111" t="s">
        <v>21</v>
      </c>
      <c r="I23" s="111"/>
      <c r="J23" s="70" t="s">
        <v>24</v>
      </c>
      <c r="L23" s="112" t="s">
        <v>75</v>
      </c>
      <c r="M23" s="112"/>
      <c r="P23" s="71" t="s">
        <v>78</v>
      </c>
      <c r="T23" s="49" t="s">
        <v>76</v>
      </c>
      <c r="Z23" s="4" t="s">
        <v>77</v>
      </c>
      <c r="AF23" s="46"/>
    </row>
    <row r="24" spans="1:32" ht="17.25" customHeight="1" x14ac:dyDescent="0.25">
      <c r="A24" s="19" t="s">
        <v>8</v>
      </c>
      <c r="B24" s="19" t="s">
        <v>33</v>
      </c>
      <c r="C24" s="24" t="s">
        <v>28</v>
      </c>
      <c r="D24" s="25" t="s">
        <v>0</v>
      </c>
      <c r="E24" s="74" t="s">
        <v>104</v>
      </c>
      <c r="F24" s="74" t="s">
        <v>105</v>
      </c>
      <c r="H24" s="51" t="s">
        <v>22</v>
      </c>
      <c r="I24" s="51" t="s">
        <v>23</v>
      </c>
      <c r="J24" s="51" t="s">
        <v>25</v>
      </c>
      <c r="L24" s="51" t="s">
        <v>79</v>
      </c>
      <c r="M24" s="53" t="s">
        <v>80</v>
      </c>
      <c r="P24" s="55" t="s">
        <v>82</v>
      </c>
      <c r="R24" s="52" t="s">
        <v>83</v>
      </c>
      <c r="T24" s="51">
        <v>1</v>
      </c>
      <c r="U24" s="51">
        <v>2</v>
      </c>
      <c r="V24" s="51">
        <v>3</v>
      </c>
      <c r="W24" s="51">
        <v>4</v>
      </c>
      <c r="X24" s="51">
        <v>5</v>
      </c>
      <c r="Z24" s="54">
        <v>1</v>
      </c>
      <c r="AA24" s="54">
        <v>2</v>
      </c>
      <c r="AB24" s="54">
        <v>3</v>
      </c>
      <c r="AC24" s="54">
        <v>4</v>
      </c>
      <c r="AD24" s="54">
        <v>5</v>
      </c>
      <c r="AE24" s="54"/>
      <c r="AF24" s="51" t="s">
        <v>81</v>
      </c>
    </row>
    <row r="25" spans="1:32" x14ac:dyDescent="0.25">
      <c r="A25" s="34" t="s">
        <v>14</v>
      </c>
      <c r="B25" s="34">
        <v>21</v>
      </c>
      <c r="C25" s="16">
        <v>6222520</v>
      </c>
      <c r="D25" s="16">
        <f t="shared" ref="D25:D30" si="7">C25*B25</f>
        <v>130672920</v>
      </c>
      <c r="E25" s="75">
        <f>$B$4/$B$31*B25*0.00000015</f>
        <v>6.7305780669144983E-3</v>
      </c>
      <c r="F25" s="75">
        <f>$B$4/$B$31*B25*0.00000017</f>
        <v>7.6279884758364306E-3</v>
      </c>
      <c r="H25" s="70">
        <v>2</v>
      </c>
      <c r="I25" s="70">
        <v>1</v>
      </c>
      <c r="J25" s="70">
        <v>37</v>
      </c>
      <c r="L25" s="77">
        <v>1</v>
      </c>
      <c r="M25" s="77">
        <v>0</v>
      </c>
      <c r="P25" s="46">
        <f t="shared" ref="P25:P30" si="8">(L25+M25)*C25</f>
        <v>6222520</v>
      </c>
      <c r="R25" s="72">
        <v>4318866.9921973431</v>
      </c>
      <c r="T25" s="72">
        <v>152945.2005440511</v>
      </c>
      <c r="U25" s="72">
        <v>4070431.8806024697</v>
      </c>
      <c r="V25" s="72">
        <v>1691666.6339883935</v>
      </c>
      <c r="W25" s="72">
        <v>866465.08232648706</v>
      </c>
      <c r="X25" s="72">
        <v>271905.81018251285</v>
      </c>
      <c r="Z25" s="1">
        <f>IF($L25&gt;=Z$12,1,0)</f>
        <v>1</v>
      </c>
      <c r="AA25" s="1">
        <f t="shared" ref="AA25:AD25" si="9">IF($L25&gt;=AA$12,1,0)</f>
        <v>0</v>
      </c>
      <c r="AB25" s="1">
        <f t="shared" si="9"/>
        <v>0</v>
      </c>
      <c r="AC25" s="1">
        <f t="shared" si="9"/>
        <v>0</v>
      </c>
      <c r="AD25" s="1">
        <f t="shared" si="9"/>
        <v>0</v>
      </c>
      <c r="AE25" s="1"/>
      <c r="AF25" s="46">
        <f>SUMPRODUCT(Z25:AD25,T25:X25)*SUM(H25:J25)</f>
        <v>6117808.0217620442</v>
      </c>
    </row>
    <row r="26" spans="1:32" x14ac:dyDescent="0.25">
      <c r="A26" s="34" t="s">
        <v>15</v>
      </c>
      <c r="B26" s="34">
        <v>59</v>
      </c>
      <c r="C26" s="16">
        <v>9537020</v>
      </c>
      <c r="D26" s="16">
        <f t="shared" si="7"/>
        <v>562684180</v>
      </c>
      <c r="E26" s="75">
        <f t="shared" ref="E26:E30" si="10">$B$4/$B$31*B26*0.00000015</f>
        <v>1.8909719330855019E-2</v>
      </c>
      <c r="F26" s="75">
        <f t="shared" ref="F26:F30" si="11">$B$4/$B$31*B26*0.00000017</f>
        <v>2.1431015241635685E-2</v>
      </c>
      <c r="H26" s="70">
        <v>2</v>
      </c>
      <c r="I26" s="70">
        <v>1</v>
      </c>
      <c r="J26" s="70">
        <v>44</v>
      </c>
      <c r="L26" s="77">
        <v>0</v>
      </c>
      <c r="M26" s="77">
        <v>0</v>
      </c>
      <c r="P26" s="46">
        <f t="shared" si="8"/>
        <v>0</v>
      </c>
      <c r="T26" s="72">
        <v>939083.00826174498</v>
      </c>
      <c r="U26" s="72">
        <v>542663.13890118245</v>
      </c>
      <c r="V26" s="72">
        <v>475357.94790401816</v>
      </c>
      <c r="W26" s="72">
        <v>361025.97711675533</v>
      </c>
      <c r="X26" s="72">
        <v>227685.91519679985</v>
      </c>
      <c r="Z26" s="1">
        <f t="shared" ref="Z26:AD30" si="12">IF($L26&gt;=Z$12,1,0)</f>
        <v>0</v>
      </c>
      <c r="AA26" s="1">
        <f t="shared" si="12"/>
        <v>0</v>
      </c>
      <c r="AB26" s="1">
        <f t="shared" si="12"/>
        <v>0</v>
      </c>
      <c r="AC26" s="1">
        <f t="shared" si="12"/>
        <v>0</v>
      </c>
      <c r="AD26" s="1">
        <f t="shared" si="12"/>
        <v>0</v>
      </c>
      <c r="AE26" s="1"/>
      <c r="AF26" s="46">
        <f t="shared" ref="AF26:AF30" si="13">SUMPRODUCT(Z26:AD26,T26:X26)*SUM(H26:J26)</f>
        <v>0</v>
      </c>
    </row>
    <row r="27" spans="1:32" x14ac:dyDescent="0.25">
      <c r="A27" s="34" t="s">
        <v>16</v>
      </c>
      <c r="B27" s="34">
        <v>118</v>
      </c>
      <c r="C27" s="16">
        <v>10970054</v>
      </c>
      <c r="D27" s="16">
        <f t="shared" si="7"/>
        <v>1294466372</v>
      </c>
      <c r="E27" s="75">
        <f t="shared" si="10"/>
        <v>3.7819438661710038E-2</v>
      </c>
      <c r="F27" s="75">
        <f t="shared" si="11"/>
        <v>4.286203048327137E-2</v>
      </c>
      <c r="H27" s="70">
        <v>2</v>
      </c>
      <c r="I27" s="70">
        <v>1</v>
      </c>
      <c r="J27" s="70">
        <v>50</v>
      </c>
      <c r="L27" s="77">
        <v>0</v>
      </c>
      <c r="M27" s="77">
        <v>0</v>
      </c>
      <c r="P27" s="46">
        <f t="shared" si="8"/>
        <v>0</v>
      </c>
      <c r="T27" s="72">
        <v>1019098.9874262476</v>
      </c>
      <c r="U27" s="72">
        <v>3444857.2259219065</v>
      </c>
      <c r="V27" s="72">
        <v>2960951.7077858066</v>
      </c>
      <c r="W27" s="72">
        <v>3580827.5502969585</v>
      </c>
      <c r="X27" s="72">
        <v>347147.64873380231</v>
      </c>
      <c r="Z27" s="1">
        <f t="shared" si="12"/>
        <v>0</v>
      </c>
      <c r="AA27" s="1">
        <f t="shared" si="12"/>
        <v>0</v>
      </c>
      <c r="AB27" s="1">
        <f t="shared" si="12"/>
        <v>0</v>
      </c>
      <c r="AC27" s="1">
        <f t="shared" si="12"/>
        <v>0</v>
      </c>
      <c r="AD27" s="1">
        <f t="shared" si="12"/>
        <v>0</v>
      </c>
      <c r="AE27" s="1"/>
      <c r="AF27" s="46">
        <f t="shared" si="13"/>
        <v>0</v>
      </c>
    </row>
    <row r="28" spans="1:32" x14ac:dyDescent="0.25">
      <c r="A28" s="34" t="s">
        <v>17</v>
      </c>
      <c r="B28" s="34">
        <v>25</v>
      </c>
      <c r="C28" s="16">
        <v>13391055</v>
      </c>
      <c r="D28" s="16">
        <f t="shared" si="7"/>
        <v>334776375</v>
      </c>
      <c r="E28" s="75">
        <f t="shared" si="10"/>
        <v>8.0125929368029727E-3</v>
      </c>
      <c r="F28" s="75">
        <f t="shared" si="11"/>
        <v>9.0809386617100359E-3</v>
      </c>
      <c r="H28" s="70">
        <v>2</v>
      </c>
      <c r="I28" s="70">
        <v>2</v>
      </c>
      <c r="J28" s="70">
        <v>63</v>
      </c>
      <c r="L28" s="77">
        <v>0</v>
      </c>
      <c r="M28" s="77">
        <v>0</v>
      </c>
      <c r="P28" s="46">
        <f t="shared" si="8"/>
        <v>0</v>
      </c>
      <c r="T28" s="72">
        <v>843642.63685911545</v>
      </c>
      <c r="U28" s="72">
        <v>369003.00406672485</v>
      </c>
      <c r="V28" s="72">
        <v>414410.00871791033</v>
      </c>
      <c r="W28" s="72">
        <v>552077.54656779917</v>
      </c>
      <c r="X28" s="72">
        <v>1351428.2151088007</v>
      </c>
      <c r="Z28" s="1">
        <f t="shared" si="12"/>
        <v>0</v>
      </c>
      <c r="AA28" s="1">
        <f t="shared" si="12"/>
        <v>0</v>
      </c>
      <c r="AB28" s="1">
        <f t="shared" si="12"/>
        <v>0</v>
      </c>
      <c r="AC28" s="1">
        <f t="shared" si="12"/>
        <v>0</v>
      </c>
      <c r="AD28" s="1">
        <f t="shared" si="12"/>
        <v>0</v>
      </c>
      <c r="AE28" s="1"/>
      <c r="AF28" s="46">
        <f t="shared" si="13"/>
        <v>0</v>
      </c>
    </row>
    <row r="29" spans="1:32" x14ac:dyDescent="0.25">
      <c r="A29" s="34" t="s">
        <v>32</v>
      </c>
      <c r="B29" s="34">
        <v>7</v>
      </c>
      <c r="C29" s="16">
        <v>26200000</v>
      </c>
      <c r="D29" s="16">
        <f t="shared" si="7"/>
        <v>183400000</v>
      </c>
      <c r="E29" s="75">
        <f t="shared" si="10"/>
        <v>2.2435260223048325E-3</v>
      </c>
      <c r="F29" s="75">
        <f t="shared" si="11"/>
        <v>2.5426628252788099E-3</v>
      </c>
      <c r="H29" s="70">
        <v>2</v>
      </c>
      <c r="I29" s="70">
        <v>2</v>
      </c>
      <c r="J29" s="70">
        <v>63</v>
      </c>
      <c r="L29" s="77">
        <v>0</v>
      </c>
      <c r="M29" s="77">
        <v>0</v>
      </c>
      <c r="P29" s="46">
        <f t="shared" si="8"/>
        <v>0</v>
      </c>
      <c r="T29" s="72">
        <v>819751.955188922</v>
      </c>
      <c r="U29" s="72">
        <v>701759.20245999249</v>
      </c>
      <c r="V29" s="72">
        <v>1233214.0215888959</v>
      </c>
      <c r="W29" s="72">
        <v>900510.47852241597</v>
      </c>
      <c r="X29" s="72">
        <v>3640280.6761609581</v>
      </c>
      <c r="Z29" s="1">
        <f t="shared" si="12"/>
        <v>0</v>
      </c>
      <c r="AA29" s="1">
        <f t="shared" si="12"/>
        <v>0</v>
      </c>
      <c r="AB29" s="1">
        <f t="shared" si="12"/>
        <v>0</v>
      </c>
      <c r="AC29" s="1">
        <f t="shared" si="12"/>
        <v>0</v>
      </c>
      <c r="AD29" s="1">
        <f t="shared" si="12"/>
        <v>0</v>
      </c>
      <c r="AE29" s="1"/>
      <c r="AF29" s="46">
        <f t="shared" si="13"/>
        <v>0</v>
      </c>
    </row>
    <row r="30" spans="1:32" x14ac:dyDescent="0.25">
      <c r="A30" s="34" t="s">
        <v>18</v>
      </c>
      <c r="B30" s="19">
        <v>39</v>
      </c>
      <c r="C30" s="20">
        <v>5870192</v>
      </c>
      <c r="D30" s="20">
        <f t="shared" si="7"/>
        <v>228937488</v>
      </c>
      <c r="E30" s="75">
        <f t="shared" si="10"/>
        <v>1.2499644981412639E-2</v>
      </c>
      <c r="F30" s="75">
        <f t="shared" si="11"/>
        <v>1.4166264312267658E-2</v>
      </c>
      <c r="H30" s="70">
        <v>2</v>
      </c>
      <c r="I30" s="70">
        <v>2</v>
      </c>
      <c r="J30" s="51">
        <v>66</v>
      </c>
      <c r="L30" s="78">
        <v>0</v>
      </c>
      <c r="M30" s="78">
        <v>0</v>
      </c>
      <c r="P30" s="46">
        <f t="shared" si="8"/>
        <v>0</v>
      </c>
      <c r="T30" s="72">
        <v>4953200.8693618998</v>
      </c>
      <c r="U30" s="72">
        <v>953749.46437329846</v>
      </c>
      <c r="V30" s="72">
        <v>230274.16393786328</v>
      </c>
      <c r="W30" s="72">
        <v>353765.0699921801</v>
      </c>
      <c r="X30" s="72">
        <v>4513061.8925377075</v>
      </c>
      <c r="Z30" s="1">
        <f t="shared" si="12"/>
        <v>0</v>
      </c>
      <c r="AA30" s="1">
        <f t="shared" si="12"/>
        <v>0</v>
      </c>
      <c r="AB30" s="1">
        <f t="shared" si="12"/>
        <v>0</v>
      </c>
      <c r="AC30" s="1">
        <f t="shared" si="12"/>
        <v>0</v>
      </c>
      <c r="AD30" s="1">
        <f t="shared" si="12"/>
        <v>0</v>
      </c>
      <c r="AE30" s="1"/>
      <c r="AF30" s="46">
        <f t="shared" si="13"/>
        <v>0</v>
      </c>
    </row>
    <row r="31" spans="1:32" x14ac:dyDescent="0.25">
      <c r="A31" s="22" t="s">
        <v>0</v>
      </c>
      <c r="B31" s="34">
        <v>269</v>
      </c>
      <c r="C31" s="57"/>
      <c r="D31" s="16">
        <f>SUM(D27:D30)</f>
        <v>2041580235</v>
      </c>
      <c r="E31" s="16"/>
      <c r="F31" s="16"/>
      <c r="I31" s="47"/>
      <c r="J31" s="58">
        <f>SUMPRODUCT(B25:B30,J25:J30)</f>
        <v>13863</v>
      </c>
      <c r="L31" s="70">
        <f>SUM(L25:L30)</f>
        <v>1</v>
      </c>
      <c r="M31" s="70">
        <f>SUM(M25:M30)</f>
        <v>0</v>
      </c>
      <c r="N31" s="47"/>
      <c r="O31" s="47" t="s">
        <v>88</v>
      </c>
      <c r="P31" s="59">
        <f>SUM(P25:P30)</f>
        <v>6222520</v>
      </c>
      <c r="Q31" s="47" t="s">
        <v>89</v>
      </c>
      <c r="R31" s="57">
        <f>SUM(R25:R30)</f>
        <v>4318866.9921973431</v>
      </c>
      <c r="AE31" s="47" t="s">
        <v>87</v>
      </c>
      <c r="AF31" s="59">
        <f>SUM(AF25:AF30)</f>
        <v>6117808.0217620442</v>
      </c>
    </row>
    <row r="32" spans="1:32" x14ac:dyDescent="0.25">
      <c r="A32" s="60"/>
      <c r="B32" s="60"/>
      <c r="C32" s="60"/>
      <c r="AE32" s="38"/>
    </row>
    <row r="33" spans="1:32" x14ac:dyDescent="0.25">
      <c r="A33" s="45" t="s">
        <v>31</v>
      </c>
      <c r="B33" s="63">
        <f>B31+B19</f>
        <v>906</v>
      </c>
      <c r="C33" s="60"/>
      <c r="D33" s="46">
        <f>D31+D19</f>
        <v>18509226653</v>
      </c>
      <c r="E33" s="46"/>
      <c r="F33" s="46"/>
      <c r="J33" s="64">
        <f>J31+J19</f>
        <v>121489</v>
      </c>
      <c r="L33" s="65"/>
      <c r="M33" s="65"/>
      <c r="O33" s="47" t="s">
        <v>90</v>
      </c>
      <c r="P33" s="56">
        <f>P31+P19</f>
        <v>15711616</v>
      </c>
      <c r="Q33" s="47" t="s">
        <v>91</v>
      </c>
      <c r="R33" s="56">
        <f>R31+R19</f>
        <v>9837963.9316039793</v>
      </c>
      <c r="AE33" s="47" t="s">
        <v>81</v>
      </c>
      <c r="AF33" s="56">
        <f>AF31+AF19</f>
        <v>6117808.0217620442</v>
      </c>
    </row>
    <row r="34" spans="1:32" x14ac:dyDescent="0.25">
      <c r="A34" s="60"/>
      <c r="B34" s="60"/>
      <c r="C34" s="60"/>
      <c r="L34" s="70"/>
      <c r="M34" s="70"/>
      <c r="N34" s="47"/>
    </row>
    <row r="35" spans="1:32" x14ac:dyDescent="0.25">
      <c r="A35" s="15"/>
      <c r="B35" s="15"/>
      <c r="C35" s="60"/>
      <c r="L35" s="65"/>
      <c r="M35" s="70"/>
      <c r="N35" s="47"/>
      <c r="O35"/>
      <c r="P35"/>
      <c r="X35" s="47"/>
      <c r="AE35" s="66" t="s">
        <v>92</v>
      </c>
      <c r="AF35" s="73">
        <f>AF33+P33+R33</f>
        <v>31667387.953366023</v>
      </c>
    </row>
    <row r="36" spans="1:32" x14ac:dyDescent="0.25">
      <c r="A36" s="60"/>
      <c r="B36" s="60"/>
      <c r="C36" s="60"/>
    </row>
    <row r="37" spans="1:32" x14ac:dyDescent="0.25">
      <c r="A37" s="15"/>
      <c r="B37" s="69"/>
      <c r="C37" s="60"/>
    </row>
    <row r="38" spans="1:32" x14ac:dyDescent="0.25">
      <c r="A38" s="15"/>
      <c r="B38" s="69"/>
      <c r="C38" s="60"/>
    </row>
    <row r="39" spans="1:32" x14ac:dyDescent="0.25">
      <c r="A39" s="15"/>
      <c r="B39" s="21"/>
      <c r="C39" s="60"/>
    </row>
    <row r="40" spans="1:32" x14ac:dyDescent="0.25">
      <c r="N40"/>
    </row>
    <row r="41" spans="1:32" x14ac:dyDescent="0.25">
      <c r="N41"/>
    </row>
    <row r="42" spans="1:32" x14ac:dyDescent="0.25">
      <c r="N42"/>
    </row>
    <row r="43" spans="1:32" x14ac:dyDescent="0.25">
      <c r="N43"/>
    </row>
    <row r="44" spans="1:32" x14ac:dyDescent="0.25">
      <c r="N44"/>
    </row>
    <row r="45" spans="1:32" x14ac:dyDescent="0.25">
      <c r="N45"/>
    </row>
    <row r="46" spans="1:32" x14ac:dyDescent="0.25">
      <c r="N46"/>
    </row>
    <row r="47" spans="1:32" x14ac:dyDescent="0.25">
      <c r="N47"/>
    </row>
    <row r="48" spans="1:32" x14ac:dyDescent="0.25">
      <c r="N48"/>
    </row>
    <row r="49" spans="14:14" x14ac:dyDescent="0.25">
      <c r="N49"/>
    </row>
    <row r="50" spans="14:14" x14ac:dyDescent="0.25">
      <c r="N50"/>
    </row>
    <row r="51" spans="14:14" x14ac:dyDescent="0.25">
      <c r="N51"/>
    </row>
    <row r="52" spans="14:14" x14ac:dyDescent="0.25">
      <c r="N52"/>
    </row>
    <row r="53" spans="14:14" x14ac:dyDescent="0.25">
      <c r="N53"/>
    </row>
    <row r="54" spans="14:14" x14ac:dyDescent="0.25">
      <c r="N54"/>
    </row>
  </sheetData>
  <mergeCells count="6">
    <mergeCell ref="A10:J10"/>
    <mergeCell ref="H11:I11"/>
    <mergeCell ref="L11:M11"/>
    <mergeCell ref="A22:J22"/>
    <mergeCell ref="H23:I23"/>
    <mergeCell ref="L23:M23"/>
  </mergeCells>
  <pageMargins left="0.7" right="0.7" top="2.25" bottom="0.75" header="0.3" footer="0.3"/>
  <pageSetup scale="34" orientation="landscape" r:id="rId1"/>
  <ignoredErrors>
    <ignoredError sqref="J31"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8"/>
  <sheetViews>
    <sheetView topLeftCell="B1" workbookViewId="0">
      <selection activeCell="B1" sqref="B1"/>
    </sheetView>
  </sheetViews>
  <sheetFormatPr defaultColWidth="8.85546875" defaultRowHeight="15" x14ac:dyDescent="0.25"/>
  <cols>
    <col min="1" max="1" width="15.85546875" style="1" customWidth="1"/>
    <col min="2" max="3" width="10.42578125" customWidth="1"/>
    <col min="4" max="4" width="8.42578125" customWidth="1"/>
    <col min="5" max="5" width="1.85546875" customWidth="1"/>
    <col min="8" max="8" width="2.42578125" customWidth="1"/>
    <col min="9" max="9" width="8.85546875" style="1"/>
    <col min="10" max="10" width="7.42578125" style="1" customWidth="1"/>
    <col min="11" max="11" width="2.42578125" customWidth="1"/>
    <col min="14" max="14" width="2.42578125" customWidth="1"/>
    <col min="15" max="15" width="8.85546875" style="1"/>
    <col min="16" max="16" width="7.42578125" style="1" customWidth="1"/>
    <col min="20" max="20" width="2.42578125" customWidth="1"/>
    <col min="21" max="21" width="8.85546875" style="1"/>
    <col min="22" max="22" width="7.42578125" style="1" customWidth="1"/>
    <col min="26" max="26" width="2.42578125" customWidth="1"/>
    <col min="27" max="27" width="8.85546875" style="1"/>
    <col min="28" max="28" width="7.42578125" style="1" customWidth="1"/>
  </cols>
  <sheetData>
    <row r="1" spans="1:28" x14ac:dyDescent="0.25">
      <c r="F1" s="91"/>
      <c r="G1" s="92" t="s">
        <v>113</v>
      </c>
      <c r="H1" s="93"/>
      <c r="I1" s="113" t="s">
        <v>5</v>
      </c>
      <c r="J1" s="114"/>
      <c r="L1" s="91"/>
      <c r="M1" s="92" t="s">
        <v>114</v>
      </c>
      <c r="N1" s="93"/>
      <c r="O1" s="117" t="s">
        <v>5</v>
      </c>
      <c r="P1" s="118"/>
      <c r="R1" s="91"/>
      <c r="S1" s="92" t="s">
        <v>115</v>
      </c>
      <c r="T1" s="93"/>
      <c r="U1" s="117" t="s">
        <v>5</v>
      </c>
      <c r="V1" s="118"/>
      <c r="X1" s="91"/>
      <c r="Y1" s="92" t="s">
        <v>116</v>
      </c>
      <c r="Z1" s="93"/>
      <c r="AA1" s="117" t="s">
        <v>5</v>
      </c>
      <c r="AB1" s="118"/>
    </row>
    <row r="2" spans="1:28" x14ac:dyDescent="0.25">
      <c r="F2" s="94"/>
      <c r="G2" s="85"/>
      <c r="H2" s="85"/>
      <c r="I2" s="115">
        <f>'Risk Models'!AF35/1000000</f>
        <v>31.667387953366024</v>
      </c>
      <c r="J2" s="116"/>
      <c r="L2" s="94"/>
      <c r="M2" s="85"/>
      <c r="N2" s="85"/>
      <c r="O2" s="115">
        <f>'Risk Models'!AF35/1000000</f>
        <v>31.667387953366024</v>
      </c>
      <c r="P2" s="116"/>
      <c r="R2" s="94"/>
      <c r="S2" s="85"/>
      <c r="T2" s="85"/>
      <c r="U2" s="115">
        <f>'Risk Models'!AF35/1000000</f>
        <v>31.667387953366024</v>
      </c>
      <c r="V2" s="116"/>
      <c r="X2" s="94"/>
      <c r="Y2" s="85"/>
      <c r="Z2" s="85"/>
      <c r="AA2" s="115">
        <f>'Risk Models'!AF35/1000000</f>
        <v>31.667387953366024</v>
      </c>
      <c r="AB2" s="116"/>
    </row>
    <row r="3" spans="1:28" ht="9" customHeight="1" x14ac:dyDescent="0.25">
      <c r="F3" s="94"/>
      <c r="G3" s="85"/>
      <c r="H3" s="85"/>
      <c r="I3" s="85"/>
      <c r="J3" s="95"/>
      <c r="L3" s="94"/>
      <c r="M3" s="85"/>
      <c r="N3" s="85"/>
      <c r="O3" s="85"/>
      <c r="P3" s="95"/>
      <c r="R3" s="94"/>
      <c r="S3" s="85"/>
      <c r="T3" s="85"/>
      <c r="U3" s="85"/>
      <c r="V3" s="95"/>
      <c r="X3" s="94"/>
      <c r="Y3" s="85"/>
      <c r="Z3" s="85"/>
      <c r="AA3" s="85"/>
      <c r="AB3" s="95"/>
    </row>
    <row r="4" spans="1:28" s="1" customFormat="1" ht="30.75" customHeight="1" x14ac:dyDescent="0.25">
      <c r="A4" s="80" t="s">
        <v>1</v>
      </c>
      <c r="B4" s="80" t="s">
        <v>36</v>
      </c>
      <c r="C4" s="80" t="s">
        <v>2</v>
      </c>
      <c r="D4" s="80" t="s">
        <v>3</v>
      </c>
      <c r="F4" s="96" t="s">
        <v>26</v>
      </c>
      <c r="G4" s="87" t="s">
        <v>27</v>
      </c>
      <c r="H4" s="87"/>
      <c r="I4" s="87" t="s">
        <v>96</v>
      </c>
      <c r="J4" s="97" t="s">
        <v>97</v>
      </c>
      <c r="L4" s="106" t="s">
        <v>26</v>
      </c>
      <c r="M4" s="80" t="s">
        <v>27</v>
      </c>
      <c r="N4" s="87"/>
      <c r="O4" s="80" t="s">
        <v>96</v>
      </c>
      <c r="P4" s="107" t="s">
        <v>97</v>
      </c>
      <c r="Q4"/>
      <c r="R4" s="106" t="s">
        <v>26</v>
      </c>
      <c r="S4" s="80" t="s">
        <v>27</v>
      </c>
      <c r="T4" s="87"/>
      <c r="U4" s="80" t="s">
        <v>96</v>
      </c>
      <c r="V4" s="107" t="s">
        <v>97</v>
      </c>
      <c r="W4"/>
      <c r="X4" s="106" t="s">
        <v>26</v>
      </c>
      <c r="Y4" s="80" t="s">
        <v>27</v>
      </c>
      <c r="Z4" s="87"/>
      <c r="AA4" s="80" t="s">
        <v>96</v>
      </c>
      <c r="AB4" s="107" t="s">
        <v>97</v>
      </c>
    </row>
    <row r="5" spans="1:28" x14ac:dyDescent="0.25">
      <c r="A5" s="1" t="s">
        <v>54</v>
      </c>
      <c r="B5" s="81">
        <v>59.5</v>
      </c>
      <c r="C5" s="5">
        <v>0.13</v>
      </c>
      <c r="D5" s="82">
        <v>0</v>
      </c>
      <c r="F5" s="98">
        <f t="shared" ref="F5:F18" si="0">$C5</f>
        <v>0.13</v>
      </c>
      <c r="G5" s="88">
        <f t="shared" ref="G5:G22" si="1">F5*$B5</f>
        <v>7.7350000000000003</v>
      </c>
      <c r="H5" s="88"/>
      <c r="I5" s="89">
        <f t="shared" ref="I5:I22" si="2">MAX((I$2-$D5),0)*$F5</f>
        <v>4.116760433937583</v>
      </c>
      <c r="J5" s="99">
        <f t="shared" ref="J5:J22" si="3">MIN(I$2,$D5)*$F5</f>
        <v>0</v>
      </c>
      <c r="L5" s="98">
        <f t="shared" ref="L5:L17" si="4">$C5</f>
        <v>0.13</v>
      </c>
      <c r="M5" s="88">
        <f t="shared" ref="M5:M22" si="5">L5*$B5</f>
        <v>7.7350000000000003</v>
      </c>
      <c r="N5" s="88"/>
      <c r="O5" s="89">
        <f>MAX((O$2-$D5),0)*$L5</f>
        <v>4.116760433937583</v>
      </c>
      <c r="P5" s="99">
        <f t="shared" ref="P5:P22" si="6">MIN(O$2,$D5)*$F5</f>
        <v>0</v>
      </c>
      <c r="R5" s="98">
        <f t="shared" ref="R5:R17" si="7">$C5</f>
        <v>0.13</v>
      </c>
      <c r="S5" s="88">
        <f t="shared" ref="S5:S22" si="8">R5*$B5</f>
        <v>7.7350000000000003</v>
      </c>
      <c r="T5" s="88"/>
      <c r="U5" s="89">
        <f>MAX((U$2-$D5),0)*$R5</f>
        <v>4.116760433937583</v>
      </c>
      <c r="V5" s="99">
        <f t="shared" ref="V5:V22" si="9">MIN(U$2,$D5)*$F5</f>
        <v>0</v>
      </c>
      <c r="X5" s="98">
        <f t="shared" ref="X5:X17" si="10">$C5</f>
        <v>0.13</v>
      </c>
      <c r="Y5" s="88">
        <f t="shared" ref="Y5:Y22" si="11">X5*$B5</f>
        <v>7.7350000000000003</v>
      </c>
      <c r="Z5" s="88"/>
      <c r="AA5" s="89">
        <f>MAX((AA$2-$D5),0)*$X5</f>
        <v>4.116760433937583</v>
      </c>
      <c r="AB5" s="99">
        <f>MIN(AA$2,$D5)*$X5</f>
        <v>0</v>
      </c>
    </row>
    <row r="6" spans="1:28" x14ac:dyDescent="0.25">
      <c r="A6" s="1" t="s">
        <v>59</v>
      </c>
      <c r="B6" s="81">
        <v>62</v>
      </c>
      <c r="C6" s="5">
        <v>0.05</v>
      </c>
      <c r="D6" s="82">
        <v>0</v>
      </c>
      <c r="F6" s="98">
        <f t="shared" si="0"/>
        <v>0.05</v>
      </c>
      <c r="G6" s="88">
        <f t="shared" si="1"/>
        <v>3.1</v>
      </c>
      <c r="H6" s="88"/>
      <c r="I6" s="89">
        <f t="shared" si="2"/>
        <v>1.5833693976683012</v>
      </c>
      <c r="J6" s="99">
        <f t="shared" si="3"/>
        <v>0</v>
      </c>
      <c r="L6" s="98">
        <f t="shared" si="4"/>
        <v>0.05</v>
      </c>
      <c r="M6" s="88">
        <f t="shared" si="5"/>
        <v>3.1</v>
      </c>
      <c r="N6" s="88"/>
      <c r="O6" s="89">
        <f t="shared" ref="O6:O19" si="12">MAX((O$2-$D6),0)*$L6</f>
        <v>1.5833693976683012</v>
      </c>
      <c r="P6" s="99">
        <f t="shared" si="6"/>
        <v>0</v>
      </c>
      <c r="R6" s="98">
        <f t="shared" si="7"/>
        <v>0.05</v>
      </c>
      <c r="S6" s="88">
        <f t="shared" si="8"/>
        <v>3.1</v>
      </c>
      <c r="T6" s="88"/>
      <c r="U6" s="89">
        <f t="shared" ref="U6:U20" si="13">MAX((U$2-$D6),0)*$R6</f>
        <v>1.5833693976683012</v>
      </c>
      <c r="V6" s="99">
        <f t="shared" si="9"/>
        <v>0</v>
      </c>
      <c r="X6" s="98">
        <f t="shared" si="10"/>
        <v>0.05</v>
      </c>
      <c r="Y6" s="88">
        <f t="shared" si="11"/>
        <v>3.1</v>
      </c>
      <c r="Z6" s="88"/>
      <c r="AA6" s="89">
        <f t="shared" ref="AA6:AA25" si="14">MAX((AA$2-$D6),0)*$X6</f>
        <v>1.5833693976683012</v>
      </c>
      <c r="AB6" s="99">
        <f t="shared" ref="AB6:AB25" si="15">MIN(AA$2,$D6)*$X6</f>
        <v>0</v>
      </c>
    </row>
    <row r="7" spans="1:28" x14ac:dyDescent="0.25">
      <c r="A7" s="1" t="s">
        <v>61</v>
      </c>
      <c r="B7" s="81">
        <v>62</v>
      </c>
      <c r="C7" s="5">
        <v>3.5000000000000003E-2</v>
      </c>
      <c r="D7" s="82">
        <v>0</v>
      </c>
      <c r="F7" s="98">
        <f t="shared" si="0"/>
        <v>3.5000000000000003E-2</v>
      </c>
      <c r="G7" s="88">
        <f t="shared" si="1"/>
        <v>2.1700000000000004</v>
      </c>
      <c r="H7" s="88"/>
      <c r="I7" s="89">
        <f t="shared" si="2"/>
        <v>1.1083585783678109</v>
      </c>
      <c r="J7" s="99">
        <f t="shared" si="3"/>
        <v>0</v>
      </c>
      <c r="L7" s="98">
        <f t="shared" si="4"/>
        <v>3.5000000000000003E-2</v>
      </c>
      <c r="M7" s="88">
        <f t="shared" si="5"/>
        <v>2.1700000000000004</v>
      </c>
      <c r="N7" s="88"/>
      <c r="O7" s="89">
        <f t="shared" si="12"/>
        <v>1.1083585783678109</v>
      </c>
      <c r="P7" s="99">
        <f t="shared" si="6"/>
        <v>0</v>
      </c>
      <c r="R7" s="98">
        <f t="shared" si="7"/>
        <v>3.5000000000000003E-2</v>
      </c>
      <c r="S7" s="88">
        <f t="shared" si="8"/>
        <v>2.1700000000000004</v>
      </c>
      <c r="T7" s="88"/>
      <c r="U7" s="89">
        <f t="shared" si="13"/>
        <v>1.1083585783678109</v>
      </c>
      <c r="V7" s="99">
        <f t="shared" si="9"/>
        <v>0</v>
      </c>
      <c r="X7" s="98">
        <f t="shared" si="10"/>
        <v>3.5000000000000003E-2</v>
      </c>
      <c r="Y7" s="88">
        <f t="shared" si="11"/>
        <v>2.1700000000000004</v>
      </c>
      <c r="Z7" s="88"/>
      <c r="AA7" s="89">
        <f t="shared" si="14"/>
        <v>1.1083585783678109</v>
      </c>
      <c r="AB7" s="99">
        <f t="shared" si="15"/>
        <v>0</v>
      </c>
    </row>
    <row r="8" spans="1:28" x14ac:dyDescent="0.25">
      <c r="A8" s="1" t="s">
        <v>66</v>
      </c>
      <c r="B8" s="81">
        <v>62</v>
      </c>
      <c r="C8" s="5">
        <v>0.02</v>
      </c>
      <c r="D8" s="82">
        <v>0</v>
      </c>
      <c r="F8" s="98">
        <f t="shared" si="0"/>
        <v>0.02</v>
      </c>
      <c r="G8" s="88">
        <f t="shared" si="1"/>
        <v>1.24</v>
      </c>
      <c r="H8" s="88"/>
      <c r="I8" s="89">
        <f t="shared" si="2"/>
        <v>0.63334775906732055</v>
      </c>
      <c r="J8" s="99">
        <f t="shared" si="3"/>
        <v>0</v>
      </c>
      <c r="L8" s="98">
        <f t="shared" si="4"/>
        <v>0.02</v>
      </c>
      <c r="M8" s="88">
        <f t="shared" si="5"/>
        <v>1.24</v>
      </c>
      <c r="N8" s="88"/>
      <c r="O8" s="89">
        <f t="shared" si="12"/>
        <v>0.63334775906732055</v>
      </c>
      <c r="P8" s="99">
        <f t="shared" si="6"/>
        <v>0</v>
      </c>
      <c r="R8" s="98">
        <f t="shared" si="7"/>
        <v>0.02</v>
      </c>
      <c r="S8" s="88">
        <f t="shared" si="8"/>
        <v>1.24</v>
      </c>
      <c r="T8" s="88"/>
      <c r="U8" s="89">
        <f t="shared" si="13"/>
        <v>0.63334775906732055</v>
      </c>
      <c r="V8" s="99">
        <f t="shared" si="9"/>
        <v>0</v>
      </c>
      <c r="X8" s="98">
        <f t="shared" si="10"/>
        <v>0.02</v>
      </c>
      <c r="Y8" s="88">
        <f t="shared" si="11"/>
        <v>1.24</v>
      </c>
      <c r="Z8" s="88"/>
      <c r="AA8" s="89">
        <f t="shared" si="14"/>
        <v>0.63334775906732055</v>
      </c>
      <c r="AB8" s="99">
        <f t="shared" si="15"/>
        <v>0</v>
      </c>
    </row>
    <row r="9" spans="1:28" x14ac:dyDescent="0.25">
      <c r="A9" s="1" t="s">
        <v>68</v>
      </c>
      <c r="B9" s="81">
        <v>62</v>
      </c>
      <c r="C9" s="5">
        <v>0.03</v>
      </c>
      <c r="D9" s="82">
        <v>0</v>
      </c>
      <c r="F9" s="98">
        <f t="shared" si="0"/>
        <v>0.03</v>
      </c>
      <c r="G9" s="88">
        <f t="shared" si="1"/>
        <v>1.8599999999999999</v>
      </c>
      <c r="H9" s="88"/>
      <c r="I9" s="89">
        <f t="shared" si="2"/>
        <v>0.95002163860098066</v>
      </c>
      <c r="J9" s="99">
        <f t="shared" si="3"/>
        <v>0</v>
      </c>
      <c r="L9" s="98">
        <f t="shared" si="4"/>
        <v>0.03</v>
      </c>
      <c r="M9" s="88">
        <f t="shared" si="5"/>
        <v>1.8599999999999999</v>
      </c>
      <c r="N9" s="88"/>
      <c r="O9" s="89">
        <f t="shared" si="12"/>
        <v>0.95002163860098066</v>
      </c>
      <c r="P9" s="99">
        <f t="shared" si="6"/>
        <v>0</v>
      </c>
      <c r="R9" s="98">
        <f t="shared" si="7"/>
        <v>0.03</v>
      </c>
      <c r="S9" s="88">
        <f t="shared" si="8"/>
        <v>1.8599999999999999</v>
      </c>
      <c r="T9" s="88"/>
      <c r="U9" s="89">
        <f t="shared" si="13"/>
        <v>0.95002163860098066</v>
      </c>
      <c r="V9" s="99">
        <f t="shared" si="9"/>
        <v>0</v>
      </c>
      <c r="X9" s="98">
        <f t="shared" si="10"/>
        <v>0.03</v>
      </c>
      <c r="Y9" s="88">
        <f t="shared" si="11"/>
        <v>1.8599999999999999</v>
      </c>
      <c r="Z9" s="88"/>
      <c r="AA9" s="89">
        <f t="shared" si="14"/>
        <v>0.95002163860098066</v>
      </c>
      <c r="AB9" s="99">
        <f t="shared" si="15"/>
        <v>0</v>
      </c>
    </row>
    <row r="10" spans="1:28" x14ac:dyDescent="0.25">
      <c r="A10" s="1" t="s">
        <v>63</v>
      </c>
      <c r="B10" s="81">
        <v>62.105263000000001</v>
      </c>
      <c r="C10" s="5">
        <v>0.02</v>
      </c>
      <c r="D10" s="82">
        <v>0</v>
      </c>
      <c r="F10" s="98">
        <f t="shared" si="0"/>
        <v>0.02</v>
      </c>
      <c r="G10" s="88">
        <f t="shared" si="1"/>
        <v>1.24210526</v>
      </c>
      <c r="H10" s="88"/>
      <c r="I10" s="89">
        <f t="shared" si="2"/>
        <v>0.63334775906732055</v>
      </c>
      <c r="J10" s="99">
        <f t="shared" si="3"/>
        <v>0</v>
      </c>
      <c r="L10" s="98">
        <f t="shared" si="4"/>
        <v>0.02</v>
      </c>
      <c r="M10" s="88">
        <f t="shared" si="5"/>
        <v>1.24210526</v>
      </c>
      <c r="N10" s="88"/>
      <c r="O10" s="89">
        <f t="shared" si="12"/>
        <v>0.63334775906732055</v>
      </c>
      <c r="P10" s="99">
        <f t="shared" si="6"/>
        <v>0</v>
      </c>
      <c r="R10" s="98">
        <f t="shared" si="7"/>
        <v>0.02</v>
      </c>
      <c r="S10" s="88">
        <f t="shared" si="8"/>
        <v>1.24210526</v>
      </c>
      <c r="T10" s="88"/>
      <c r="U10" s="89">
        <f t="shared" si="13"/>
        <v>0.63334775906732055</v>
      </c>
      <c r="V10" s="99">
        <f t="shared" si="9"/>
        <v>0</v>
      </c>
      <c r="X10" s="98">
        <f t="shared" si="10"/>
        <v>0.02</v>
      </c>
      <c r="Y10" s="88">
        <f t="shared" si="11"/>
        <v>1.24210526</v>
      </c>
      <c r="Z10" s="88"/>
      <c r="AA10" s="89">
        <f t="shared" si="14"/>
        <v>0.63334775906732055</v>
      </c>
      <c r="AB10" s="99">
        <f t="shared" si="15"/>
        <v>0</v>
      </c>
    </row>
    <row r="11" spans="1:28" x14ac:dyDescent="0.25">
      <c r="A11" s="1" t="s">
        <v>58</v>
      </c>
      <c r="B11" s="81">
        <v>62.5</v>
      </c>
      <c r="C11" s="5">
        <v>0.15</v>
      </c>
      <c r="D11" s="82">
        <v>0</v>
      </c>
      <c r="F11" s="98">
        <f t="shared" si="0"/>
        <v>0.15</v>
      </c>
      <c r="G11" s="88">
        <f t="shared" si="1"/>
        <v>9.375</v>
      </c>
      <c r="H11" s="88"/>
      <c r="I11" s="89">
        <f t="shared" si="2"/>
        <v>4.7501081930049036</v>
      </c>
      <c r="J11" s="99">
        <f t="shared" si="3"/>
        <v>0</v>
      </c>
      <c r="L11" s="98">
        <f t="shared" si="4"/>
        <v>0.15</v>
      </c>
      <c r="M11" s="88">
        <f t="shared" si="5"/>
        <v>9.375</v>
      </c>
      <c r="N11" s="88"/>
      <c r="O11" s="89">
        <f t="shared" si="12"/>
        <v>4.7501081930049036</v>
      </c>
      <c r="P11" s="99">
        <f t="shared" si="6"/>
        <v>0</v>
      </c>
      <c r="R11" s="98">
        <f t="shared" si="7"/>
        <v>0.15</v>
      </c>
      <c r="S11" s="88">
        <f t="shared" si="8"/>
        <v>9.375</v>
      </c>
      <c r="T11" s="88"/>
      <c r="U11" s="89">
        <f t="shared" si="13"/>
        <v>4.7501081930049036</v>
      </c>
      <c r="V11" s="99">
        <f t="shared" si="9"/>
        <v>0</v>
      </c>
      <c r="X11" s="98">
        <f t="shared" si="10"/>
        <v>0.15</v>
      </c>
      <c r="Y11" s="88">
        <f t="shared" si="11"/>
        <v>9.375</v>
      </c>
      <c r="Z11" s="88"/>
      <c r="AA11" s="89">
        <f t="shared" si="14"/>
        <v>4.7501081930049036</v>
      </c>
      <c r="AB11" s="99">
        <f t="shared" si="15"/>
        <v>0</v>
      </c>
    </row>
    <row r="12" spans="1:28" x14ac:dyDescent="0.25">
      <c r="A12" s="1" t="s">
        <v>70</v>
      </c>
      <c r="B12" s="81">
        <v>63.5</v>
      </c>
      <c r="C12" s="5">
        <v>0.05</v>
      </c>
      <c r="D12" s="82">
        <v>0</v>
      </c>
      <c r="F12" s="98">
        <f t="shared" si="0"/>
        <v>0.05</v>
      </c>
      <c r="G12" s="88">
        <f t="shared" si="1"/>
        <v>3.1750000000000003</v>
      </c>
      <c r="H12" s="88"/>
      <c r="I12" s="89">
        <f t="shared" si="2"/>
        <v>1.5833693976683012</v>
      </c>
      <c r="J12" s="99">
        <f t="shared" si="3"/>
        <v>0</v>
      </c>
      <c r="L12" s="98">
        <f t="shared" si="4"/>
        <v>0.05</v>
      </c>
      <c r="M12" s="88">
        <f t="shared" si="5"/>
        <v>3.1750000000000003</v>
      </c>
      <c r="N12" s="88"/>
      <c r="O12" s="89">
        <f t="shared" si="12"/>
        <v>1.5833693976683012</v>
      </c>
      <c r="P12" s="99">
        <f t="shared" si="6"/>
        <v>0</v>
      </c>
      <c r="R12" s="98">
        <f t="shared" si="7"/>
        <v>0.05</v>
      </c>
      <c r="S12" s="88">
        <f t="shared" si="8"/>
        <v>3.1750000000000003</v>
      </c>
      <c r="T12" s="88"/>
      <c r="U12" s="89">
        <f t="shared" si="13"/>
        <v>1.5833693976683012</v>
      </c>
      <c r="V12" s="99">
        <f t="shared" si="9"/>
        <v>0</v>
      </c>
      <c r="X12" s="98">
        <f t="shared" si="10"/>
        <v>0.05</v>
      </c>
      <c r="Y12" s="88">
        <f t="shared" si="11"/>
        <v>3.1750000000000003</v>
      </c>
      <c r="Z12" s="88"/>
      <c r="AA12" s="89">
        <f t="shared" si="14"/>
        <v>1.5833693976683012</v>
      </c>
      <c r="AB12" s="99">
        <f t="shared" si="15"/>
        <v>0</v>
      </c>
    </row>
    <row r="13" spans="1:28" x14ac:dyDescent="0.25">
      <c r="A13" s="1" t="s">
        <v>55</v>
      </c>
      <c r="B13" s="81">
        <v>64</v>
      </c>
      <c r="C13" s="5">
        <v>0.08</v>
      </c>
      <c r="D13" s="82">
        <v>0</v>
      </c>
      <c r="F13" s="98">
        <f t="shared" si="0"/>
        <v>0.08</v>
      </c>
      <c r="G13" s="88">
        <f t="shared" si="1"/>
        <v>5.12</v>
      </c>
      <c r="H13" s="88"/>
      <c r="I13" s="89">
        <f t="shared" si="2"/>
        <v>2.5333910362692822</v>
      </c>
      <c r="J13" s="99">
        <f t="shared" si="3"/>
        <v>0</v>
      </c>
      <c r="L13" s="98">
        <f t="shared" si="4"/>
        <v>0.08</v>
      </c>
      <c r="M13" s="88">
        <f t="shared" si="5"/>
        <v>5.12</v>
      </c>
      <c r="N13" s="88"/>
      <c r="O13" s="89">
        <f t="shared" si="12"/>
        <v>2.5333910362692822</v>
      </c>
      <c r="P13" s="99">
        <f t="shared" si="6"/>
        <v>0</v>
      </c>
      <c r="R13" s="98">
        <f t="shared" si="7"/>
        <v>0.08</v>
      </c>
      <c r="S13" s="88">
        <f t="shared" si="8"/>
        <v>5.12</v>
      </c>
      <c r="T13" s="88"/>
      <c r="U13" s="89">
        <f t="shared" si="13"/>
        <v>2.5333910362692822</v>
      </c>
      <c r="V13" s="99">
        <f t="shared" si="9"/>
        <v>0</v>
      </c>
      <c r="X13" s="98">
        <f t="shared" si="10"/>
        <v>0.08</v>
      </c>
      <c r="Y13" s="88">
        <f t="shared" si="11"/>
        <v>5.12</v>
      </c>
      <c r="Z13" s="88"/>
      <c r="AA13" s="89">
        <f t="shared" si="14"/>
        <v>2.5333910362692822</v>
      </c>
      <c r="AB13" s="99">
        <f t="shared" si="15"/>
        <v>0</v>
      </c>
    </row>
    <row r="14" spans="1:28" x14ac:dyDescent="0.25">
      <c r="A14" s="1" t="s">
        <v>53</v>
      </c>
      <c r="B14" s="81">
        <v>65</v>
      </c>
      <c r="C14" s="5">
        <v>0.125</v>
      </c>
      <c r="D14" s="82">
        <v>0</v>
      </c>
      <c r="F14" s="98">
        <f t="shared" si="0"/>
        <v>0.125</v>
      </c>
      <c r="G14" s="88">
        <f t="shared" si="1"/>
        <v>8.125</v>
      </c>
      <c r="H14" s="88"/>
      <c r="I14" s="89">
        <f t="shared" si="2"/>
        <v>3.958423494170753</v>
      </c>
      <c r="J14" s="99">
        <f t="shared" si="3"/>
        <v>0</v>
      </c>
      <c r="L14" s="98">
        <f t="shared" si="4"/>
        <v>0.125</v>
      </c>
      <c r="M14" s="88">
        <f t="shared" si="5"/>
        <v>8.125</v>
      </c>
      <c r="N14" s="88"/>
      <c r="O14" s="89">
        <f t="shared" si="12"/>
        <v>3.958423494170753</v>
      </c>
      <c r="P14" s="99">
        <f t="shared" si="6"/>
        <v>0</v>
      </c>
      <c r="R14" s="98">
        <f t="shared" si="7"/>
        <v>0.125</v>
      </c>
      <c r="S14" s="88">
        <f t="shared" si="8"/>
        <v>8.125</v>
      </c>
      <c r="T14" s="88"/>
      <c r="U14" s="89">
        <f t="shared" si="13"/>
        <v>3.958423494170753</v>
      </c>
      <c r="V14" s="99">
        <f t="shared" si="9"/>
        <v>0</v>
      </c>
      <c r="X14" s="98">
        <f t="shared" si="10"/>
        <v>0.125</v>
      </c>
      <c r="Y14" s="88">
        <f t="shared" si="11"/>
        <v>8.125</v>
      </c>
      <c r="Z14" s="88"/>
      <c r="AA14" s="89">
        <f t="shared" si="14"/>
        <v>3.958423494170753</v>
      </c>
      <c r="AB14" s="99">
        <f t="shared" si="15"/>
        <v>0</v>
      </c>
    </row>
    <row r="15" spans="1:28" x14ac:dyDescent="0.25">
      <c r="A15" s="1" t="s">
        <v>56</v>
      </c>
      <c r="B15" s="81">
        <v>65</v>
      </c>
      <c r="C15" s="5">
        <v>2.5000000000000001E-2</v>
      </c>
      <c r="D15" s="82">
        <v>0</v>
      </c>
      <c r="F15" s="98">
        <f t="shared" si="0"/>
        <v>2.5000000000000001E-2</v>
      </c>
      <c r="G15" s="88">
        <f t="shared" si="1"/>
        <v>1.625</v>
      </c>
      <c r="H15" s="88"/>
      <c r="I15" s="89">
        <f t="shared" si="2"/>
        <v>0.7916846988341506</v>
      </c>
      <c r="J15" s="99">
        <f t="shared" si="3"/>
        <v>0</v>
      </c>
      <c r="L15" s="98">
        <f t="shared" si="4"/>
        <v>2.5000000000000001E-2</v>
      </c>
      <c r="M15" s="88">
        <f t="shared" si="5"/>
        <v>1.625</v>
      </c>
      <c r="N15" s="88"/>
      <c r="O15" s="89">
        <f t="shared" si="12"/>
        <v>0.7916846988341506</v>
      </c>
      <c r="P15" s="99">
        <f t="shared" si="6"/>
        <v>0</v>
      </c>
      <c r="R15" s="98">
        <f t="shared" si="7"/>
        <v>2.5000000000000001E-2</v>
      </c>
      <c r="S15" s="88">
        <f t="shared" si="8"/>
        <v>1.625</v>
      </c>
      <c r="T15" s="88"/>
      <c r="U15" s="89">
        <f t="shared" si="13"/>
        <v>0.7916846988341506</v>
      </c>
      <c r="V15" s="99">
        <f t="shared" si="9"/>
        <v>0</v>
      </c>
      <c r="X15" s="98">
        <f t="shared" si="10"/>
        <v>2.5000000000000001E-2</v>
      </c>
      <c r="Y15" s="88">
        <f t="shared" si="11"/>
        <v>1.625</v>
      </c>
      <c r="Z15" s="88"/>
      <c r="AA15" s="89">
        <f t="shared" si="14"/>
        <v>0.7916846988341506</v>
      </c>
      <c r="AB15" s="99">
        <f t="shared" si="15"/>
        <v>0</v>
      </c>
    </row>
    <row r="16" spans="1:28" x14ac:dyDescent="0.25">
      <c r="A16" s="1" t="s">
        <v>67</v>
      </c>
      <c r="B16" s="81">
        <v>66.75</v>
      </c>
      <c r="C16" s="5">
        <v>0.1</v>
      </c>
      <c r="D16" s="82">
        <v>0</v>
      </c>
      <c r="F16" s="98">
        <f t="shared" si="0"/>
        <v>0.1</v>
      </c>
      <c r="G16" s="88">
        <f t="shared" si="1"/>
        <v>6.6750000000000007</v>
      </c>
      <c r="H16" s="88"/>
      <c r="I16" s="89">
        <f t="shared" si="2"/>
        <v>3.1667387953366024</v>
      </c>
      <c r="J16" s="99">
        <f t="shared" si="3"/>
        <v>0</v>
      </c>
      <c r="L16" s="98">
        <f t="shared" si="4"/>
        <v>0.1</v>
      </c>
      <c r="M16" s="88">
        <f t="shared" si="5"/>
        <v>6.6750000000000007</v>
      </c>
      <c r="N16" s="88"/>
      <c r="O16" s="89">
        <f t="shared" si="12"/>
        <v>3.1667387953366024</v>
      </c>
      <c r="P16" s="99">
        <f t="shared" si="6"/>
        <v>0</v>
      </c>
      <c r="R16" s="98">
        <f t="shared" si="7"/>
        <v>0.1</v>
      </c>
      <c r="S16" s="88">
        <f t="shared" si="8"/>
        <v>6.6750000000000007</v>
      </c>
      <c r="T16" s="88"/>
      <c r="U16" s="89">
        <f t="shared" si="13"/>
        <v>3.1667387953366024</v>
      </c>
      <c r="V16" s="99">
        <f t="shared" si="9"/>
        <v>0</v>
      </c>
      <c r="X16" s="98">
        <f t="shared" si="10"/>
        <v>0.1</v>
      </c>
      <c r="Y16" s="88">
        <f t="shared" si="11"/>
        <v>6.6750000000000007</v>
      </c>
      <c r="Z16" s="88"/>
      <c r="AA16" s="89">
        <f t="shared" si="14"/>
        <v>3.1667387953366024</v>
      </c>
      <c r="AB16" s="99">
        <f t="shared" si="15"/>
        <v>0</v>
      </c>
    </row>
    <row r="17" spans="1:28" x14ac:dyDescent="0.25">
      <c r="A17" s="1" t="s">
        <v>64</v>
      </c>
      <c r="B17" s="81">
        <v>67.5</v>
      </c>
      <c r="C17" s="5">
        <v>3.7499999999999999E-2</v>
      </c>
      <c r="D17" s="82">
        <v>0</v>
      </c>
      <c r="F17" s="98">
        <f t="shared" si="0"/>
        <v>3.7499999999999999E-2</v>
      </c>
      <c r="G17" s="88">
        <f t="shared" si="1"/>
        <v>2.53125</v>
      </c>
      <c r="H17" s="88"/>
      <c r="I17" s="89">
        <f t="shared" si="2"/>
        <v>1.1875270482512259</v>
      </c>
      <c r="J17" s="99">
        <f t="shared" si="3"/>
        <v>0</v>
      </c>
      <c r="L17" s="98">
        <f t="shared" si="4"/>
        <v>3.7499999999999999E-2</v>
      </c>
      <c r="M17" s="88">
        <f t="shared" si="5"/>
        <v>2.53125</v>
      </c>
      <c r="N17" s="88"/>
      <c r="O17" s="89">
        <f t="shared" si="12"/>
        <v>1.1875270482512259</v>
      </c>
      <c r="P17" s="99">
        <f t="shared" si="6"/>
        <v>0</v>
      </c>
      <c r="R17" s="98">
        <f t="shared" si="7"/>
        <v>3.7499999999999999E-2</v>
      </c>
      <c r="S17" s="88">
        <f t="shared" si="8"/>
        <v>2.53125</v>
      </c>
      <c r="T17" s="88"/>
      <c r="U17" s="89">
        <f t="shared" si="13"/>
        <v>1.1875270482512259</v>
      </c>
      <c r="V17" s="99">
        <f t="shared" si="9"/>
        <v>0</v>
      </c>
      <c r="X17" s="98">
        <f t="shared" si="10"/>
        <v>3.7499999999999999E-2</v>
      </c>
      <c r="Y17" s="88">
        <f t="shared" si="11"/>
        <v>2.53125</v>
      </c>
      <c r="Z17" s="88"/>
      <c r="AA17" s="89">
        <f t="shared" si="14"/>
        <v>1.1875270482512259</v>
      </c>
      <c r="AB17" s="99">
        <f t="shared" si="15"/>
        <v>0</v>
      </c>
    </row>
    <row r="18" spans="1:28" x14ac:dyDescent="0.25">
      <c r="A18" s="1" t="s">
        <v>57</v>
      </c>
      <c r="B18" s="81">
        <v>69</v>
      </c>
      <c r="C18" s="5">
        <v>7.0000000000000007E-2</v>
      </c>
      <c r="D18" s="82">
        <v>0</v>
      </c>
      <c r="F18" s="98">
        <f t="shared" si="0"/>
        <v>7.0000000000000007E-2</v>
      </c>
      <c r="G18" s="88">
        <f t="shared" si="1"/>
        <v>4.83</v>
      </c>
      <c r="H18" s="88"/>
      <c r="I18" s="89">
        <f t="shared" si="2"/>
        <v>2.2167171567356219</v>
      </c>
      <c r="J18" s="99">
        <f t="shared" si="3"/>
        <v>0</v>
      </c>
      <c r="L18" s="98">
        <f>$C18</f>
        <v>7.0000000000000007E-2</v>
      </c>
      <c r="M18" s="88">
        <f t="shared" si="5"/>
        <v>4.83</v>
      </c>
      <c r="N18" s="88"/>
      <c r="O18" s="89">
        <f t="shared" si="12"/>
        <v>2.2167171567356219</v>
      </c>
      <c r="P18" s="99">
        <f t="shared" si="6"/>
        <v>0</v>
      </c>
      <c r="R18" s="98">
        <f>$C18</f>
        <v>7.0000000000000007E-2</v>
      </c>
      <c r="S18" s="88">
        <f t="shared" si="8"/>
        <v>4.83</v>
      </c>
      <c r="T18" s="88"/>
      <c r="U18" s="89">
        <f t="shared" si="13"/>
        <v>2.2167171567356219</v>
      </c>
      <c r="V18" s="99">
        <f t="shared" si="9"/>
        <v>0</v>
      </c>
      <c r="X18" s="98">
        <f>$C18</f>
        <v>7.0000000000000007E-2</v>
      </c>
      <c r="Y18" s="88">
        <f t="shared" si="11"/>
        <v>4.83</v>
      </c>
      <c r="Z18" s="88"/>
      <c r="AA18" s="89">
        <f t="shared" si="14"/>
        <v>2.2167171567356219</v>
      </c>
      <c r="AB18" s="99">
        <f t="shared" si="15"/>
        <v>0</v>
      </c>
    </row>
    <row r="19" spans="1:28" x14ac:dyDescent="0.25">
      <c r="A19" s="1" t="s">
        <v>65</v>
      </c>
      <c r="B19" s="81">
        <v>75</v>
      </c>
      <c r="C19" s="5">
        <v>0.02</v>
      </c>
      <c r="D19" s="82">
        <v>0</v>
      </c>
      <c r="F19" s="98">
        <v>7.4999999999999997E-3</v>
      </c>
      <c r="G19" s="88">
        <f t="shared" si="1"/>
        <v>0.5625</v>
      </c>
      <c r="H19" s="88"/>
      <c r="I19" s="89">
        <f t="shared" si="2"/>
        <v>0.23750540965024516</v>
      </c>
      <c r="J19" s="99">
        <f t="shared" si="3"/>
        <v>0</v>
      </c>
      <c r="L19" s="98">
        <f>$C19</f>
        <v>0.02</v>
      </c>
      <c r="M19" s="88">
        <f t="shared" si="5"/>
        <v>1.5</v>
      </c>
      <c r="N19" s="88"/>
      <c r="O19" s="89">
        <f t="shared" si="12"/>
        <v>0.63334775906732055</v>
      </c>
      <c r="P19" s="99">
        <f t="shared" si="6"/>
        <v>0</v>
      </c>
      <c r="R19" s="98">
        <f>$C19</f>
        <v>0.02</v>
      </c>
      <c r="S19" s="88">
        <f t="shared" si="8"/>
        <v>1.5</v>
      </c>
      <c r="T19" s="88"/>
      <c r="U19" s="89">
        <f t="shared" si="13"/>
        <v>0.63334775906732055</v>
      </c>
      <c r="V19" s="99">
        <f t="shared" si="9"/>
        <v>0</v>
      </c>
      <c r="X19" s="98">
        <f t="shared" ref="X19:X20" si="16">$C19</f>
        <v>0.02</v>
      </c>
      <c r="Y19" s="88">
        <f t="shared" si="11"/>
        <v>1.5</v>
      </c>
      <c r="Z19" s="88"/>
      <c r="AA19" s="89">
        <f t="shared" si="14"/>
        <v>0.63334775906732055</v>
      </c>
      <c r="AB19" s="99">
        <f t="shared" si="15"/>
        <v>0</v>
      </c>
    </row>
    <row r="20" spans="1:28" x14ac:dyDescent="0.25">
      <c r="A20" s="1" t="s">
        <v>62</v>
      </c>
      <c r="B20" s="81">
        <v>79.5</v>
      </c>
      <c r="C20" s="5">
        <v>0.05</v>
      </c>
      <c r="D20" s="82">
        <v>0</v>
      </c>
      <c r="F20" s="98">
        <v>0</v>
      </c>
      <c r="G20" s="88">
        <f t="shared" si="1"/>
        <v>0</v>
      </c>
      <c r="H20" s="88"/>
      <c r="I20" s="89">
        <f t="shared" si="2"/>
        <v>0</v>
      </c>
      <c r="J20" s="99">
        <f t="shared" si="3"/>
        <v>0</v>
      </c>
      <c r="L20" s="98">
        <v>3.7499999999999999E-2</v>
      </c>
      <c r="M20" s="88">
        <f t="shared" si="5"/>
        <v>2.9812499999999997</v>
      </c>
      <c r="N20" s="88"/>
      <c r="O20" s="89">
        <f>MAX((O$2-$D20),0)*$L20</f>
        <v>1.1875270482512259</v>
      </c>
      <c r="P20" s="99">
        <f t="shared" si="6"/>
        <v>0</v>
      </c>
      <c r="R20" s="98">
        <v>7.4999999999999997E-3</v>
      </c>
      <c r="S20" s="88">
        <f t="shared" si="8"/>
        <v>0.59624999999999995</v>
      </c>
      <c r="T20" s="88"/>
      <c r="U20" s="89">
        <f t="shared" si="13"/>
        <v>0.23750540965024516</v>
      </c>
      <c r="V20" s="99">
        <f t="shared" si="9"/>
        <v>0</v>
      </c>
      <c r="X20" s="98">
        <f t="shared" si="16"/>
        <v>0.05</v>
      </c>
      <c r="Y20" s="88">
        <f t="shared" si="11"/>
        <v>3.9750000000000001</v>
      </c>
      <c r="Z20" s="88"/>
      <c r="AA20" s="89">
        <f t="shared" si="14"/>
        <v>1.5833693976683012</v>
      </c>
      <c r="AB20" s="99">
        <f t="shared" si="15"/>
        <v>0</v>
      </c>
    </row>
    <row r="21" spans="1:28" x14ac:dyDescent="0.25">
      <c r="A21" s="1" t="s">
        <v>60</v>
      </c>
      <c r="B21" s="81">
        <v>80</v>
      </c>
      <c r="C21" s="5">
        <v>0.05</v>
      </c>
      <c r="D21" s="82">
        <v>0</v>
      </c>
      <c r="F21" s="98">
        <v>0</v>
      </c>
      <c r="G21" s="88">
        <f t="shared" si="1"/>
        <v>0</v>
      </c>
      <c r="H21" s="88"/>
      <c r="I21" s="89">
        <f t="shared" si="2"/>
        <v>0</v>
      </c>
      <c r="J21" s="99">
        <f t="shared" si="3"/>
        <v>0</v>
      </c>
      <c r="L21" s="98">
        <v>0</v>
      </c>
      <c r="M21" s="88">
        <f t="shared" si="5"/>
        <v>0</v>
      </c>
      <c r="N21" s="88"/>
      <c r="O21" s="89">
        <f t="shared" ref="O21:O22" si="17">MAX((O$2-$D21),0)*$F21</f>
        <v>0</v>
      </c>
      <c r="P21" s="99">
        <f t="shared" si="6"/>
        <v>0</v>
      </c>
      <c r="R21" s="98">
        <v>0</v>
      </c>
      <c r="S21" s="88">
        <f t="shared" si="8"/>
        <v>0</v>
      </c>
      <c r="T21" s="88"/>
      <c r="U21" s="89">
        <f t="shared" ref="U21:U22" si="18">MAX((U$2-$D21),0)*$F21</f>
        <v>0</v>
      </c>
      <c r="V21" s="99">
        <f t="shared" si="9"/>
        <v>0</v>
      </c>
      <c r="X21" s="98">
        <v>7.4999999999999997E-3</v>
      </c>
      <c r="Y21" s="88">
        <f t="shared" si="11"/>
        <v>0.6</v>
      </c>
      <c r="Z21" s="88"/>
      <c r="AA21" s="89">
        <f t="shared" si="14"/>
        <v>0.23750540965024516</v>
      </c>
      <c r="AB21" s="99">
        <f t="shared" si="15"/>
        <v>0</v>
      </c>
    </row>
    <row r="22" spans="1:28" x14ac:dyDescent="0.25">
      <c r="A22" s="1" t="s">
        <v>69</v>
      </c>
      <c r="B22" s="81">
        <v>85</v>
      </c>
      <c r="C22" s="5">
        <v>2.5000000000000001E-2</v>
      </c>
      <c r="D22" s="82">
        <v>0</v>
      </c>
      <c r="F22" s="98">
        <v>0</v>
      </c>
      <c r="G22" s="88">
        <f t="shared" si="1"/>
        <v>0</v>
      </c>
      <c r="H22" s="88"/>
      <c r="I22" s="89">
        <f t="shared" si="2"/>
        <v>0</v>
      </c>
      <c r="J22" s="99">
        <f t="shared" si="3"/>
        <v>0</v>
      </c>
      <c r="L22" s="98">
        <v>0</v>
      </c>
      <c r="M22" s="88">
        <f t="shared" si="5"/>
        <v>0</v>
      </c>
      <c r="N22" s="88"/>
      <c r="O22" s="89">
        <f t="shared" si="17"/>
        <v>0</v>
      </c>
      <c r="P22" s="99">
        <f t="shared" si="6"/>
        <v>0</v>
      </c>
      <c r="R22" s="98">
        <v>0</v>
      </c>
      <c r="S22" s="88">
        <f t="shared" si="8"/>
        <v>0</v>
      </c>
      <c r="T22" s="88"/>
      <c r="U22" s="89">
        <f t="shared" si="18"/>
        <v>0</v>
      </c>
      <c r="V22" s="99">
        <f t="shared" si="9"/>
        <v>0</v>
      </c>
      <c r="X22" s="98">
        <v>0</v>
      </c>
      <c r="Y22" s="88">
        <f t="shared" si="11"/>
        <v>0</v>
      </c>
      <c r="Z22" s="88"/>
      <c r="AA22" s="89">
        <f>MAX((AA$2-$D22),0)*$X22</f>
        <v>0</v>
      </c>
      <c r="AB22" s="99">
        <f t="shared" si="15"/>
        <v>0</v>
      </c>
    </row>
    <row r="23" spans="1:28" ht="6" customHeight="1" x14ac:dyDescent="0.25">
      <c r="A23" s="83"/>
      <c r="B23" s="81"/>
      <c r="C23" s="5"/>
      <c r="D23" s="82"/>
      <c r="F23" s="98"/>
      <c r="G23" s="88"/>
      <c r="H23" s="88"/>
      <c r="I23" s="89"/>
      <c r="J23" s="99"/>
      <c r="L23" s="98"/>
      <c r="M23" s="88"/>
      <c r="N23" s="88"/>
      <c r="O23" s="89"/>
      <c r="P23" s="99"/>
      <c r="R23" s="98"/>
      <c r="S23" s="88"/>
      <c r="T23" s="88"/>
      <c r="U23" s="89"/>
      <c r="V23" s="99"/>
      <c r="X23" s="98"/>
      <c r="Y23" s="88"/>
      <c r="Z23" s="88"/>
      <c r="AA23" s="89">
        <f t="shared" si="14"/>
        <v>0</v>
      </c>
      <c r="AB23" s="99">
        <f t="shared" si="15"/>
        <v>0</v>
      </c>
    </row>
    <row r="24" spans="1:28" x14ac:dyDescent="0.25">
      <c r="A24" s="1" t="s">
        <v>72</v>
      </c>
      <c r="B24" s="81">
        <v>64.5</v>
      </c>
      <c r="C24" s="5">
        <v>0.05</v>
      </c>
      <c r="D24" s="82">
        <v>15</v>
      </c>
      <c r="F24" s="98">
        <f>$C24</f>
        <v>0.05</v>
      </c>
      <c r="G24" s="88">
        <f>F24*$B24</f>
        <v>3.2250000000000001</v>
      </c>
      <c r="H24" s="88"/>
      <c r="I24" s="89">
        <f>MAX((I$2-$D24),0)*$F24</f>
        <v>0.8333693976683012</v>
      </c>
      <c r="J24" s="99">
        <f>MIN(I$2,$D24)*$F24</f>
        <v>0.75</v>
      </c>
      <c r="L24" s="98">
        <v>0</v>
      </c>
      <c r="M24" s="88">
        <f>L24*$B24</f>
        <v>0</v>
      </c>
      <c r="N24" s="88"/>
      <c r="O24" s="89">
        <v>0</v>
      </c>
      <c r="P24" s="99">
        <v>0</v>
      </c>
      <c r="R24" s="98">
        <f>$C24</f>
        <v>0.05</v>
      </c>
      <c r="S24" s="88">
        <f>R24*$B24</f>
        <v>3.2250000000000001</v>
      </c>
      <c r="T24" s="88"/>
      <c r="U24" s="89">
        <f>MAX((U$2-$D24),0)*$R24</f>
        <v>0.8333693976683012</v>
      </c>
      <c r="V24" s="99">
        <f>MIN(U$2,$D24)*$F24</f>
        <v>0.75</v>
      </c>
      <c r="X24" s="98">
        <v>0</v>
      </c>
      <c r="Y24" s="88">
        <f>X24*$B24</f>
        <v>0</v>
      </c>
      <c r="Z24" s="88"/>
      <c r="AA24" s="89">
        <f t="shared" si="14"/>
        <v>0</v>
      </c>
      <c r="AB24" s="99">
        <f t="shared" si="15"/>
        <v>0</v>
      </c>
    </row>
    <row r="25" spans="1:28" x14ac:dyDescent="0.25">
      <c r="A25" s="1" t="s">
        <v>71</v>
      </c>
      <c r="B25" s="81">
        <v>36</v>
      </c>
      <c r="C25" s="5">
        <v>0.02</v>
      </c>
      <c r="D25" s="82">
        <v>50</v>
      </c>
      <c r="F25" s="98">
        <f>$C25</f>
        <v>0.02</v>
      </c>
      <c r="G25" s="88">
        <f>F25*$B25</f>
        <v>0.72</v>
      </c>
      <c r="H25" s="88"/>
      <c r="I25" s="89">
        <f>MAX((I$2-$D25),0)*$F25</f>
        <v>0</v>
      </c>
      <c r="J25" s="99">
        <f>MIN(I$2,$D25)*$F25</f>
        <v>0.63334775906732055</v>
      </c>
      <c r="L25" s="98">
        <f>$C25</f>
        <v>0.02</v>
      </c>
      <c r="M25" s="88">
        <f>L25*$B25</f>
        <v>0.72</v>
      </c>
      <c r="N25" s="88"/>
      <c r="O25" s="89">
        <f>MAX((O$2-$D25),0)*$L25</f>
        <v>0</v>
      </c>
      <c r="P25" s="99">
        <f>MIN(O$2,$D25)*$L25</f>
        <v>0.63334775906732055</v>
      </c>
      <c r="R25" s="98">
        <v>0</v>
      </c>
      <c r="S25" s="88">
        <f>R25*$B25</f>
        <v>0</v>
      </c>
      <c r="T25" s="88"/>
      <c r="U25" s="89">
        <f>MAX((U$2-$D25),0)*$F25</f>
        <v>0</v>
      </c>
      <c r="V25" s="99">
        <v>0</v>
      </c>
      <c r="X25" s="98">
        <v>0</v>
      </c>
      <c r="Y25" s="88">
        <f>X25*$B25</f>
        <v>0</v>
      </c>
      <c r="Z25" s="88"/>
      <c r="AA25" s="89">
        <f t="shared" si="14"/>
        <v>0</v>
      </c>
      <c r="AB25" s="99">
        <f t="shared" si="15"/>
        <v>0</v>
      </c>
    </row>
    <row r="26" spans="1:28" x14ac:dyDescent="0.25">
      <c r="E26" s="66" t="s">
        <v>0</v>
      </c>
      <c r="F26" s="100">
        <f>SUM(F5:F25)</f>
        <v>1</v>
      </c>
      <c r="G26" s="90">
        <f>SUM(G5:G25)</f>
        <v>63.310855260000004</v>
      </c>
      <c r="H26" s="90"/>
      <c r="I26" s="90">
        <f>SUM(I5:I25)</f>
        <v>30.284040194298704</v>
      </c>
      <c r="J26" s="101">
        <f>SUM(J5:J25)</f>
        <v>1.3833477590673207</v>
      </c>
      <c r="L26" s="108">
        <f>SUM(L5:L25)</f>
        <v>1</v>
      </c>
      <c r="M26" s="84">
        <f>SUM(M5:M25)</f>
        <v>64.004605260000005</v>
      </c>
      <c r="N26" s="90"/>
      <c r="O26" s="84">
        <f>SUM(O5:O25)</f>
        <v>31.034040194298701</v>
      </c>
      <c r="P26" s="109">
        <f>SUM(P5:P25)</f>
        <v>0.63334775906732055</v>
      </c>
      <c r="R26" s="108">
        <f>SUM(R5:R25)</f>
        <v>1</v>
      </c>
      <c r="S26" s="84">
        <f>SUM(S5:S25)</f>
        <v>64.124605259999996</v>
      </c>
      <c r="T26" s="90"/>
      <c r="U26" s="84">
        <f>SUM(U5:U25)</f>
        <v>30.917387953366024</v>
      </c>
      <c r="V26" s="109">
        <f>SUM(V5:V25)</f>
        <v>0.75</v>
      </c>
      <c r="X26" s="108">
        <f>SUM(X5:X25)</f>
        <v>1.0000000000000002</v>
      </c>
      <c r="Y26" s="84">
        <f>SUM(Y5:Y25)</f>
        <v>64.878355259999992</v>
      </c>
      <c r="Z26" s="90"/>
      <c r="AA26" s="84">
        <f>SUM(AA5:AA25)</f>
        <v>31.667387953366024</v>
      </c>
      <c r="AB26" s="109">
        <f>SUM(AB5:AB25)</f>
        <v>0</v>
      </c>
    </row>
    <row r="27" spans="1:28" x14ac:dyDescent="0.25">
      <c r="F27" s="94"/>
      <c r="G27" s="85"/>
      <c r="H27" s="85"/>
      <c r="I27" s="86"/>
      <c r="J27" s="95"/>
      <c r="L27" s="94"/>
      <c r="M27" s="85"/>
      <c r="N27" s="85"/>
      <c r="O27" s="86"/>
      <c r="P27" s="95"/>
      <c r="R27" s="94"/>
      <c r="S27" s="85"/>
      <c r="T27" s="85"/>
      <c r="U27" s="86"/>
      <c r="V27" s="95"/>
      <c r="X27" s="94"/>
      <c r="Y27" s="85"/>
      <c r="Z27" s="85"/>
      <c r="AA27" s="86"/>
      <c r="AB27" s="95"/>
    </row>
    <row r="28" spans="1:28" ht="15.75" thickBot="1" x14ac:dyDescent="0.3">
      <c r="D28" s="1" t="s">
        <v>4</v>
      </c>
      <c r="F28" s="102"/>
      <c r="G28" s="103"/>
      <c r="H28" s="103"/>
      <c r="I28" s="104" t="s">
        <v>6</v>
      </c>
      <c r="J28" s="105">
        <f>J26+$G$26</f>
        <v>64.694203019067331</v>
      </c>
      <c r="L28" s="102"/>
      <c r="M28" s="103"/>
      <c r="N28" s="103"/>
      <c r="O28" s="104" t="s">
        <v>6</v>
      </c>
      <c r="P28" s="105">
        <f>P26+$M$26</f>
        <v>64.637953019067325</v>
      </c>
      <c r="R28" s="102"/>
      <c r="S28" s="103"/>
      <c r="T28" s="103"/>
      <c r="U28" s="104" t="s">
        <v>6</v>
      </c>
      <c r="V28" s="105">
        <f>V26+$S$26</f>
        <v>64.874605259999996</v>
      </c>
      <c r="X28" s="102"/>
      <c r="Y28" s="103"/>
      <c r="Z28" s="103"/>
      <c r="AA28" s="104" t="s">
        <v>6</v>
      </c>
      <c r="AB28" s="105">
        <f>AB26+$Y$26</f>
        <v>64.878355259999992</v>
      </c>
    </row>
    <row r="29" spans="1:28" x14ac:dyDescent="0.25">
      <c r="I29"/>
      <c r="J29"/>
      <c r="O29"/>
      <c r="P29"/>
      <c r="U29"/>
      <c r="V29"/>
      <c r="AA29"/>
      <c r="AB29"/>
    </row>
    <row r="30" spans="1:28" x14ac:dyDescent="0.25">
      <c r="I30"/>
      <c r="J30"/>
      <c r="O30"/>
      <c r="P30"/>
      <c r="U30"/>
      <c r="V30"/>
      <c r="AA30"/>
      <c r="AB30"/>
    </row>
    <row r="31" spans="1:28" x14ac:dyDescent="0.25">
      <c r="I31"/>
      <c r="J31"/>
      <c r="O31"/>
      <c r="P31"/>
      <c r="U31"/>
      <c r="V31"/>
      <c r="AA31"/>
      <c r="AB31"/>
    </row>
    <row r="32" spans="1:28" x14ac:dyDescent="0.25">
      <c r="I32"/>
      <c r="J32"/>
      <c r="O32"/>
      <c r="P32"/>
      <c r="U32"/>
      <c r="V32"/>
      <c r="AA32"/>
      <c r="AB32"/>
    </row>
    <row r="35" spans="9:28" x14ac:dyDescent="0.25">
      <c r="I35"/>
      <c r="J35"/>
      <c r="O35"/>
      <c r="P35"/>
      <c r="U35"/>
      <c r="V35"/>
      <c r="AA35"/>
      <c r="AB35"/>
    </row>
    <row r="36" spans="9:28" x14ac:dyDescent="0.25">
      <c r="I36"/>
      <c r="J36"/>
      <c r="O36"/>
      <c r="P36"/>
      <c r="U36"/>
      <c r="V36"/>
      <c r="AA36"/>
      <c r="AB36"/>
    </row>
    <row r="37" spans="9:28" x14ac:dyDescent="0.25">
      <c r="I37"/>
      <c r="J37"/>
      <c r="O37"/>
      <c r="P37"/>
      <c r="U37"/>
      <c r="V37"/>
      <c r="AA37"/>
      <c r="AB37"/>
    </row>
    <row r="38" spans="9:28" x14ac:dyDescent="0.25">
      <c r="I38"/>
      <c r="J38"/>
      <c r="O38"/>
      <c r="P38"/>
      <c r="U38"/>
      <c r="V38"/>
      <c r="AA38"/>
      <c r="AB38"/>
    </row>
    <row r="39" spans="9:28" x14ac:dyDescent="0.25">
      <c r="I39"/>
      <c r="J39"/>
      <c r="O39"/>
      <c r="P39"/>
      <c r="U39"/>
      <c r="V39"/>
      <c r="AA39"/>
      <c r="AB39"/>
    </row>
    <row r="40" spans="9:28" x14ac:dyDescent="0.25">
      <c r="I40"/>
      <c r="J40"/>
      <c r="O40"/>
      <c r="P40"/>
      <c r="U40"/>
      <c r="V40"/>
      <c r="AA40"/>
      <c r="AB40"/>
    </row>
    <row r="41" spans="9:28" x14ac:dyDescent="0.25">
      <c r="I41"/>
      <c r="J41"/>
      <c r="O41"/>
      <c r="P41"/>
      <c r="U41"/>
      <c r="V41"/>
      <c r="AA41"/>
      <c r="AB41"/>
    </row>
    <row r="42" spans="9:28" x14ac:dyDescent="0.25">
      <c r="I42"/>
      <c r="J42"/>
      <c r="O42"/>
      <c r="P42"/>
      <c r="U42"/>
      <c r="V42"/>
      <c r="AA42"/>
      <c r="AB42"/>
    </row>
    <row r="43" spans="9:28" x14ac:dyDescent="0.25">
      <c r="I43"/>
      <c r="J43"/>
      <c r="O43"/>
      <c r="P43"/>
      <c r="U43"/>
      <c r="V43"/>
      <c r="AA43"/>
      <c r="AB43"/>
    </row>
    <row r="44" spans="9:28" x14ac:dyDescent="0.25">
      <c r="I44"/>
      <c r="J44"/>
      <c r="O44"/>
      <c r="P44"/>
      <c r="U44"/>
      <c r="V44"/>
      <c r="AA44"/>
      <c r="AB44"/>
    </row>
    <row r="45" spans="9:28" x14ac:dyDescent="0.25">
      <c r="I45"/>
      <c r="J45"/>
      <c r="O45"/>
      <c r="P45"/>
      <c r="U45"/>
      <c r="V45"/>
      <c r="AA45"/>
      <c r="AB45"/>
    </row>
    <row r="46" spans="9:28" x14ac:dyDescent="0.25">
      <c r="I46"/>
      <c r="J46"/>
      <c r="O46"/>
      <c r="P46"/>
      <c r="U46"/>
      <c r="V46"/>
      <c r="AA46"/>
      <c r="AB46"/>
    </row>
    <row r="47" spans="9:28" x14ac:dyDescent="0.25">
      <c r="I47"/>
      <c r="J47"/>
      <c r="O47"/>
      <c r="P47"/>
      <c r="U47"/>
      <c r="V47"/>
      <c r="AA47"/>
      <c r="AB47"/>
    </row>
    <row r="48" spans="9:28" x14ac:dyDescent="0.25">
      <c r="I48"/>
      <c r="J48"/>
      <c r="O48"/>
      <c r="P48"/>
      <c r="U48"/>
      <c r="V48"/>
      <c r="AA48"/>
      <c r="AB48"/>
    </row>
    <row r="49" spans="9:28" x14ac:dyDescent="0.25">
      <c r="I49"/>
      <c r="J49"/>
      <c r="O49"/>
      <c r="P49"/>
      <c r="U49"/>
      <c r="V49"/>
      <c r="AA49"/>
      <c r="AB49"/>
    </row>
    <row r="50" spans="9:28" x14ac:dyDescent="0.25">
      <c r="I50"/>
      <c r="J50"/>
      <c r="O50"/>
      <c r="P50"/>
      <c r="U50"/>
      <c r="V50"/>
      <c r="AA50"/>
      <c r="AB50"/>
    </row>
    <row r="51" spans="9:28" x14ac:dyDescent="0.25">
      <c r="I51"/>
      <c r="J51"/>
      <c r="O51"/>
      <c r="P51"/>
      <c r="U51"/>
      <c r="V51"/>
      <c r="AA51"/>
      <c r="AB51"/>
    </row>
    <row r="52" spans="9:28" x14ac:dyDescent="0.25">
      <c r="I52"/>
      <c r="J52"/>
      <c r="O52"/>
      <c r="P52"/>
      <c r="U52"/>
      <c r="V52"/>
      <c r="AA52"/>
      <c r="AB52"/>
    </row>
    <row r="53" spans="9:28" x14ac:dyDescent="0.25">
      <c r="I53"/>
      <c r="J53"/>
      <c r="O53"/>
      <c r="P53"/>
      <c r="U53"/>
      <c r="V53"/>
      <c r="AA53"/>
      <c r="AB53"/>
    </row>
    <row r="54" spans="9:28" x14ac:dyDescent="0.25">
      <c r="I54"/>
      <c r="J54"/>
      <c r="O54"/>
      <c r="P54"/>
      <c r="U54"/>
      <c r="V54"/>
      <c r="AA54"/>
      <c r="AB54"/>
    </row>
    <row r="55" spans="9:28" x14ac:dyDescent="0.25">
      <c r="I55"/>
      <c r="J55"/>
      <c r="O55"/>
      <c r="P55"/>
      <c r="U55"/>
      <c r="V55"/>
      <c r="AA55"/>
      <c r="AB55"/>
    </row>
    <row r="56" spans="9:28" x14ac:dyDescent="0.25">
      <c r="I56"/>
      <c r="J56"/>
      <c r="O56"/>
      <c r="P56"/>
      <c r="U56"/>
      <c r="V56"/>
      <c r="AA56"/>
      <c r="AB56"/>
    </row>
    <row r="57" spans="9:28" x14ac:dyDescent="0.25">
      <c r="I57"/>
      <c r="J57"/>
      <c r="O57"/>
      <c r="P57"/>
      <c r="U57"/>
      <c r="V57"/>
      <c r="AA57"/>
      <c r="AB57"/>
    </row>
    <row r="58" spans="9:28" x14ac:dyDescent="0.25">
      <c r="I58"/>
      <c r="J58"/>
      <c r="O58"/>
      <c r="P58"/>
      <c r="U58"/>
      <c r="V58"/>
      <c r="AA58"/>
      <c r="AB58"/>
    </row>
    <row r="59" spans="9:28" x14ac:dyDescent="0.25">
      <c r="I59"/>
      <c r="J59"/>
      <c r="O59"/>
      <c r="P59"/>
      <c r="U59"/>
      <c r="V59"/>
      <c r="AA59"/>
      <c r="AB59"/>
    </row>
    <row r="60" spans="9:28" x14ac:dyDescent="0.25">
      <c r="I60"/>
      <c r="J60"/>
      <c r="O60"/>
      <c r="P60"/>
      <c r="U60"/>
      <c r="V60"/>
      <c r="AA60"/>
      <c r="AB60"/>
    </row>
    <row r="61" spans="9:28" x14ac:dyDescent="0.25">
      <c r="I61"/>
      <c r="J61"/>
      <c r="O61"/>
      <c r="P61"/>
      <c r="U61"/>
      <c r="V61"/>
      <c r="AA61"/>
      <c r="AB61"/>
    </row>
    <row r="62" spans="9:28" x14ac:dyDescent="0.25">
      <c r="I62"/>
      <c r="J62"/>
      <c r="O62"/>
      <c r="P62"/>
      <c r="U62"/>
      <c r="V62"/>
      <c r="AA62"/>
      <c r="AB62"/>
    </row>
    <row r="63" spans="9:28" x14ac:dyDescent="0.25">
      <c r="I63"/>
      <c r="J63"/>
      <c r="O63"/>
      <c r="P63"/>
      <c r="U63"/>
      <c r="V63"/>
      <c r="AA63"/>
      <c r="AB63"/>
    </row>
    <row r="64" spans="9:28" x14ac:dyDescent="0.25">
      <c r="I64"/>
      <c r="J64"/>
      <c r="O64"/>
      <c r="P64"/>
      <c r="U64"/>
      <c r="V64"/>
      <c r="AA64"/>
      <c r="AB64"/>
    </row>
    <row r="65" spans="9:28" x14ac:dyDescent="0.25">
      <c r="I65"/>
      <c r="J65"/>
      <c r="O65"/>
      <c r="P65"/>
      <c r="U65"/>
      <c r="V65"/>
      <c r="AA65"/>
      <c r="AB65"/>
    </row>
    <row r="66" spans="9:28" x14ac:dyDescent="0.25">
      <c r="I66"/>
      <c r="J66"/>
      <c r="O66"/>
      <c r="P66"/>
      <c r="U66"/>
      <c r="V66"/>
      <c r="AA66"/>
      <c r="AB66"/>
    </row>
    <row r="67" spans="9:28" x14ac:dyDescent="0.25">
      <c r="I67"/>
      <c r="J67"/>
      <c r="O67"/>
      <c r="P67"/>
      <c r="U67"/>
      <c r="V67"/>
      <c r="AA67"/>
      <c r="AB67"/>
    </row>
    <row r="68" spans="9:28" x14ac:dyDescent="0.25">
      <c r="I68"/>
      <c r="J68"/>
      <c r="O68"/>
      <c r="P68"/>
      <c r="U68"/>
      <c r="V68"/>
      <c r="AA68"/>
      <c r="AB68"/>
    </row>
    <row r="69" spans="9:28" x14ac:dyDescent="0.25">
      <c r="I69"/>
      <c r="J69"/>
      <c r="O69"/>
      <c r="P69"/>
      <c r="U69"/>
      <c r="V69"/>
      <c r="AA69"/>
      <c r="AB69"/>
    </row>
    <row r="70" spans="9:28" x14ac:dyDescent="0.25">
      <c r="I70"/>
      <c r="J70"/>
      <c r="O70"/>
      <c r="P70"/>
      <c r="U70"/>
      <c r="V70"/>
      <c r="AA70"/>
      <c r="AB70"/>
    </row>
    <row r="71" spans="9:28" x14ac:dyDescent="0.25">
      <c r="I71"/>
      <c r="J71"/>
      <c r="O71"/>
      <c r="P71"/>
      <c r="U71"/>
      <c r="V71"/>
      <c r="AA71"/>
      <c r="AB71"/>
    </row>
    <row r="72" spans="9:28" x14ac:dyDescent="0.25">
      <c r="I72"/>
      <c r="J72"/>
      <c r="O72"/>
      <c r="P72"/>
      <c r="U72"/>
      <c r="V72"/>
      <c r="AA72"/>
      <c r="AB72"/>
    </row>
    <row r="73" spans="9:28" x14ac:dyDescent="0.25">
      <c r="I73"/>
      <c r="J73"/>
      <c r="O73"/>
      <c r="P73"/>
      <c r="U73"/>
      <c r="V73"/>
      <c r="AA73"/>
      <c r="AB73"/>
    </row>
    <row r="74" spans="9:28" x14ac:dyDescent="0.25">
      <c r="I74"/>
      <c r="J74"/>
      <c r="O74"/>
      <c r="P74"/>
      <c r="U74"/>
      <c r="V74"/>
      <c r="AA74"/>
      <c r="AB74"/>
    </row>
    <row r="75" spans="9:28" x14ac:dyDescent="0.25">
      <c r="I75"/>
      <c r="J75"/>
      <c r="O75"/>
      <c r="P75"/>
      <c r="U75"/>
      <c r="V75"/>
      <c r="AA75"/>
      <c r="AB75"/>
    </row>
    <row r="76" spans="9:28" x14ac:dyDescent="0.25">
      <c r="I76"/>
      <c r="J76"/>
      <c r="O76"/>
      <c r="P76"/>
      <c r="U76"/>
      <c r="V76"/>
      <c r="AA76"/>
      <c r="AB76"/>
    </row>
    <row r="77" spans="9:28" x14ac:dyDescent="0.25">
      <c r="I77"/>
      <c r="J77"/>
      <c r="O77"/>
      <c r="P77"/>
      <c r="U77"/>
      <c r="V77"/>
      <c r="AA77"/>
      <c r="AB77"/>
    </row>
    <row r="78" spans="9:28" x14ac:dyDescent="0.25">
      <c r="I78"/>
      <c r="J78"/>
      <c r="O78"/>
      <c r="P78"/>
      <c r="U78"/>
      <c r="V78"/>
      <c r="AA78"/>
      <c r="AB78"/>
    </row>
    <row r="79" spans="9:28" x14ac:dyDescent="0.25">
      <c r="I79"/>
      <c r="J79"/>
      <c r="O79"/>
      <c r="P79"/>
      <c r="U79"/>
      <c r="V79"/>
      <c r="AA79"/>
      <c r="AB79"/>
    </row>
    <row r="80" spans="9:28" x14ac:dyDescent="0.25">
      <c r="I80"/>
      <c r="J80"/>
      <c r="O80"/>
      <c r="P80"/>
      <c r="U80"/>
      <c r="V80"/>
      <c r="AA80"/>
      <c r="AB80"/>
    </row>
    <row r="81" spans="9:28" x14ac:dyDescent="0.25">
      <c r="I81"/>
      <c r="J81"/>
      <c r="O81"/>
      <c r="P81"/>
      <c r="U81"/>
      <c r="V81"/>
      <c r="AA81"/>
      <c r="AB81"/>
    </row>
    <row r="82" spans="9:28" x14ac:dyDescent="0.25">
      <c r="I82"/>
      <c r="J82"/>
      <c r="O82"/>
      <c r="P82"/>
      <c r="U82"/>
      <c r="V82"/>
      <c r="AA82"/>
      <c r="AB82"/>
    </row>
    <row r="83" spans="9:28" x14ac:dyDescent="0.25">
      <c r="I83"/>
      <c r="J83"/>
      <c r="O83"/>
      <c r="P83"/>
      <c r="U83"/>
      <c r="V83"/>
      <c r="AA83"/>
      <c r="AB83"/>
    </row>
    <row r="84" spans="9:28" x14ac:dyDescent="0.25">
      <c r="I84"/>
      <c r="J84"/>
      <c r="O84"/>
      <c r="P84"/>
      <c r="U84"/>
      <c r="V84"/>
      <c r="AA84"/>
      <c r="AB84"/>
    </row>
    <row r="85" spans="9:28" x14ac:dyDescent="0.25">
      <c r="I85"/>
      <c r="J85"/>
      <c r="O85"/>
      <c r="P85"/>
      <c r="U85"/>
      <c r="V85"/>
      <c r="AA85"/>
      <c r="AB85"/>
    </row>
    <row r="86" spans="9:28" x14ac:dyDescent="0.25">
      <c r="I86"/>
      <c r="J86"/>
      <c r="O86"/>
      <c r="P86"/>
      <c r="U86"/>
      <c r="V86"/>
      <c r="AA86"/>
      <c r="AB86"/>
    </row>
    <row r="87" spans="9:28" x14ac:dyDescent="0.25">
      <c r="I87"/>
      <c r="J87"/>
      <c r="O87"/>
      <c r="P87"/>
      <c r="U87"/>
      <c r="V87"/>
      <c r="AA87"/>
      <c r="AB87"/>
    </row>
    <row r="88" spans="9:28" x14ac:dyDescent="0.25">
      <c r="I88"/>
      <c r="J88"/>
      <c r="O88"/>
      <c r="P88"/>
      <c r="U88"/>
      <c r="V88"/>
      <c r="AA88"/>
      <c r="AB88"/>
    </row>
    <row r="89" spans="9:28" x14ac:dyDescent="0.25">
      <c r="I89"/>
      <c r="J89"/>
      <c r="O89"/>
      <c r="P89"/>
      <c r="U89"/>
      <c r="V89"/>
      <c r="AA89"/>
      <c r="AB89"/>
    </row>
    <row r="90" spans="9:28" x14ac:dyDescent="0.25">
      <c r="I90"/>
      <c r="J90"/>
      <c r="O90"/>
      <c r="P90"/>
      <c r="U90"/>
      <c r="V90"/>
      <c r="AA90"/>
      <c r="AB90"/>
    </row>
    <row r="91" spans="9:28" x14ac:dyDescent="0.25">
      <c r="I91"/>
      <c r="J91"/>
      <c r="O91"/>
      <c r="P91"/>
      <c r="U91"/>
      <c r="V91"/>
      <c r="AA91"/>
      <c r="AB91"/>
    </row>
    <row r="92" spans="9:28" x14ac:dyDescent="0.25">
      <c r="I92"/>
      <c r="J92"/>
      <c r="O92"/>
      <c r="P92"/>
      <c r="U92"/>
      <c r="V92"/>
      <c r="AA92"/>
      <c r="AB92"/>
    </row>
    <row r="93" spans="9:28" x14ac:dyDescent="0.25">
      <c r="I93"/>
      <c r="J93"/>
      <c r="O93"/>
      <c r="P93"/>
      <c r="U93"/>
      <c r="V93"/>
      <c r="AA93"/>
      <c r="AB93"/>
    </row>
    <row r="94" spans="9:28" x14ac:dyDescent="0.25">
      <c r="I94"/>
      <c r="J94"/>
      <c r="O94"/>
      <c r="P94"/>
      <c r="U94"/>
      <c r="V94"/>
      <c r="AA94"/>
      <c r="AB94"/>
    </row>
    <row r="95" spans="9:28" x14ac:dyDescent="0.25">
      <c r="I95"/>
      <c r="J95"/>
      <c r="O95"/>
      <c r="P95"/>
      <c r="U95"/>
      <c r="V95"/>
      <c r="AA95"/>
      <c r="AB95"/>
    </row>
    <row r="96" spans="9:28" x14ac:dyDescent="0.25">
      <c r="I96"/>
      <c r="J96"/>
      <c r="O96"/>
      <c r="P96"/>
      <c r="U96"/>
      <c r="V96"/>
      <c r="AA96"/>
      <c r="AB96"/>
    </row>
    <row r="97" spans="9:28" x14ac:dyDescent="0.25">
      <c r="I97"/>
      <c r="J97"/>
      <c r="O97"/>
      <c r="P97"/>
      <c r="U97"/>
      <c r="V97"/>
      <c r="AA97"/>
      <c r="AB97"/>
    </row>
    <row r="98" spans="9:28" x14ac:dyDescent="0.25">
      <c r="I98"/>
      <c r="J98"/>
      <c r="O98"/>
      <c r="P98"/>
      <c r="U98"/>
      <c r="V98"/>
      <c r="AA98"/>
      <c r="AB98"/>
    </row>
    <row r="99" spans="9:28" x14ac:dyDescent="0.25">
      <c r="I99"/>
      <c r="J99"/>
      <c r="O99"/>
      <c r="P99"/>
      <c r="U99"/>
      <c r="V99"/>
      <c r="AA99"/>
      <c r="AB99"/>
    </row>
    <row r="100" spans="9:28" x14ac:dyDescent="0.25">
      <c r="I100"/>
      <c r="J100"/>
      <c r="O100"/>
      <c r="P100"/>
      <c r="U100"/>
      <c r="V100"/>
      <c r="AA100"/>
      <c r="AB100"/>
    </row>
    <row r="101" spans="9:28" x14ac:dyDescent="0.25">
      <c r="I101"/>
      <c r="J101"/>
      <c r="O101"/>
      <c r="P101"/>
      <c r="U101"/>
      <c r="V101"/>
      <c r="AA101"/>
      <c r="AB101"/>
    </row>
    <row r="102" spans="9:28" x14ac:dyDescent="0.25">
      <c r="I102"/>
      <c r="J102"/>
      <c r="O102"/>
      <c r="P102"/>
      <c r="U102"/>
      <c r="V102"/>
      <c r="AA102"/>
      <c r="AB102"/>
    </row>
    <row r="103" spans="9:28" x14ac:dyDescent="0.25">
      <c r="I103"/>
      <c r="J103"/>
      <c r="O103"/>
      <c r="P103"/>
      <c r="U103"/>
      <c r="V103"/>
      <c r="AA103"/>
      <c r="AB103"/>
    </row>
    <row r="104" spans="9:28" x14ac:dyDescent="0.25">
      <c r="I104"/>
      <c r="J104"/>
      <c r="O104"/>
      <c r="P104"/>
      <c r="U104"/>
      <c r="V104"/>
      <c r="AA104"/>
      <c r="AB104"/>
    </row>
    <row r="105" spans="9:28" x14ac:dyDescent="0.25">
      <c r="I105"/>
      <c r="J105"/>
      <c r="O105"/>
      <c r="P105"/>
      <c r="U105"/>
      <c r="V105"/>
      <c r="AA105"/>
      <c r="AB105"/>
    </row>
    <row r="106" spans="9:28" x14ac:dyDescent="0.25">
      <c r="I106"/>
      <c r="J106"/>
      <c r="O106"/>
      <c r="P106"/>
      <c r="U106"/>
      <c r="V106"/>
      <c r="AA106"/>
      <c r="AB106"/>
    </row>
    <row r="107" spans="9:28" x14ac:dyDescent="0.25">
      <c r="I107"/>
      <c r="J107"/>
      <c r="O107"/>
      <c r="P107"/>
      <c r="U107"/>
      <c r="V107"/>
      <c r="AA107"/>
      <c r="AB107"/>
    </row>
    <row r="108" spans="9:28" x14ac:dyDescent="0.25">
      <c r="I108"/>
      <c r="J108"/>
      <c r="O108"/>
      <c r="P108"/>
      <c r="U108"/>
      <c r="V108"/>
      <c r="AA108"/>
      <c r="AB108"/>
    </row>
    <row r="109" spans="9:28" x14ac:dyDescent="0.25">
      <c r="I109"/>
      <c r="J109"/>
      <c r="O109"/>
      <c r="P109"/>
      <c r="U109"/>
      <c r="V109"/>
      <c r="AA109"/>
      <c r="AB109"/>
    </row>
    <row r="110" spans="9:28" x14ac:dyDescent="0.25">
      <c r="I110"/>
      <c r="J110"/>
      <c r="O110"/>
      <c r="P110"/>
      <c r="U110"/>
      <c r="V110"/>
      <c r="AA110"/>
      <c r="AB110"/>
    </row>
    <row r="111" spans="9:28" x14ac:dyDescent="0.25">
      <c r="I111"/>
      <c r="J111"/>
      <c r="O111"/>
      <c r="P111"/>
      <c r="U111"/>
      <c r="V111"/>
      <c r="AA111"/>
      <c r="AB111"/>
    </row>
    <row r="112" spans="9:28" x14ac:dyDescent="0.25">
      <c r="I112"/>
      <c r="J112"/>
      <c r="O112"/>
      <c r="P112"/>
      <c r="U112"/>
      <c r="V112"/>
      <c r="AA112"/>
      <c r="AB112"/>
    </row>
    <row r="113" spans="9:28" x14ac:dyDescent="0.25">
      <c r="I113"/>
      <c r="J113"/>
      <c r="O113"/>
      <c r="P113"/>
      <c r="U113"/>
      <c r="V113"/>
      <c r="AA113"/>
      <c r="AB113"/>
    </row>
    <row r="114" spans="9:28" x14ac:dyDescent="0.25">
      <c r="I114"/>
      <c r="J114"/>
      <c r="O114"/>
      <c r="P114"/>
      <c r="U114"/>
      <c r="V114"/>
      <c r="AA114"/>
      <c r="AB114"/>
    </row>
    <row r="115" spans="9:28" x14ac:dyDescent="0.25">
      <c r="I115"/>
      <c r="J115"/>
      <c r="O115"/>
      <c r="P115"/>
      <c r="U115"/>
      <c r="V115"/>
      <c r="AA115"/>
      <c r="AB115"/>
    </row>
    <row r="116" spans="9:28" x14ac:dyDescent="0.25">
      <c r="I116"/>
      <c r="J116"/>
      <c r="O116"/>
      <c r="P116"/>
      <c r="U116"/>
      <c r="V116"/>
      <c r="AA116"/>
      <c r="AB116"/>
    </row>
    <row r="117" spans="9:28" x14ac:dyDescent="0.25">
      <c r="I117"/>
      <c r="J117"/>
      <c r="O117"/>
      <c r="P117"/>
      <c r="U117"/>
      <c r="V117"/>
      <c r="AA117"/>
      <c r="AB117"/>
    </row>
    <row r="118" spans="9:28" x14ac:dyDescent="0.25">
      <c r="I118"/>
      <c r="J118"/>
      <c r="O118"/>
      <c r="P118"/>
      <c r="U118"/>
      <c r="V118"/>
      <c r="AA118"/>
      <c r="AB118"/>
    </row>
    <row r="119" spans="9:28" x14ac:dyDescent="0.25">
      <c r="I119"/>
      <c r="J119"/>
      <c r="O119"/>
      <c r="P119"/>
      <c r="U119"/>
      <c r="V119"/>
      <c r="AA119"/>
      <c r="AB119"/>
    </row>
    <row r="120" spans="9:28" x14ac:dyDescent="0.25">
      <c r="I120"/>
      <c r="J120"/>
      <c r="O120"/>
      <c r="P120"/>
      <c r="U120"/>
      <c r="V120"/>
      <c r="AA120"/>
      <c r="AB120"/>
    </row>
    <row r="121" spans="9:28" x14ac:dyDescent="0.25">
      <c r="I121"/>
      <c r="J121"/>
      <c r="O121"/>
      <c r="P121"/>
      <c r="U121"/>
      <c r="V121"/>
      <c r="AA121"/>
      <c r="AB121"/>
    </row>
    <row r="122" spans="9:28" x14ac:dyDescent="0.25">
      <c r="I122"/>
      <c r="J122"/>
      <c r="O122"/>
      <c r="P122"/>
      <c r="U122"/>
      <c r="V122"/>
      <c r="AA122"/>
      <c r="AB122"/>
    </row>
    <row r="123" spans="9:28" x14ac:dyDescent="0.25">
      <c r="I123"/>
      <c r="J123"/>
      <c r="O123"/>
      <c r="P123"/>
      <c r="U123"/>
      <c r="V123"/>
      <c r="AA123"/>
      <c r="AB123"/>
    </row>
    <row r="124" spans="9:28" x14ac:dyDescent="0.25">
      <c r="I124"/>
      <c r="J124"/>
      <c r="O124"/>
      <c r="P124"/>
      <c r="U124"/>
      <c r="V124"/>
      <c r="AA124"/>
      <c r="AB124"/>
    </row>
    <row r="125" spans="9:28" x14ac:dyDescent="0.25">
      <c r="I125"/>
      <c r="J125"/>
      <c r="O125"/>
      <c r="P125"/>
      <c r="U125"/>
      <c r="V125"/>
      <c r="AA125"/>
      <c r="AB125"/>
    </row>
    <row r="126" spans="9:28" x14ac:dyDescent="0.25">
      <c r="I126"/>
      <c r="J126"/>
      <c r="O126"/>
      <c r="P126"/>
      <c r="U126"/>
      <c r="V126"/>
      <c r="AA126"/>
      <c r="AB126"/>
    </row>
    <row r="127" spans="9:28" x14ac:dyDescent="0.25">
      <c r="I127"/>
      <c r="J127"/>
      <c r="O127"/>
      <c r="P127"/>
      <c r="U127"/>
      <c r="V127"/>
      <c r="AA127"/>
      <c r="AB127"/>
    </row>
    <row r="128" spans="9:28" x14ac:dyDescent="0.25">
      <c r="I128"/>
      <c r="J128"/>
      <c r="O128"/>
      <c r="P128"/>
      <c r="U128"/>
      <c r="V128"/>
      <c r="AA128"/>
      <c r="AB128"/>
    </row>
    <row r="129" spans="9:28" x14ac:dyDescent="0.25">
      <c r="I129"/>
      <c r="J129"/>
      <c r="O129"/>
      <c r="P129"/>
      <c r="U129"/>
      <c r="V129"/>
      <c r="AA129"/>
      <c r="AB129"/>
    </row>
    <row r="130" spans="9:28" x14ac:dyDescent="0.25">
      <c r="I130"/>
      <c r="J130"/>
      <c r="O130"/>
      <c r="P130"/>
      <c r="U130"/>
      <c r="V130"/>
      <c r="AA130"/>
      <c r="AB130"/>
    </row>
    <row r="131" spans="9:28" x14ac:dyDescent="0.25">
      <c r="I131"/>
      <c r="J131"/>
      <c r="O131"/>
      <c r="P131"/>
      <c r="U131"/>
      <c r="V131"/>
      <c r="AA131"/>
      <c r="AB131"/>
    </row>
    <row r="132" spans="9:28" x14ac:dyDescent="0.25">
      <c r="I132"/>
      <c r="J132"/>
      <c r="O132"/>
      <c r="P132"/>
      <c r="U132"/>
      <c r="V132"/>
      <c r="AA132"/>
      <c r="AB132"/>
    </row>
    <row r="133" spans="9:28" x14ac:dyDescent="0.25">
      <c r="I133"/>
      <c r="J133"/>
      <c r="O133"/>
      <c r="P133"/>
      <c r="U133"/>
      <c r="V133"/>
      <c r="AA133"/>
      <c r="AB133"/>
    </row>
    <row r="134" spans="9:28" x14ac:dyDescent="0.25">
      <c r="I134"/>
      <c r="J134"/>
      <c r="O134"/>
      <c r="P134"/>
      <c r="U134"/>
      <c r="V134"/>
      <c r="AA134"/>
      <c r="AB134"/>
    </row>
    <row r="135" spans="9:28" x14ac:dyDescent="0.25">
      <c r="I135"/>
      <c r="J135"/>
      <c r="O135"/>
      <c r="P135"/>
      <c r="U135"/>
      <c r="V135"/>
      <c r="AA135"/>
      <c r="AB135"/>
    </row>
    <row r="136" spans="9:28" x14ac:dyDescent="0.25">
      <c r="I136"/>
      <c r="J136"/>
      <c r="O136"/>
      <c r="P136"/>
      <c r="U136"/>
      <c r="V136"/>
      <c r="AA136"/>
      <c r="AB136"/>
    </row>
    <row r="137" spans="9:28" x14ac:dyDescent="0.25">
      <c r="I137"/>
      <c r="J137"/>
      <c r="O137"/>
      <c r="P137"/>
      <c r="U137"/>
      <c r="V137"/>
      <c r="AA137"/>
      <c r="AB137"/>
    </row>
    <row r="138" spans="9:28" x14ac:dyDescent="0.25">
      <c r="I138"/>
      <c r="J138"/>
      <c r="O138"/>
      <c r="P138"/>
      <c r="U138"/>
      <c r="V138"/>
      <c r="AA138"/>
      <c r="AB138"/>
    </row>
  </sheetData>
  <mergeCells count="8">
    <mergeCell ref="AA1:AB1"/>
    <mergeCell ref="AA2:AB2"/>
    <mergeCell ref="I1:J1"/>
    <mergeCell ref="I2:J2"/>
    <mergeCell ref="O1:P1"/>
    <mergeCell ref="O2:P2"/>
    <mergeCell ref="U1:V1"/>
    <mergeCell ref="U2:V2"/>
  </mergeCells>
  <pageMargins left="0.7" right="0.7" top="0.75" bottom="0.75" header="0.3" footer="0.3"/>
  <pageSetup scale="7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5"/>
  <sheetViews>
    <sheetView tabSelected="1" workbookViewId="0"/>
  </sheetViews>
  <sheetFormatPr defaultRowHeight="15" x14ac:dyDescent="0.25"/>
  <sheetData>
    <row r="5" spans="13:13" x14ac:dyDescent="0.25">
      <c r="M5" t="s">
        <v>117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zoomScale="94" workbookViewId="0">
      <selection activeCell="B53" sqref="B53"/>
    </sheetView>
  </sheetViews>
  <sheetFormatPr defaultColWidth="8.85546875" defaultRowHeight="15" x14ac:dyDescent="0.25"/>
  <cols>
    <col min="1" max="1" width="14.42578125" style="6" customWidth="1"/>
    <col min="2" max="3" width="10.42578125" style="2" customWidth="1"/>
  </cols>
  <sheetData>
    <row r="1" spans="1:3" ht="30" x14ac:dyDescent="0.25">
      <c r="A1" s="12" t="s">
        <v>1</v>
      </c>
      <c r="B1" s="12" t="s">
        <v>36</v>
      </c>
      <c r="C1" s="12" t="s">
        <v>2</v>
      </c>
    </row>
    <row r="2" spans="1:3" x14ac:dyDescent="0.25">
      <c r="A2" s="1" t="s">
        <v>53</v>
      </c>
      <c r="B2" s="3">
        <v>65</v>
      </c>
      <c r="C2" s="5">
        <v>0.125</v>
      </c>
    </row>
    <row r="3" spans="1:3" x14ac:dyDescent="0.25">
      <c r="A3" s="1" t="s">
        <v>55</v>
      </c>
      <c r="B3" s="3">
        <v>64</v>
      </c>
      <c r="C3" s="5">
        <v>0.08</v>
      </c>
    </row>
    <row r="4" spans="1:3" x14ac:dyDescent="0.25">
      <c r="A4" s="1" t="s">
        <v>56</v>
      </c>
      <c r="B4" s="3">
        <v>65</v>
      </c>
      <c r="C4" s="5">
        <v>2.5000000000000001E-2</v>
      </c>
    </row>
    <row r="5" spans="1:3" x14ac:dyDescent="0.25">
      <c r="A5" s="1" t="s">
        <v>57</v>
      </c>
      <c r="B5" s="3">
        <v>69</v>
      </c>
      <c r="C5" s="5">
        <v>7.0000000000000007E-2</v>
      </c>
    </row>
    <row r="6" spans="1:3" x14ac:dyDescent="0.25">
      <c r="A6" s="1" t="s">
        <v>58</v>
      </c>
      <c r="B6" s="3">
        <v>62.5</v>
      </c>
      <c r="C6" s="5">
        <v>0.15</v>
      </c>
    </row>
    <row r="7" spans="1:3" x14ac:dyDescent="0.25">
      <c r="A7" s="1" t="s">
        <v>59</v>
      </c>
      <c r="B7" s="3">
        <v>62</v>
      </c>
      <c r="C7" s="5">
        <v>0.05</v>
      </c>
    </row>
    <row r="8" spans="1:3" x14ac:dyDescent="0.25">
      <c r="A8" s="1" t="s">
        <v>60</v>
      </c>
      <c r="B8" s="3">
        <v>80</v>
      </c>
      <c r="C8" s="5">
        <v>0.05</v>
      </c>
    </row>
    <row r="9" spans="1:3" x14ac:dyDescent="0.25">
      <c r="A9" s="1" t="s">
        <v>61</v>
      </c>
      <c r="B9" s="3">
        <v>62</v>
      </c>
      <c r="C9" s="5">
        <v>3.5000000000000003E-2</v>
      </c>
    </row>
    <row r="10" spans="1:3" x14ac:dyDescent="0.25">
      <c r="A10" s="1" t="s">
        <v>54</v>
      </c>
      <c r="B10" s="3">
        <v>59.5</v>
      </c>
      <c r="C10" s="5">
        <v>0.13</v>
      </c>
    </row>
    <row r="11" spans="1:3" x14ac:dyDescent="0.25">
      <c r="A11" s="1" t="s">
        <v>62</v>
      </c>
      <c r="B11" s="3">
        <v>79.5</v>
      </c>
      <c r="C11" s="5">
        <v>0.05</v>
      </c>
    </row>
    <row r="12" spans="1:3" x14ac:dyDescent="0.25">
      <c r="A12" s="1" t="s">
        <v>63</v>
      </c>
      <c r="B12" s="3">
        <v>62.105263000000001</v>
      </c>
      <c r="C12" s="5">
        <v>0.02</v>
      </c>
    </row>
    <row r="13" spans="1:3" x14ac:dyDescent="0.25">
      <c r="A13" s="1" t="s">
        <v>64</v>
      </c>
      <c r="B13" s="3">
        <v>67.5</v>
      </c>
      <c r="C13" s="5">
        <v>3.7499999999999999E-2</v>
      </c>
    </row>
    <row r="14" spans="1:3" x14ac:dyDescent="0.25">
      <c r="A14" s="1" t="s">
        <v>65</v>
      </c>
      <c r="B14" s="3">
        <v>75</v>
      </c>
      <c r="C14" s="5">
        <v>0.02</v>
      </c>
    </row>
    <row r="15" spans="1:3" x14ac:dyDescent="0.25">
      <c r="A15" s="1" t="s">
        <v>66</v>
      </c>
      <c r="B15" s="3">
        <v>62</v>
      </c>
      <c r="C15" s="5">
        <v>0.02</v>
      </c>
    </row>
    <row r="16" spans="1:3" x14ac:dyDescent="0.25">
      <c r="A16" s="1" t="s">
        <v>67</v>
      </c>
      <c r="B16" s="3">
        <v>66.75</v>
      </c>
      <c r="C16" s="5">
        <v>0.1</v>
      </c>
    </row>
    <row r="17" spans="1:3" x14ac:dyDescent="0.25">
      <c r="A17" s="1" t="s">
        <v>68</v>
      </c>
      <c r="B17" s="3">
        <v>62</v>
      </c>
      <c r="C17" s="5">
        <v>0.03</v>
      </c>
    </row>
    <row r="18" spans="1:3" x14ac:dyDescent="0.25">
      <c r="A18" s="1" t="s">
        <v>69</v>
      </c>
      <c r="B18" s="3">
        <v>85</v>
      </c>
      <c r="C18" s="5">
        <v>2.5000000000000001E-2</v>
      </c>
    </row>
    <row r="19" spans="1:3" x14ac:dyDescent="0.25">
      <c r="A19" s="1" t="s">
        <v>70</v>
      </c>
      <c r="B19" s="3">
        <v>63.5</v>
      </c>
      <c r="C19" s="5">
        <v>0.05</v>
      </c>
    </row>
    <row r="20" spans="1:3" x14ac:dyDescent="0.25">
      <c r="A20" s="36"/>
      <c r="B20" s="3"/>
      <c r="C20" s="5"/>
    </row>
    <row r="21" spans="1:3" x14ac:dyDescent="0.25">
      <c r="B21" s="3"/>
      <c r="C21" s="5"/>
    </row>
    <row r="22" spans="1:3" x14ac:dyDescent="0.25">
      <c r="B22" s="3"/>
      <c r="C22" s="5"/>
    </row>
    <row r="32" spans="1:3" x14ac:dyDescent="0.25">
      <c r="A32" s="1"/>
      <c r="B32"/>
      <c r="C32"/>
    </row>
    <row r="33" spans="1:3" x14ac:dyDescent="0.25">
      <c r="A33" s="1"/>
      <c r="B33"/>
      <c r="C33"/>
    </row>
    <row r="34" spans="1:3" x14ac:dyDescent="0.25">
      <c r="A34" s="1"/>
      <c r="B34"/>
      <c r="C34"/>
    </row>
    <row r="35" spans="1:3" x14ac:dyDescent="0.25">
      <c r="A35" s="1"/>
      <c r="B35"/>
      <c r="C35"/>
    </row>
    <row r="36" spans="1:3" x14ac:dyDescent="0.25">
      <c r="A36" s="1"/>
      <c r="B36"/>
      <c r="C36"/>
    </row>
    <row r="37" spans="1:3" x14ac:dyDescent="0.25">
      <c r="A37" s="1"/>
      <c r="B37"/>
      <c r="C37"/>
    </row>
    <row r="38" spans="1:3" x14ac:dyDescent="0.25">
      <c r="A38" s="1"/>
      <c r="B38"/>
      <c r="C38"/>
    </row>
    <row r="39" spans="1:3" x14ac:dyDescent="0.25">
      <c r="A39" s="1"/>
      <c r="B39"/>
      <c r="C39"/>
    </row>
    <row r="40" spans="1:3" x14ac:dyDescent="0.25">
      <c r="A40" s="1"/>
      <c r="B40"/>
      <c r="C40"/>
    </row>
    <row r="41" spans="1:3" x14ac:dyDescent="0.25">
      <c r="A41" s="1"/>
      <c r="B41"/>
      <c r="C41"/>
    </row>
    <row r="42" spans="1:3" x14ac:dyDescent="0.25">
      <c r="A42" s="1"/>
      <c r="B42"/>
      <c r="C42"/>
    </row>
    <row r="43" spans="1:3" x14ac:dyDescent="0.25">
      <c r="A43" s="1"/>
      <c r="B43"/>
      <c r="C43"/>
    </row>
    <row r="44" spans="1:3" x14ac:dyDescent="0.25">
      <c r="A44" s="1"/>
      <c r="B44"/>
      <c r="C44"/>
    </row>
    <row r="45" spans="1:3" x14ac:dyDescent="0.25">
      <c r="A45" s="1"/>
      <c r="B45"/>
      <c r="C45"/>
    </row>
    <row r="46" spans="1:3" x14ac:dyDescent="0.25">
      <c r="A46" s="1"/>
      <c r="B46"/>
      <c r="C46"/>
    </row>
    <row r="47" spans="1:3" x14ac:dyDescent="0.25">
      <c r="A47" s="1"/>
      <c r="B47"/>
      <c r="C47"/>
    </row>
    <row r="48" spans="1:3" x14ac:dyDescent="0.25">
      <c r="A48" s="1"/>
      <c r="B48"/>
      <c r="C48"/>
    </row>
    <row r="49" spans="1:3" x14ac:dyDescent="0.25">
      <c r="A49" s="1"/>
      <c r="B49"/>
      <c r="C49"/>
    </row>
    <row r="50" spans="1:3" x14ac:dyDescent="0.25">
      <c r="A50" s="1"/>
      <c r="B50"/>
      <c r="C50"/>
    </row>
    <row r="51" spans="1:3" x14ac:dyDescent="0.25">
      <c r="A51" s="1"/>
      <c r="B51"/>
      <c r="C51"/>
    </row>
    <row r="52" spans="1:3" x14ac:dyDescent="0.25">
      <c r="A52" s="1"/>
      <c r="B52"/>
      <c r="C52"/>
    </row>
    <row r="53" spans="1:3" x14ac:dyDescent="0.25">
      <c r="A53" s="1"/>
      <c r="B53"/>
      <c r="C53"/>
    </row>
    <row r="54" spans="1:3" x14ac:dyDescent="0.25">
      <c r="A54" s="1"/>
      <c r="B54"/>
      <c r="C54"/>
    </row>
    <row r="55" spans="1:3" x14ac:dyDescent="0.25">
      <c r="A55" s="1"/>
      <c r="B55"/>
      <c r="C55"/>
    </row>
    <row r="56" spans="1:3" x14ac:dyDescent="0.25">
      <c r="A56" s="1"/>
      <c r="B56"/>
      <c r="C56"/>
    </row>
    <row r="57" spans="1:3" x14ac:dyDescent="0.25">
      <c r="A57" s="1"/>
      <c r="B57"/>
      <c r="C57"/>
    </row>
    <row r="58" spans="1:3" x14ac:dyDescent="0.25">
      <c r="A58" s="1"/>
      <c r="B58"/>
      <c r="C58"/>
    </row>
    <row r="59" spans="1:3" x14ac:dyDescent="0.25">
      <c r="A59" s="1"/>
      <c r="B59"/>
      <c r="C59"/>
    </row>
    <row r="60" spans="1:3" x14ac:dyDescent="0.25">
      <c r="A60" s="1"/>
      <c r="B60"/>
      <c r="C60"/>
    </row>
    <row r="61" spans="1:3" x14ac:dyDescent="0.25">
      <c r="A61" s="1"/>
      <c r="B61"/>
      <c r="C61"/>
    </row>
    <row r="62" spans="1:3" x14ac:dyDescent="0.25">
      <c r="A62" s="1"/>
      <c r="B62"/>
      <c r="C62"/>
    </row>
    <row r="63" spans="1:3" x14ac:dyDescent="0.25">
      <c r="A63" s="1"/>
      <c r="B63"/>
      <c r="C63"/>
    </row>
    <row r="64" spans="1:3" x14ac:dyDescent="0.25">
      <c r="A64" s="1"/>
      <c r="B64"/>
      <c r="C64"/>
    </row>
    <row r="65" spans="1:3" x14ac:dyDescent="0.25">
      <c r="A65" s="1"/>
      <c r="B65"/>
      <c r="C65"/>
    </row>
    <row r="66" spans="1:3" x14ac:dyDescent="0.25">
      <c r="A66" s="1"/>
      <c r="B66"/>
      <c r="C66"/>
    </row>
    <row r="67" spans="1:3" x14ac:dyDescent="0.25">
      <c r="A67" s="1"/>
      <c r="B67"/>
      <c r="C67"/>
    </row>
    <row r="68" spans="1:3" x14ac:dyDescent="0.25">
      <c r="A68" s="1"/>
      <c r="B68"/>
      <c r="C68"/>
    </row>
    <row r="69" spans="1:3" x14ac:dyDescent="0.25">
      <c r="A69" s="1"/>
      <c r="B69"/>
      <c r="C69"/>
    </row>
    <row r="70" spans="1:3" x14ac:dyDescent="0.25">
      <c r="A70" s="1"/>
      <c r="B70"/>
      <c r="C70"/>
    </row>
    <row r="71" spans="1:3" x14ac:dyDescent="0.25">
      <c r="A71" s="1"/>
      <c r="B71"/>
      <c r="C71"/>
    </row>
    <row r="72" spans="1:3" x14ac:dyDescent="0.25">
      <c r="A72" s="1"/>
      <c r="B72"/>
      <c r="C72"/>
    </row>
    <row r="73" spans="1:3" x14ac:dyDescent="0.25">
      <c r="A73" s="1"/>
      <c r="B73"/>
      <c r="C73"/>
    </row>
    <row r="74" spans="1:3" x14ac:dyDescent="0.25">
      <c r="A74" s="1"/>
      <c r="B74"/>
      <c r="C74"/>
    </row>
    <row r="75" spans="1:3" x14ac:dyDescent="0.25">
      <c r="A75" s="1"/>
      <c r="B75"/>
      <c r="C75"/>
    </row>
    <row r="76" spans="1:3" x14ac:dyDescent="0.25">
      <c r="A76" s="1"/>
      <c r="B76"/>
      <c r="C76"/>
    </row>
    <row r="77" spans="1:3" x14ac:dyDescent="0.25">
      <c r="A77" s="1"/>
      <c r="B77"/>
      <c r="C77"/>
    </row>
    <row r="78" spans="1:3" x14ac:dyDescent="0.25">
      <c r="A78" s="1"/>
      <c r="B78"/>
      <c r="C78"/>
    </row>
    <row r="79" spans="1:3" x14ac:dyDescent="0.25">
      <c r="A79" s="1"/>
      <c r="B79"/>
      <c r="C79"/>
    </row>
    <row r="80" spans="1:3" x14ac:dyDescent="0.25">
      <c r="A80" s="1"/>
      <c r="B80"/>
      <c r="C80"/>
    </row>
    <row r="81" spans="1:3" x14ac:dyDescent="0.25">
      <c r="A81" s="1"/>
      <c r="B81"/>
      <c r="C81"/>
    </row>
    <row r="82" spans="1:3" x14ac:dyDescent="0.25">
      <c r="A82" s="1"/>
      <c r="B82"/>
      <c r="C82"/>
    </row>
    <row r="83" spans="1:3" x14ac:dyDescent="0.25">
      <c r="A83" s="1"/>
      <c r="B83"/>
      <c r="C83"/>
    </row>
    <row r="84" spans="1:3" x14ac:dyDescent="0.25">
      <c r="A84" s="1"/>
      <c r="B84"/>
      <c r="C84"/>
    </row>
    <row r="85" spans="1:3" x14ac:dyDescent="0.25">
      <c r="A85" s="1"/>
      <c r="B85"/>
      <c r="C85"/>
    </row>
    <row r="86" spans="1:3" x14ac:dyDescent="0.25">
      <c r="A86" s="1"/>
      <c r="B86"/>
      <c r="C86"/>
    </row>
    <row r="87" spans="1:3" x14ac:dyDescent="0.25">
      <c r="A87" s="1"/>
      <c r="B87"/>
      <c r="C87"/>
    </row>
    <row r="88" spans="1:3" x14ac:dyDescent="0.25">
      <c r="A88" s="1"/>
      <c r="B88"/>
      <c r="C88"/>
    </row>
    <row r="89" spans="1:3" x14ac:dyDescent="0.25">
      <c r="A89" s="1"/>
      <c r="B89"/>
      <c r="C89"/>
    </row>
    <row r="90" spans="1:3" x14ac:dyDescent="0.25">
      <c r="A90" s="1"/>
      <c r="B90"/>
      <c r="C90"/>
    </row>
    <row r="91" spans="1:3" x14ac:dyDescent="0.25">
      <c r="A91" s="1"/>
      <c r="B91"/>
      <c r="C91"/>
    </row>
    <row r="92" spans="1:3" x14ac:dyDescent="0.25">
      <c r="A92" s="1"/>
      <c r="B92"/>
      <c r="C92"/>
    </row>
    <row r="93" spans="1:3" x14ac:dyDescent="0.25">
      <c r="A93" s="1"/>
      <c r="B93"/>
      <c r="C93"/>
    </row>
    <row r="94" spans="1:3" x14ac:dyDescent="0.25">
      <c r="A94" s="1"/>
      <c r="B94"/>
      <c r="C94"/>
    </row>
    <row r="95" spans="1:3" x14ac:dyDescent="0.25">
      <c r="A95" s="1"/>
      <c r="B95"/>
      <c r="C95"/>
    </row>
    <row r="96" spans="1:3" x14ac:dyDescent="0.25">
      <c r="A96" s="1"/>
      <c r="B96"/>
      <c r="C96"/>
    </row>
    <row r="97" spans="1:3" x14ac:dyDescent="0.25">
      <c r="A97" s="1"/>
      <c r="B97"/>
      <c r="C97"/>
    </row>
    <row r="98" spans="1:3" x14ac:dyDescent="0.25">
      <c r="A98" s="1"/>
      <c r="B98"/>
      <c r="C98"/>
    </row>
    <row r="99" spans="1:3" x14ac:dyDescent="0.25">
      <c r="A99" s="1"/>
      <c r="B99"/>
      <c r="C99"/>
    </row>
    <row r="100" spans="1:3" x14ac:dyDescent="0.25">
      <c r="A100" s="1"/>
      <c r="B100"/>
      <c r="C100"/>
    </row>
    <row r="101" spans="1:3" x14ac:dyDescent="0.25">
      <c r="A101" s="1"/>
      <c r="B101"/>
      <c r="C101"/>
    </row>
    <row r="102" spans="1:3" x14ac:dyDescent="0.25">
      <c r="A102" s="1"/>
      <c r="B102"/>
      <c r="C102"/>
    </row>
    <row r="103" spans="1:3" x14ac:dyDescent="0.25">
      <c r="A103" s="1"/>
      <c r="B103"/>
      <c r="C103"/>
    </row>
    <row r="104" spans="1:3" x14ac:dyDescent="0.25">
      <c r="A104" s="1"/>
      <c r="B104"/>
      <c r="C104"/>
    </row>
    <row r="105" spans="1:3" x14ac:dyDescent="0.25">
      <c r="A105" s="1"/>
      <c r="B105"/>
      <c r="C105"/>
    </row>
    <row r="106" spans="1:3" x14ac:dyDescent="0.25">
      <c r="A106" s="1"/>
      <c r="B106"/>
      <c r="C106"/>
    </row>
    <row r="107" spans="1:3" x14ac:dyDescent="0.25">
      <c r="A107" s="1"/>
      <c r="B107"/>
      <c r="C107"/>
    </row>
    <row r="108" spans="1:3" x14ac:dyDescent="0.25">
      <c r="A108" s="1"/>
      <c r="B108"/>
      <c r="C108"/>
    </row>
    <row r="109" spans="1:3" x14ac:dyDescent="0.25">
      <c r="A109" s="1"/>
      <c r="B109"/>
      <c r="C109"/>
    </row>
    <row r="110" spans="1:3" x14ac:dyDescent="0.25">
      <c r="A110" s="1"/>
      <c r="B110"/>
      <c r="C110"/>
    </row>
    <row r="111" spans="1:3" x14ac:dyDescent="0.25">
      <c r="A111" s="1"/>
      <c r="B111"/>
      <c r="C111"/>
    </row>
    <row r="112" spans="1:3" x14ac:dyDescent="0.25">
      <c r="A112" s="1"/>
      <c r="B112"/>
      <c r="C112"/>
    </row>
    <row r="113" spans="1:3" x14ac:dyDescent="0.25">
      <c r="A113" s="1"/>
      <c r="B113"/>
      <c r="C113"/>
    </row>
    <row r="114" spans="1:3" x14ac:dyDescent="0.25">
      <c r="A114" s="1"/>
      <c r="B114"/>
      <c r="C114"/>
    </row>
    <row r="115" spans="1:3" x14ac:dyDescent="0.25">
      <c r="A115" s="1"/>
      <c r="B115"/>
      <c r="C115"/>
    </row>
    <row r="116" spans="1:3" x14ac:dyDescent="0.25">
      <c r="A116" s="1"/>
      <c r="B116"/>
      <c r="C116"/>
    </row>
    <row r="117" spans="1:3" x14ac:dyDescent="0.25">
      <c r="A117" s="1"/>
      <c r="B117"/>
      <c r="C117"/>
    </row>
    <row r="118" spans="1:3" x14ac:dyDescent="0.25">
      <c r="A118" s="1"/>
      <c r="B118"/>
      <c r="C118"/>
    </row>
    <row r="119" spans="1:3" x14ac:dyDescent="0.25">
      <c r="A119" s="1"/>
      <c r="B119"/>
      <c r="C119"/>
    </row>
    <row r="120" spans="1:3" x14ac:dyDescent="0.25">
      <c r="A120" s="1"/>
      <c r="B120"/>
      <c r="C120"/>
    </row>
    <row r="121" spans="1:3" x14ac:dyDescent="0.25">
      <c r="A121" s="1"/>
      <c r="B121"/>
      <c r="C121"/>
    </row>
    <row r="122" spans="1:3" x14ac:dyDescent="0.25">
      <c r="A122" s="1"/>
      <c r="B122"/>
      <c r="C122"/>
    </row>
    <row r="123" spans="1:3" x14ac:dyDescent="0.25">
      <c r="A123" s="1"/>
      <c r="B123"/>
      <c r="C123"/>
    </row>
    <row r="124" spans="1:3" x14ac:dyDescent="0.25">
      <c r="A124" s="1"/>
      <c r="B124"/>
      <c r="C124"/>
    </row>
    <row r="125" spans="1:3" x14ac:dyDescent="0.25">
      <c r="A125" s="1"/>
      <c r="B125"/>
      <c r="C125"/>
    </row>
    <row r="126" spans="1:3" x14ac:dyDescent="0.25">
      <c r="A126" s="1"/>
      <c r="B126"/>
      <c r="C126"/>
    </row>
    <row r="127" spans="1:3" x14ac:dyDescent="0.25">
      <c r="A127" s="1"/>
      <c r="B127"/>
      <c r="C127"/>
    </row>
    <row r="128" spans="1:3" x14ac:dyDescent="0.25">
      <c r="A128" s="1"/>
      <c r="B128"/>
      <c r="C128"/>
    </row>
    <row r="129" spans="1:3" x14ac:dyDescent="0.25">
      <c r="A129" s="1"/>
      <c r="B129"/>
      <c r="C129"/>
    </row>
    <row r="130" spans="1:3" x14ac:dyDescent="0.25">
      <c r="A130" s="1"/>
      <c r="B130"/>
      <c r="C130"/>
    </row>
    <row r="131" spans="1:3" x14ac:dyDescent="0.25">
      <c r="A131" s="1"/>
      <c r="B131"/>
      <c r="C131"/>
    </row>
    <row r="132" spans="1:3" x14ac:dyDescent="0.25">
      <c r="A132" s="1"/>
      <c r="B132"/>
      <c r="C132"/>
    </row>
    <row r="133" spans="1:3" x14ac:dyDescent="0.25">
      <c r="A133" s="1"/>
      <c r="B133"/>
      <c r="C133"/>
    </row>
    <row r="134" spans="1:3" x14ac:dyDescent="0.25">
      <c r="A134" s="1"/>
      <c r="B134"/>
      <c r="C134"/>
    </row>
    <row r="135" spans="1:3" x14ac:dyDescent="0.25">
      <c r="A135" s="1"/>
      <c r="B135"/>
      <c r="C135"/>
    </row>
  </sheetData>
  <sortState ref="A5:C22">
    <sortCondition ref="A5:A22"/>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7"/>
  <sheetViews>
    <sheetView workbookViewId="0">
      <selection activeCell="F2" sqref="F2"/>
    </sheetView>
  </sheetViews>
  <sheetFormatPr defaultColWidth="8.85546875" defaultRowHeight="15" x14ac:dyDescent="0.25"/>
  <cols>
    <col min="1" max="1" width="15.85546875" style="6" customWidth="1"/>
    <col min="2" max="3" width="10.42578125" style="2" customWidth="1"/>
    <col min="4" max="4" width="8.42578125" style="2" customWidth="1"/>
    <col min="5" max="5" width="1.85546875" style="2" customWidth="1"/>
    <col min="6" max="7" width="8.85546875" style="2"/>
    <col min="8" max="8" width="2.42578125" style="2" customWidth="1"/>
    <col min="9" max="9" width="12.140625" style="6" customWidth="1"/>
    <col min="10" max="10" width="7.42578125" style="6" customWidth="1"/>
    <col min="11" max="11" width="2.42578125" style="2" customWidth="1"/>
    <col min="12" max="12" width="8.85546875" style="6"/>
    <col min="13" max="13" width="7.42578125" style="6" customWidth="1"/>
    <col min="14" max="14" width="2.42578125" customWidth="1"/>
    <col min="15" max="15" width="8.85546875" style="6"/>
    <col min="16" max="16" width="7.42578125" style="6" customWidth="1"/>
    <col min="21" max="21" width="7.42578125" customWidth="1"/>
    <col min="26" max="26" width="7.42578125" customWidth="1"/>
    <col min="29" max="29" width="12.140625" bestFit="1" customWidth="1"/>
    <col min="30" max="16384" width="8.85546875" style="2"/>
  </cols>
  <sheetData>
    <row r="1" spans="1:29" x14ac:dyDescent="0.25">
      <c r="I1" s="119" t="s">
        <v>5</v>
      </c>
      <c r="J1" s="119"/>
      <c r="L1" s="119" t="s">
        <v>5</v>
      </c>
      <c r="M1" s="119"/>
      <c r="O1" s="119" t="s">
        <v>5</v>
      </c>
      <c r="P1" s="119"/>
    </row>
    <row r="2" spans="1:29" x14ac:dyDescent="0.25">
      <c r="I2" s="120">
        <f>'Table 6 (Loss calculations)'!AF35/1000000</f>
        <v>3251.2310352774298</v>
      </c>
      <c r="J2" s="120"/>
      <c r="L2" s="120">
        <f>'Table 6 (Loss calculations)'!AF35/1000000</f>
        <v>3251.2310352774298</v>
      </c>
      <c r="M2" s="120"/>
      <c r="O2" s="120">
        <f>'Table 6 (Loss calculations)'!AF35/1000000</f>
        <v>3251.2310352774298</v>
      </c>
      <c r="P2" s="120"/>
    </row>
    <row r="3" spans="1:29" ht="9" customHeight="1" x14ac:dyDescent="0.25">
      <c r="I3" s="2"/>
      <c r="L3" s="2"/>
      <c r="O3" s="2"/>
    </row>
    <row r="4" spans="1:29" s="6" customFormat="1" ht="30.75" customHeight="1" x14ac:dyDescent="0.25">
      <c r="A4" s="12" t="s">
        <v>1</v>
      </c>
      <c r="B4" s="12" t="s">
        <v>36</v>
      </c>
      <c r="C4" s="12" t="s">
        <v>2</v>
      </c>
      <c r="D4" s="12" t="s">
        <v>3</v>
      </c>
      <c r="E4" s="14"/>
      <c r="F4" s="12" t="s">
        <v>26</v>
      </c>
      <c r="G4" s="12" t="s">
        <v>27</v>
      </c>
      <c r="H4" s="31"/>
      <c r="I4" s="12" t="s">
        <v>96</v>
      </c>
      <c r="J4" s="13" t="s">
        <v>97</v>
      </c>
      <c r="L4" s="12" t="s">
        <v>96</v>
      </c>
      <c r="M4" s="13" t="s">
        <v>97</v>
      </c>
      <c r="N4"/>
      <c r="O4" s="12" t="s">
        <v>96</v>
      </c>
      <c r="P4" s="13" t="s">
        <v>97</v>
      </c>
      <c r="Q4"/>
      <c r="R4"/>
      <c r="S4"/>
      <c r="T4"/>
      <c r="U4"/>
      <c r="V4"/>
      <c r="W4"/>
      <c r="X4"/>
      <c r="Y4"/>
      <c r="Z4"/>
      <c r="AA4"/>
      <c r="AB4"/>
      <c r="AC4"/>
    </row>
    <row r="5" spans="1:29" x14ac:dyDescent="0.25">
      <c r="A5" s="6" t="s">
        <v>72</v>
      </c>
      <c r="B5" s="3">
        <v>64.5</v>
      </c>
      <c r="C5" s="5">
        <v>0.05</v>
      </c>
      <c r="D5" s="7">
        <v>15</v>
      </c>
      <c r="F5" s="8">
        <f>$C5</f>
        <v>0.05</v>
      </c>
      <c r="G5" s="7">
        <f>F5*$B5</f>
        <v>3.2250000000000001</v>
      </c>
      <c r="H5" s="7"/>
      <c r="I5" s="9">
        <f>MAX((I$2-$D5),0)*$F5</f>
        <v>161.81155176387151</v>
      </c>
      <c r="J5" s="9">
        <f>MIN(I$2,$D5)*$F5</f>
        <v>0.75</v>
      </c>
      <c r="L5" s="9">
        <f>MAX((L$2-$D5),0)*$F5</f>
        <v>161.81155176387151</v>
      </c>
      <c r="M5" s="9">
        <f>MIN(L$2,$D5)*$F5</f>
        <v>0.75</v>
      </c>
      <c r="O5" s="9">
        <f>MAX((O$2-$D5),0)*$F5</f>
        <v>161.81155176387151</v>
      </c>
      <c r="P5" s="9">
        <f>MIN(O$2,$D5)*$F5</f>
        <v>0.75</v>
      </c>
    </row>
    <row r="6" spans="1:29" x14ac:dyDescent="0.25">
      <c r="A6" s="6" t="s">
        <v>71</v>
      </c>
      <c r="B6" s="3">
        <v>36</v>
      </c>
      <c r="C6" s="5">
        <v>0.02</v>
      </c>
      <c r="D6" s="7">
        <v>50</v>
      </c>
      <c r="F6" s="8">
        <f>$C6</f>
        <v>0.02</v>
      </c>
      <c r="G6" s="7">
        <f>F6*$B6</f>
        <v>0.72</v>
      </c>
      <c r="H6" s="7"/>
      <c r="I6" s="9">
        <f>MAX((I$2-$D6),0)*$F6</f>
        <v>64.0246207055486</v>
      </c>
      <c r="J6" s="9">
        <f>MIN(I$2,$D6)*$F6</f>
        <v>1</v>
      </c>
      <c r="L6" s="9">
        <f>MAX((L$2-$D6),0)*$F6</f>
        <v>64.0246207055486</v>
      </c>
      <c r="M6" s="9">
        <f>MIN(L$2,$D6)*$F6</f>
        <v>1</v>
      </c>
      <c r="O6" s="9">
        <f>MAX((O$2-$D6),0)*$F6</f>
        <v>64.0246207055486</v>
      </c>
      <c r="P6" s="9">
        <f>MIN(O$2,$D6)*$F6</f>
        <v>1</v>
      </c>
    </row>
    <row r="7" spans="1:29" x14ac:dyDescent="0.25">
      <c r="E7" s="32" t="s">
        <v>0</v>
      </c>
      <c r="F7" s="11">
        <f>SUM(F5:F6)</f>
        <v>7.0000000000000007E-2</v>
      </c>
      <c r="G7" s="10">
        <f>SUM(G5:G6)</f>
        <v>3.9450000000000003</v>
      </c>
      <c r="H7" s="30"/>
      <c r="I7" s="10">
        <f>SUM(I5:I6)</f>
        <v>225.83617246942009</v>
      </c>
      <c r="J7" s="10">
        <f>SUM(J5:J6)</f>
        <v>1.75</v>
      </c>
      <c r="L7" s="10">
        <f>SUM(L5:L6)</f>
        <v>225.83617246942009</v>
      </c>
      <c r="M7" s="10">
        <f>SUM(M5:M6)</f>
        <v>1.75</v>
      </c>
      <c r="O7" s="10">
        <f>SUM(O5:O6)</f>
        <v>225.83617246942009</v>
      </c>
      <c r="P7" s="10">
        <f>SUM(P5:P6)</f>
        <v>1.75</v>
      </c>
    </row>
    <row r="9" spans="1:29" x14ac:dyDescent="0.25">
      <c r="D9" s="6"/>
      <c r="I9" s="32" t="s">
        <v>6</v>
      </c>
      <c r="J9" s="79">
        <f>J7+$G$7</f>
        <v>5.6950000000000003</v>
      </c>
      <c r="L9" s="33"/>
      <c r="M9" s="29">
        <f>M7+$G$7</f>
        <v>5.6950000000000003</v>
      </c>
      <c r="O9" s="33"/>
      <c r="P9" s="29">
        <f>P7+$G$7</f>
        <v>5.6950000000000003</v>
      </c>
    </row>
    <row r="10" spans="1:29" x14ac:dyDescent="0.25">
      <c r="I10"/>
      <c r="J10"/>
      <c r="L10"/>
      <c r="M10"/>
      <c r="O10"/>
      <c r="P10"/>
    </row>
    <row r="11" spans="1:29" x14ac:dyDescent="0.25">
      <c r="A11" s="6" t="s">
        <v>71</v>
      </c>
      <c r="B11" s="3">
        <v>36</v>
      </c>
      <c r="C11" s="5">
        <v>0.02</v>
      </c>
      <c r="D11" s="7">
        <v>50</v>
      </c>
      <c r="F11" s="8">
        <f>$C11</f>
        <v>0.02</v>
      </c>
      <c r="G11" s="7">
        <f>F11*$B11</f>
        <v>0.72</v>
      </c>
      <c r="I11" s="68">
        <f>MAX((I$2-$D11),0)*$F11</f>
        <v>64.0246207055486</v>
      </c>
      <c r="J11" s="68">
        <f>MIN(I$2,$D11)*$F11</f>
        <v>1</v>
      </c>
      <c r="L11"/>
      <c r="M11"/>
      <c r="O11"/>
      <c r="P11"/>
    </row>
    <row r="12" spans="1:29" x14ac:dyDescent="0.25">
      <c r="F12" s="8"/>
      <c r="G12" s="7"/>
      <c r="I12" s="32" t="s">
        <v>6</v>
      </c>
      <c r="J12" s="79">
        <f>J11+$G$7</f>
        <v>4.9450000000000003</v>
      </c>
      <c r="L12"/>
      <c r="M12"/>
      <c r="O12"/>
      <c r="P12"/>
    </row>
    <row r="14" spans="1:29" customFormat="1" x14ac:dyDescent="0.25">
      <c r="A14" s="6" t="s">
        <v>72</v>
      </c>
      <c r="B14" s="3">
        <v>64.5</v>
      </c>
      <c r="C14" s="5">
        <v>0.05</v>
      </c>
      <c r="D14" s="7">
        <v>15</v>
      </c>
      <c r="F14" s="8">
        <f>$C14</f>
        <v>0.05</v>
      </c>
      <c r="G14" s="7">
        <f>F14*$B14</f>
        <v>3.2250000000000001</v>
      </c>
      <c r="I14" s="68">
        <f>MAX((I$2-$D14),0)*$F14</f>
        <v>161.81155176387151</v>
      </c>
      <c r="J14" s="68">
        <f>MIN(I$2,$D14)*$F14</f>
        <v>0.75</v>
      </c>
    </row>
    <row r="15" spans="1:29" customFormat="1" x14ac:dyDescent="0.25">
      <c r="A15" s="6"/>
      <c r="B15" s="3"/>
      <c r="C15" s="5"/>
      <c r="D15" s="7"/>
      <c r="F15" s="8"/>
      <c r="G15" s="7"/>
      <c r="I15" s="32" t="s">
        <v>6</v>
      </c>
      <c r="J15" s="79">
        <f>J14+$G$7</f>
        <v>4.6950000000000003</v>
      </c>
    </row>
    <row r="16" spans="1:29" customFormat="1" x14ac:dyDescent="0.25">
      <c r="A16" s="1"/>
      <c r="F16" s="8"/>
      <c r="G16" s="7"/>
    </row>
    <row r="17" spans="1:10" customFormat="1" x14ac:dyDescent="0.25">
      <c r="A17" s="6" t="s">
        <v>62</v>
      </c>
      <c r="B17" s="3">
        <v>64.5</v>
      </c>
      <c r="C17" s="5">
        <v>0.05</v>
      </c>
      <c r="D17" s="7">
        <v>0</v>
      </c>
      <c r="F17" s="8">
        <f>$C17</f>
        <v>0.05</v>
      </c>
      <c r="G17" s="7">
        <f>F17*$B17</f>
        <v>3.2250000000000001</v>
      </c>
      <c r="I17" s="68">
        <f>MAX((I$2-$D17),0)*$F17</f>
        <v>162.56155176387151</v>
      </c>
      <c r="J17" s="68">
        <f>MIN(I$2,$D17)*$F17</f>
        <v>0</v>
      </c>
    </row>
    <row r="18" spans="1:10" customFormat="1" x14ac:dyDescent="0.25">
      <c r="A18" s="6" t="s">
        <v>107</v>
      </c>
      <c r="B18" s="3">
        <v>36</v>
      </c>
      <c r="C18" s="5">
        <v>0.02</v>
      </c>
      <c r="D18" s="7">
        <v>0</v>
      </c>
      <c r="F18" s="8">
        <f>$C18</f>
        <v>0.02</v>
      </c>
      <c r="G18" s="7">
        <f>F18*$B18</f>
        <v>0.72</v>
      </c>
      <c r="I18" s="68">
        <f>MAX((I$2-$D18),0)*$F18</f>
        <v>65.0246207055486</v>
      </c>
      <c r="J18" s="68">
        <f>MIN(I$2,$D18)*$F18</f>
        <v>0</v>
      </c>
    </row>
    <row r="19" spans="1:10" customFormat="1" x14ac:dyDescent="0.25">
      <c r="A19" s="1"/>
      <c r="I19" s="32" t="s">
        <v>6</v>
      </c>
      <c r="J19" s="79">
        <f>J17+SUM(J17,J18)</f>
        <v>0</v>
      </c>
    </row>
    <row r="20" spans="1:10" customFormat="1" x14ac:dyDescent="0.25">
      <c r="A20" s="1"/>
    </row>
    <row r="21" spans="1:10" customFormat="1" x14ac:dyDescent="0.25">
      <c r="A21" s="1"/>
    </row>
    <row r="22" spans="1:10" customFormat="1" x14ac:dyDescent="0.25">
      <c r="A22" s="1"/>
    </row>
    <row r="23" spans="1:10" customFormat="1" x14ac:dyDescent="0.25">
      <c r="A23" s="1"/>
    </row>
    <row r="24" spans="1:10" customFormat="1" x14ac:dyDescent="0.25">
      <c r="A24" s="1"/>
    </row>
    <row r="25" spans="1:10" customFormat="1" x14ac:dyDescent="0.25">
      <c r="A25" s="1"/>
    </row>
    <row r="26" spans="1:10" customFormat="1" x14ac:dyDescent="0.25">
      <c r="A26" s="1"/>
    </row>
    <row r="27" spans="1:10" customFormat="1" x14ac:dyDescent="0.25">
      <c r="A27" s="1"/>
    </row>
    <row r="28" spans="1:10" customFormat="1" x14ac:dyDescent="0.25">
      <c r="A28" s="1"/>
    </row>
    <row r="29" spans="1:10" customFormat="1" x14ac:dyDescent="0.25">
      <c r="A29" s="1"/>
    </row>
    <row r="30" spans="1:10" customFormat="1" x14ac:dyDescent="0.25">
      <c r="A30" s="1"/>
    </row>
    <row r="31" spans="1:10" customFormat="1" x14ac:dyDescent="0.25">
      <c r="A31" s="1"/>
    </row>
    <row r="32" spans="1:10" customFormat="1" x14ac:dyDescent="0.25">
      <c r="A32" s="1"/>
    </row>
    <row r="33" spans="1:1" customFormat="1" x14ac:dyDescent="0.25">
      <c r="A33" s="1"/>
    </row>
    <row r="34" spans="1:1" customFormat="1" x14ac:dyDescent="0.25">
      <c r="A34" s="1"/>
    </row>
    <row r="35" spans="1:1" customFormat="1" x14ac:dyDescent="0.25">
      <c r="A35" s="1"/>
    </row>
    <row r="36" spans="1:1" customFormat="1" x14ac:dyDescent="0.25">
      <c r="A36" s="1"/>
    </row>
    <row r="37" spans="1:1" customFormat="1" x14ac:dyDescent="0.25">
      <c r="A37" s="1"/>
    </row>
    <row r="38" spans="1:1" customFormat="1" x14ac:dyDescent="0.25">
      <c r="A38" s="1"/>
    </row>
    <row r="39" spans="1:1" customFormat="1" x14ac:dyDescent="0.25">
      <c r="A39" s="1"/>
    </row>
    <row r="40" spans="1:1" customFormat="1" x14ac:dyDescent="0.25">
      <c r="A40" s="1"/>
    </row>
    <row r="41" spans="1:1" customFormat="1" x14ac:dyDescent="0.25">
      <c r="A41" s="1"/>
    </row>
    <row r="42" spans="1:1" customFormat="1" x14ac:dyDescent="0.25">
      <c r="A42" s="1"/>
    </row>
    <row r="43" spans="1:1" customFormat="1" x14ac:dyDescent="0.25">
      <c r="A43" s="1"/>
    </row>
    <row r="44" spans="1:1" customFormat="1" x14ac:dyDescent="0.25">
      <c r="A44" s="1"/>
    </row>
    <row r="45" spans="1:1" customFormat="1" x14ac:dyDescent="0.25">
      <c r="A45" s="1"/>
    </row>
    <row r="46" spans="1:1" customFormat="1" x14ac:dyDescent="0.25">
      <c r="A46" s="1"/>
    </row>
    <row r="47" spans="1:1" customFormat="1" x14ac:dyDescent="0.25">
      <c r="A47" s="1"/>
    </row>
    <row r="48" spans="1:1" customFormat="1" x14ac:dyDescent="0.25">
      <c r="A48" s="1"/>
    </row>
    <row r="49" spans="1:1" customFormat="1" x14ac:dyDescent="0.25">
      <c r="A49" s="1"/>
    </row>
    <row r="50" spans="1:1" customFormat="1" x14ac:dyDescent="0.25">
      <c r="A50" s="1"/>
    </row>
    <row r="51" spans="1:1" customFormat="1" x14ac:dyDescent="0.25">
      <c r="A51" s="1"/>
    </row>
    <row r="52" spans="1:1" customFormat="1" x14ac:dyDescent="0.25">
      <c r="A52" s="1"/>
    </row>
    <row r="53" spans="1:1" customFormat="1" x14ac:dyDescent="0.25">
      <c r="A53" s="1"/>
    </row>
    <row r="54" spans="1:1" customFormat="1" x14ac:dyDescent="0.25">
      <c r="A54" s="1"/>
    </row>
    <row r="55" spans="1:1" customFormat="1" x14ac:dyDescent="0.25">
      <c r="A55" s="1"/>
    </row>
    <row r="56" spans="1:1" customFormat="1" x14ac:dyDescent="0.25">
      <c r="A56" s="1"/>
    </row>
    <row r="57" spans="1:1" customFormat="1" x14ac:dyDescent="0.25">
      <c r="A57" s="1"/>
    </row>
    <row r="58" spans="1:1" customFormat="1" x14ac:dyDescent="0.25">
      <c r="A58" s="1"/>
    </row>
    <row r="59" spans="1:1" customFormat="1" x14ac:dyDescent="0.25">
      <c r="A59" s="1"/>
    </row>
    <row r="60" spans="1:1" customFormat="1" x14ac:dyDescent="0.25">
      <c r="A60" s="1"/>
    </row>
    <row r="61" spans="1:1" customFormat="1" x14ac:dyDescent="0.25">
      <c r="A61" s="1"/>
    </row>
    <row r="62" spans="1:1" customFormat="1" x14ac:dyDescent="0.25">
      <c r="A62" s="1"/>
    </row>
    <row r="63" spans="1:1" customFormat="1" x14ac:dyDescent="0.25">
      <c r="A63" s="1"/>
    </row>
    <row r="64" spans="1:1" customFormat="1" x14ac:dyDescent="0.25">
      <c r="A64" s="1"/>
    </row>
    <row r="65" spans="1:1" customFormat="1" x14ac:dyDescent="0.25">
      <c r="A65" s="1"/>
    </row>
    <row r="66" spans="1:1" customFormat="1" x14ac:dyDescent="0.25">
      <c r="A66" s="1"/>
    </row>
    <row r="67" spans="1:1" customFormat="1" x14ac:dyDescent="0.25">
      <c r="A67" s="1"/>
    </row>
    <row r="68" spans="1:1" customFormat="1" x14ac:dyDescent="0.25">
      <c r="A68" s="1"/>
    </row>
    <row r="69" spans="1:1" customFormat="1" x14ac:dyDescent="0.25">
      <c r="A69" s="1"/>
    </row>
    <row r="70" spans="1:1" customFormat="1" x14ac:dyDescent="0.25">
      <c r="A70" s="1"/>
    </row>
    <row r="71" spans="1:1" customFormat="1" x14ac:dyDescent="0.25">
      <c r="A71" s="1"/>
    </row>
    <row r="72" spans="1:1" customFormat="1" x14ac:dyDescent="0.25">
      <c r="A72" s="1"/>
    </row>
    <row r="73" spans="1:1" customFormat="1" x14ac:dyDescent="0.25">
      <c r="A73" s="1"/>
    </row>
    <row r="74" spans="1:1" customFormat="1" x14ac:dyDescent="0.25">
      <c r="A74" s="1"/>
    </row>
    <row r="75" spans="1:1" customFormat="1" x14ac:dyDescent="0.25">
      <c r="A75" s="1"/>
    </row>
    <row r="76" spans="1:1" customFormat="1" x14ac:dyDescent="0.25">
      <c r="A76" s="1"/>
    </row>
    <row r="77" spans="1:1" customFormat="1" x14ac:dyDescent="0.25">
      <c r="A77" s="1"/>
    </row>
    <row r="78" spans="1:1" customFormat="1" x14ac:dyDescent="0.25">
      <c r="A78" s="1"/>
    </row>
    <row r="79" spans="1:1" customFormat="1" x14ac:dyDescent="0.25">
      <c r="A79" s="1"/>
    </row>
    <row r="80" spans="1:1" customFormat="1" x14ac:dyDescent="0.25">
      <c r="A80" s="1"/>
    </row>
    <row r="81" spans="1:1" customFormat="1" x14ac:dyDescent="0.25">
      <c r="A81" s="1"/>
    </row>
    <row r="82" spans="1:1" customFormat="1" x14ac:dyDescent="0.25">
      <c r="A82" s="1"/>
    </row>
    <row r="83" spans="1:1" customFormat="1" x14ac:dyDescent="0.25">
      <c r="A83" s="1"/>
    </row>
    <row r="84" spans="1:1" customFormat="1" x14ac:dyDescent="0.25">
      <c r="A84" s="1"/>
    </row>
    <row r="85" spans="1:1" customFormat="1" x14ac:dyDescent="0.25">
      <c r="A85" s="1"/>
    </row>
    <row r="86" spans="1:1" customFormat="1" x14ac:dyDescent="0.25">
      <c r="A86" s="1"/>
    </row>
    <row r="87" spans="1:1" customFormat="1" x14ac:dyDescent="0.25">
      <c r="A87" s="1"/>
    </row>
    <row r="88" spans="1:1" customFormat="1" x14ac:dyDescent="0.25">
      <c r="A88" s="1"/>
    </row>
    <row r="89" spans="1:1" customFormat="1" x14ac:dyDescent="0.25">
      <c r="A89" s="1"/>
    </row>
    <row r="90" spans="1:1" customFormat="1" x14ac:dyDescent="0.25">
      <c r="A90" s="1"/>
    </row>
    <row r="91" spans="1:1" customFormat="1" x14ac:dyDescent="0.25">
      <c r="A91" s="1"/>
    </row>
    <row r="92" spans="1:1" customFormat="1" x14ac:dyDescent="0.25">
      <c r="A92" s="1"/>
    </row>
    <row r="93" spans="1:1" customFormat="1" x14ac:dyDescent="0.25">
      <c r="A93" s="1"/>
    </row>
    <row r="94" spans="1:1" customFormat="1" x14ac:dyDescent="0.25">
      <c r="A94" s="1"/>
    </row>
    <row r="95" spans="1:1" customFormat="1" x14ac:dyDescent="0.25">
      <c r="A95" s="1"/>
    </row>
    <row r="96" spans="1:1" customFormat="1" x14ac:dyDescent="0.25">
      <c r="A96" s="1"/>
    </row>
    <row r="97" spans="1:1" customFormat="1" x14ac:dyDescent="0.25">
      <c r="A97" s="1"/>
    </row>
    <row r="98" spans="1:1" customFormat="1" x14ac:dyDescent="0.25">
      <c r="A98" s="1"/>
    </row>
    <row r="99" spans="1:1" customFormat="1" x14ac:dyDescent="0.25">
      <c r="A99" s="1"/>
    </row>
    <row r="100" spans="1:1" customFormat="1" x14ac:dyDescent="0.25">
      <c r="A100" s="1"/>
    </row>
    <row r="101" spans="1:1" customFormat="1" x14ac:dyDescent="0.25">
      <c r="A101" s="1"/>
    </row>
    <row r="102" spans="1:1" customFormat="1" x14ac:dyDescent="0.25">
      <c r="A102" s="1"/>
    </row>
    <row r="103" spans="1:1" customFormat="1" x14ac:dyDescent="0.25">
      <c r="A103" s="1"/>
    </row>
    <row r="104" spans="1:1" customFormat="1" x14ac:dyDescent="0.25">
      <c r="A104" s="1"/>
    </row>
    <row r="105" spans="1:1" customFormat="1" x14ac:dyDescent="0.25">
      <c r="A105" s="1"/>
    </row>
    <row r="106" spans="1:1" customFormat="1" x14ac:dyDescent="0.25">
      <c r="A106" s="1"/>
    </row>
    <row r="107" spans="1:1" customFormat="1" x14ac:dyDescent="0.25">
      <c r="A107" s="1"/>
    </row>
    <row r="108" spans="1:1" customFormat="1" x14ac:dyDescent="0.25">
      <c r="A108" s="1"/>
    </row>
    <row r="109" spans="1:1" customFormat="1" x14ac:dyDescent="0.25">
      <c r="A109" s="1"/>
    </row>
    <row r="110" spans="1:1" customFormat="1" x14ac:dyDescent="0.25">
      <c r="A110" s="1"/>
    </row>
    <row r="111" spans="1:1" customFormat="1" x14ac:dyDescent="0.25">
      <c r="A111" s="1"/>
    </row>
    <row r="112" spans="1:1" customFormat="1" x14ac:dyDescent="0.25">
      <c r="A112" s="1"/>
    </row>
    <row r="113" spans="1:1" customFormat="1" x14ac:dyDescent="0.25">
      <c r="A113" s="1"/>
    </row>
    <row r="114" spans="1:1" customFormat="1" x14ac:dyDescent="0.25">
      <c r="A114" s="1"/>
    </row>
    <row r="115" spans="1:1" customFormat="1" x14ac:dyDescent="0.25">
      <c r="A115" s="1"/>
    </row>
    <row r="116" spans="1:1" customFormat="1" x14ac:dyDescent="0.25">
      <c r="A116" s="1"/>
    </row>
    <row r="117" spans="1:1" customFormat="1" x14ac:dyDescent="0.25">
      <c r="A117" s="1"/>
    </row>
  </sheetData>
  <mergeCells count="6">
    <mergeCell ref="I1:J1"/>
    <mergeCell ref="I2:J2"/>
    <mergeCell ref="L1:M1"/>
    <mergeCell ref="O1:P1"/>
    <mergeCell ref="L2:M2"/>
    <mergeCell ref="O2:P2"/>
  </mergeCells>
  <pageMargins left="0.7" right="0.7" top="0.75" bottom="0.75" header="0.3" footer="0.3"/>
  <pageSetup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8"/>
  <sheetViews>
    <sheetView zoomScale="117" workbookViewId="0">
      <selection activeCell="J22" sqref="J22"/>
    </sheetView>
  </sheetViews>
  <sheetFormatPr defaultColWidth="8.85546875" defaultRowHeight="15" x14ac:dyDescent="0.25"/>
  <cols>
    <col min="1" max="1" width="12.5703125" style="6" customWidth="1"/>
    <col min="2" max="3" width="10.42578125" style="2" customWidth="1"/>
    <col min="4" max="4" width="8.42578125" style="2" customWidth="1"/>
    <col min="5" max="5" width="1.85546875" style="2" customWidth="1"/>
    <col min="6" max="7" width="8.85546875" style="2"/>
    <col min="8" max="8" width="2.42578125" style="2" customWidth="1"/>
    <col min="9" max="9" width="8.85546875" style="6"/>
    <col min="10" max="10" width="7.42578125" style="6" customWidth="1"/>
    <col min="11" max="11" width="2.42578125" style="2" customWidth="1"/>
    <col min="12" max="12" width="8.85546875" style="6"/>
    <col min="13" max="13" width="7.42578125" style="6" customWidth="1"/>
    <col min="14" max="14" width="2.42578125" customWidth="1"/>
    <col min="15" max="15" width="8.85546875" style="6"/>
    <col min="16" max="16" width="7.42578125" style="6" customWidth="1"/>
    <col min="21" max="21" width="7.42578125" customWidth="1"/>
    <col min="26" max="26" width="7.42578125" customWidth="1"/>
    <col min="29" max="29" width="12.140625" bestFit="1" customWidth="1"/>
    <col min="30" max="16384" width="8.85546875" style="2"/>
  </cols>
  <sheetData>
    <row r="1" spans="1:29" x14ac:dyDescent="0.25">
      <c r="I1" s="119" t="s">
        <v>5</v>
      </c>
      <c r="J1" s="119"/>
      <c r="L1" s="119" t="s">
        <v>5</v>
      </c>
      <c r="M1" s="119"/>
      <c r="O1" s="119" t="s">
        <v>5</v>
      </c>
      <c r="P1" s="119"/>
    </row>
    <row r="2" spans="1:29" x14ac:dyDescent="0.25">
      <c r="I2" s="120">
        <v>4</v>
      </c>
      <c r="J2" s="120"/>
      <c r="L2" s="120">
        <v>23</v>
      </c>
      <c r="M2" s="120"/>
      <c r="O2" s="120">
        <v>78</v>
      </c>
      <c r="P2" s="120"/>
    </row>
    <row r="3" spans="1:29" ht="9" customHeight="1" x14ac:dyDescent="0.25">
      <c r="I3" s="2"/>
      <c r="L3" s="2"/>
      <c r="O3" s="2"/>
    </row>
    <row r="4" spans="1:29" s="6" customFormat="1" ht="30.75" customHeight="1" x14ac:dyDescent="0.25">
      <c r="A4" s="12" t="s">
        <v>1</v>
      </c>
      <c r="B4" s="12" t="s">
        <v>36</v>
      </c>
      <c r="C4" s="12" t="s">
        <v>2</v>
      </c>
      <c r="D4" s="12" t="s">
        <v>3</v>
      </c>
      <c r="E4" s="14"/>
      <c r="F4" s="12" t="s">
        <v>26</v>
      </c>
      <c r="G4" s="12" t="s">
        <v>27</v>
      </c>
      <c r="H4" s="31"/>
      <c r="I4" s="12" t="s">
        <v>96</v>
      </c>
      <c r="J4" s="13" t="s">
        <v>97</v>
      </c>
      <c r="L4" s="12" t="s">
        <v>96</v>
      </c>
      <c r="M4" s="13" t="s">
        <v>97</v>
      </c>
      <c r="N4"/>
      <c r="O4" s="12" t="s">
        <v>96</v>
      </c>
      <c r="P4" s="13" t="s">
        <v>97</v>
      </c>
      <c r="Q4"/>
      <c r="R4"/>
      <c r="S4"/>
      <c r="T4"/>
      <c r="U4"/>
      <c r="V4"/>
      <c r="W4"/>
      <c r="X4"/>
      <c r="Y4"/>
      <c r="Z4"/>
      <c r="AA4"/>
      <c r="AB4"/>
      <c r="AC4"/>
    </row>
    <row r="5" spans="1:29" x14ac:dyDescent="0.25">
      <c r="A5" s="1" t="s">
        <v>54</v>
      </c>
      <c r="B5" s="3">
        <v>59.5</v>
      </c>
      <c r="C5" s="5">
        <v>0.13</v>
      </c>
      <c r="D5" s="7">
        <v>0</v>
      </c>
      <c r="F5" s="8">
        <f t="shared" ref="F5:F18" si="0">$C5</f>
        <v>0.13</v>
      </c>
      <c r="G5" s="7">
        <f t="shared" ref="G5:G22" si="1">F5*$B5</f>
        <v>7.7350000000000003</v>
      </c>
      <c r="H5" s="7"/>
      <c r="I5" s="35">
        <f t="shared" ref="I5:I22" si="2">MAX((I$2-$D5),0)*$F5</f>
        <v>0.52</v>
      </c>
      <c r="J5" s="35">
        <f t="shared" ref="J5:J22" si="3">MIN(I$2,$D5)*$F5</f>
        <v>0</v>
      </c>
      <c r="L5" s="35">
        <f t="shared" ref="L5:L22" si="4">MAX((L$2-$D5),0)*$F5</f>
        <v>2.99</v>
      </c>
      <c r="M5" s="35">
        <f t="shared" ref="M5:M22" si="5">MIN(L$2,$D5)*$F5</f>
        <v>0</v>
      </c>
      <c r="O5" s="35">
        <f t="shared" ref="O5:O22" si="6">MAX((O$2-$D5),0)*$F5</f>
        <v>10.14</v>
      </c>
      <c r="P5" s="35">
        <f t="shared" ref="P5:P22" si="7">MIN(O$2,$D5)*$F5</f>
        <v>0</v>
      </c>
    </row>
    <row r="6" spans="1:29" x14ac:dyDescent="0.25">
      <c r="A6" s="1" t="s">
        <v>59</v>
      </c>
      <c r="B6" s="3">
        <v>62</v>
      </c>
      <c r="C6" s="5">
        <v>0.05</v>
      </c>
      <c r="D6" s="7">
        <v>0</v>
      </c>
      <c r="F6" s="8">
        <f t="shared" si="0"/>
        <v>0.05</v>
      </c>
      <c r="G6" s="7">
        <f t="shared" si="1"/>
        <v>3.1</v>
      </c>
      <c r="H6" s="7"/>
      <c r="I6" s="35">
        <f t="shared" si="2"/>
        <v>0.2</v>
      </c>
      <c r="J6" s="35">
        <f t="shared" si="3"/>
        <v>0</v>
      </c>
      <c r="L6" s="35">
        <f t="shared" si="4"/>
        <v>1.1500000000000001</v>
      </c>
      <c r="M6" s="35">
        <f t="shared" si="5"/>
        <v>0</v>
      </c>
      <c r="O6" s="35">
        <f t="shared" si="6"/>
        <v>3.9000000000000004</v>
      </c>
      <c r="P6" s="35">
        <f t="shared" si="7"/>
        <v>0</v>
      </c>
    </row>
    <row r="7" spans="1:29" x14ac:dyDescent="0.25">
      <c r="A7" s="1" t="s">
        <v>61</v>
      </c>
      <c r="B7" s="3">
        <v>62</v>
      </c>
      <c r="C7" s="5">
        <v>3.5000000000000003E-2</v>
      </c>
      <c r="D7" s="7">
        <v>0</v>
      </c>
      <c r="F7" s="8">
        <f t="shared" si="0"/>
        <v>3.5000000000000003E-2</v>
      </c>
      <c r="G7" s="7">
        <f t="shared" si="1"/>
        <v>2.1700000000000004</v>
      </c>
      <c r="H7" s="7"/>
      <c r="I7" s="35">
        <f t="shared" si="2"/>
        <v>0.14000000000000001</v>
      </c>
      <c r="J7" s="35">
        <f t="shared" si="3"/>
        <v>0</v>
      </c>
      <c r="L7" s="35">
        <f t="shared" si="4"/>
        <v>0.80500000000000005</v>
      </c>
      <c r="M7" s="35">
        <f t="shared" si="5"/>
        <v>0</v>
      </c>
      <c r="O7" s="35">
        <f t="shared" si="6"/>
        <v>2.7300000000000004</v>
      </c>
      <c r="P7" s="35">
        <f t="shared" si="7"/>
        <v>0</v>
      </c>
    </row>
    <row r="8" spans="1:29" x14ac:dyDescent="0.25">
      <c r="A8" s="1" t="s">
        <v>66</v>
      </c>
      <c r="B8" s="3">
        <v>62</v>
      </c>
      <c r="C8" s="5">
        <v>0.02</v>
      </c>
      <c r="D8" s="7">
        <v>0</v>
      </c>
      <c r="F8" s="8">
        <f t="shared" si="0"/>
        <v>0.02</v>
      </c>
      <c r="G8" s="7">
        <f t="shared" si="1"/>
        <v>1.24</v>
      </c>
      <c r="H8" s="7"/>
      <c r="I8" s="35">
        <f t="shared" si="2"/>
        <v>0.08</v>
      </c>
      <c r="J8" s="35">
        <f t="shared" si="3"/>
        <v>0</v>
      </c>
      <c r="L8" s="35">
        <f t="shared" si="4"/>
        <v>0.46</v>
      </c>
      <c r="M8" s="35">
        <f t="shared" si="5"/>
        <v>0</v>
      </c>
      <c r="O8" s="35">
        <f t="shared" si="6"/>
        <v>1.56</v>
      </c>
      <c r="P8" s="35">
        <f t="shared" si="7"/>
        <v>0</v>
      </c>
    </row>
    <row r="9" spans="1:29" x14ac:dyDescent="0.25">
      <c r="A9" s="1" t="s">
        <v>68</v>
      </c>
      <c r="B9" s="3">
        <v>62</v>
      </c>
      <c r="C9" s="5">
        <v>0.03</v>
      </c>
      <c r="D9" s="7">
        <v>0</v>
      </c>
      <c r="F9" s="8">
        <f t="shared" si="0"/>
        <v>0.03</v>
      </c>
      <c r="G9" s="7">
        <f t="shared" si="1"/>
        <v>1.8599999999999999</v>
      </c>
      <c r="H9" s="7"/>
      <c r="I9" s="35">
        <f t="shared" si="2"/>
        <v>0.12</v>
      </c>
      <c r="J9" s="35">
        <f t="shared" si="3"/>
        <v>0</v>
      </c>
      <c r="L9" s="35">
        <f t="shared" si="4"/>
        <v>0.69</v>
      </c>
      <c r="M9" s="35">
        <f t="shared" si="5"/>
        <v>0</v>
      </c>
      <c r="O9" s="35">
        <f t="shared" si="6"/>
        <v>2.34</v>
      </c>
      <c r="P9" s="35">
        <f t="shared" si="7"/>
        <v>0</v>
      </c>
    </row>
    <row r="10" spans="1:29" x14ac:dyDescent="0.25">
      <c r="A10" s="1" t="s">
        <v>63</v>
      </c>
      <c r="B10" s="3">
        <v>62.105263000000001</v>
      </c>
      <c r="C10" s="5">
        <v>0.02</v>
      </c>
      <c r="D10" s="7">
        <v>0</v>
      </c>
      <c r="F10" s="8">
        <f t="shared" si="0"/>
        <v>0.02</v>
      </c>
      <c r="G10" s="7">
        <f t="shared" si="1"/>
        <v>1.24210526</v>
      </c>
      <c r="H10" s="7"/>
      <c r="I10" s="35">
        <f t="shared" si="2"/>
        <v>0.08</v>
      </c>
      <c r="J10" s="35">
        <f t="shared" si="3"/>
        <v>0</v>
      </c>
      <c r="L10" s="35">
        <f t="shared" si="4"/>
        <v>0.46</v>
      </c>
      <c r="M10" s="35">
        <f t="shared" si="5"/>
        <v>0</v>
      </c>
      <c r="O10" s="35">
        <f t="shared" si="6"/>
        <v>1.56</v>
      </c>
      <c r="P10" s="35">
        <f t="shared" si="7"/>
        <v>0</v>
      </c>
    </row>
    <row r="11" spans="1:29" x14ac:dyDescent="0.25">
      <c r="A11" s="1" t="s">
        <v>58</v>
      </c>
      <c r="B11" s="3">
        <v>62.5</v>
      </c>
      <c r="C11" s="5">
        <v>0.15</v>
      </c>
      <c r="D11" s="7">
        <v>0</v>
      </c>
      <c r="F11" s="8">
        <f t="shared" si="0"/>
        <v>0.15</v>
      </c>
      <c r="G11" s="7">
        <f t="shared" si="1"/>
        <v>9.375</v>
      </c>
      <c r="H11" s="7"/>
      <c r="I11" s="35">
        <f t="shared" si="2"/>
        <v>0.6</v>
      </c>
      <c r="J11" s="35">
        <f t="shared" si="3"/>
        <v>0</v>
      </c>
      <c r="L11" s="35">
        <f t="shared" si="4"/>
        <v>3.4499999999999997</v>
      </c>
      <c r="M11" s="35">
        <f t="shared" si="5"/>
        <v>0</v>
      </c>
      <c r="O11" s="35">
        <f t="shared" si="6"/>
        <v>11.7</v>
      </c>
      <c r="P11" s="35">
        <f t="shared" si="7"/>
        <v>0</v>
      </c>
    </row>
    <row r="12" spans="1:29" x14ac:dyDescent="0.25">
      <c r="A12" s="1" t="s">
        <v>70</v>
      </c>
      <c r="B12" s="3">
        <v>63.5</v>
      </c>
      <c r="C12" s="5">
        <v>0.05</v>
      </c>
      <c r="D12" s="7">
        <v>0</v>
      </c>
      <c r="F12" s="8">
        <f t="shared" si="0"/>
        <v>0.05</v>
      </c>
      <c r="G12" s="7">
        <f t="shared" si="1"/>
        <v>3.1750000000000003</v>
      </c>
      <c r="H12" s="7"/>
      <c r="I12" s="35">
        <f t="shared" si="2"/>
        <v>0.2</v>
      </c>
      <c r="J12" s="35">
        <f t="shared" si="3"/>
        <v>0</v>
      </c>
      <c r="L12" s="35">
        <f t="shared" si="4"/>
        <v>1.1500000000000001</v>
      </c>
      <c r="M12" s="35">
        <f t="shared" si="5"/>
        <v>0</v>
      </c>
      <c r="O12" s="35">
        <f t="shared" si="6"/>
        <v>3.9000000000000004</v>
      </c>
      <c r="P12" s="35">
        <f t="shared" si="7"/>
        <v>0</v>
      </c>
    </row>
    <row r="13" spans="1:29" x14ac:dyDescent="0.25">
      <c r="A13" s="1" t="s">
        <v>55</v>
      </c>
      <c r="B13" s="3">
        <v>64</v>
      </c>
      <c r="C13" s="5">
        <v>0.08</v>
      </c>
      <c r="D13" s="7">
        <v>0</v>
      </c>
      <c r="F13" s="8">
        <f t="shared" si="0"/>
        <v>0.08</v>
      </c>
      <c r="G13" s="7">
        <f t="shared" si="1"/>
        <v>5.12</v>
      </c>
      <c r="H13" s="7"/>
      <c r="I13" s="35">
        <f t="shared" si="2"/>
        <v>0.32</v>
      </c>
      <c r="J13" s="35">
        <f t="shared" si="3"/>
        <v>0</v>
      </c>
      <c r="L13" s="35">
        <f t="shared" si="4"/>
        <v>1.84</v>
      </c>
      <c r="M13" s="35">
        <f t="shared" si="5"/>
        <v>0</v>
      </c>
      <c r="O13" s="35">
        <f t="shared" si="6"/>
        <v>6.24</v>
      </c>
      <c r="P13" s="35">
        <f t="shared" si="7"/>
        <v>0</v>
      </c>
    </row>
    <row r="14" spans="1:29" x14ac:dyDescent="0.25">
      <c r="A14" s="1" t="s">
        <v>53</v>
      </c>
      <c r="B14" s="3">
        <v>65</v>
      </c>
      <c r="C14" s="5">
        <v>0.125</v>
      </c>
      <c r="D14" s="7">
        <v>0</v>
      </c>
      <c r="F14" s="8">
        <f t="shared" si="0"/>
        <v>0.125</v>
      </c>
      <c r="G14" s="7">
        <f t="shared" si="1"/>
        <v>8.125</v>
      </c>
      <c r="H14" s="7"/>
      <c r="I14" s="35">
        <f t="shared" si="2"/>
        <v>0.5</v>
      </c>
      <c r="J14" s="35">
        <f t="shared" si="3"/>
        <v>0</v>
      </c>
      <c r="L14" s="35">
        <f t="shared" si="4"/>
        <v>2.875</v>
      </c>
      <c r="M14" s="35">
        <f t="shared" si="5"/>
        <v>0</v>
      </c>
      <c r="O14" s="35">
        <f t="shared" si="6"/>
        <v>9.75</v>
      </c>
      <c r="P14" s="35">
        <f t="shared" si="7"/>
        <v>0</v>
      </c>
    </row>
    <row r="15" spans="1:29" x14ac:dyDescent="0.25">
      <c r="A15" s="1" t="s">
        <v>56</v>
      </c>
      <c r="B15" s="3">
        <v>65</v>
      </c>
      <c r="C15" s="5">
        <v>2.5000000000000001E-2</v>
      </c>
      <c r="D15" s="7">
        <v>0</v>
      </c>
      <c r="F15" s="8">
        <f t="shared" si="0"/>
        <v>2.5000000000000001E-2</v>
      </c>
      <c r="G15" s="7">
        <f t="shared" si="1"/>
        <v>1.625</v>
      </c>
      <c r="H15" s="7"/>
      <c r="I15" s="35">
        <f t="shared" si="2"/>
        <v>0.1</v>
      </c>
      <c r="J15" s="35">
        <f t="shared" si="3"/>
        <v>0</v>
      </c>
      <c r="L15" s="35">
        <f t="shared" si="4"/>
        <v>0.57500000000000007</v>
      </c>
      <c r="M15" s="35">
        <f t="shared" si="5"/>
        <v>0</v>
      </c>
      <c r="O15" s="35">
        <f t="shared" si="6"/>
        <v>1.9500000000000002</v>
      </c>
      <c r="P15" s="35">
        <f t="shared" si="7"/>
        <v>0</v>
      </c>
    </row>
    <row r="16" spans="1:29" x14ac:dyDescent="0.25">
      <c r="A16" s="1" t="s">
        <v>67</v>
      </c>
      <c r="B16" s="3">
        <v>66.75</v>
      </c>
      <c r="C16" s="5">
        <v>0.1</v>
      </c>
      <c r="D16" s="7">
        <v>0</v>
      </c>
      <c r="F16" s="8">
        <f t="shared" si="0"/>
        <v>0.1</v>
      </c>
      <c r="G16" s="7">
        <f t="shared" si="1"/>
        <v>6.6750000000000007</v>
      </c>
      <c r="H16" s="7"/>
      <c r="I16" s="35">
        <f t="shared" si="2"/>
        <v>0.4</v>
      </c>
      <c r="J16" s="35">
        <f t="shared" si="3"/>
        <v>0</v>
      </c>
      <c r="L16" s="35">
        <f t="shared" si="4"/>
        <v>2.3000000000000003</v>
      </c>
      <c r="M16" s="35">
        <f t="shared" si="5"/>
        <v>0</v>
      </c>
      <c r="O16" s="35">
        <f t="shared" si="6"/>
        <v>7.8000000000000007</v>
      </c>
      <c r="P16" s="35">
        <f t="shared" si="7"/>
        <v>0</v>
      </c>
    </row>
    <row r="17" spans="1:16" x14ac:dyDescent="0.25">
      <c r="A17" s="1" t="s">
        <v>64</v>
      </c>
      <c r="B17" s="3">
        <v>67.5</v>
      </c>
      <c r="C17" s="5">
        <v>3.7499999999999999E-2</v>
      </c>
      <c r="D17" s="7">
        <v>0</v>
      </c>
      <c r="F17" s="8">
        <f t="shared" si="0"/>
        <v>3.7499999999999999E-2</v>
      </c>
      <c r="G17" s="7">
        <f t="shared" si="1"/>
        <v>2.53125</v>
      </c>
      <c r="H17" s="7"/>
      <c r="I17" s="35">
        <f t="shared" si="2"/>
        <v>0.15</v>
      </c>
      <c r="J17" s="35">
        <f t="shared" si="3"/>
        <v>0</v>
      </c>
      <c r="L17" s="35">
        <f t="shared" si="4"/>
        <v>0.86249999999999993</v>
      </c>
      <c r="M17" s="35">
        <f t="shared" si="5"/>
        <v>0</v>
      </c>
      <c r="O17" s="35">
        <f t="shared" si="6"/>
        <v>2.9249999999999998</v>
      </c>
      <c r="P17" s="35">
        <f t="shared" si="7"/>
        <v>0</v>
      </c>
    </row>
    <row r="18" spans="1:16" x14ac:dyDescent="0.25">
      <c r="A18" s="1" t="s">
        <v>57</v>
      </c>
      <c r="B18" s="3">
        <v>69</v>
      </c>
      <c r="C18" s="5">
        <v>7.0000000000000007E-2</v>
      </c>
      <c r="D18" s="7">
        <v>0</v>
      </c>
      <c r="F18" s="8">
        <f t="shared" si="0"/>
        <v>7.0000000000000007E-2</v>
      </c>
      <c r="G18" s="7">
        <f t="shared" si="1"/>
        <v>4.83</v>
      </c>
      <c r="H18" s="7"/>
      <c r="I18" s="35">
        <f t="shared" si="2"/>
        <v>0.28000000000000003</v>
      </c>
      <c r="J18" s="35">
        <f t="shared" si="3"/>
        <v>0</v>
      </c>
      <c r="L18" s="35">
        <f t="shared" si="4"/>
        <v>1.61</v>
      </c>
      <c r="M18" s="35">
        <f t="shared" si="5"/>
        <v>0</v>
      </c>
      <c r="O18" s="35">
        <f t="shared" si="6"/>
        <v>5.4600000000000009</v>
      </c>
      <c r="P18" s="35">
        <f t="shared" si="7"/>
        <v>0</v>
      </c>
    </row>
    <row r="19" spans="1:16" x14ac:dyDescent="0.25">
      <c r="A19" s="1" t="s">
        <v>65</v>
      </c>
      <c r="B19" s="3">
        <v>75</v>
      </c>
      <c r="C19" s="5">
        <v>0.02</v>
      </c>
      <c r="D19" s="7">
        <v>0</v>
      </c>
      <c r="F19" s="8">
        <v>0.02</v>
      </c>
      <c r="G19" s="7">
        <f t="shared" si="1"/>
        <v>1.5</v>
      </c>
      <c r="H19" s="7"/>
      <c r="I19" s="35">
        <f t="shared" si="2"/>
        <v>0.08</v>
      </c>
      <c r="J19" s="35">
        <f t="shared" si="3"/>
        <v>0</v>
      </c>
      <c r="L19" s="35">
        <f t="shared" si="4"/>
        <v>0.46</v>
      </c>
      <c r="M19" s="35">
        <f t="shared" si="5"/>
        <v>0</v>
      </c>
      <c r="O19" s="35">
        <f t="shared" si="6"/>
        <v>1.56</v>
      </c>
      <c r="P19" s="35">
        <f t="shared" si="7"/>
        <v>0</v>
      </c>
    </row>
    <row r="20" spans="1:16" x14ac:dyDescent="0.25">
      <c r="A20" s="1" t="s">
        <v>62</v>
      </c>
      <c r="B20" s="3">
        <v>79.5</v>
      </c>
      <c r="C20" s="5">
        <v>0.05</v>
      </c>
      <c r="D20" s="7">
        <v>0</v>
      </c>
      <c r="F20" s="8">
        <v>0.05</v>
      </c>
      <c r="G20" s="7">
        <f t="shared" si="1"/>
        <v>3.9750000000000001</v>
      </c>
      <c r="H20" s="7"/>
      <c r="I20" s="35">
        <f t="shared" si="2"/>
        <v>0.2</v>
      </c>
      <c r="J20" s="35">
        <f t="shared" si="3"/>
        <v>0</v>
      </c>
      <c r="L20" s="35">
        <f t="shared" si="4"/>
        <v>1.1500000000000001</v>
      </c>
      <c r="M20" s="35">
        <f t="shared" si="5"/>
        <v>0</v>
      </c>
      <c r="O20" s="35">
        <f t="shared" si="6"/>
        <v>3.9000000000000004</v>
      </c>
      <c r="P20" s="35">
        <f t="shared" si="7"/>
        <v>0</v>
      </c>
    </row>
    <row r="21" spans="1:16" x14ac:dyDescent="0.25">
      <c r="A21" s="1" t="s">
        <v>60</v>
      </c>
      <c r="B21" s="3">
        <v>80</v>
      </c>
      <c r="C21" s="5">
        <v>0.05</v>
      </c>
      <c r="D21" s="7">
        <v>0</v>
      </c>
      <c r="F21" s="8">
        <v>7.4999999999999997E-3</v>
      </c>
      <c r="G21" s="7">
        <f t="shared" si="1"/>
        <v>0.6</v>
      </c>
      <c r="H21" s="7"/>
      <c r="I21" s="35">
        <f t="shared" si="2"/>
        <v>0.03</v>
      </c>
      <c r="J21" s="35">
        <f t="shared" si="3"/>
        <v>0</v>
      </c>
      <c r="L21" s="35">
        <f t="shared" si="4"/>
        <v>0.17249999999999999</v>
      </c>
      <c r="M21" s="35">
        <f t="shared" si="5"/>
        <v>0</v>
      </c>
      <c r="O21" s="35">
        <f t="shared" si="6"/>
        <v>0.58499999999999996</v>
      </c>
      <c r="P21" s="35">
        <f t="shared" si="7"/>
        <v>0</v>
      </c>
    </row>
    <row r="22" spans="1:16" x14ac:dyDescent="0.25">
      <c r="A22" s="1" t="s">
        <v>69</v>
      </c>
      <c r="B22" s="3">
        <v>85</v>
      </c>
      <c r="C22" s="5">
        <v>2.5000000000000001E-2</v>
      </c>
      <c r="D22" s="7">
        <v>0</v>
      </c>
      <c r="F22" s="8">
        <v>0</v>
      </c>
      <c r="G22" s="7">
        <f t="shared" si="1"/>
        <v>0</v>
      </c>
      <c r="H22" s="7"/>
      <c r="I22" s="35">
        <f t="shared" si="2"/>
        <v>0</v>
      </c>
      <c r="J22" s="35">
        <f t="shared" si="3"/>
        <v>0</v>
      </c>
      <c r="L22" s="35">
        <f t="shared" si="4"/>
        <v>0</v>
      </c>
      <c r="M22" s="35">
        <f t="shared" si="5"/>
        <v>0</v>
      </c>
      <c r="O22" s="35">
        <f t="shared" si="6"/>
        <v>0</v>
      </c>
      <c r="P22" s="35">
        <f t="shared" si="7"/>
        <v>0</v>
      </c>
    </row>
    <row r="23" spans="1:16" ht="6" customHeight="1" x14ac:dyDescent="0.25">
      <c r="A23" s="36"/>
      <c r="B23" s="3"/>
      <c r="C23" s="5"/>
      <c r="D23" s="7"/>
      <c r="F23" s="8"/>
      <c r="G23" s="7"/>
      <c r="H23" s="7"/>
      <c r="I23" s="35"/>
      <c r="J23" s="35"/>
      <c r="L23" s="35"/>
      <c r="M23" s="35"/>
      <c r="O23" s="35"/>
      <c r="P23" s="35"/>
    </row>
    <row r="24" spans="1:16" x14ac:dyDescent="0.25">
      <c r="A24" s="6" t="s">
        <v>72</v>
      </c>
      <c r="B24" s="3">
        <v>64.5</v>
      </c>
      <c r="C24" s="5">
        <v>0.05</v>
      </c>
      <c r="D24" s="7">
        <v>15</v>
      </c>
      <c r="F24" s="8">
        <v>0</v>
      </c>
      <c r="G24" s="7">
        <f>F24*$B24</f>
        <v>0</v>
      </c>
      <c r="H24" s="7"/>
      <c r="I24" s="35">
        <f>MAX((I$2-$D24),0)*$F24</f>
        <v>0</v>
      </c>
      <c r="J24" s="35">
        <f>MIN(I$2,$D24)*$F24</f>
        <v>0</v>
      </c>
      <c r="L24" s="35">
        <f>MAX((L$2-$D24),0)*$F24</f>
        <v>0</v>
      </c>
      <c r="M24" s="35">
        <f>MIN(L$2,$D24)*$F24</f>
        <v>0</v>
      </c>
      <c r="O24" s="35">
        <f>MAX((O$2-$D24),0)*$F24</f>
        <v>0</v>
      </c>
      <c r="P24" s="35">
        <f>MIN(O$2,$D24)*$F24</f>
        <v>0</v>
      </c>
    </row>
    <row r="25" spans="1:16" x14ac:dyDescent="0.25">
      <c r="A25" s="6" t="s">
        <v>71</v>
      </c>
      <c r="B25" s="3">
        <v>36</v>
      </c>
      <c r="C25" s="5">
        <v>0.02</v>
      </c>
      <c r="D25" s="7">
        <v>50</v>
      </c>
      <c r="F25" s="8">
        <v>0</v>
      </c>
      <c r="G25" s="7">
        <f>F25*$B25</f>
        <v>0</v>
      </c>
      <c r="H25" s="7"/>
      <c r="I25" s="35">
        <f>MAX((I$2-$D25),0)*$F25</f>
        <v>0</v>
      </c>
      <c r="J25" s="35">
        <f>MIN(I$2,$D25)*$F25</f>
        <v>0</v>
      </c>
      <c r="L25" s="35">
        <f>MAX((L$2-$D25),0)*$F25</f>
        <v>0</v>
      </c>
      <c r="M25" s="35">
        <f>MIN(L$2,$D25)*$F25</f>
        <v>0</v>
      </c>
      <c r="O25" s="35">
        <f>MAX((O$2-$D25),0)*$F25</f>
        <v>0</v>
      </c>
      <c r="P25" s="35">
        <f>MIN(O$2,$D25)*$F25</f>
        <v>0</v>
      </c>
    </row>
    <row r="26" spans="1:16" x14ac:dyDescent="0.25">
      <c r="E26" s="32" t="s">
        <v>0</v>
      </c>
      <c r="F26" s="11">
        <f>SUM(F5:F25)</f>
        <v>1.0000000000000002</v>
      </c>
      <c r="G26" s="10">
        <f>SUM(G5:G25)</f>
        <v>64.878355259999992</v>
      </c>
      <c r="H26" s="30"/>
      <c r="I26" s="10">
        <f>SUM(I5:I25)</f>
        <v>4.0000000000000009</v>
      </c>
      <c r="J26" s="10">
        <f>SUM(J5:J25)</f>
        <v>0</v>
      </c>
      <c r="L26" s="10">
        <f>SUM(L5:L25)</f>
        <v>23</v>
      </c>
      <c r="M26" s="10">
        <f>SUM(M5:M25)</f>
        <v>0</v>
      </c>
      <c r="O26" s="10">
        <f>SUM(O5:O25)</f>
        <v>78.000000000000014</v>
      </c>
      <c r="P26" s="10">
        <f>SUM(P5:P25)</f>
        <v>0</v>
      </c>
    </row>
    <row r="28" spans="1:16" x14ac:dyDescent="0.25">
      <c r="D28" s="6" t="s">
        <v>4</v>
      </c>
      <c r="I28" s="32" t="s">
        <v>6</v>
      </c>
      <c r="J28" s="29">
        <f>J26+$G$26</f>
        <v>64.878355259999992</v>
      </c>
      <c r="L28" s="33"/>
      <c r="M28" s="29">
        <f>M26+$G$26</f>
        <v>64.878355259999992</v>
      </c>
      <c r="O28" s="33"/>
      <c r="P28" s="29">
        <f>P26+$G$26</f>
        <v>64.878355259999992</v>
      </c>
    </row>
    <row r="29" spans="1:16" x14ac:dyDescent="0.25">
      <c r="I29"/>
      <c r="J29"/>
      <c r="L29"/>
      <c r="M29"/>
      <c r="O29"/>
      <c r="P29"/>
    </row>
    <row r="30" spans="1:16" x14ac:dyDescent="0.25">
      <c r="I30"/>
      <c r="J30"/>
      <c r="L30"/>
      <c r="M30"/>
      <c r="O30"/>
      <c r="P30"/>
    </row>
    <row r="31" spans="1:16" x14ac:dyDescent="0.25">
      <c r="I31"/>
      <c r="J31"/>
      <c r="L31"/>
      <c r="M31"/>
      <c r="O31"/>
      <c r="P31"/>
    </row>
    <row r="32" spans="1:16" x14ac:dyDescent="0.25">
      <c r="I32"/>
      <c r="J32"/>
      <c r="L32"/>
      <c r="M32"/>
      <c r="O32"/>
      <c r="P32"/>
    </row>
    <row r="35" spans="1:1" customFormat="1" x14ac:dyDescent="0.25">
      <c r="A35" s="1"/>
    </row>
    <row r="36" spans="1:1" customFormat="1" x14ac:dyDescent="0.25">
      <c r="A36" s="1"/>
    </row>
    <row r="37" spans="1:1" customFormat="1" x14ac:dyDescent="0.25">
      <c r="A37" s="1"/>
    </row>
    <row r="38" spans="1:1" customFormat="1" x14ac:dyDescent="0.25">
      <c r="A38" s="1"/>
    </row>
    <row r="39" spans="1:1" customFormat="1" x14ac:dyDescent="0.25">
      <c r="A39" s="1"/>
    </row>
    <row r="40" spans="1:1" customFormat="1" x14ac:dyDescent="0.25">
      <c r="A40" s="1"/>
    </row>
    <row r="41" spans="1:1" customFormat="1" x14ac:dyDescent="0.25">
      <c r="A41" s="1"/>
    </row>
    <row r="42" spans="1:1" customFormat="1" x14ac:dyDescent="0.25">
      <c r="A42" s="1"/>
    </row>
    <row r="43" spans="1:1" customFormat="1" x14ac:dyDescent="0.25">
      <c r="A43" s="1"/>
    </row>
    <row r="44" spans="1:1" customFormat="1" x14ac:dyDescent="0.25">
      <c r="A44" s="1"/>
    </row>
    <row r="45" spans="1:1" customFormat="1" x14ac:dyDescent="0.25">
      <c r="A45" s="1"/>
    </row>
    <row r="46" spans="1:1" customFormat="1" x14ac:dyDescent="0.25">
      <c r="A46" s="1"/>
    </row>
    <row r="47" spans="1:1" customFormat="1" x14ac:dyDescent="0.25">
      <c r="A47" s="1"/>
    </row>
    <row r="48" spans="1:1" customFormat="1" x14ac:dyDescent="0.25">
      <c r="A48" s="1"/>
    </row>
    <row r="49" spans="1:1" customFormat="1" x14ac:dyDescent="0.25">
      <c r="A49" s="1"/>
    </row>
    <row r="50" spans="1:1" customFormat="1" x14ac:dyDescent="0.25">
      <c r="A50" s="1"/>
    </row>
    <row r="51" spans="1:1" customFormat="1" x14ac:dyDescent="0.25">
      <c r="A51" s="1"/>
    </row>
    <row r="52" spans="1:1" customFormat="1" x14ac:dyDescent="0.25">
      <c r="A52" s="1"/>
    </row>
    <row r="53" spans="1:1" customFormat="1" x14ac:dyDescent="0.25">
      <c r="A53" s="1"/>
    </row>
    <row r="54" spans="1:1" customFormat="1" x14ac:dyDescent="0.25">
      <c r="A54" s="1"/>
    </row>
    <row r="55" spans="1:1" customFormat="1" x14ac:dyDescent="0.25">
      <c r="A55" s="1"/>
    </row>
    <row r="56" spans="1:1" customFormat="1" x14ac:dyDescent="0.25">
      <c r="A56" s="1"/>
    </row>
    <row r="57" spans="1:1" customFormat="1" x14ac:dyDescent="0.25">
      <c r="A57" s="1"/>
    </row>
    <row r="58" spans="1:1" customFormat="1" x14ac:dyDescent="0.25">
      <c r="A58" s="1"/>
    </row>
    <row r="59" spans="1:1" customFormat="1" x14ac:dyDescent="0.25">
      <c r="A59" s="1"/>
    </row>
    <row r="60" spans="1:1" customFormat="1" x14ac:dyDescent="0.25">
      <c r="A60" s="1"/>
    </row>
    <row r="61" spans="1:1" customFormat="1" x14ac:dyDescent="0.25">
      <c r="A61" s="1"/>
    </row>
    <row r="62" spans="1:1" customFormat="1" x14ac:dyDescent="0.25">
      <c r="A62" s="1"/>
    </row>
    <row r="63" spans="1:1" customFormat="1" x14ac:dyDescent="0.25">
      <c r="A63" s="1"/>
    </row>
    <row r="64" spans="1:1" customFormat="1" x14ac:dyDescent="0.25">
      <c r="A64" s="1"/>
    </row>
    <row r="65" spans="1:1" customFormat="1" x14ac:dyDescent="0.25">
      <c r="A65" s="1"/>
    </row>
    <row r="66" spans="1:1" customFormat="1" x14ac:dyDescent="0.25">
      <c r="A66" s="1"/>
    </row>
    <row r="67" spans="1:1" customFormat="1" x14ac:dyDescent="0.25">
      <c r="A67" s="1"/>
    </row>
    <row r="68" spans="1:1" customFormat="1" x14ac:dyDescent="0.25">
      <c r="A68" s="1"/>
    </row>
    <row r="69" spans="1:1" customFormat="1" x14ac:dyDescent="0.25">
      <c r="A69" s="1"/>
    </row>
    <row r="70" spans="1:1" customFormat="1" x14ac:dyDescent="0.25">
      <c r="A70" s="1"/>
    </row>
    <row r="71" spans="1:1" customFormat="1" x14ac:dyDescent="0.25">
      <c r="A71" s="1"/>
    </row>
    <row r="72" spans="1:1" customFormat="1" x14ac:dyDescent="0.25">
      <c r="A72" s="1"/>
    </row>
    <row r="73" spans="1:1" customFormat="1" x14ac:dyDescent="0.25">
      <c r="A73" s="1"/>
    </row>
    <row r="74" spans="1:1" customFormat="1" x14ac:dyDescent="0.25">
      <c r="A74" s="1"/>
    </row>
    <row r="75" spans="1:1" customFormat="1" x14ac:dyDescent="0.25">
      <c r="A75" s="1"/>
    </row>
    <row r="76" spans="1:1" customFormat="1" x14ac:dyDescent="0.25">
      <c r="A76" s="1"/>
    </row>
    <row r="77" spans="1:1" customFormat="1" x14ac:dyDescent="0.25">
      <c r="A77" s="1"/>
    </row>
    <row r="78" spans="1:1" customFormat="1" x14ac:dyDescent="0.25">
      <c r="A78" s="1"/>
    </row>
    <row r="79" spans="1:1" customFormat="1" x14ac:dyDescent="0.25">
      <c r="A79" s="1"/>
    </row>
    <row r="80" spans="1:1" customFormat="1" x14ac:dyDescent="0.25">
      <c r="A80" s="1"/>
    </row>
    <row r="81" spans="1:1" customFormat="1" x14ac:dyDescent="0.25">
      <c r="A81" s="1"/>
    </row>
    <row r="82" spans="1:1" customFormat="1" x14ac:dyDescent="0.25">
      <c r="A82" s="1"/>
    </row>
    <row r="83" spans="1:1" customFormat="1" x14ac:dyDescent="0.25">
      <c r="A83" s="1"/>
    </row>
    <row r="84" spans="1:1" customFormat="1" x14ac:dyDescent="0.25">
      <c r="A84" s="1"/>
    </row>
    <row r="85" spans="1:1" customFormat="1" x14ac:dyDescent="0.25">
      <c r="A85" s="1"/>
    </row>
    <row r="86" spans="1:1" customFormat="1" x14ac:dyDescent="0.25">
      <c r="A86" s="1"/>
    </row>
    <row r="87" spans="1:1" customFormat="1" x14ac:dyDescent="0.25">
      <c r="A87" s="1"/>
    </row>
    <row r="88" spans="1:1" customFormat="1" x14ac:dyDescent="0.25">
      <c r="A88" s="1"/>
    </row>
    <row r="89" spans="1:1" customFormat="1" x14ac:dyDescent="0.25">
      <c r="A89" s="1"/>
    </row>
    <row r="90" spans="1:1" customFormat="1" x14ac:dyDescent="0.25">
      <c r="A90" s="1"/>
    </row>
    <row r="91" spans="1:1" customFormat="1" x14ac:dyDescent="0.25">
      <c r="A91" s="1"/>
    </row>
    <row r="92" spans="1:1" customFormat="1" x14ac:dyDescent="0.25">
      <c r="A92" s="1"/>
    </row>
    <row r="93" spans="1:1" customFormat="1" x14ac:dyDescent="0.25">
      <c r="A93" s="1"/>
    </row>
    <row r="94" spans="1:1" customFormat="1" x14ac:dyDescent="0.25">
      <c r="A94" s="1"/>
    </row>
    <row r="95" spans="1:1" customFormat="1" x14ac:dyDescent="0.25">
      <c r="A95" s="1"/>
    </row>
    <row r="96" spans="1:1" customFormat="1" x14ac:dyDescent="0.25">
      <c r="A96" s="1"/>
    </row>
    <row r="97" spans="1:1" customFormat="1" x14ac:dyDescent="0.25">
      <c r="A97" s="1"/>
    </row>
    <row r="98" spans="1:1" customFormat="1" x14ac:dyDescent="0.25">
      <c r="A98" s="1"/>
    </row>
    <row r="99" spans="1:1" customFormat="1" x14ac:dyDescent="0.25">
      <c r="A99" s="1"/>
    </row>
    <row r="100" spans="1:1" customFormat="1" x14ac:dyDescent="0.25">
      <c r="A100" s="1"/>
    </row>
    <row r="101" spans="1:1" customFormat="1" x14ac:dyDescent="0.25">
      <c r="A101" s="1"/>
    </row>
    <row r="102" spans="1:1" customFormat="1" x14ac:dyDescent="0.25">
      <c r="A102" s="1"/>
    </row>
    <row r="103" spans="1:1" customFormat="1" x14ac:dyDescent="0.25">
      <c r="A103" s="1"/>
    </row>
    <row r="104" spans="1:1" customFormat="1" x14ac:dyDescent="0.25">
      <c r="A104" s="1"/>
    </row>
    <row r="105" spans="1:1" customFormat="1" x14ac:dyDescent="0.25">
      <c r="A105" s="1"/>
    </row>
    <row r="106" spans="1:1" customFormat="1" x14ac:dyDescent="0.25">
      <c r="A106" s="1"/>
    </row>
    <row r="107" spans="1:1" customFormat="1" x14ac:dyDescent="0.25">
      <c r="A107" s="1"/>
    </row>
    <row r="108" spans="1:1" customFormat="1" x14ac:dyDescent="0.25">
      <c r="A108" s="1"/>
    </row>
    <row r="109" spans="1:1" customFormat="1" x14ac:dyDescent="0.25">
      <c r="A109" s="1"/>
    </row>
    <row r="110" spans="1:1" customFormat="1" x14ac:dyDescent="0.25">
      <c r="A110" s="1"/>
    </row>
    <row r="111" spans="1:1" customFormat="1" x14ac:dyDescent="0.25">
      <c r="A111" s="1"/>
    </row>
    <row r="112" spans="1:1" customFormat="1" x14ac:dyDescent="0.25">
      <c r="A112" s="1"/>
    </row>
    <row r="113" spans="1:1" customFormat="1" x14ac:dyDescent="0.25">
      <c r="A113" s="1"/>
    </row>
    <row r="114" spans="1:1" customFormat="1" x14ac:dyDescent="0.25">
      <c r="A114" s="1"/>
    </row>
    <row r="115" spans="1:1" customFormat="1" x14ac:dyDescent="0.25">
      <c r="A115" s="1"/>
    </row>
    <row r="116" spans="1:1" customFormat="1" x14ac:dyDescent="0.25">
      <c r="A116" s="1"/>
    </row>
    <row r="117" spans="1:1" customFormat="1" x14ac:dyDescent="0.25">
      <c r="A117" s="1"/>
    </row>
    <row r="118" spans="1:1" customFormat="1" x14ac:dyDescent="0.25">
      <c r="A118" s="1"/>
    </row>
    <row r="119" spans="1:1" customFormat="1" x14ac:dyDescent="0.25">
      <c r="A119" s="1"/>
    </row>
    <row r="120" spans="1:1" customFormat="1" x14ac:dyDescent="0.25">
      <c r="A120" s="1"/>
    </row>
    <row r="121" spans="1:1" customFormat="1" x14ac:dyDescent="0.25">
      <c r="A121" s="1"/>
    </row>
    <row r="122" spans="1:1" customFormat="1" x14ac:dyDescent="0.25">
      <c r="A122" s="1"/>
    </row>
    <row r="123" spans="1:1" customFormat="1" x14ac:dyDescent="0.25">
      <c r="A123" s="1"/>
    </row>
    <row r="124" spans="1:1" customFormat="1" x14ac:dyDescent="0.25">
      <c r="A124" s="1"/>
    </row>
    <row r="125" spans="1:1" customFormat="1" x14ac:dyDescent="0.25">
      <c r="A125" s="1"/>
    </row>
    <row r="126" spans="1:1" customFormat="1" x14ac:dyDescent="0.25">
      <c r="A126" s="1"/>
    </row>
    <row r="127" spans="1:1" customFormat="1" x14ac:dyDescent="0.25">
      <c r="A127" s="1"/>
    </row>
    <row r="128" spans="1:1" customFormat="1" x14ac:dyDescent="0.25">
      <c r="A128" s="1"/>
    </row>
    <row r="129" spans="1:1" customFormat="1" x14ac:dyDescent="0.25">
      <c r="A129" s="1"/>
    </row>
    <row r="130" spans="1:1" customFormat="1" x14ac:dyDescent="0.25">
      <c r="A130" s="1"/>
    </row>
    <row r="131" spans="1:1" customFormat="1" x14ac:dyDescent="0.25">
      <c r="A131" s="1"/>
    </row>
    <row r="132" spans="1:1" customFormat="1" x14ac:dyDescent="0.25">
      <c r="A132" s="1"/>
    </row>
    <row r="133" spans="1:1" customFormat="1" x14ac:dyDescent="0.25">
      <c r="A133" s="1"/>
    </row>
    <row r="134" spans="1:1" customFormat="1" x14ac:dyDescent="0.25">
      <c r="A134" s="1"/>
    </row>
    <row r="135" spans="1:1" customFormat="1" x14ac:dyDescent="0.25">
      <c r="A135" s="1"/>
    </row>
    <row r="136" spans="1:1" customFormat="1" x14ac:dyDescent="0.25">
      <c r="A136" s="1"/>
    </row>
    <row r="137" spans="1:1" customFormat="1" x14ac:dyDescent="0.25">
      <c r="A137" s="1"/>
    </row>
    <row r="138" spans="1:1" customFormat="1" x14ac:dyDescent="0.25">
      <c r="A138" s="1"/>
    </row>
  </sheetData>
  <sortState ref="A5:AC22">
    <sortCondition ref="B5:B22"/>
  </sortState>
  <mergeCells count="6">
    <mergeCell ref="I1:J1"/>
    <mergeCell ref="L1:M1"/>
    <mergeCell ref="O1:P1"/>
    <mergeCell ref="I2:J2"/>
    <mergeCell ref="L2:M2"/>
    <mergeCell ref="O2:P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4"/>
  <sheetViews>
    <sheetView topLeftCell="A15" zoomScale="80" zoomScaleNormal="80" zoomScalePageLayoutView="67" workbookViewId="0">
      <pane xSplit="1" topLeftCell="B1" activePane="topRight" state="frozen"/>
      <selection pane="topRight" activeCell="AF35" sqref="AF35"/>
    </sheetView>
  </sheetViews>
  <sheetFormatPr defaultColWidth="8.85546875" defaultRowHeight="15" x14ac:dyDescent="0.25"/>
  <cols>
    <col min="1" max="1" width="20.42578125" style="38" customWidth="1"/>
    <col min="2" max="2" width="9.140625" style="38" customWidth="1"/>
    <col min="3" max="3" width="13.42578125" style="38" customWidth="1"/>
    <col min="4" max="6" width="16.42578125" style="38" customWidth="1"/>
    <col min="7" max="7" width="4.5703125" style="38" customWidth="1"/>
    <col min="8" max="11" width="8.85546875" style="38" customWidth="1"/>
    <col min="12" max="13" width="8.85546875" style="38"/>
    <col min="14" max="14" width="4.42578125" style="38" customWidth="1"/>
    <col min="15" max="15" width="6.85546875" style="38" customWidth="1"/>
    <col min="16" max="16" width="16.42578125" style="38" customWidth="1"/>
    <col min="17" max="17" width="14.42578125" style="38" customWidth="1"/>
    <col min="18" max="18" width="13.42578125" style="38" customWidth="1"/>
    <col min="19" max="19" width="6.140625" style="38" customWidth="1"/>
    <col min="20" max="24" width="13" style="38" customWidth="1"/>
    <col min="25" max="30" width="3.42578125" customWidth="1"/>
    <col min="31" max="31" width="4.85546875" customWidth="1"/>
    <col min="32" max="32" width="16.42578125" style="38" customWidth="1"/>
    <col min="33" max="16384" width="8.85546875" style="38"/>
  </cols>
  <sheetData>
    <row r="1" spans="1:32" x14ac:dyDescent="0.25">
      <c r="A1" s="38" t="s">
        <v>93</v>
      </c>
    </row>
    <row r="2" spans="1:32" ht="30" x14ac:dyDescent="0.25">
      <c r="A2" s="39"/>
      <c r="B2" s="40" t="s">
        <v>52</v>
      </c>
      <c r="C2" s="40" t="s">
        <v>30</v>
      </c>
      <c r="D2" s="40" t="s">
        <v>29</v>
      </c>
      <c r="E2" s="40"/>
      <c r="F2" s="40"/>
    </row>
    <row r="3" spans="1:32" ht="15" customHeight="1" x14ac:dyDescent="0.25">
      <c r="A3" s="41" t="s">
        <v>34</v>
      </c>
      <c r="B3" s="42">
        <v>673302</v>
      </c>
      <c r="C3" s="42">
        <v>85765808</v>
      </c>
      <c r="D3" s="42">
        <v>126529323711</v>
      </c>
      <c r="E3" s="42"/>
      <c r="F3" s="42"/>
      <c r="I3" s="38">
        <f>B3*0.00000015</f>
        <v>0.1009953</v>
      </c>
    </row>
    <row r="4" spans="1:32" ht="15" customHeight="1" x14ac:dyDescent="0.25">
      <c r="A4" s="41" t="s">
        <v>35</v>
      </c>
      <c r="B4" s="42">
        <v>574770</v>
      </c>
      <c r="C4" s="42">
        <v>21516926</v>
      </c>
      <c r="D4" s="42">
        <v>9334131661</v>
      </c>
      <c r="E4" s="42"/>
      <c r="F4" s="42"/>
      <c r="I4" s="38">
        <f>B4*0.00000017</f>
        <v>9.7710899999999989E-2</v>
      </c>
    </row>
    <row r="5" spans="1:32" x14ac:dyDescent="0.25">
      <c r="A5" s="43" t="s">
        <v>0</v>
      </c>
      <c r="B5" s="44">
        <f>SUM(B3:B4)</f>
        <v>1248072</v>
      </c>
      <c r="C5" s="44">
        <f>SUM(C3:C4)</f>
        <v>107282734</v>
      </c>
      <c r="D5" s="44">
        <f>SUM(D3:D4)</f>
        <v>135863455372</v>
      </c>
      <c r="E5" s="42"/>
      <c r="F5" s="42"/>
    </row>
    <row r="7" spans="1:32" x14ac:dyDescent="0.25">
      <c r="A7" s="38" t="s">
        <v>94</v>
      </c>
      <c r="L7" s="67" t="s">
        <v>95</v>
      </c>
    </row>
    <row r="9" spans="1:32" x14ac:dyDescent="0.25">
      <c r="B9" s="15"/>
      <c r="C9" s="15"/>
      <c r="R9" s="46"/>
      <c r="T9" s="38" t="s">
        <v>73</v>
      </c>
    </row>
    <row r="10" spans="1:32" x14ac:dyDescent="0.25">
      <c r="A10" s="110" t="s">
        <v>7</v>
      </c>
      <c r="B10" s="110"/>
      <c r="C10" s="110"/>
      <c r="D10" s="110"/>
      <c r="E10" s="110"/>
      <c r="F10" s="110"/>
      <c r="G10" s="110"/>
      <c r="H10" s="110"/>
      <c r="I10" s="110"/>
      <c r="J10" s="110"/>
      <c r="R10" s="46"/>
      <c r="T10" s="38" t="s">
        <v>74</v>
      </c>
    </row>
    <row r="11" spans="1:32" x14ac:dyDescent="0.25">
      <c r="B11" s="34"/>
      <c r="C11" s="23"/>
      <c r="H11" s="111" t="s">
        <v>21</v>
      </c>
      <c r="I11" s="111"/>
      <c r="J11" s="48" t="s">
        <v>24</v>
      </c>
      <c r="L11" s="112" t="s">
        <v>75</v>
      </c>
      <c r="M11" s="112"/>
      <c r="P11" s="50" t="s">
        <v>78</v>
      </c>
      <c r="T11" s="49" t="s">
        <v>76</v>
      </c>
      <c r="Z11" s="4" t="s">
        <v>77</v>
      </c>
    </row>
    <row r="12" spans="1:32" ht="17.25" customHeight="1" x14ac:dyDescent="0.25">
      <c r="A12" s="19" t="s">
        <v>8</v>
      </c>
      <c r="B12" s="19" t="s">
        <v>33</v>
      </c>
      <c r="C12" s="24" t="s">
        <v>28</v>
      </c>
      <c r="D12" s="25" t="s">
        <v>0</v>
      </c>
      <c r="E12" s="74" t="s">
        <v>104</v>
      </c>
      <c r="F12" s="74" t="s">
        <v>105</v>
      </c>
      <c r="H12" s="51" t="s">
        <v>22</v>
      </c>
      <c r="I12" s="51" t="s">
        <v>23</v>
      </c>
      <c r="J12" s="51" t="s">
        <v>25</v>
      </c>
      <c r="L12" s="51" t="s">
        <v>79</v>
      </c>
      <c r="M12" s="53" t="s">
        <v>80</v>
      </c>
      <c r="P12" s="55" t="s">
        <v>82</v>
      </c>
      <c r="R12" s="52" t="s">
        <v>83</v>
      </c>
      <c r="T12" s="51">
        <v>1</v>
      </c>
      <c r="U12" s="51">
        <v>2</v>
      </c>
      <c r="V12" s="51">
        <v>3</v>
      </c>
      <c r="W12" s="51">
        <v>4</v>
      </c>
      <c r="X12" s="51">
        <v>5</v>
      </c>
      <c r="Z12" s="54">
        <v>1</v>
      </c>
      <c r="AA12" s="54">
        <v>2</v>
      </c>
      <c r="AB12" s="54">
        <v>3</v>
      </c>
      <c r="AC12" s="54">
        <v>4</v>
      </c>
      <c r="AD12" s="54">
        <v>5</v>
      </c>
      <c r="AE12" s="54"/>
      <c r="AF12" s="51" t="s">
        <v>81</v>
      </c>
    </row>
    <row r="13" spans="1:32" x14ac:dyDescent="0.25">
      <c r="A13" s="34" t="s">
        <v>9</v>
      </c>
      <c r="B13" s="34">
        <f>128+13</f>
        <v>141</v>
      </c>
      <c r="C13" s="16">
        <v>42140625</v>
      </c>
      <c r="D13" s="16">
        <f t="shared" ref="D13:D18" si="0">C13*B13</f>
        <v>5941828125</v>
      </c>
      <c r="E13" s="76">
        <f>$B$3/$B$19*B13*0.00000015</f>
        <v>2.2355317582417579E-2</v>
      </c>
      <c r="F13" s="76">
        <f>$B$3/$B$19*B13*0.00000017</f>
        <v>2.5336026593406589E-2</v>
      </c>
      <c r="H13" s="48">
        <v>3</v>
      </c>
      <c r="I13" s="48">
        <v>6</v>
      </c>
      <c r="J13" s="48">
        <v>155</v>
      </c>
      <c r="L13" s="77">
        <v>2</v>
      </c>
      <c r="M13" s="77">
        <v>0</v>
      </c>
      <c r="P13" s="46">
        <f t="shared" ref="P13:P18" si="1">(L13+M13)*C13</f>
        <v>84281250</v>
      </c>
      <c r="R13" s="72">
        <v>5519096.9394066371</v>
      </c>
      <c r="T13" s="72">
        <v>959680.54331351293</v>
      </c>
      <c r="U13" s="72">
        <v>2387519.5813953881</v>
      </c>
      <c r="V13" s="72">
        <v>3030020.1574415062</v>
      </c>
      <c r="W13" s="72">
        <v>2113478.7190520843</v>
      </c>
      <c r="X13" s="72">
        <v>1731104.1321227327</v>
      </c>
      <c r="Z13" s="1">
        <f>IF($L13&gt;=Z$12,1,0)</f>
        <v>1</v>
      </c>
      <c r="AA13" s="1">
        <f t="shared" ref="AA13:AD13" si="2">IF($L13&gt;=AA$12,1,0)</f>
        <v>1</v>
      </c>
      <c r="AB13" s="1">
        <f t="shared" si="2"/>
        <v>0</v>
      </c>
      <c r="AC13" s="1">
        <f t="shared" si="2"/>
        <v>0</v>
      </c>
      <c r="AD13" s="1">
        <f t="shared" si="2"/>
        <v>0</v>
      </c>
      <c r="AE13" s="1"/>
      <c r="AF13" s="46">
        <f>SUMPRODUCT(Z13:AD13,T13:X13)*SUM(H13:J13)</f>
        <v>548940820.45225978</v>
      </c>
    </row>
    <row r="14" spans="1:32" x14ac:dyDescent="0.25">
      <c r="A14" s="34" t="s">
        <v>10</v>
      </c>
      <c r="B14" s="34">
        <v>124</v>
      </c>
      <c r="C14" s="16">
        <v>22670238</v>
      </c>
      <c r="D14" s="16">
        <f t="shared" si="0"/>
        <v>2811109512</v>
      </c>
      <c r="E14" s="76">
        <f t="shared" ref="E14:E18" si="3">$B$3/$B$19*B14*0.00000015</f>
        <v>1.9659995604395603E-2</v>
      </c>
      <c r="F14" s="76">
        <f t="shared" ref="F14:F18" si="4">$B$3/$B$19*B14*0.00000017</f>
        <v>2.2281328351648349E-2</v>
      </c>
      <c r="H14" s="48">
        <v>3</v>
      </c>
      <c r="I14" s="48">
        <v>6</v>
      </c>
      <c r="J14" s="48">
        <v>188</v>
      </c>
      <c r="L14" s="77">
        <v>2</v>
      </c>
      <c r="M14" s="77">
        <v>0</v>
      </c>
      <c r="P14" s="46">
        <f t="shared" si="1"/>
        <v>45340476</v>
      </c>
      <c r="T14" s="72">
        <v>925385.3637011071</v>
      </c>
      <c r="U14" s="72">
        <v>1015578.697243075</v>
      </c>
      <c r="V14" s="72">
        <v>2255723.8991099326</v>
      </c>
      <c r="W14" s="72">
        <v>537794.5136821185</v>
      </c>
      <c r="X14" s="72">
        <v>2171534.4415324559</v>
      </c>
      <c r="Z14" s="1">
        <f t="shared" ref="Z14:AD18" si="5">IF($L14&gt;=Z$12,1,0)</f>
        <v>1</v>
      </c>
      <c r="AA14" s="1">
        <f t="shared" si="5"/>
        <v>1</v>
      </c>
      <c r="AB14" s="1">
        <f t="shared" si="5"/>
        <v>0</v>
      </c>
      <c r="AC14" s="1">
        <f t="shared" si="5"/>
        <v>0</v>
      </c>
      <c r="AD14" s="1">
        <f t="shared" si="5"/>
        <v>0</v>
      </c>
      <c r="AE14" s="1"/>
      <c r="AF14" s="46">
        <f t="shared" ref="AF14:AF18" si="6">SUMPRODUCT(Z14:AD14,T14:X14)*SUM(H14:J14)</f>
        <v>382369920.00600386</v>
      </c>
    </row>
    <row r="15" spans="1:32" x14ac:dyDescent="0.25">
      <c r="A15" s="34" t="s">
        <v>19</v>
      </c>
      <c r="B15" s="34">
        <v>15</v>
      </c>
      <c r="C15" s="16">
        <v>9489096</v>
      </c>
      <c r="D15" s="16">
        <f t="shared" si="0"/>
        <v>142336440</v>
      </c>
      <c r="E15" s="76">
        <f t="shared" si="3"/>
        <v>2.3782252747252745E-3</v>
      </c>
      <c r="F15" s="76">
        <f t="shared" si="4"/>
        <v>2.6953219780219777E-3</v>
      </c>
      <c r="H15" s="48">
        <v>3</v>
      </c>
      <c r="I15" s="48">
        <v>6</v>
      </c>
      <c r="J15" s="48">
        <v>168</v>
      </c>
      <c r="L15" s="77">
        <v>2</v>
      </c>
      <c r="M15" s="77">
        <v>0</v>
      </c>
      <c r="P15" s="46">
        <f t="shared" si="1"/>
        <v>18978192</v>
      </c>
      <c r="T15" s="72">
        <v>1192505.8931058147</v>
      </c>
      <c r="U15" s="72">
        <v>194428.3746958003</v>
      </c>
      <c r="V15" s="72">
        <v>1083091.3561311471</v>
      </c>
      <c r="W15" s="72">
        <v>2533530.1019039908</v>
      </c>
      <c r="X15" s="72">
        <v>433794.01296110323</v>
      </c>
      <c r="Z15" s="1">
        <f t="shared" si="5"/>
        <v>1</v>
      </c>
      <c r="AA15" s="1">
        <f t="shared" si="5"/>
        <v>1</v>
      </c>
      <c r="AB15" s="1">
        <f t="shared" si="5"/>
        <v>0</v>
      </c>
      <c r="AC15" s="1">
        <f t="shared" si="5"/>
        <v>0</v>
      </c>
      <c r="AD15" s="1">
        <f t="shared" si="5"/>
        <v>0</v>
      </c>
      <c r="AE15" s="1"/>
      <c r="AF15" s="46">
        <f t="shared" si="6"/>
        <v>245487365.40088585</v>
      </c>
    </row>
    <row r="16" spans="1:32" x14ac:dyDescent="0.25">
      <c r="A16" s="34" t="s">
        <v>20</v>
      </c>
      <c r="B16" s="34">
        <v>58</v>
      </c>
      <c r="C16" s="16">
        <v>33461906</v>
      </c>
      <c r="D16" s="16">
        <f t="shared" si="0"/>
        <v>1940790548</v>
      </c>
      <c r="E16" s="76">
        <f t="shared" si="3"/>
        <v>9.1958043956043949E-3</v>
      </c>
      <c r="F16" s="76">
        <f t="shared" si="4"/>
        <v>1.0421911648351647E-2</v>
      </c>
      <c r="H16" s="48">
        <v>3</v>
      </c>
      <c r="I16" s="48">
        <v>6</v>
      </c>
      <c r="J16" s="48">
        <v>225</v>
      </c>
      <c r="L16" s="77">
        <v>2</v>
      </c>
      <c r="M16" s="77">
        <v>0</v>
      </c>
      <c r="P16" s="46">
        <f t="shared" si="1"/>
        <v>66923812</v>
      </c>
      <c r="T16" s="72">
        <v>2769715.3700365913</v>
      </c>
      <c r="U16" s="72">
        <v>387034.7036329715</v>
      </c>
      <c r="V16" s="72">
        <v>189112.56672361691</v>
      </c>
      <c r="W16" s="72">
        <v>1389816.4358328443</v>
      </c>
      <c r="X16" s="72">
        <v>1960098.5440202062</v>
      </c>
      <c r="Z16" s="1">
        <f t="shared" si="5"/>
        <v>1</v>
      </c>
      <c r="AA16" s="1">
        <f t="shared" si="5"/>
        <v>1</v>
      </c>
      <c r="AB16" s="1">
        <f t="shared" si="5"/>
        <v>0</v>
      </c>
      <c r="AC16" s="1">
        <f t="shared" si="5"/>
        <v>0</v>
      </c>
      <c r="AD16" s="1">
        <f t="shared" si="5"/>
        <v>0</v>
      </c>
      <c r="AE16" s="1"/>
      <c r="AF16" s="46">
        <f t="shared" si="6"/>
        <v>738679517.23867774</v>
      </c>
    </row>
    <row r="17" spans="1:32" x14ac:dyDescent="0.25">
      <c r="A17" s="34" t="s">
        <v>11</v>
      </c>
      <c r="B17" s="34">
        <v>47</v>
      </c>
      <c r="C17" s="16">
        <v>72143835</v>
      </c>
      <c r="D17" s="16">
        <f t="shared" si="0"/>
        <v>3390760245</v>
      </c>
      <c r="E17" s="76">
        <f t="shared" si="3"/>
        <v>7.4517725274725272E-3</v>
      </c>
      <c r="F17" s="76">
        <f t="shared" si="4"/>
        <v>8.445342197802198E-3</v>
      </c>
      <c r="H17" s="48">
        <v>4</v>
      </c>
      <c r="I17" s="48">
        <v>6</v>
      </c>
      <c r="J17" s="48">
        <v>247</v>
      </c>
      <c r="L17" s="77">
        <v>2</v>
      </c>
      <c r="M17" s="77">
        <v>1</v>
      </c>
      <c r="P17" s="46">
        <f t="shared" si="1"/>
        <v>216431505</v>
      </c>
      <c r="T17" s="72">
        <v>1007544.2648849949</v>
      </c>
      <c r="U17" s="72">
        <v>1471967.760451101</v>
      </c>
      <c r="V17" s="72">
        <v>785207.67504755652</v>
      </c>
      <c r="W17" s="72">
        <v>444795.5823811763</v>
      </c>
      <c r="X17" s="72">
        <v>974822.77656259586</v>
      </c>
      <c r="Z17" s="1">
        <f t="shared" si="5"/>
        <v>1</v>
      </c>
      <c r="AA17" s="1">
        <f t="shared" si="5"/>
        <v>1</v>
      </c>
      <c r="AB17" s="1">
        <f t="shared" si="5"/>
        <v>0</v>
      </c>
      <c r="AC17" s="1">
        <f t="shared" si="5"/>
        <v>0</v>
      </c>
      <c r="AD17" s="1">
        <f t="shared" si="5"/>
        <v>0</v>
      </c>
      <c r="AE17" s="1"/>
      <c r="AF17" s="46">
        <f t="shared" si="6"/>
        <v>637234590.51137674</v>
      </c>
    </row>
    <row r="18" spans="1:32" x14ac:dyDescent="0.25">
      <c r="A18" s="34" t="s">
        <v>12</v>
      </c>
      <c r="B18" s="34">
        <f>252</f>
        <v>252</v>
      </c>
      <c r="C18" s="16">
        <v>8892149</v>
      </c>
      <c r="D18" s="16">
        <f t="shared" si="0"/>
        <v>2240821548</v>
      </c>
      <c r="E18" s="76">
        <f t="shared" si="3"/>
        <v>3.9954184615384608E-2</v>
      </c>
      <c r="F18" s="76">
        <f t="shared" si="4"/>
        <v>4.5281409230769225E-2</v>
      </c>
      <c r="H18" s="48">
        <v>2</v>
      </c>
      <c r="I18" s="48">
        <v>6</v>
      </c>
      <c r="J18" s="51">
        <v>140</v>
      </c>
      <c r="L18" s="77">
        <v>2</v>
      </c>
      <c r="M18" s="78">
        <v>0</v>
      </c>
      <c r="P18" s="46">
        <f t="shared" si="1"/>
        <v>17784298</v>
      </c>
      <c r="T18" s="72">
        <v>881896.26422182773</v>
      </c>
      <c r="U18" s="72">
        <v>279430.41380736127</v>
      </c>
      <c r="V18" s="72">
        <v>1050153.9003919745</v>
      </c>
      <c r="W18" s="72">
        <v>894617.27036566671</v>
      </c>
      <c r="X18" s="72">
        <v>208155.73147517157</v>
      </c>
      <c r="Z18" s="1">
        <f t="shared" si="5"/>
        <v>1</v>
      </c>
      <c r="AA18" s="1">
        <f t="shared" si="5"/>
        <v>1</v>
      </c>
      <c r="AB18" s="1">
        <f t="shared" si="5"/>
        <v>0</v>
      </c>
      <c r="AC18" s="1">
        <f t="shared" si="5"/>
        <v>0</v>
      </c>
      <c r="AD18" s="1">
        <f t="shared" si="5"/>
        <v>0</v>
      </c>
      <c r="AE18" s="1"/>
      <c r="AF18" s="46">
        <f t="shared" si="6"/>
        <v>171876348.34831995</v>
      </c>
    </row>
    <row r="19" spans="1:32" x14ac:dyDescent="0.25">
      <c r="A19" s="22" t="s">
        <v>0</v>
      </c>
      <c r="B19" s="26">
        <f>SUM(B13:B18)</f>
        <v>637</v>
      </c>
      <c r="C19" s="57"/>
      <c r="D19" s="17">
        <f>SUM(D13:D18)</f>
        <v>16467646418</v>
      </c>
      <c r="E19" s="16"/>
      <c r="F19" s="16"/>
      <c r="I19" s="47"/>
      <c r="J19" s="58">
        <f>SUMPRODUCT(B13:B18,J13:J18)</f>
        <v>107626</v>
      </c>
      <c r="K19" s="46"/>
      <c r="L19" s="48">
        <f>SUM(L13:L18)</f>
        <v>12</v>
      </c>
      <c r="M19" s="48">
        <f>SUM(M13:M18)</f>
        <v>1</v>
      </c>
      <c r="N19" s="47"/>
      <c r="O19" s="47" t="s">
        <v>85</v>
      </c>
      <c r="P19" s="59">
        <f>SUM(P13:P18)</f>
        <v>449739533</v>
      </c>
      <c r="Q19" s="47" t="s">
        <v>86</v>
      </c>
      <c r="R19" s="57">
        <f>SUM(R13:R18)</f>
        <v>5519096.9394066371</v>
      </c>
      <c r="AE19" s="47" t="s">
        <v>84</v>
      </c>
      <c r="AF19" s="59">
        <f>SUM(AF13:AF18)</f>
        <v>2724588561.9575238</v>
      </c>
    </row>
    <row r="20" spans="1:32" x14ac:dyDescent="0.25">
      <c r="A20" s="60"/>
      <c r="B20" s="60"/>
      <c r="C20" s="60"/>
      <c r="D20" s="61"/>
      <c r="E20" s="61"/>
      <c r="F20" s="61"/>
      <c r="L20" s="48"/>
      <c r="M20" s="48"/>
      <c r="N20" s="47"/>
      <c r="AF20" s="46"/>
    </row>
    <row r="21" spans="1:32" x14ac:dyDescent="0.25">
      <c r="B21" s="18"/>
      <c r="C21" s="18"/>
      <c r="L21" s="48"/>
      <c r="M21" s="48"/>
      <c r="O21"/>
      <c r="P21"/>
      <c r="R21" s="46"/>
      <c r="T21" s="38" t="s">
        <v>73</v>
      </c>
      <c r="X21"/>
      <c r="AF21"/>
    </row>
    <row r="22" spans="1:32" x14ac:dyDescent="0.25">
      <c r="A22" s="110" t="s">
        <v>13</v>
      </c>
      <c r="B22" s="110"/>
      <c r="C22" s="110"/>
      <c r="D22" s="110"/>
      <c r="E22" s="110"/>
      <c r="F22" s="110"/>
      <c r="G22" s="110"/>
      <c r="H22" s="110"/>
      <c r="I22" s="110"/>
      <c r="J22" s="110"/>
      <c r="K22" s="62"/>
      <c r="L22" s="48"/>
      <c r="M22" s="48"/>
      <c r="R22" s="46"/>
      <c r="T22" s="38" t="s">
        <v>74</v>
      </c>
      <c r="AF22" s="46"/>
    </row>
    <row r="23" spans="1:32" x14ac:dyDescent="0.25">
      <c r="A23" s="18"/>
      <c r="B23" s="34"/>
      <c r="C23" s="27"/>
      <c r="H23" s="111" t="s">
        <v>21</v>
      </c>
      <c r="I23" s="111"/>
      <c r="J23" s="48" t="s">
        <v>24</v>
      </c>
      <c r="L23" s="112" t="s">
        <v>75</v>
      </c>
      <c r="M23" s="112"/>
      <c r="P23" s="50" t="s">
        <v>78</v>
      </c>
      <c r="T23" s="49" t="s">
        <v>76</v>
      </c>
      <c r="Z23" s="4" t="s">
        <v>77</v>
      </c>
      <c r="AF23" s="46"/>
    </row>
    <row r="24" spans="1:32" ht="17.25" customHeight="1" x14ac:dyDescent="0.25">
      <c r="A24" s="19" t="s">
        <v>8</v>
      </c>
      <c r="B24" s="19" t="s">
        <v>33</v>
      </c>
      <c r="C24" s="24" t="s">
        <v>28</v>
      </c>
      <c r="D24" s="25" t="s">
        <v>0</v>
      </c>
      <c r="E24" s="74" t="s">
        <v>104</v>
      </c>
      <c r="F24" s="74" t="s">
        <v>105</v>
      </c>
      <c r="H24" s="51" t="s">
        <v>22</v>
      </c>
      <c r="I24" s="51" t="s">
        <v>23</v>
      </c>
      <c r="J24" s="51" t="s">
        <v>25</v>
      </c>
      <c r="L24" s="51" t="s">
        <v>79</v>
      </c>
      <c r="M24" s="53" t="s">
        <v>80</v>
      </c>
      <c r="P24" s="55" t="s">
        <v>82</v>
      </c>
      <c r="R24" s="52" t="s">
        <v>83</v>
      </c>
      <c r="T24" s="51">
        <v>1</v>
      </c>
      <c r="U24" s="51">
        <v>2</v>
      </c>
      <c r="V24" s="51">
        <v>3</v>
      </c>
      <c r="W24" s="51">
        <v>4</v>
      </c>
      <c r="X24" s="51">
        <v>5</v>
      </c>
      <c r="Z24" s="54">
        <v>1</v>
      </c>
      <c r="AA24" s="54">
        <v>2</v>
      </c>
      <c r="AB24" s="54">
        <v>3</v>
      </c>
      <c r="AC24" s="54">
        <v>4</v>
      </c>
      <c r="AD24" s="54">
        <v>5</v>
      </c>
      <c r="AE24" s="54"/>
      <c r="AF24" s="51" t="s">
        <v>81</v>
      </c>
    </row>
    <row r="25" spans="1:32" x14ac:dyDescent="0.25">
      <c r="A25" s="34" t="s">
        <v>14</v>
      </c>
      <c r="B25" s="34">
        <v>21</v>
      </c>
      <c r="C25" s="16">
        <v>6222520</v>
      </c>
      <c r="D25" s="16">
        <f t="shared" ref="D25:D30" si="7">C25*B25</f>
        <v>130672920</v>
      </c>
      <c r="E25" s="75">
        <f>$B$4/$B$31*B25*0.00000015</f>
        <v>6.7305780669144983E-3</v>
      </c>
      <c r="F25" s="75">
        <f>$B$4/$B$31*B25*0.00000017</f>
        <v>7.6279884758364306E-3</v>
      </c>
      <c r="H25" s="48">
        <v>2</v>
      </c>
      <c r="I25" s="48">
        <v>1</v>
      </c>
      <c r="J25" s="48">
        <v>37</v>
      </c>
      <c r="L25" s="77">
        <v>0</v>
      </c>
      <c r="M25" s="77">
        <v>0</v>
      </c>
      <c r="P25" s="46">
        <f t="shared" ref="P25:P30" si="8">(L25+M25)*C25</f>
        <v>0</v>
      </c>
      <c r="R25" s="72">
        <v>4318866.9921973431</v>
      </c>
      <c r="T25" s="72">
        <v>152945.2005440511</v>
      </c>
      <c r="U25" s="72">
        <v>4070431.8806024697</v>
      </c>
      <c r="V25" s="72">
        <v>1691666.6339883935</v>
      </c>
      <c r="W25" s="72">
        <v>866465.08232648706</v>
      </c>
      <c r="X25" s="72">
        <v>271905.81018251285</v>
      </c>
      <c r="Z25" s="1">
        <f>IF($L25&gt;=Z$12,1,0)</f>
        <v>0</v>
      </c>
      <c r="AA25" s="1">
        <f t="shared" ref="AA25:AD25" si="9">IF($L25&gt;=AA$12,1,0)</f>
        <v>0</v>
      </c>
      <c r="AB25" s="1">
        <f t="shared" si="9"/>
        <v>0</v>
      </c>
      <c r="AC25" s="1">
        <f t="shared" si="9"/>
        <v>0</v>
      </c>
      <c r="AD25" s="1">
        <f t="shared" si="9"/>
        <v>0</v>
      </c>
      <c r="AE25" s="1"/>
      <c r="AF25" s="46">
        <f>SUMPRODUCT(Z25:AD25,T25:X25)*SUM(H25:J25)</f>
        <v>0</v>
      </c>
    </row>
    <row r="26" spans="1:32" x14ac:dyDescent="0.25">
      <c r="A26" s="34" t="s">
        <v>15</v>
      </c>
      <c r="B26" s="34">
        <v>59</v>
      </c>
      <c r="C26" s="16">
        <v>9537020</v>
      </c>
      <c r="D26" s="16">
        <f t="shared" si="7"/>
        <v>562684180</v>
      </c>
      <c r="E26" s="75">
        <f t="shared" ref="E26:E30" si="10">$B$4/$B$31*B26*0.00000015</f>
        <v>1.8909719330855019E-2</v>
      </c>
      <c r="F26" s="75">
        <f t="shared" ref="F26:F30" si="11">$B$4/$B$31*B26*0.00000017</f>
        <v>2.1431015241635685E-2</v>
      </c>
      <c r="H26" s="48">
        <v>2</v>
      </c>
      <c r="I26" s="48">
        <v>1</v>
      </c>
      <c r="J26" s="48">
        <v>44</v>
      </c>
      <c r="L26" s="77">
        <v>1</v>
      </c>
      <c r="M26" s="77">
        <v>0</v>
      </c>
      <c r="P26" s="46">
        <f t="shared" si="8"/>
        <v>9537020</v>
      </c>
      <c r="T26" s="72">
        <v>939083.00826174498</v>
      </c>
      <c r="U26" s="72">
        <v>542663.13890118245</v>
      </c>
      <c r="V26" s="72">
        <v>475357.94790401816</v>
      </c>
      <c r="W26" s="72">
        <v>361025.97711675533</v>
      </c>
      <c r="X26" s="72">
        <v>227685.91519679985</v>
      </c>
      <c r="Z26" s="1">
        <f t="shared" ref="Z26:AD30" si="12">IF($L26&gt;=Z$12,1,0)</f>
        <v>1</v>
      </c>
      <c r="AA26" s="1">
        <f t="shared" si="12"/>
        <v>0</v>
      </c>
      <c r="AB26" s="1">
        <f t="shared" si="12"/>
        <v>0</v>
      </c>
      <c r="AC26" s="1">
        <f t="shared" si="12"/>
        <v>0</v>
      </c>
      <c r="AD26" s="1">
        <f t="shared" si="12"/>
        <v>0</v>
      </c>
      <c r="AE26" s="1"/>
      <c r="AF26" s="46">
        <f t="shared" ref="AF26:AF30" si="13">SUMPRODUCT(Z26:AD26,T26:X26)*SUM(H26:J26)</f>
        <v>44136901.388302013</v>
      </c>
    </row>
    <row r="27" spans="1:32" x14ac:dyDescent="0.25">
      <c r="A27" s="34" t="s">
        <v>16</v>
      </c>
      <c r="B27" s="34">
        <v>118</v>
      </c>
      <c r="C27" s="16">
        <v>10970054</v>
      </c>
      <c r="D27" s="16">
        <f t="shared" si="7"/>
        <v>1294466372</v>
      </c>
      <c r="E27" s="75">
        <f t="shared" si="10"/>
        <v>3.7819438661710038E-2</v>
      </c>
      <c r="F27" s="75">
        <f t="shared" si="11"/>
        <v>4.286203048327137E-2</v>
      </c>
      <c r="H27" s="48">
        <v>2</v>
      </c>
      <c r="I27" s="48">
        <v>1</v>
      </c>
      <c r="J27" s="48">
        <v>50</v>
      </c>
      <c r="L27" s="77">
        <v>0</v>
      </c>
      <c r="M27" s="77">
        <v>0</v>
      </c>
      <c r="P27" s="46">
        <f t="shared" si="8"/>
        <v>0</v>
      </c>
      <c r="T27" s="72">
        <v>1019098.9874262476</v>
      </c>
      <c r="U27" s="72">
        <v>3444857.2259219065</v>
      </c>
      <c r="V27" s="72">
        <v>2960951.7077858066</v>
      </c>
      <c r="W27" s="72">
        <v>3580827.5502969585</v>
      </c>
      <c r="X27" s="72">
        <v>347147.64873380231</v>
      </c>
      <c r="Z27" s="1">
        <f t="shared" si="12"/>
        <v>0</v>
      </c>
      <c r="AA27" s="1">
        <f t="shared" si="12"/>
        <v>0</v>
      </c>
      <c r="AB27" s="1">
        <f t="shared" si="12"/>
        <v>0</v>
      </c>
      <c r="AC27" s="1">
        <f t="shared" si="12"/>
        <v>0</v>
      </c>
      <c r="AD27" s="1">
        <f t="shared" si="12"/>
        <v>0</v>
      </c>
      <c r="AE27" s="1"/>
      <c r="AF27" s="46">
        <f t="shared" si="13"/>
        <v>0</v>
      </c>
    </row>
    <row r="28" spans="1:32" x14ac:dyDescent="0.25">
      <c r="A28" s="34" t="s">
        <v>17</v>
      </c>
      <c r="B28" s="34">
        <v>25</v>
      </c>
      <c r="C28" s="16">
        <v>13391055</v>
      </c>
      <c r="D28" s="16">
        <f t="shared" si="7"/>
        <v>334776375</v>
      </c>
      <c r="E28" s="75">
        <f t="shared" si="10"/>
        <v>8.0125929368029727E-3</v>
      </c>
      <c r="F28" s="75">
        <f t="shared" si="11"/>
        <v>9.0809386617100359E-3</v>
      </c>
      <c r="H28" s="48">
        <v>2</v>
      </c>
      <c r="I28" s="48">
        <v>2</v>
      </c>
      <c r="J28" s="48">
        <v>63</v>
      </c>
      <c r="L28" s="77">
        <v>0</v>
      </c>
      <c r="M28" s="77">
        <v>1</v>
      </c>
      <c r="P28" s="46">
        <f t="shared" si="8"/>
        <v>13391055</v>
      </c>
      <c r="T28" s="72">
        <v>843642.63685911545</v>
      </c>
      <c r="U28" s="72">
        <v>369003.00406672485</v>
      </c>
      <c r="V28" s="72">
        <v>414410.00871791033</v>
      </c>
      <c r="W28" s="72">
        <v>552077.54656779917</v>
      </c>
      <c r="X28" s="72">
        <v>1351428.2151088007</v>
      </c>
      <c r="Z28" s="1">
        <f t="shared" si="12"/>
        <v>0</v>
      </c>
      <c r="AA28" s="1">
        <f t="shared" si="12"/>
        <v>0</v>
      </c>
      <c r="AB28" s="1">
        <f t="shared" si="12"/>
        <v>0</v>
      </c>
      <c r="AC28" s="1">
        <f t="shared" si="12"/>
        <v>0</v>
      </c>
      <c r="AD28" s="1">
        <f t="shared" si="12"/>
        <v>0</v>
      </c>
      <c r="AE28" s="1"/>
      <c r="AF28" s="46">
        <f t="shared" si="13"/>
        <v>0</v>
      </c>
    </row>
    <row r="29" spans="1:32" x14ac:dyDescent="0.25">
      <c r="A29" s="34" t="s">
        <v>32</v>
      </c>
      <c r="B29" s="34">
        <v>7</v>
      </c>
      <c r="C29" s="16">
        <v>26200000</v>
      </c>
      <c r="D29" s="16">
        <f t="shared" si="7"/>
        <v>183400000</v>
      </c>
      <c r="E29" s="75">
        <f t="shared" si="10"/>
        <v>2.2435260223048325E-3</v>
      </c>
      <c r="F29" s="75">
        <f t="shared" si="11"/>
        <v>2.5426628252788099E-3</v>
      </c>
      <c r="H29" s="48">
        <v>2</v>
      </c>
      <c r="I29" s="48">
        <v>2</v>
      </c>
      <c r="J29" s="48">
        <v>63</v>
      </c>
      <c r="L29" s="77">
        <v>0</v>
      </c>
      <c r="M29" s="77">
        <v>0</v>
      </c>
      <c r="P29" s="46">
        <f t="shared" si="8"/>
        <v>0</v>
      </c>
      <c r="T29" s="72">
        <v>819751.955188922</v>
      </c>
      <c r="U29" s="72">
        <v>701759.20245999249</v>
      </c>
      <c r="V29" s="72">
        <v>1233214.0215888959</v>
      </c>
      <c r="W29" s="72">
        <v>900510.47852241597</v>
      </c>
      <c r="X29" s="72">
        <v>3640280.6761609581</v>
      </c>
      <c r="Z29" s="1">
        <f t="shared" si="12"/>
        <v>0</v>
      </c>
      <c r="AA29" s="1">
        <f t="shared" si="12"/>
        <v>0</v>
      </c>
      <c r="AB29" s="1">
        <f t="shared" si="12"/>
        <v>0</v>
      </c>
      <c r="AC29" s="1">
        <f t="shared" si="12"/>
        <v>0</v>
      </c>
      <c r="AD29" s="1">
        <f t="shared" si="12"/>
        <v>0</v>
      </c>
      <c r="AE29" s="1"/>
      <c r="AF29" s="46">
        <f t="shared" si="13"/>
        <v>0</v>
      </c>
    </row>
    <row r="30" spans="1:32" x14ac:dyDescent="0.25">
      <c r="A30" s="34" t="s">
        <v>18</v>
      </c>
      <c r="B30" s="19">
        <v>39</v>
      </c>
      <c r="C30" s="20">
        <v>5870192</v>
      </c>
      <c r="D30" s="20">
        <f t="shared" si="7"/>
        <v>228937488</v>
      </c>
      <c r="E30" s="75">
        <f t="shared" si="10"/>
        <v>1.2499644981412639E-2</v>
      </c>
      <c r="F30" s="75">
        <f t="shared" si="11"/>
        <v>1.4166264312267658E-2</v>
      </c>
      <c r="H30" s="48">
        <v>2</v>
      </c>
      <c r="I30" s="48">
        <v>2</v>
      </c>
      <c r="J30" s="51">
        <v>66</v>
      </c>
      <c r="L30" s="78">
        <v>0</v>
      </c>
      <c r="M30" s="78">
        <v>0</v>
      </c>
      <c r="P30" s="46">
        <f t="shared" si="8"/>
        <v>0</v>
      </c>
      <c r="T30" s="72">
        <v>4953200.8693618998</v>
      </c>
      <c r="U30" s="72">
        <v>953749.46437329846</v>
      </c>
      <c r="V30" s="72">
        <v>230274.16393786328</v>
      </c>
      <c r="W30" s="72">
        <v>353765.0699921801</v>
      </c>
      <c r="X30" s="72">
        <v>4513061.8925377075</v>
      </c>
      <c r="Z30" s="1">
        <f t="shared" si="12"/>
        <v>0</v>
      </c>
      <c r="AA30" s="1">
        <f t="shared" si="12"/>
        <v>0</v>
      </c>
      <c r="AB30" s="1">
        <f t="shared" si="12"/>
        <v>0</v>
      </c>
      <c r="AC30" s="1">
        <f t="shared" si="12"/>
        <v>0</v>
      </c>
      <c r="AD30" s="1">
        <f t="shared" si="12"/>
        <v>0</v>
      </c>
      <c r="AE30" s="1"/>
      <c r="AF30" s="46">
        <f t="shared" si="13"/>
        <v>0</v>
      </c>
    </row>
    <row r="31" spans="1:32" x14ac:dyDescent="0.25">
      <c r="A31" s="22" t="s">
        <v>0</v>
      </c>
      <c r="B31" s="34">
        <v>269</v>
      </c>
      <c r="C31" s="57"/>
      <c r="D31" s="16">
        <f>SUM(D27:D30)</f>
        <v>2041580235</v>
      </c>
      <c r="E31" s="16"/>
      <c r="F31" s="16"/>
      <c r="I31" s="47"/>
      <c r="J31" s="58">
        <f>SUMPRODUCT(B25:B30,J25:J30)</f>
        <v>13863</v>
      </c>
      <c r="L31" s="48">
        <f>SUM(L25:L30)</f>
        <v>1</v>
      </c>
      <c r="M31" s="48">
        <f>SUM(M25:M30)</f>
        <v>1</v>
      </c>
      <c r="N31" s="47"/>
      <c r="O31" s="47" t="s">
        <v>88</v>
      </c>
      <c r="P31" s="59">
        <f>SUM(P25:P30)</f>
        <v>22928075</v>
      </c>
      <c r="Q31" s="47" t="s">
        <v>89</v>
      </c>
      <c r="R31" s="57">
        <f>SUM(R25:R30)</f>
        <v>4318866.9921973431</v>
      </c>
      <c r="AE31" s="47" t="s">
        <v>87</v>
      </c>
      <c r="AF31" s="59">
        <f>SUM(AF25:AF30)</f>
        <v>44136901.388302013</v>
      </c>
    </row>
    <row r="32" spans="1:32" x14ac:dyDescent="0.25">
      <c r="A32" s="60"/>
      <c r="B32" s="60"/>
      <c r="C32" s="60"/>
      <c r="AE32" s="38"/>
    </row>
    <row r="33" spans="1:32" x14ac:dyDescent="0.25">
      <c r="A33" s="45" t="s">
        <v>31</v>
      </c>
      <c r="B33" s="63">
        <f>B31+B19</f>
        <v>906</v>
      </c>
      <c r="C33" s="60"/>
      <c r="D33" s="46">
        <f>D31+D19</f>
        <v>18509226653</v>
      </c>
      <c r="E33" s="46"/>
      <c r="F33" s="46"/>
      <c r="J33" s="64">
        <f>J31+J19</f>
        <v>121489</v>
      </c>
      <c r="L33" s="65"/>
      <c r="M33" s="65"/>
      <c r="O33" s="47" t="s">
        <v>90</v>
      </c>
      <c r="P33" s="56">
        <f>P31+P19</f>
        <v>472667608</v>
      </c>
      <c r="Q33" s="47" t="s">
        <v>91</v>
      </c>
      <c r="R33" s="56">
        <f>R31+R19</f>
        <v>9837963.9316039793</v>
      </c>
      <c r="AE33" s="47" t="s">
        <v>81</v>
      </c>
      <c r="AF33" s="56">
        <f>AF31+AF19</f>
        <v>2768725463.3458257</v>
      </c>
    </row>
    <row r="34" spans="1:32" x14ac:dyDescent="0.25">
      <c r="A34" s="60"/>
      <c r="B34" s="60"/>
      <c r="C34" s="60"/>
      <c r="L34" s="48"/>
      <c r="M34" s="48"/>
      <c r="N34" s="47"/>
    </row>
    <row r="35" spans="1:32" x14ac:dyDescent="0.25">
      <c r="A35" s="15"/>
      <c r="B35" s="15"/>
      <c r="C35" s="60"/>
      <c r="L35" s="65"/>
      <c r="M35" s="48"/>
      <c r="N35" s="47"/>
      <c r="O35"/>
      <c r="P35"/>
      <c r="X35" s="47"/>
      <c r="AE35" s="66" t="s">
        <v>92</v>
      </c>
      <c r="AF35" s="73">
        <f>AF33+P33+R33</f>
        <v>3251231035.2774296</v>
      </c>
    </row>
    <row r="36" spans="1:32" x14ac:dyDescent="0.25">
      <c r="A36" s="60"/>
      <c r="B36" s="60"/>
      <c r="C36" s="60"/>
    </row>
    <row r="37" spans="1:32" x14ac:dyDescent="0.25">
      <c r="A37" s="15"/>
      <c r="B37" s="37"/>
      <c r="C37" s="60"/>
    </row>
    <row r="38" spans="1:32" x14ac:dyDescent="0.25">
      <c r="A38" s="15"/>
      <c r="B38" s="37"/>
      <c r="C38" s="60"/>
    </row>
    <row r="39" spans="1:32" x14ac:dyDescent="0.25">
      <c r="A39" s="15"/>
      <c r="B39" s="21"/>
      <c r="C39" s="60"/>
    </row>
    <row r="40" spans="1:32" x14ac:dyDescent="0.25">
      <c r="N40"/>
    </row>
    <row r="41" spans="1:32" x14ac:dyDescent="0.25">
      <c r="N41"/>
    </row>
    <row r="42" spans="1:32" x14ac:dyDescent="0.25">
      <c r="N42"/>
    </row>
    <row r="43" spans="1:32" x14ac:dyDescent="0.25">
      <c r="N43"/>
    </row>
    <row r="44" spans="1:32" x14ac:dyDescent="0.25">
      <c r="N44"/>
    </row>
    <row r="45" spans="1:32" x14ac:dyDescent="0.25">
      <c r="N45"/>
    </row>
    <row r="46" spans="1:32" x14ac:dyDescent="0.25">
      <c r="N46"/>
    </row>
    <row r="47" spans="1:32" x14ac:dyDescent="0.25">
      <c r="N47"/>
    </row>
    <row r="48" spans="1:32" x14ac:dyDescent="0.25">
      <c r="N48"/>
    </row>
    <row r="49" spans="14:14" x14ac:dyDescent="0.25">
      <c r="N49"/>
    </row>
    <row r="50" spans="14:14" x14ac:dyDescent="0.25">
      <c r="N50"/>
    </row>
    <row r="51" spans="14:14" x14ac:dyDescent="0.25">
      <c r="N51"/>
    </row>
    <row r="52" spans="14:14" x14ac:dyDescent="0.25">
      <c r="N52"/>
    </row>
    <row r="53" spans="14:14" x14ac:dyDescent="0.25">
      <c r="N53"/>
    </row>
    <row r="54" spans="14:14" x14ac:dyDescent="0.25">
      <c r="N54"/>
    </row>
  </sheetData>
  <mergeCells count="6">
    <mergeCell ref="A10:J10"/>
    <mergeCell ref="H11:I11"/>
    <mergeCell ref="L11:M11"/>
    <mergeCell ref="A22:J22"/>
    <mergeCell ref="H23:I23"/>
    <mergeCell ref="L23:M23"/>
  </mergeCells>
  <pageMargins left="0.7" right="0.7" top="2.25" bottom="0.75" header="0.3" footer="0.3"/>
  <pageSetup scale="3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Risk Models</vt:lpstr>
      <vt:lpstr>Financial Models</vt:lpstr>
      <vt:lpstr>Results</vt:lpstr>
      <vt:lpstr>Table 3 (Offers from insurers)</vt:lpstr>
      <vt:lpstr>Table 4 (Example calculations)</vt:lpstr>
      <vt:lpstr>Table 5 (Example calculations)</vt:lpstr>
      <vt:lpstr>Table 6 (Loss calculations)</vt:lpstr>
    </vt:vector>
  </TitlesOfParts>
  <Company>AMR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 Hangarter</dc:creator>
  <cp:lastModifiedBy>Jackie Cui</cp:lastModifiedBy>
  <cp:lastPrinted>2016-04-05T20:42:05Z</cp:lastPrinted>
  <dcterms:created xsi:type="dcterms:W3CDTF">2009-10-05T17:53:09Z</dcterms:created>
  <dcterms:modified xsi:type="dcterms:W3CDTF">2020-02-05T21:01:12Z</dcterms:modified>
</cp:coreProperties>
</file>