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iaqicui/Downloads/"/>
    </mc:Choice>
  </mc:AlternateContent>
  <xr:revisionPtr revIDLastSave="0" documentId="13_ncr:1_{5609A674-F737-FF46-ADE2-39C13346126B}" xr6:coauthVersionLast="45" xr6:coauthVersionMax="45" xr10:uidLastSave="{00000000-0000-0000-0000-000000000000}"/>
  <bookViews>
    <workbookView xWindow="6660" yWindow="460" windowWidth="20680" windowHeight="21140" xr2:uid="{00000000-000D-0000-FFFF-FFFF00000000}"/>
  </bookViews>
  <sheets>
    <sheet name="BLS data" sheetId="1" r:id="rId1"/>
  </sheets>
  <externalReferences>
    <externalReference r:id="rId2"/>
  </externalReferences>
  <definedNames>
    <definedName name="Active_limit">'[1]BLS Model (Setup)'!$M$6</definedName>
    <definedName name="East_limit">'[1]BLS Model (Setup)'!$M$7</definedName>
    <definedName name="Power_capacities">'[1]BLS Model (Setup)'!$B$9:$I$9</definedName>
    <definedName name="Power_requirement">'[1]BLS Model (Setup)'!$M$3</definedName>
    <definedName name="Renewable_limit">'[1]BLS Model (Setup)'!$M$5</definedName>
    <definedName name="solver_adj" localSheetId="0" hidden="1">'BLS data'!$B$10:$I$10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'BLS data'!$B$10:$I$10</definedName>
    <definedName name="solver_lhs2" localSheetId="0" hidden="1">'BLS data'!$B$14</definedName>
    <definedName name="solver_lhs3" localSheetId="0" hidden="1">'BLS data'!$B$15</definedName>
    <definedName name="solver_lhs4" localSheetId="0" hidden="1">'BLS data'!$B$16</definedName>
    <definedName name="solver_lhs5" localSheetId="0" hidden="1">'BLS data'!$B$17</definedName>
    <definedName name="solver_lhs6" localSheetId="0" hidden="1">'BLS data'!$B$18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'BLS data'!$B$11</definedName>
    <definedName name="solver_pre" localSheetId="0" hidden="1">0.00000001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hs1" localSheetId="0" hidden="1">'BLS data'!$B$7:$I$7</definedName>
    <definedName name="solver_rhs2" localSheetId="0" hidden="1">'BLS data'!$D$14</definedName>
    <definedName name="solver_rhs3" localSheetId="0" hidden="1">'BLS data'!$D$15</definedName>
    <definedName name="solver_rhs4" localSheetId="0" hidden="1">'BLS data'!$D$16</definedName>
    <definedName name="solver_rhs5" localSheetId="0" hidden="1">'BLS data'!$D$17</definedName>
    <definedName name="solver_rhs6" localSheetId="0" hidden="1">'BLS data'!$D$18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West_limit">'[1]BLS Model (Setup)'!$M$8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1" i="1"/>
  <c r="B14" i="1"/>
  <c r="B18" i="1" s="1"/>
  <c r="B15" i="1" l="1"/>
</calcChain>
</file>

<file path=xl/sharedStrings.xml><?xml version="1.0" encoding="utf-8"?>
<sst xmlns="http://schemas.openxmlformats.org/spreadsheetml/2006/main" count="96" uniqueCount="31">
  <si>
    <t>Madison</t>
  </si>
  <si>
    <t>Barton</t>
  </si>
  <si>
    <t>Carroll</t>
  </si>
  <si>
    <t>Story</t>
  </si>
  <si>
    <t>Hardin</t>
  </si>
  <si>
    <t>Franklin</t>
  </si>
  <si>
    <t>Greene</t>
  </si>
  <si>
    <t>Webster</t>
  </si>
  <si>
    <t>Prices ($k/GWh)</t>
  </si>
  <si>
    <t>Active Developer</t>
  </si>
  <si>
    <t>Yes</t>
  </si>
  <si>
    <t>No</t>
  </si>
  <si>
    <t>East / West</t>
  </si>
  <si>
    <t>West</t>
  </si>
  <si>
    <t>East</t>
  </si>
  <si>
    <t>%  Renewable</t>
  </si>
  <si>
    <t>Capacity (GWh / year)</t>
  </si>
  <si>
    <t>Purchase</t>
  </si>
  <si>
    <t>RHS</t>
  </si>
  <si>
    <t>sum of purchase</t>
  </si>
  <si>
    <t>&gt;=</t>
  </si>
  <si>
    <t>objective</t>
  </si>
  <si>
    <t>renewable</t>
  </si>
  <si>
    <t>west</t>
  </si>
  <si>
    <t>&lt;=</t>
  </si>
  <si>
    <t>east</t>
  </si>
  <si>
    <t>active develop</t>
  </si>
  <si>
    <t>optimal purchasing plan for 1225 GWH</t>
  </si>
  <si>
    <t>binding constriants</t>
  </si>
  <si>
    <t>optimal purchasing plan for 1200 GWH</t>
  </si>
  <si>
    <t>optimal purchasing plan for 1250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</si>
</sst>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9" fontId="1" fillId="0" borderId="6" xfId="1" applyBorder="1" applyAlignment="1">
      <alignment horizontal="center"/>
    </xf>
    <xf numFmtId="9" fontId="1" fillId="0" borderId="0" xfId="1" applyBorder="1" applyAlignment="1">
      <alignment horizontal="center"/>
    </xf>
    <xf numFmtId="9" fontId="1" fillId="0" borderId="2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4" borderId="12" xfId="0" applyFill="1" applyBorder="1"/>
    <xf numFmtId="0" fontId="1" fillId="4" borderId="13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10" fontId="0" fillId="4" borderId="0" xfId="1" applyNumberFormat="1" applyFont="1" applyFill="1" applyBorder="1"/>
    <xf numFmtId="0" fontId="0" fillId="4" borderId="0" xfId="0" applyFill="1" applyBorder="1"/>
    <xf numFmtId="9" fontId="0" fillId="4" borderId="16" xfId="0" applyNumberFormat="1" applyFill="1" applyBorder="1"/>
    <xf numFmtId="0" fontId="1" fillId="4" borderId="16" xfId="0" applyFont="1" applyFill="1" applyBorder="1"/>
    <xf numFmtId="0" fontId="0" fillId="4" borderId="16" xfId="0" applyFont="1" applyFill="1" applyBorder="1"/>
    <xf numFmtId="0" fontId="0" fillId="4" borderId="17" xfId="0" applyFill="1" applyBorder="1"/>
    <xf numFmtId="10" fontId="0" fillId="4" borderId="18" xfId="1" applyNumberFormat="1" applyFont="1" applyFill="1" applyBorder="1"/>
    <xf numFmtId="0" fontId="0" fillId="4" borderId="18" xfId="0" applyFill="1" applyBorder="1"/>
    <xf numFmtId="9" fontId="0" fillId="4" borderId="19" xfId="0" applyNumberFormat="1" applyFill="1" applyBorder="1"/>
    <xf numFmtId="0" fontId="3" fillId="0" borderId="9" xfId="0" applyFont="1" applyBorder="1" applyAlignment="1">
      <alignment horizontal="left"/>
    </xf>
    <xf numFmtId="0" fontId="3" fillId="0" borderId="0" xfId="0" applyFont="1"/>
    <xf numFmtId="0" fontId="0" fillId="0" borderId="12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9" xfId="0" applyBorder="1"/>
    <xf numFmtId="0" fontId="0" fillId="0" borderId="11" xfId="0" applyBorder="1"/>
    <xf numFmtId="0" fontId="0" fillId="4" borderId="19" xfId="0" applyFont="1" applyFill="1" applyBorder="1"/>
    <xf numFmtId="0" fontId="3" fillId="0" borderId="0" xfId="0" applyFont="1" applyFill="1" applyBorder="1"/>
    <xf numFmtId="9" fontId="0" fillId="4" borderId="0" xfId="1" applyFont="1" applyFill="1" applyBorder="1"/>
    <xf numFmtId="9" fontId="0" fillId="4" borderId="16" xfId="1" applyFont="1" applyFill="1" applyBorder="1"/>
    <xf numFmtId="0" fontId="0" fillId="4" borderId="19" xfId="0" applyFill="1" applyBorder="1"/>
    <xf numFmtId="9" fontId="0" fillId="4" borderId="0" xfId="1" applyNumberFormat="1" applyFont="1" applyFill="1" applyBorder="1"/>
    <xf numFmtId="9" fontId="0" fillId="4" borderId="16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375478</xdr:colOff>
      <xdr:row>27</xdr:row>
      <xdr:rowOff>121479</xdr:rowOff>
    </xdr:from>
    <xdr:to>
      <xdr:col>15</xdr:col>
      <xdr:colOff>198783</xdr:colOff>
      <xdr:row>38</xdr:row>
      <xdr:rowOff>143566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4AE25E-EFEC-3A4C-9FA1-6ED0A642494B}"/>
            </a:ext>
          </a:extLst>
        </xdr:cNvPr>
        <xdr:cNvSpPr txBox="1"/>
      </xdr:nvSpPr>
      <xdr:spPr>
        <a:xfrm>
          <a:off x="7354956" y="4693479"/>
          <a:ext cx="3059044" cy="189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With constraints</a:t>
          </a:r>
          <a:r>
            <a:rPr lang="en-US" sz="1400" baseline="0"/>
            <a:t> in suppliers and purchasing plans, here BLS should follow the optimal purchasing plan in different need levels to minimize their costs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:/Decision%20Models%20Resources/Daytime%20DecModels/2015-2016/class%2010/optimization%20exercises/BLS%20model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"/>
      <sheetName val="BLS Model (Setup)"/>
      <sheetName val="BLS Model (Solved)"/>
      <sheetName val="BLS Model with Other Reqs."/>
      <sheetName val="Answer Report 1"/>
      <sheetName val="Sensitivity Report 1"/>
      <sheetName val="Changes in Requirements"/>
      <sheetName val="NBE Model_STS"/>
      <sheetName val="BLS Model (Solved)_STS"/>
      <sheetName val="NBE Model (Solved)_STS"/>
      <sheetName val="STS_1"/>
    </sheetNames>
    <sheetDataSet>
      <sheetData sheetId="0"/>
      <sheetData sheetId="1">
        <row r="3">
          <cell r="M3">
            <v>1225</v>
          </cell>
        </row>
        <row r="5">
          <cell r="M5">
            <v>0</v>
          </cell>
        </row>
        <row r="6">
          <cell r="M6">
            <v>0</v>
          </cell>
        </row>
        <row r="7">
          <cell r="M7">
            <v>720</v>
          </cell>
        </row>
        <row r="8">
          <cell r="M8">
            <v>650</v>
          </cell>
        </row>
        <row r="9">
          <cell r="B9">
            <v>300</v>
          </cell>
          <cell r="C9">
            <v>600</v>
          </cell>
          <cell r="D9">
            <v>510</v>
          </cell>
          <cell r="E9">
            <v>655</v>
          </cell>
          <cell r="F9">
            <v>575</v>
          </cell>
          <cell r="G9">
            <v>680</v>
          </cell>
          <cell r="H9">
            <v>450</v>
          </cell>
          <cell r="I9">
            <v>490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0"/>
  <sheetViews>
    <sheetView tabSelected="1" zoomScale="115" zoomScaleNormal="115" workbookViewId="0">
      <selection activeCell="M14" sqref="M14"/>
    </sheetView>
  </sheetViews>
  <sheetFormatPr baseColWidth="10" defaultColWidth="8.83203125" defaultRowHeight="13" x14ac:dyDescent="0.15"/>
  <cols>
    <col min="1" max="1" width="21.5" customWidth="1"/>
    <col min="2" max="2" width="7.83203125" customWidth="1"/>
    <col min="3" max="3" width="8.5" bestFit="1" customWidth="1"/>
    <col min="4" max="4" width="9.33203125" bestFit="1" customWidth="1"/>
    <col min="5" max="5" width="7.33203125" bestFit="1" customWidth="1"/>
    <col min="6" max="9" width="9.33203125" bestFit="1" customWidth="1"/>
    <col min="10" max="10" width="9.33203125" customWidth="1"/>
    <col min="11" max="11" width="10.33203125" bestFit="1" customWidth="1"/>
    <col min="12" max="12" width="3.33203125" bestFit="1" customWidth="1"/>
    <col min="13" max="13" width="6.5" bestFit="1" customWidth="1"/>
    <col min="14" max="14" width="4.1640625" customWidth="1"/>
  </cols>
  <sheetData>
    <row r="2" spans="1:10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/>
    </row>
    <row r="3" spans="1:10" x14ac:dyDescent="0.15">
      <c r="A3" s="4" t="s">
        <v>8</v>
      </c>
      <c r="B3" s="5">
        <v>49.5</v>
      </c>
      <c r="C3" s="6">
        <v>50</v>
      </c>
      <c r="D3" s="6">
        <v>61</v>
      </c>
      <c r="E3" s="6">
        <v>63.5</v>
      </c>
      <c r="F3" s="6">
        <v>66.5</v>
      </c>
      <c r="G3" s="6">
        <v>71</v>
      </c>
      <c r="H3" s="6">
        <v>72.5</v>
      </c>
      <c r="I3" s="7">
        <v>80</v>
      </c>
      <c r="J3" s="8"/>
    </row>
    <row r="4" spans="1:10" x14ac:dyDescent="0.15">
      <c r="A4" s="4" t="s">
        <v>9</v>
      </c>
      <c r="B4" s="9" t="s">
        <v>10</v>
      </c>
      <c r="C4" s="10" t="s">
        <v>10</v>
      </c>
      <c r="D4" s="10" t="s">
        <v>11</v>
      </c>
      <c r="E4" s="10" t="s">
        <v>10</v>
      </c>
      <c r="F4" s="10" t="s">
        <v>11</v>
      </c>
      <c r="G4" s="10" t="s">
        <v>10</v>
      </c>
      <c r="H4" s="10" t="s">
        <v>11</v>
      </c>
      <c r="I4" s="11" t="s">
        <v>11</v>
      </c>
      <c r="J4" s="12"/>
    </row>
    <row r="5" spans="1:10" x14ac:dyDescent="0.15">
      <c r="A5" s="4" t="s">
        <v>12</v>
      </c>
      <c r="B5" s="9" t="s">
        <v>13</v>
      </c>
      <c r="C5" s="10" t="s">
        <v>14</v>
      </c>
      <c r="D5" s="10" t="s">
        <v>13</v>
      </c>
      <c r="E5" s="10" t="s">
        <v>14</v>
      </c>
      <c r="F5" s="10" t="s">
        <v>14</v>
      </c>
      <c r="G5" s="10" t="s">
        <v>14</v>
      </c>
      <c r="H5" s="10" t="s">
        <v>13</v>
      </c>
      <c r="I5" s="11" t="s">
        <v>13</v>
      </c>
      <c r="J5" s="12"/>
    </row>
    <row r="6" spans="1:10" x14ac:dyDescent="0.15">
      <c r="A6" s="4" t="s">
        <v>15</v>
      </c>
      <c r="B6" s="13">
        <v>0.15</v>
      </c>
      <c r="C6" s="14">
        <v>0.16</v>
      </c>
      <c r="D6" s="14">
        <v>0.18</v>
      </c>
      <c r="E6" s="14">
        <v>0.2</v>
      </c>
      <c r="F6" s="14">
        <v>0.21</v>
      </c>
      <c r="G6" s="14">
        <v>0.22</v>
      </c>
      <c r="H6" s="14">
        <v>0.23</v>
      </c>
      <c r="I6" s="15">
        <v>0.25</v>
      </c>
      <c r="J6" s="12"/>
    </row>
    <row r="7" spans="1:10" x14ac:dyDescent="0.15">
      <c r="A7" s="4" t="s">
        <v>16</v>
      </c>
      <c r="B7" s="16">
        <v>300</v>
      </c>
      <c r="C7" s="17">
        <v>600</v>
      </c>
      <c r="D7" s="17">
        <v>510</v>
      </c>
      <c r="E7" s="17">
        <v>655</v>
      </c>
      <c r="F7" s="17">
        <v>575</v>
      </c>
      <c r="G7" s="17">
        <v>680</v>
      </c>
      <c r="H7" s="17">
        <v>450</v>
      </c>
      <c r="I7" s="18">
        <v>490</v>
      </c>
      <c r="J7" s="12"/>
    </row>
    <row r="9" spans="1:10" ht="14" thickBot="1" x14ac:dyDescent="0.2"/>
    <row r="10" spans="1:10" ht="14" thickBot="1" x14ac:dyDescent="0.2">
      <c r="A10" s="37" t="s">
        <v>17</v>
      </c>
      <c r="B10" s="20">
        <v>71.999999999999758</v>
      </c>
      <c r="C10" s="20">
        <v>600</v>
      </c>
      <c r="D10" s="20">
        <v>0</v>
      </c>
      <c r="E10" s="20">
        <v>0</v>
      </c>
      <c r="F10" s="20">
        <v>120.00000000000007</v>
      </c>
      <c r="G10" s="20">
        <v>0</v>
      </c>
      <c r="H10" s="20">
        <v>450</v>
      </c>
      <c r="I10" s="21">
        <v>8.0000000000002398</v>
      </c>
    </row>
    <row r="11" spans="1:10" ht="14" thickBot="1" x14ac:dyDescent="0.2">
      <c r="A11" s="37" t="s">
        <v>21</v>
      </c>
      <c r="B11" s="22">
        <f>SUMPRODUCT(B3:I3,B10:I10)</f>
        <v>74809.000000000015</v>
      </c>
    </row>
    <row r="13" spans="1:10" ht="14" thickBot="1" x14ac:dyDescent="0.2">
      <c r="A13" s="38" t="s">
        <v>18</v>
      </c>
      <c r="B13" s="19"/>
      <c r="C13" s="19"/>
      <c r="D13" s="19"/>
      <c r="E13" s="19"/>
      <c r="F13" s="19"/>
      <c r="G13" s="19"/>
      <c r="H13" s="19"/>
      <c r="I13" s="19"/>
    </row>
    <row r="14" spans="1:10" x14ac:dyDescent="0.15">
      <c r="A14" s="23" t="s">
        <v>19</v>
      </c>
      <c r="B14" s="24">
        <f>SUM(B10:I10)</f>
        <v>1250.0000000000002</v>
      </c>
      <c r="C14" s="25" t="s">
        <v>20</v>
      </c>
      <c r="D14" s="26">
        <v>1250</v>
      </c>
      <c r="F14" s="19"/>
    </row>
    <row r="15" spans="1:10" x14ac:dyDescent="0.15">
      <c r="A15" s="27" t="s">
        <v>22</v>
      </c>
      <c r="B15" s="28">
        <f>SUMPRODUCT(B6:I6,B10:I10)/B14</f>
        <v>0.18999999999999997</v>
      </c>
      <c r="C15" s="29" t="s">
        <v>20</v>
      </c>
      <c r="D15" s="30">
        <v>0.19</v>
      </c>
      <c r="F15" s="19"/>
    </row>
    <row r="16" spans="1:10" x14ac:dyDescent="0.15">
      <c r="A16" s="27" t="s">
        <v>23</v>
      </c>
      <c r="B16" s="29">
        <f>SUM(B10,D10,H10,I10)</f>
        <v>530</v>
      </c>
      <c r="C16" s="29" t="s">
        <v>24</v>
      </c>
      <c r="D16" s="31">
        <v>650</v>
      </c>
    </row>
    <row r="17" spans="1:9" x14ac:dyDescent="0.15">
      <c r="A17" s="27" t="s">
        <v>25</v>
      </c>
      <c r="B17" s="29">
        <f>SUM(C10,E10,F10,G10)</f>
        <v>720.00000000000011</v>
      </c>
      <c r="C17" s="29" t="s">
        <v>24</v>
      </c>
      <c r="D17" s="32">
        <v>720</v>
      </c>
    </row>
    <row r="18" spans="1:9" ht="14" thickBot="1" x14ac:dyDescent="0.2">
      <c r="A18" s="33" t="s">
        <v>26</v>
      </c>
      <c r="B18" s="34">
        <f>SUM(B10,C10,E10,G10)/B14</f>
        <v>0.53759999999999974</v>
      </c>
      <c r="C18" s="35" t="s">
        <v>20</v>
      </c>
      <c r="D18" s="36">
        <v>0.5</v>
      </c>
    </row>
    <row r="23" spans="1:9" ht="14" thickBot="1" x14ac:dyDescent="0.2">
      <c r="A23" s="38" t="s">
        <v>27</v>
      </c>
    </row>
    <row r="24" spans="1:9" x14ac:dyDescent="0.15">
      <c r="A24" s="39"/>
      <c r="B24" s="40" t="s">
        <v>0</v>
      </c>
      <c r="C24" s="40" t="s">
        <v>1</v>
      </c>
      <c r="D24" s="40" t="s">
        <v>2</v>
      </c>
      <c r="E24" s="40" t="s">
        <v>3</v>
      </c>
      <c r="F24" s="40" t="s">
        <v>4</v>
      </c>
      <c r="G24" s="40" t="s">
        <v>5</v>
      </c>
      <c r="H24" s="40" t="s">
        <v>6</v>
      </c>
      <c r="I24" s="41" t="s">
        <v>7</v>
      </c>
    </row>
    <row r="25" spans="1:9" ht="14" thickBot="1" x14ac:dyDescent="0.2">
      <c r="A25" s="42" t="s">
        <v>17</v>
      </c>
      <c r="B25" s="43">
        <v>54.999999999999886</v>
      </c>
      <c r="C25" s="43">
        <v>600</v>
      </c>
      <c r="D25" s="43">
        <v>0</v>
      </c>
      <c r="E25" s="43">
        <v>19.999999999993747</v>
      </c>
      <c r="F25" s="43">
        <v>100.00000000000627</v>
      </c>
      <c r="G25" s="43">
        <v>0</v>
      </c>
      <c r="H25" s="43">
        <v>450</v>
      </c>
      <c r="I25" s="44">
        <v>0</v>
      </c>
    </row>
    <row r="26" spans="1:9" ht="14" thickBot="1" x14ac:dyDescent="0.2">
      <c r="A26" s="45" t="s">
        <v>21</v>
      </c>
      <c r="B26" s="46">
        <v>73267.5</v>
      </c>
    </row>
    <row r="27" spans="1:9" ht="14" thickBot="1" x14ac:dyDescent="0.2">
      <c r="A27" s="48" t="s">
        <v>28</v>
      </c>
    </row>
    <row r="28" spans="1:9" x14ac:dyDescent="0.15">
      <c r="A28" s="23" t="s">
        <v>19</v>
      </c>
      <c r="B28" s="24">
        <v>1225</v>
      </c>
      <c r="C28" s="25" t="s">
        <v>20</v>
      </c>
      <c r="D28" s="26">
        <v>1225</v>
      </c>
    </row>
    <row r="29" spans="1:9" x14ac:dyDescent="0.15">
      <c r="A29" s="27" t="s">
        <v>22</v>
      </c>
      <c r="B29" s="28">
        <v>0.19000000000000006</v>
      </c>
      <c r="C29" s="29" t="s">
        <v>20</v>
      </c>
      <c r="D29" s="30">
        <v>0.19</v>
      </c>
    </row>
    <row r="30" spans="1:9" ht="14" thickBot="1" x14ac:dyDescent="0.2">
      <c r="A30" s="33" t="s">
        <v>25</v>
      </c>
      <c r="B30" s="35">
        <v>720</v>
      </c>
      <c r="C30" s="35" t="s">
        <v>24</v>
      </c>
      <c r="D30" s="47">
        <v>720</v>
      </c>
    </row>
    <row r="33" spans="1:9" ht="14" thickBot="1" x14ac:dyDescent="0.2">
      <c r="A33" s="38" t="s">
        <v>30</v>
      </c>
    </row>
    <row r="34" spans="1:9" x14ac:dyDescent="0.15">
      <c r="A34" s="39"/>
      <c r="B34" s="40" t="s">
        <v>0</v>
      </c>
      <c r="C34" s="40" t="s">
        <v>1</v>
      </c>
      <c r="D34" s="40" t="s">
        <v>2</v>
      </c>
      <c r="E34" s="40" t="s">
        <v>3</v>
      </c>
      <c r="F34" s="40" t="s">
        <v>4</v>
      </c>
      <c r="G34" s="40" t="s">
        <v>5</v>
      </c>
      <c r="H34" s="40" t="s">
        <v>6</v>
      </c>
      <c r="I34" s="41" t="s">
        <v>7</v>
      </c>
    </row>
    <row r="35" spans="1:9" ht="14" thickBot="1" x14ac:dyDescent="0.2">
      <c r="A35" s="42" t="s">
        <v>17</v>
      </c>
      <c r="B35" s="43">
        <v>71.999999999999758</v>
      </c>
      <c r="C35" s="43">
        <v>600</v>
      </c>
      <c r="D35" s="43">
        <v>0</v>
      </c>
      <c r="E35" s="43">
        <v>0</v>
      </c>
      <c r="F35" s="43">
        <v>120.00000000000007</v>
      </c>
      <c r="G35" s="43">
        <v>0</v>
      </c>
      <c r="H35" s="43">
        <v>450</v>
      </c>
      <c r="I35" s="44">
        <v>8.0000000000002398</v>
      </c>
    </row>
    <row r="36" spans="1:9" ht="14" thickBot="1" x14ac:dyDescent="0.2">
      <c r="A36" s="45" t="s">
        <v>21</v>
      </c>
      <c r="B36" s="46">
        <v>74809.000000000015</v>
      </c>
    </row>
    <row r="37" spans="1:9" ht="14" thickBot="1" x14ac:dyDescent="0.2">
      <c r="A37" s="48" t="s">
        <v>28</v>
      </c>
    </row>
    <row r="38" spans="1:9" x14ac:dyDescent="0.15">
      <c r="A38" s="23" t="s">
        <v>19</v>
      </c>
      <c r="B38" s="25">
        <v>1250.0000000000002</v>
      </c>
      <c r="C38" s="25" t="s">
        <v>20</v>
      </c>
      <c r="D38" s="26">
        <v>1250</v>
      </c>
    </row>
    <row r="39" spans="1:9" x14ac:dyDescent="0.15">
      <c r="A39" s="27" t="s">
        <v>22</v>
      </c>
      <c r="B39" s="49">
        <v>0.18999999999999997</v>
      </c>
      <c r="C39" s="29" t="s">
        <v>20</v>
      </c>
      <c r="D39" s="50">
        <v>0.19</v>
      </c>
    </row>
    <row r="40" spans="1:9" ht="14" thickBot="1" x14ac:dyDescent="0.2">
      <c r="A40" s="33" t="s">
        <v>25</v>
      </c>
      <c r="B40" s="35">
        <v>720.00000000000011</v>
      </c>
      <c r="C40" s="35" t="s">
        <v>24</v>
      </c>
      <c r="D40" s="51">
        <v>720</v>
      </c>
    </row>
    <row r="43" spans="1:9" ht="14" thickBot="1" x14ac:dyDescent="0.2">
      <c r="A43" s="38" t="s">
        <v>29</v>
      </c>
    </row>
    <row r="44" spans="1:9" x14ac:dyDescent="0.15">
      <c r="A44" s="39"/>
      <c r="B44" s="40" t="s">
        <v>0</v>
      </c>
      <c r="C44" s="40" t="s">
        <v>1</v>
      </c>
      <c r="D44" s="40" t="s">
        <v>2</v>
      </c>
      <c r="E44" s="40" t="s">
        <v>3</v>
      </c>
      <c r="F44" s="40" t="s">
        <v>4</v>
      </c>
      <c r="G44" s="40" t="s">
        <v>5</v>
      </c>
      <c r="H44" s="40" t="s">
        <v>6</v>
      </c>
      <c r="I44" s="41" t="s">
        <v>7</v>
      </c>
    </row>
    <row r="45" spans="1:9" ht="14" thickBot="1" x14ac:dyDescent="0.2">
      <c r="A45" s="42" t="s">
        <v>17</v>
      </c>
      <c r="B45" s="43">
        <v>30.000000000000057</v>
      </c>
      <c r="C45" s="43">
        <v>600</v>
      </c>
      <c r="D45" s="43">
        <v>0</v>
      </c>
      <c r="E45" s="43">
        <v>119.99995663778826</v>
      </c>
      <c r="F45" s="43">
        <v>4.3362211741282408E-5</v>
      </c>
      <c r="G45" s="43">
        <v>0</v>
      </c>
      <c r="H45" s="43">
        <v>450</v>
      </c>
      <c r="I45" s="44">
        <v>0</v>
      </c>
    </row>
    <row r="46" spans="1:9" ht="14" thickBot="1" x14ac:dyDescent="0.2">
      <c r="A46" s="45" t="s">
        <v>21</v>
      </c>
      <c r="B46" s="46">
        <v>71730.000130086642</v>
      </c>
    </row>
    <row r="47" spans="1:9" ht="14" thickBot="1" x14ac:dyDescent="0.2">
      <c r="A47" s="48" t="s">
        <v>28</v>
      </c>
    </row>
    <row r="48" spans="1:9" x14ac:dyDescent="0.15">
      <c r="A48" s="23" t="s">
        <v>19</v>
      </c>
      <c r="B48" s="25">
        <v>1200</v>
      </c>
      <c r="C48" s="25" t="s">
        <v>20</v>
      </c>
      <c r="D48" s="26">
        <v>1200</v>
      </c>
    </row>
    <row r="49" spans="1:4" x14ac:dyDescent="0.15">
      <c r="A49" s="27" t="s">
        <v>22</v>
      </c>
      <c r="B49" s="52">
        <v>0.19000000036135176</v>
      </c>
      <c r="C49" s="29" t="s">
        <v>20</v>
      </c>
      <c r="D49" s="53">
        <v>0.19</v>
      </c>
    </row>
    <row r="50" spans="1:4" ht="14" thickBot="1" x14ac:dyDescent="0.2">
      <c r="A50" s="33" t="s">
        <v>25</v>
      </c>
      <c r="B50" s="35">
        <v>720</v>
      </c>
      <c r="C50" s="35" t="s">
        <v>24</v>
      </c>
      <c r="D50" s="51">
        <v>720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dbbrown</dc:creator>
  <cp:lastModifiedBy>Microsoft Office User</cp:lastModifiedBy>
  <dcterms:created xsi:type="dcterms:W3CDTF">2014-04-11T21:13:01Z</dcterms:created>
  <dcterms:modified xsi:type="dcterms:W3CDTF">2020-02-16T21:18:08Z</dcterms:modified>
</cp:coreProperties>
</file>