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qicui/Downloads/"/>
    </mc:Choice>
  </mc:AlternateContent>
  <xr:revisionPtr revIDLastSave="0" documentId="13_ncr:1_{39D6037E-D09A-854C-A459-E380C41016E9}" xr6:coauthVersionLast="45" xr6:coauthVersionMax="45" xr10:uidLastSave="{00000000-0000-0000-0000-000000000000}"/>
  <bookViews>
    <workbookView xWindow="2380" yWindow="460" windowWidth="36960" windowHeight="20060" xr2:uid="{00000000-000D-0000-FFFF-FFFF00000000}"/>
  </bookViews>
  <sheets>
    <sheet name="Exchange rate calculator" sheetId="1" r:id="rId1"/>
    <sheet name="Sensitivity Report 2" sheetId="6" r:id="rId2"/>
    <sheet name="Exchange rate calculator (2)" sheetId="7" r:id="rId3"/>
  </sheets>
  <definedNames>
    <definedName name="anscount" hidden="1">2</definedName>
    <definedName name="sencount" hidden="1">4</definedName>
    <definedName name="solver_adj" localSheetId="0" hidden="1">'Exchange rate calculator'!$C$14:$G$18</definedName>
    <definedName name="solver_adj" localSheetId="2" hidden="1">'Exchange rate calculator (2)'!$C$14:$G$18</definedName>
    <definedName name="solver_cct" localSheetId="0" hidden="1">20</definedName>
    <definedName name="solver_cct" localSheetId="2" hidden="1">20</definedName>
    <definedName name="solver_cgt" localSheetId="0" hidden="1">1</definedName>
    <definedName name="solver_cgt" localSheetId="2" hidden="1">1</definedName>
    <definedName name="solver_cir1" localSheetId="0" hidden="1">1</definedName>
    <definedName name="solver_cir1" localSheetId="2" hidden="1">1</definedName>
    <definedName name="solver_cvg" localSheetId="0" hidden="1">0.0001</definedName>
    <definedName name="solver_cvg" localSheetId="2" hidden="1">0.0001</definedName>
    <definedName name="solver_dia" localSheetId="0" hidden="1">5</definedName>
    <definedName name="solver_dia" localSheetId="2" hidden="1">5</definedName>
    <definedName name="solver_drv" localSheetId="0" hidden="1">1</definedName>
    <definedName name="solver_drv" localSheetId="2" hidden="1">1</definedName>
    <definedName name="solver_dua" localSheetId="0" hidden="1">1</definedName>
    <definedName name="solver_dua" localSheetId="2" hidden="1">1</definedName>
    <definedName name="solver_eng" localSheetId="0" hidden="1">2</definedName>
    <definedName name="solver_eng" localSheetId="2" hidden="1">2</definedName>
    <definedName name="solver_est" localSheetId="0" hidden="1">1</definedName>
    <definedName name="solver_est" localSheetId="2" hidden="1">1</definedName>
    <definedName name="solver_gct" localSheetId="0" hidden="1">20</definedName>
    <definedName name="solver_gct" localSheetId="2" hidden="1">20</definedName>
    <definedName name="solver_gop" localSheetId="0" hidden="1">1</definedName>
    <definedName name="solver_gop" localSheetId="2" hidden="1">1</definedName>
    <definedName name="solver_iao" localSheetId="0" hidden="1">0</definedName>
    <definedName name="solver_iao" localSheetId="2" hidden="1">0</definedName>
    <definedName name="solver_ibd" localSheetId="0" hidden="1">2</definedName>
    <definedName name="solver_ibd" localSheetId="2" hidden="1">2</definedName>
    <definedName name="solver_ifs" localSheetId="0" hidden="1">0</definedName>
    <definedName name="solver_ifs" localSheetId="2" hidden="1">0</definedName>
    <definedName name="solver_irs" localSheetId="0" hidden="1">0</definedName>
    <definedName name="solver_irs" localSheetId="2" hidden="1">0</definedName>
    <definedName name="solver_ism" localSheetId="0" hidden="1">0</definedName>
    <definedName name="solver_ism" localSheetId="2" hidden="1">0</definedName>
    <definedName name="solver_itr" localSheetId="0" hidden="1">2147483647</definedName>
    <definedName name="solver_itr" localSheetId="2" hidden="1">2147483647</definedName>
    <definedName name="solver_lhs1" localSheetId="0" hidden="1">'Exchange rate calculator'!$F$23:$F$27</definedName>
    <definedName name="solver_lhs1" localSheetId="2" hidden="1">'Exchange rate calculator (2)'!$F$23:$F$27</definedName>
    <definedName name="solver_lhs2" localSheetId="0" hidden="1">'Exchange rate calculator'!$F$23:$F$27</definedName>
    <definedName name="solver_lhs2" localSheetId="2" hidden="1">'Exchange rate calculator (2)'!$F$23:$F$27</definedName>
    <definedName name="solver_lhs3" localSheetId="0" hidden="1">'Exchange rate calculator'!$G$17</definedName>
    <definedName name="solver_lhs3" localSheetId="2" hidden="1">'Exchange rate calculator (2)'!$G$17</definedName>
    <definedName name="solver_lhs4" localSheetId="0" hidden="1">'Exchange rate calculator'!$G$17</definedName>
    <definedName name="solver_lhs4" localSheetId="2" hidden="1">'Exchange rate calculator (2)'!$G$17</definedName>
    <definedName name="solver_lhs5" localSheetId="0" hidden="1">'Exchange rate calculator'!$G$17</definedName>
    <definedName name="solver_lhs5" localSheetId="2" hidden="1">'Exchange rate calculator (2)'!$G$17</definedName>
    <definedName name="solver_lhs6" localSheetId="0" hidden="1">'Exchange rate calculator'!$G$17</definedName>
    <definedName name="solver_lhs6" localSheetId="2" hidden="1">'Exchange rate calculator (2)'!$G$17</definedName>
    <definedName name="solver_lin" localSheetId="0" hidden="1">1</definedName>
    <definedName name="solver_lin" localSheetId="2" hidden="1">1</definedName>
    <definedName name="solver_lva" localSheetId="0" hidden="1">2</definedName>
    <definedName name="solver_lva" localSheetId="2" hidden="1">2</definedName>
    <definedName name="solver_mda" localSheetId="0" hidden="1">1</definedName>
    <definedName name="solver_mda" localSheetId="2" hidden="1">1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od" localSheetId="0" hidden="1">5</definedName>
    <definedName name="solver_mod" localSheetId="2" hidden="1">5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tr" localSheetId="0" hidden="1">0</definedName>
    <definedName name="solver_ntr" localSheetId="2" hidden="1">0</definedName>
    <definedName name="solver_num" localSheetId="0" hidden="1">1</definedName>
    <definedName name="solver_num" localSheetId="2" hidden="1">1</definedName>
    <definedName name="solver_nwt" localSheetId="0" hidden="1">1</definedName>
    <definedName name="solver_nwt" localSheetId="2" hidden="1">1</definedName>
    <definedName name="solver_ofx" localSheetId="0" hidden="1">2</definedName>
    <definedName name="solver_ofx" localSheetId="2" hidden="1">2</definedName>
    <definedName name="solver_opt" localSheetId="0" hidden="1">'Exchange rate calculator'!$H$29</definedName>
    <definedName name="solver_opt" localSheetId="2" hidden="1">'Exchange rate calculator (2)'!$H$29</definedName>
    <definedName name="solver_phr" localSheetId="0" hidden="1">2</definedName>
    <definedName name="solver_phr" localSheetId="2" hidden="1">2</definedName>
    <definedName name="solver_piv" localSheetId="0" hidden="1">0.000001</definedName>
    <definedName name="solver_piv" localSheetId="2" hidden="1">0.000001</definedName>
    <definedName name="solver_pre" localSheetId="0" hidden="1">0.0001</definedName>
    <definedName name="solver_pre" localSheetId="2" hidden="1">0.0001</definedName>
    <definedName name="solver_pro" localSheetId="0" hidden="1">2</definedName>
    <definedName name="solver_pro" localSheetId="2" hidden="1">2</definedName>
    <definedName name="solver_rbv" localSheetId="0" hidden="1">2</definedName>
    <definedName name="solver_rbv" localSheetId="2" hidden="1">2</definedName>
    <definedName name="solver_rdp" localSheetId="0" hidden="1">0</definedName>
    <definedName name="solver_rdp" localSheetId="2" hidden="1">0</definedName>
    <definedName name="solver_red" localSheetId="0" hidden="1">0.000001</definedName>
    <definedName name="solver_red" localSheetId="2" hidden="1">0.000001</definedName>
    <definedName name="solver_rel1" localSheetId="0" hidden="1">3</definedName>
    <definedName name="solver_rel1" localSheetId="2" hidden="1">3</definedName>
    <definedName name="solver_rel2" localSheetId="0" hidden="1">2</definedName>
    <definedName name="solver_rel2" localSheetId="2" hidden="1">2</definedName>
    <definedName name="solver_rel3" localSheetId="0" hidden="1">2</definedName>
    <definedName name="solver_rel3" localSheetId="2" hidden="1">2</definedName>
    <definedName name="solver_rel4" localSheetId="0" hidden="1">2</definedName>
    <definedName name="solver_rel4" localSheetId="2" hidden="1">2</definedName>
    <definedName name="solver_rel5" localSheetId="0" hidden="1">2</definedName>
    <definedName name="solver_rel5" localSheetId="2" hidden="1">2</definedName>
    <definedName name="solver_rel6" localSheetId="0" hidden="1">2</definedName>
    <definedName name="solver_rel6" localSheetId="2" hidden="1">2</definedName>
    <definedName name="solver_reo" localSheetId="0" hidden="1">2</definedName>
    <definedName name="solver_reo" localSheetId="2" hidden="1">2</definedName>
    <definedName name="solver_rep" localSheetId="0" hidden="1">2</definedName>
    <definedName name="solver_rep" localSheetId="2" hidden="1">2</definedName>
    <definedName name="solver_rhs1" localSheetId="0" hidden="1">'Exchange rate calculator'!$H$23:$H$27</definedName>
    <definedName name="solver_rhs1" localSheetId="2" hidden="1">'Exchange rate calculator (2)'!$H$23:$H$27</definedName>
    <definedName name="solver_rhs2" localSheetId="0" hidden="1">'Exchange rate calculator'!$H$23:$H$27</definedName>
    <definedName name="solver_rhs2" localSheetId="2" hidden="1">'Exchange rate calculator (2)'!$H$23:$H$27</definedName>
    <definedName name="solver_rhs3" localSheetId="0" hidden="1">0</definedName>
    <definedName name="solver_rhs3" localSheetId="2" hidden="1">0</definedName>
    <definedName name="solver_rhs4" localSheetId="0" hidden="1">0</definedName>
    <definedName name="solver_rhs4" localSheetId="2" hidden="1">0</definedName>
    <definedName name="solver_rhs5" localSheetId="0" hidden="1">0</definedName>
    <definedName name="solver_rhs5" localSheetId="2" hidden="1">0</definedName>
    <definedName name="solver_rhs6" localSheetId="0" hidden="1">0</definedName>
    <definedName name="solver_rhs6" localSheetId="2" hidden="1">0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rtr" localSheetId="0" hidden="1">0</definedName>
    <definedName name="solver_rtr" localSheetId="2" hidden="1">0</definedName>
    <definedName name="solver_scl" localSheetId="0" hidden="1">1</definedName>
    <definedName name="solver_scl" localSheetId="2" hidden="1">1</definedName>
    <definedName name="solver_sel" localSheetId="0" hidden="1">1</definedName>
    <definedName name="solver_se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std" localSheetId="0" hidden="1">1</definedName>
    <definedName name="solver_std" localSheetId="2" hidden="1">1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1</definedName>
    <definedName name="solver_val" localSheetId="0" hidden="1">0</definedName>
    <definedName name="solver_val" localSheetId="2" hidden="1">0</definedName>
    <definedName name="solver_ver" localSheetId="0" hidden="1">2</definedName>
    <definedName name="solver_ver" localSheetId="2" hidden="1">2</definedName>
    <definedName name="solver_vir" localSheetId="0" hidden="1">1</definedName>
    <definedName name="solver_vir" localSheetId="2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7" l="1"/>
  <c r="F25" i="7"/>
  <c r="H31" i="7"/>
  <c r="G19" i="7"/>
  <c r="D27" i="7" s="1"/>
  <c r="F19" i="7"/>
  <c r="D26" i="7" s="1"/>
  <c r="E19" i="7"/>
  <c r="D25" i="7" s="1"/>
  <c r="D19" i="7"/>
  <c r="D24" i="7" s="1"/>
  <c r="C19" i="7"/>
  <c r="D23" i="7" s="1"/>
  <c r="H18" i="7"/>
  <c r="E27" i="7" s="1"/>
  <c r="H17" i="7"/>
  <c r="E26" i="7" s="1"/>
  <c r="H16" i="7"/>
  <c r="E25" i="7" s="1"/>
  <c r="H15" i="7"/>
  <c r="E24" i="7" s="1"/>
  <c r="H14" i="7"/>
  <c r="E23" i="7" s="1"/>
  <c r="L7" i="1"/>
  <c r="L6" i="1"/>
  <c r="L5" i="1"/>
  <c r="D19" i="1"/>
  <c r="C19" i="1"/>
  <c r="D23" i="1" s="1"/>
  <c r="F24" i="7" l="1"/>
  <c r="F26" i="7"/>
  <c r="F23" i="7"/>
  <c r="F27" i="7"/>
  <c r="H31" i="1"/>
  <c r="G19" i="1"/>
  <c r="D27" i="1" s="1"/>
  <c r="H18" i="1"/>
  <c r="E27" i="1" s="1"/>
  <c r="F19" i="1"/>
  <c r="D26" i="1" s="1"/>
  <c r="H17" i="1"/>
  <c r="E26" i="1" s="1"/>
  <c r="E19" i="1"/>
  <c r="D25" i="1" s="1"/>
  <c r="H16" i="1"/>
  <c r="E25" i="1" s="1"/>
  <c r="D24" i="1"/>
  <c r="H15" i="1"/>
  <c r="E24" i="1" s="1"/>
  <c r="H14" i="1"/>
  <c r="E23" i="1" s="1"/>
  <c r="H32" i="7" l="1"/>
  <c r="F26" i="1"/>
  <c r="F25" i="1"/>
  <c r="F23" i="1"/>
  <c r="F24" i="1"/>
  <c r="F27" i="1"/>
  <c r="H29" i="1" l="1"/>
  <c r="H32" i="1" s="1"/>
</calcChain>
</file>

<file path=xl/sharedStrings.xml><?xml version="1.0" encoding="utf-8"?>
<sst xmlns="http://schemas.openxmlformats.org/spreadsheetml/2006/main" count="194" uniqueCount="109">
  <si>
    <t>Rates</t>
  </si>
  <si>
    <t>Buy</t>
  </si>
  <si>
    <t>GBP</t>
  </si>
  <si>
    <t>CAD</t>
  </si>
  <si>
    <t>EUR</t>
  </si>
  <si>
    <t>CHF</t>
  </si>
  <si>
    <t>USD</t>
  </si>
  <si>
    <t>-</t>
  </si>
  <si>
    <t>Sell</t>
  </si>
  <si>
    <t>Transactions</t>
  </si>
  <si>
    <t>Total</t>
  </si>
  <si>
    <t>Sold</t>
  </si>
  <si>
    <t>Total bought</t>
  </si>
  <si>
    <t>Positions</t>
  </si>
  <si>
    <t>Initial</t>
  </si>
  <si>
    <t>Bought</t>
  </si>
  <si>
    <t>Final</t>
  </si>
  <si>
    <t>Required</t>
  </si>
  <si>
    <t>Final USD Value of Holdings</t>
  </si>
  <si>
    <t>Initial USD Value of Holdings</t>
  </si>
  <si>
    <t>Transaction Costs</t>
  </si>
  <si>
    <t>Microsoft Excel 16.34 Sensitivity Report</t>
  </si>
  <si>
    <t>Worksheet: [forex calculator.xlsx]Exchange rate calculator</t>
  </si>
  <si>
    <t>Variable Cells</t>
  </si>
  <si>
    <t>Cell</t>
  </si>
  <si>
    <t>Name</t>
  </si>
  <si>
    <t>Value</t>
  </si>
  <si>
    <t>Reduced</t>
  </si>
  <si>
    <t>Constraints</t>
  </si>
  <si>
    <t>$C$14</t>
  </si>
  <si>
    <t>GBP GBP</t>
  </si>
  <si>
    <t>$D$14</t>
  </si>
  <si>
    <t>GBP CAD</t>
  </si>
  <si>
    <t>$E$14</t>
  </si>
  <si>
    <t>GBP EUR</t>
  </si>
  <si>
    <t>$F$14</t>
  </si>
  <si>
    <t>GBP CHF</t>
  </si>
  <si>
    <t>$G$14</t>
  </si>
  <si>
    <t>GBP USD</t>
  </si>
  <si>
    <t>$C$15</t>
  </si>
  <si>
    <t>CAD GBP</t>
  </si>
  <si>
    <t>$D$15</t>
  </si>
  <si>
    <t>CAD CAD</t>
  </si>
  <si>
    <t>$E$15</t>
  </si>
  <si>
    <t>CAD EUR</t>
  </si>
  <si>
    <t>$F$15</t>
  </si>
  <si>
    <t>CAD CHF</t>
  </si>
  <si>
    <t>$G$15</t>
  </si>
  <si>
    <t>CAD USD</t>
  </si>
  <si>
    <t>$C$16</t>
  </si>
  <si>
    <t>EUR GBP</t>
  </si>
  <si>
    <t>$D$16</t>
  </si>
  <si>
    <t>EUR CAD</t>
  </si>
  <si>
    <t>$E$16</t>
  </si>
  <si>
    <t>EUR EUR</t>
  </si>
  <si>
    <t>$F$16</t>
  </si>
  <si>
    <t>EUR CHF</t>
  </si>
  <si>
    <t>$G$16</t>
  </si>
  <si>
    <t>EUR USD</t>
  </si>
  <si>
    <t>$C$17</t>
  </si>
  <si>
    <t>CHF GBP</t>
  </si>
  <si>
    <t>$D$17</t>
  </si>
  <si>
    <t>CHF CAD</t>
  </si>
  <si>
    <t>$E$17</t>
  </si>
  <si>
    <t>CHF EUR</t>
  </si>
  <si>
    <t>$F$17</t>
  </si>
  <si>
    <t>CHF CHF</t>
  </si>
  <si>
    <t>$G$17</t>
  </si>
  <si>
    <t>CHF USD</t>
  </si>
  <si>
    <t>$C$18</t>
  </si>
  <si>
    <t>USD GBP</t>
  </si>
  <si>
    <t>$D$18</t>
  </si>
  <si>
    <t>USD CAD</t>
  </si>
  <si>
    <t>$E$18</t>
  </si>
  <si>
    <t>USD EUR</t>
  </si>
  <si>
    <t>$F$18</t>
  </si>
  <si>
    <t>USD CHF</t>
  </si>
  <si>
    <t>$G$18</t>
  </si>
  <si>
    <t>USD USD</t>
  </si>
  <si>
    <t>$F$23</t>
  </si>
  <si>
    <t>GBP Final</t>
  </si>
  <si>
    <t>$F$24</t>
  </si>
  <si>
    <t>CAD Final</t>
  </si>
  <si>
    <t>$F$25</t>
  </si>
  <si>
    <t>EUR Final</t>
  </si>
  <si>
    <t>$F$26</t>
  </si>
  <si>
    <t>CHF Final</t>
  </si>
  <si>
    <t>$F$27</t>
  </si>
  <si>
    <t>USD Final</t>
  </si>
  <si>
    <t>CAD -&gt; 15M</t>
  </si>
  <si>
    <t>CAD -&gt; 5M</t>
  </si>
  <si>
    <t>delta final value</t>
  </si>
  <si>
    <t>Part I</t>
  </si>
  <si>
    <t>USD -&gt; CAD</t>
  </si>
  <si>
    <t>Objective</t>
  </si>
  <si>
    <t>Report Created: 2/19/20 10:22:35 PM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</si>
  <si>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</si>
  <si>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</si>
  <si>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</si>
  <si>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</si>
  <si>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</si>
  <si>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</si>
  <si>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</si>
  <si>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</si>
  <si>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</si>
  <si>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NO multiple solutions because all obj coef are non-zero</t>
  </si>
  <si>
    <t>Part II</t>
  </si>
  <si>
    <t>see third sheet</t>
  </si>
  <si>
    <t>keep more EUR because EUR is most pricy to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</si>
</sst>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&quot;$&quot;#,##0.000000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1" xfId="0" quotePrefix="1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0" xfId="0" quotePrefix="1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8" xfId="0" quotePrefix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0" xfId="0" applyFont="1" applyBorder="1"/>
    <xf numFmtId="165" fontId="1" fillId="0" borderId="0" xfId="0" applyNumberFormat="1" applyFont="1" applyBorder="1"/>
    <xf numFmtId="166" fontId="1" fillId="0" borderId="9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Fill="1" applyBorder="1" applyAlignment="1"/>
    <xf numFmtId="0" fontId="0" fillId="0" borderId="13" xfId="0" applyFill="1" applyBorder="1" applyAlignment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3:L32"/>
  <sheetViews>
    <sheetView tabSelected="1" zoomScale="115" zoomScaleNormal="115" workbookViewId="0">
      <selection activeCell="J15" sqref="J15"/>
    </sheetView>
  </sheetViews>
  <sheetFormatPr baseColWidth="10" defaultColWidth="9.1640625" defaultRowHeight="13" x14ac:dyDescent="0.15"/>
  <cols>
    <col min="1" max="1" width="7.33203125" style="2" bestFit="1" customWidth="1"/>
    <col min="2" max="2" width="7.6640625" style="2" customWidth="1"/>
    <col min="3" max="7" width="8.83203125" style="2" customWidth="1"/>
    <col min="8" max="8" width="10.5" style="3" customWidth="1"/>
    <col min="9" max="10" width="9.1640625" style="2"/>
    <col min="11" max="11" width="13.5" style="2" customWidth="1"/>
    <col min="12" max="12" width="13" style="2" bestFit="1" customWidth="1"/>
    <col min="13" max="16384" width="9.1640625" style="2"/>
  </cols>
  <sheetData>
    <row r="3" spans="1:12" ht="14" thickBot="1" x14ac:dyDescent="0.2">
      <c r="A3" s="1" t="s">
        <v>0</v>
      </c>
      <c r="C3" s="3"/>
      <c r="D3" s="3"/>
      <c r="E3" s="4" t="s">
        <v>1</v>
      </c>
      <c r="F3" s="3"/>
      <c r="G3" s="3"/>
      <c r="J3" s="2" t="s">
        <v>92</v>
      </c>
    </row>
    <row r="4" spans="1:12" x14ac:dyDescent="0.1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K4" s="36"/>
      <c r="L4" s="37" t="s">
        <v>91</v>
      </c>
    </row>
    <row r="5" spans="1:12" x14ac:dyDescent="0.15">
      <c r="B5" s="5" t="s">
        <v>2</v>
      </c>
      <c r="C5" s="6" t="s">
        <v>7</v>
      </c>
      <c r="D5" s="7">
        <v>1.8587393999999999</v>
      </c>
      <c r="E5" s="7">
        <v>1.3271714999999999</v>
      </c>
      <c r="F5" s="7">
        <v>1.3096889999999999</v>
      </c>
      <c r="G5" s="8">
        <v>1.4987997</v>
      </c>
      <c r="K5" s="38" t="s">
        <v>89</v>
      </c>
      <c r="L5" s="39">
        <f>5*'Sensitivity Report 2'!E39</f>
        <v>-4.9840328630190202E-3</v>
      </c>
    </row>
    <row r="6" spans="1:12" x14ac:dyDescent="0.15">
      <c r="B6" s="5" t="s">
        <v>3</v>
      </c>
      <c r="C6" s="9">
        <v>0.53716229999999998</v>
      </c>
      <c r="D6" s="10" t="s">
        <v>7</v>
      </c>
      <c r="E6" s="11">
        <v>0.71348579999999995</v>
      </c>
      <c r="F6" s="11">
        <v>0.70419509999999996</v>
      </c>
      <c r="G6" s="12">
        <v>0.80569349999999995</v>
      </c>
      <c r="K6" s="38" t="s">
        <v>90</v>
      </c>
      <c r="L6" s="39">
        <f>-10*'Sensitivity Report 2'!E39</f>
        <v>9.9680657260380404E-3</v>
      </c>
    </row>
    <row r="7" spans="1:12" ht="14" thickBot="1" x14ac:dyDescent="0.2">
      <c r="A7" s="1" t="s">
        <v>8</v>
      </c>
      <c r="B7" s="5" t="s">
        <v>4</v>
      </c>
      <c r="C7" s="9">
        <v>0.75252355000000004</v>
      </c>
      <c r="D7" s="11">
        <v>1.3998997000000002</v>
      </c>
      <c r="E7" s="10" t="s">
        <v>7</v>
      </c>
      <c r="F7" s="11">
        <v>0.98694999999999999</v>
      </c>
      <c r="G7" s="12">
        <v>1.1282205999999999</v>
      </c>
      <c r="K7" s="40" t="s">
        <v>93</v>
      </c>
      <c r="L7" s="41">
        <f>'Sensitivity Report 2'!E30</f>
        <v>-4.2910447769538557E-5</v>
      </c>
    </row>
    <row r="8" spans="1:12" x14ac:dyDescent="0.15">
      <c r="B8" s="5" t="s">
        <v>5</v>
      </c>
      <c r="C8" s="9">
        <v>0.76311825</v>
      </c>
      <c r="D8" s="11">
        <v>1.4196898000000002</v>
      </c>
      <c r="E8" s="11">
        <v>1.0131357999999999</v>
      </c>
      <c r="F8" s="10" t="s">
        <v>7</v>
      </c>
      <c r="G8" s="12">
        <v>1.1452499999999999</v>
      </c>
    </row>
    <row r="9" spans="1:12" x14ac:dyDescent="0.15">
      <c r="B9" s="5" t="s">
        <v>6</v>
      </c>
      <c r="C9" s="13">
        <v>0.66636664999999995</v>
      </c>
      <c r="D9" s="14">
        <v>1.2395799000000001</v>
      </c>
      <c r="E9" s="14">
        <v>0.88471440000000001</v>
      </c>
      <c r="F9" s="14">
        <v>0.87312599999999996</v>
      </c>
      <c r="G9" s="15" t="s">
        <v>7</v>
      </c>
      <c r="K9" s="42" t="s">
        <v>105</v>
      </c>
    </row>
    <row r="10" spans="1:12" x14ac:dyDescent="0.15">
      <c r="B10" s="5"/>
    </row>
    <row r="11" spans="1:12" x14ac:dyDescent="0.15">
      <c r="B11" s="5"/>
    </row>
    <row r="12" spans="1:12" x14ac:dyDescent="0.15">
      <c r="A12" s="1" t="s">
        <v>9</v>
      </c>
      <c r="B12" s="5"/>
      <c r="E12" s="4" t="s">
        <v>1</v>
      </c>
      <c r="H12" s="4" t="s">
        <v>10</v>
      </c>
      <c r="J12" s="2" t="s">
        <v>106</v>
      </c>
    </row>
    <row r="13" spans="1:12" x14ac:dyDescent="0.15">
      <c r="B13" s="5"/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16" t="s">
        <v>11</v>
      </c>
      <c r="K13" s="2" t="s">
        <v>107</v>
      </c>
    </row>
    <row r="14" spans="1:12" x14ac:dyDescent="0.15">
      <c r="B14" s="5" t="s">
        <v>2</v>
      </c>
      <c r="C14" s="23">
        <v>0</v>
      </c>
      <c r="D14" s="24">
        <v>0</v>
      </c>
      <c r="E14" s="24">
        <v>0</v>
      </c>
      <c r="F14" s="24">
        <v>0</v>
      </c>
      <c r="G14" s="25">
        <v>0</v>
      </c>
      <c r="H14" s="5">
        <f>SUM(C14:G14)</f>
        <v>0</v>
      </c>
      <c r="K14" s="2" t="s">
        <v>108</v>
      </c>
    </row>
    <row r="15" spans="1:12" x14ac:dyDescent="0.15">
      <c r="B15" s="5" t="s">
        <v>3</v>
      </c>
      <c r="C15" s="26">
        <v>0</v>
      </c>
      <c r="D15" s="27">
        <v>0</v>
      </c>
      <c r="E15" s="27">
        <v>0</v>
      </c>
      <c r="F15" s="27">
        <v>0</v>
      </c>
      <c r="G15" s="28">
        <v>0</v>
      </c>
      <c r="H15" s="5">
        <f>SUM(C15:G15)</f>
        <v>0</v>
      </c>
    </row>
    <row r="16" spans="1:12" x14ac:dyDescent="0.15">
      <c r="A16" s="1" t="s">
        <v>8</v>
      </c>
      <c r="B16" s="5" t="s">
        <v>4</v>
      </c>
      <c r="C16" s="26">
        <v>0</v>
      </c>
      <c r="D16" s="27">
        <v>0</v>
      </c>
      <c r="E16" s="27">
        <v>0</v>
      </c>
      <c r="F16" s="27">
        <v>8</v>
      </c>
      <c r="G16" s="28">
        <v>0</v>
      </c>
      <c r="H16" s="5">
        <f>SUM(C16:G16)</f>
        <v>8</v>
      </c>
    </row>
    <row r="17" spans="1:10" x14ac:dyDescent="0.15">
      <c r="B17" s="5" t="s">
        <v>5</v>
      </c>
      <c r="C17" s="26">
        <v>0</v>
      </c>
      <c r="D17" s="27">
        <v>7.0437922425025494</v>
      </c>
      <c r="E17" s="27">
        <v>0</v>
      </c>
      <c r="F17" s="27">
        <v>0</v>
      </c>
      <c r="G17" s="28">
        <v>4.8487570717243855</v>
      </c>
      <c r="H17" s="5">
        <f>SUM(C17:G17)</f>
        <v>11.892549314226935</v>
      </c>
    </row>
    <row r="18" spans="1:10" x14ac:dyDescent="0.15">
      <c r="B18" s="5" t="s">
        <v>6</v>
      </c>
      <c r="C18" s="29">
        <v>6.7530390363923525</v>
      </c>
      <c r="D18" s="30">
        <v>0</v>
      </c>
      <c r="E18" s="30">
        <v>0</v>
      </c>
      <c r="F18" s="30">
        <v>0</v>
      </c>
      <c r="G18" s="31">
        <v>0</v>
      </c>
      <c r="H18" s="5">
        <f>SUM(C18:G18)</f>
        <v>6.7530390363923525</v>
      </c>
    </row>
    <row r="19" spans="1:10" x14ac:dyDescent="0.15">
      <c r="B19" s="17" t="s">
        <v>12</v>
      </c>
      <c r="C19" s="2">
        <f>SUMPRODUCT(C5:C9,C14:C18)</f>
        <v>4.5</v>
      </c>
      <c r="D19" s="2">
        <f>SUMPRODUCT(D5:D9,D14:D18)</f>
        <v>9.9999999999999982</v>
      </c>
      <c r="E19" s="2">
        <f>SUMPRODUCT(E5:E9,E14:E18)</f>
        <v>0</v>
      </c>
      <c r="F19" s="2">
        <f>SUMPRODUCT(F5:F9,F14:F18)</f>
        <v>7.8956</v>
      </c>
      <c r="G19" s="2">
        <f>SUMPRODUCT(G5:G9,G14:G18)</f>
        <v>5.5530390363923523</v>
      </c>
    </row>
    <row r="20" spans="1:10" x14ac:dyDescent="0.15">
      <c r="B20" s="17"/>
    </row>
    <row r="21" spans="1:10" x14ac:dyDescent="0.15">
      <c r="A21" s="1" t="s">
        <v>13</v>
      </c>
      <c r="B21" s="17"/>
    </row>
    <row r="22" spans="1:10" x14ac:dyDescent="0.15">
      <c r="C22" s="16" t="s">
        <v>14</v>
      </c>
      <c r="D22" s="16" t="s">
        <v>15</v>
      </c>
      <c r="E22" s="16" t="s">
        <v>11</v>
      </c>
      <c r="F22" s="16" t="s">
        <v>16</v>
      </c>
      <c r="H22" s="18" t="s">
        <v>17</v>
      </c>
    </row>
    <row r="23" spans="1:10" x14ac:dyDescent="0.15">
      <c r="B23" s="5" t="s">
        <v>2</v>
      </c>
      <c r="C23" s="19">
        <v>0</v>
      </c>
      <c r="D23" s="20">
        <f>C19</f>
        <v>4.5</v>
      </c>
      <c r="E23" s="19">
        <f>H14</f>
        <v>0</v>
      </c>
      <c r="F23" s="20">
        <f>C23+D23-E23</f>
        <v>4.5</v>
      </c>
      <c r="G23" s="19"/>
      <c r="H23" s="2">
        <v>4.5</v>
      </c>
      <c r="J23" s="17"/>
    </row>
    <row r="24" spans="1:10" x14ac:dyDescent="0.15">
      <c r="B24" s="5" t="s">
        <v>3</v>
      </c>
      <c r="C24" s="19">
        <v>0</v>
      </c>
      <c r="D24" s="20">
        <f>D19</f>
        <v>9.9999999999999982</v>
      </c>
      <c r="E24" s="19">
        <f>H15</f>
        <v>0</v>
      </c>
      <c r="F24" s="20">
        <f>C24+D24-E24</f>
        <v>9.9999999999999982</v>
      </c>
      <c r="G24" s="19"/>
      <c r="H24" s="2">
        <v>10</v>
      </c>
    </row>
    <row r="25" spans="1:10" x14ac:dyDescent="0.15">
      <c r="B25" s="5" t="s">
        <v>4</v>
      </c>
      <c r="C25" s="19">
        <v>8</v>
      </c>
      <c r="D25" s="19">
        <f>E19</f>
        <v>0</v>
      </c>
      <c r="E25" s="19">
        <f>H16</f>
        <v>8</v>
      </c>
      <c r="F25" s="19">
        <f>C25+D25-E25</f>
        <v>0</v>
      </c>
      <c r="G25" s="19"/>
      <c r="H25" s="2">
        <v>0</v>
      </c>
    </row>
    <row r="26" spans="1:10" x14ac:dyDescent="0.15">
      <c r="B26" s="5" t="s">
        <v>5</v>
      </c>
      <c r="C26" s="19">
        <v>10</v>
      </c>
      <c r="D26" s="19">
        <f>F19</f>
        <v>7.8956</v>
      </c>
      <c r="E26" s="19">
        <f>H17</f>
        <v>11.892549314226935</v>
      </c>
      <c r="F26" s="19">
        <f>C26+D26-E26</f>
        <v>6.0030506857730668</v>
      </c>
      <c r="G26" s="19"/>
      <c r="H26" s="2">
        <v>0</v>
      </c>
    </row>
    <row r="27" spans="1:10" x14ac:dyDescent="0.15">
      <c r="B27" s="5" t="s">
        <v>6</v>
      </c>
      <c r="C27" s="19">
        <v>1.2</v>
      </c>
      <c r="D27" s="19">
        <f>G19</f>
        <v>5.5530390363923523</v>
      </c>
      <c r="E27" s="19">
        <f>H18</f>
        <v>6.7530390363923525</v>
      </c>
      <c r="F27" s="19">
        <f>C27+D27-E27</f>
        <v>0</v>
      </c>
      <c r="G27" s="19"/>
      <c r="H27" s="2">
        <v>0</v>
      </c>
    </row>
    <row r="29" spans="1:10" x14ac:dyDescent="0.15">
      <c r="G29" s="17" t="s">
        <v>18</v>
      </c>
      <c r="H29" s="21">
        <f>SUMPRODUCT(F23:F26,G5:G8)+F27</f>
        <v>21.6765274478816</v>
      </c>
    </row>
    <row r="31" spans="1:10" x14ac:dyDescent="0.15">
      <c r="G31" s="5" t="s">
        <v>19</v>
      </c>
      <c r="H31" s="22">
        <f>SUMPRODUCT(C23:C27,G5:G9)+C27</f>
        <v>21.678264799999997</v>
      </c>
    </row>
    <row r="32" spans="1:10" x14ac:dyDescent="0.15">
      <c r="G32" s="5" t="s">
        <v>20</v>
      </c>
      <c r="H32" s="22">
        <f>H31-H29</f>
        <v>1.7373521183969842E-3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962-A5E6-C74C-8508-BE78124530A6}">
  <dimension ref="A1:H42"/>
  <sheetViews>
    <sheetView showGridLines="0" topLeftCell="A5" zoomScale="176" zoomScaleNormal="176" workbookViewId="0">
      <selection activeCell="E30" sqref="E30"/>
    </sheetView>
  </sheetViews>
  <sheetFormatPr baseColWidth="10" defaultRowHeight="13" x14ac:dyDescent="0.15"/>
  <cols>
    <col min="1" max="1" width="2.33203125" customWidth="1"/>
    <col min="2" max="2" width="6.5" bestFit="1" customWidth="1"/>
    <col min="3" max="3" width="9" bestFit="1" customWidth="1"/>
    <col min="4" max="4" width="12.1640625" bestFit="1" customWidth="1"/>
    <col min="5" max="6" width="12.83203125" bestFit="1" customWidth="1"/>
    <col min="7" max="8" width="12.33203125" bestFit="1" customWidth="1"/>
  </cols>
  <sheetData>
    <row r="1" spans="1:8" x14ac:dyDescent="0.15">
      <c r="A1" s="1" t="s">
        <v>21</v>
      </c>
    </row>
    <row r="2" spans="1:8" x14ac:dyDescent="0.15">
      <c r="A2" s="1" t="s">
        <v>22</v>
      </c>
    </row>
    <row r="3" spans="1:8" x14ac:dyDescent="0.15">
      <c r="A3" s="1" t="s">
        <v>95</v>
      </c>
    </row>
    <row r="6" spans="1:8" ht="14" thickBot="1" x14ac:dyDescent="0.2">
      <c r="A6" t="s">
        <v>23</v>
      </c>
    </row>
    <row r="7" spans="1:8" x14ac:dyDescent="0.15">
      <c r="B7" s="34"/>
      <c r="C7" s="34"/>
      <c r="D7" s="34" t="s">
        <v>16</v>
      </c>
      <c r="E7" s="34" t="s">
        <v>27</v>
      </c>
      <c r="F7" s="34" t="s">
        <v>94</v>
      </c>
      <c r="G7" s="34" t="s">
        <v>98</v>
      </c>
      <c r="H7" s="34" t="s">
        <v>98</v>
      </c>
    </row>
    <row r="8" spans="1:8" ht="14" thickBot="1" x14ac:dyDescent="0.2">
      <c r="B8" s="35" t="s">
        <v>24</v>
      </c>
      <c r="C8" s="35" t="s">
        <v>25</v>
      </c>
      <c r="D8" s="35" t="s">
        <v>26</v>
      </c>
      <c r="E8" s="35" t="s">
        <v>96</v>
      </c>
      <c r="F8" s="35" t="s">
        <v>97</v>
      </c>
      <c r="G8" s="35" t="s">
        <v>99</v>
      </c>
      <c r="H8" s="35" t="s">
        <v>100</v>
      </c>
    </row>
    <row r="9" spans="1:8" x14ac:dyDescent="0.15">
      <c r="B9" s="32" t="s">
        <v>29</v>
      </c>
      <c r="C9" s="32" t="s">
        <v>30</v>
      </c>
      <c r="D9" s="32">
        <v>0</v>
      </c>
      <c r="E9" s="32">
        <v>-1.5006753414205223</v>
      </c>
      <c r="F9" s="32">
        <v>-1.4987996999999993</v>
      </c>
      <c r="G9" s="32">
        <v>1.5006753414205223</v>
      </c>
      <c r="H9" s="32">
        <v>1E+30</v>
      </c>
    </row>
    <row r="10" spans="1:8" x14ac:dyDescent="0.15">
      <c r="B10" s="32" t="s">
        <v>31</v>
      </c>
      <c r="C10" s="32" t="s">
        <v>32</v>
      </c>
      <c r="D10" s="32">
        <v>0</v>
      </c>
      <c r="E10" s="32">
        <v>-1.2482849959467562E-3</v>
      </c>
      <c r="F10" s="32">
        <v>-1.225447226101295E-3</v>
      </c>
      <c r="G10" s="32">
        <v>1.2482849959467562E-3</v>
      </c>
      <c r="H10" s="32">
        <v>1E+30</v>
      </c>
    </row>
    <row r="11" spans="1:8" x14ac:dyDescent="0.15">
      <c r="B11" s="32" t="s">
        <v>33</v>
      </c>
      <c r="C11" s="32" t="s">
        <v>34</v>
      </c>
      <c r="D11" s="32">
        <v>0</v>
      </c>
      <c r="E11" s="32">
        <v>-5.6743928841911995E-4</v>
      </c>
      <c r="F11" s="32">
        <v>-1.457473967096945E-3</v>
      </c>
      <c r="G11" s="32">
        <v>5.6743928841911995E-4</v>
      </c>
      <c r="H11" s="32">
        <v>1E+30</v>
      </c>
    </row>
    <row r="12" spans="1:8" x14ac:dyDescent="0.15">
      <c r="B12" s="32" t="s">
        <v>35</v>
      </c>
      <c r="C12" s="32" t="s">
        <v>36</v>
      </c>
      <c r="D12" s="32">
        <v>0</v>
      </c>
      <c r="E12" s="32">
        <v>-7.5401417052590764E-4</v>
      </c>
      <c r="F12" s="32">
        <v>1.1216272499972035E-3</v>
      </c>
      <c r="G12" s="32">
        <v>7.5401417052590764E-4</v>
      </c>
      <c r="H12" s="32">
        <v>1E+30</v>
      </c>
    </row>
    <row r="13" spans="1:8" x14ac:dyDescent="0.15">
      <c r="B13" s="32" t="s">
        <v>37</v>
      </c>
      <c r="C13" s="32" t="s">
        <v>38</v>
      </c>
      <c r="D13" s="32">
        <v>0</v>
      </c>
      <c r="E13" s="32">
        <v>-1.8756414205184624E-3</v>
      </c>
      <c r="F13" s="32">
        <v>0</v>
      </c>
      <c r="G13" s="32">
        <v>1.8756414205184624E-3</v>
      </c>
      <c r="H13" s="32">
        <v>1E+30</v>
      </c>
    </row>
    <row r="14" spans="1:8" x14ac:dyDescent="0.15">
      <c r="B14" s="32" t="s">
        <v>39</v>
      </c>
      <c r="C14" s="32" t="s">
        <v>40</v>
      </c>
      <c r="D14" s="32">
        <v>0</v>
      </c>
      <c r="E14" s="32">
        <v>-5.8408862186722131E-4</v>
      </c>
      <c r="F14" s="32">
        <v>-5.9480590868687955E-4</v>
      </c>
      <c r="G14" s="32">
        <v>5.8408862186722131E-4</v>
      </c>
      <c r="H14" s="32">
        <v>1E+30</v>
      </c>
    </row>
    <row r="15" spans="1:8" x14ac:dyDescent="0.15">
      <c r="B15" s="32" t="s">
        <v>41</v>
      </c>
      <c r="C15" s="32" t="s">
        <v>42</v>
      </c>
      <c r="D15" s="32">
        <v>0</v>
      </c>
      <c r="E15" s="32">
        <v>-0.80669030657260776</v>
      </c>
      <c r="F15" s="32">
        <v>-0.80569350000000384</v>
      </c>
      <c r="G15" s="32">
        <v>0.80669030657260776</v>
      </c>
      <c r="H15" s="32">
        <v>1E+30</v>
      </c>
    </row>
    <row r="16" spans="1:8" x14ac:dyDescent="0.15">
      <c r="B16" s="32" t="s">
        <v>43</v>
      </c>
      <c r="C16" s="32" t="s">
        <v>44</v>
      </c>
      <c r="D16" s="32">
        <v>0</v>
      </c>
      <c r="E16" s="32">
        <v>-2.341050650783601E-4</v>
      </c>
      <c r="F16" s="32">
        <v>-7.241226325191974E-4</v>
      </c>
      <c r="G16" s="32">
        <v>2.341050650783601E-4</v>
      </c>
      <c r="H16" s="32">
        <v>1E+30</v>
      </c>
    </row>
    <row r="17" spans="2:8" x14ac:dyDescent="0.15">
      <c r="B17" s="32" t="s">
        <v>45</v>
      </c>
      <c r="C17" s="32" t="s">
        <v>46</v>
      </c>
      <c r="D17" s="32">
        <v>0</v>
      </c>
      <c r="E17" s="32">
        <v>-2.1086829760251773E-4</v>
      </c>
      <c r="F17" s="32">
        <v>7.8593827500128555E-4</v>
      </c>
      <c r="G17" s="32">
        <v>2.1086829760251773E-4</v>
      </c>
      <c r="H17" s="32">
        <v>1E+30</v>
      </c>
    </row>
    <row r="18" spans="2:8" x14ac:dyDescent="0.15">
      <c r="B18" s="32" t="s">
        <v>47</v>
      </c>
      <c r="C18" s="32" t="s">
        <v>48</v>
      </c>
      <c r="D18" s="32">
        <v>0</v>
      </c>
      <c r="E18" s="32">
        <v>-9.9680657260130473E-4</v>
      </c>
      <c r="F18" s="32">
        <v>0</v>
      </c>
      <c r="G18" s="32">
        <v>9.9680657260130473E-4</v>
      </c>
      <c r="H18" s="32">
        <v>1E+30</v>
      </c>
    </row>
    <row r="19" spans="2:8" x14ac:dyDescent="0.15">
      <c r="B19" s="32" t="s">
        <v>49</v>
      </c>
      <c r="C19" s="32" t="s">
        <v>50</v>
      </c>
      <c r="D19" s="32">
        <v>0</v>
      </c>
      <c r="E19" s="32">
        <v>-1.0109521767645586E-3</v>
      </c>
      <c r="F19" s="32">
        <v>-3.3852901706765692E-4</v>
      </c>
      <c r="G19" s="32">
        <v>1.0109521767645586E-3</v>
      </c>
      <c r="H19" s="32">
        <v>1E+30</v>
      </c>
    </row>
    <row r="20" spans="2:8" x14ac:dyDescent="0.15">
      <c r="B20" s="32" t="s">
        <v>51</v>
      </c>
      <c r="C20" s="32" t="s">
        <v>52</v>
      </c>
      <c r="D20" s="32">
        <v>0</v>
      </c>
      <c r="E20" s="32">
        <v>-1.0189693360990572E-3</v>
      </c>
      <c r="F20" s="32">
        <v>-3.3051105804915437E-4</v>
      </c>
      <c r="G20" s="32">
        <v>1.0189693360990572E-3</v>
      </c>
      <c r="H20" s="32">
        <v>1E+30</v>
      </c>
    </row>
    <row r="21" spans="2:8" x14ac:dyDescent="0.15">
      <c r="B21" s="32" t="s">
        <v>53</v>
      </c>
      <c r="C21" s="32" t="s">
        <v>54</v>
      </c>
      <c r="D21" s="32">
        <v>0</v>
      </c>
      <c r="E21" s="32">
        <v>-1.1303044874999948</v>
      </c>
      <c r="F21" s="32">
        <v>-1.1282205999999988</v>
      </c>
      <c r="G21" s="32">
        <v>1.1303044874999948</v>
      </c>
      <c r="H21" s="32">
        <v>1E+30</v>
      </c>
    </row>
    <row r="22" spans="2:8" x14ac:dyDescent="0.15">
      <c r="B22" s="32" t="s">
        <v>55</v>
      </c>
      <c r="C22" s="32" t="s">
        <v>56</v>
      </c>
      <c r="D22" s="32">
        <v>8</v>
      </c>
      <c r="E22" s="32">
        <v>0</v>
      </c>
      <c r="F22" s="32">
        <v>2.0838874999959955E-3</v>
      </c>
      <c r="G22" s="32">
        <v>3.7792129692007228E-6</v>
      </c>
      <c r="H22" s="32">
        <v>1.0109521767645586E-3</v>
      </c>
    </row>
    <row r="23" spans="2:8" x14ac:dyDescent="0.15">
      <c r="B23" s="32" t="s">
        <v>57</v>
      </c>
      <c r="C23" s="32" t="s">
        <v>58</v>
      </c>
      <c r="D23" s="32">
        <v>0</v>
      </c>
      <c r="E23" s="32">
        <v>-2.0838874999889435E-3</v>
      </c>
      <c r="F23" s="32">
        <v>3.5527136788005009E-15</v>
      </c>
      <c r="G23" s="32">
        <v>2.0838874999889435E-3</v>
      </c>
      <c r="H23" s="32">
        <v>1E+30</v>
      </c>
    </row>
    <row r="24" spans="2:8" x14ac:dyDescent="0.15">
      <c r="B24" s="32" t="s">
        <v>59</v>
      </c>
      <c r="C24" s="32" t="s">
        <v>60</v>
      </c>
      <c r="D24" s="32">
        <v>0</v>
      </c>
      <c r="E24" s="32">
        <v>-5.7259637018225958E-5</v>
      </c>
      <c r="F24" s="32">
        <v>-1.488595835475337E-3</v>
      </c>
      <c r="G24" s="32">
        <v>5.7259637018225958E-5</v>
      </c>
      <c r="H24" s="32">
        <v>1E+30</v>
      </c>
    </row>
    <row r="25" spans="2:8" x14ac:dyDescent="0.15">
      <c r="B25" s="32" t="s">
        <v>61</v>
      </c>
      <c r="C25" s="32" t="s">
        <v>62</v>
      </c>
      <c r="D25" s="32">
        <v>7.0437922425025494</v>
      </c>
      <c r="E25" s="32">
        <v>0</v>
      </c>
      <c r="F25" s="32">
        <v>-1.4151561236985799E-3</v>
      </c>
      <c r="G25" s="32">
        <v>2.9936757124965905E-4</v>
      </c>
      <c r="H25" s="32">
        <v>4.9145299154856152E-5</v>
      </c>
    </row>
    <row r="26" spans="2:8" x14ac:dyDescent="0.15">
      <c r="B26" s="32" t="s">
        <v>63</v>
      </c>
      <c r="C26" s="32" t="s">
        <v>64</v>
      </c>
      <c r="D26" s="32">
        <v>0</v>
      </c>
      <c r="E26" s="32">
        <v>-9.8058813102595767E-5</v>
      </c>
      <c r="F26" s="32">
        <v>-2.2093198425210403E-3</v>
      </c>
      <c r="G26" s="32">
        <v>9.8058813102595767E-5</v>
      </c>
      <c r="H26" s="32">
        <v>1E+30</v>
      </c>
    </row>
    <row r="27" spans="2:8" x14ac:dyDescent="0.15">
      <c r="B27" s="32" t="s">
        <v>65</v>
      </c>
      <c r="C27" s="32" t="s">
        <v>66</v>
      </c>
      <c r="D27" s="32">
        <v>0</v>
      </c>
      <c r="E27" s="32">
        <v>-1.145249999999997</v>
      </c>
      <c r="F27" s="32">
        <v>-1.1452499999999972</v>
      </c>
      <c r="G27" s="32">
        <v>1.145249999999997</v>
      </c>
      <c r="H27" s="32">
        <v>1E+30</v>
      </c>
    </row>
    <row r="28" spans="2:8" x14ac:dyDescent="0.15">
      <c r="B28" s="32" t="s">
        <v>67</v>
      </c>
      <c r="C28" s="32" t="s">
        <v>68</v>
      </c>
      <c r="D28" s="32">
        <v>4.8487570717243855</v>
      </c>
      <c r="E28" s="32">
        <v>0</v>
      </c>
      <c r="F28" s="32">
        <v>-3.5527136788005009E-15</v>
      </c>
      <c r="G28" s="32">
        <v>3.5527331199007067E-15</v>
      </c>
      <c r="H28" s="32">
        <v>5.7262500000076866E-5</v>
      </c>
    </row>
    <row r="29" spans="2:8" x14ac:dyDescent="0.15">
      <c r="B29" s="32" t="s">
        <v>69</v>
      </c>
      <c r="C29" s="32" t="s">
        <v>70</v>
      </c>
      <c r="D29" s="32">
        <v>6.7530390363923525</v>
      </c>
      <c r="E29" s="32">
        <v>0</v>
      </c>
      <c r="F29" s="32">
        <v>-1.249864889992125E-3</v>
      </c>
      <c r="G29" s="32">
        <v>3.7812261770223295E-4</v>
      </c>
      <c r="H29" s="32">
        <v>5.0000000000067121E-5</v>
      </c>
    </row>
    <row r="30" spans="2:8" x14ac:dyDescent="0.15">
      <c r="B30" s="32" t="s">
        <v>71</v>
      </c>
      <c r="C30" s="32" t="s">
        <v>72</v>
      </c>
      <c r="D30" s="32">
        <v>0</v>
      </c>
      <c r="E30" s="32">
        <v>-4.2910447769538557E-5</v>
      </c>
      <c r="F30" s="32">
        <v>-1.2785318393540024E-3</v>
      </c>
      <c r="G30" s="32">
        <v>4.2910447769538557E-5</v>
      </c>
      <c r="H30" s="32">
        <v>1E+30</v>
      </c>
    </row>
    <row r="31" spans="2:8" x14ac:dyDescent="0.15">
      <c r="B31" s="32" t="s">
        <v>73</v>
      </c>
      <c r="C31" s="32" t="s">
        <v>74</v>
      </c>
      <c r="D31" s="32">
        <v>0</v>
      </c>
      <c r="E31" s="32">
        <v>-3.3435241345186357E-6</v>
      </c>
      <c r="F31" s="32">
        <v>-1.8469888033578741E-3</v>
      </c>
      <c r="G31" s="32">
        <v>3.3435241345186357E-6</v>
      </c>
      <c r="H31" s="32">
        <v>1E+30</v>
      </c>
    </row>
    <row r="32" spans="2:8" x14ac:dyDescent="0.15">
      <c r="B32" s="32" t="s">
        <v>75</v>
      </c>
      <c r="C32" s="32" t="s">
        <v>76</v>
      </c>
      <c r="D32" s="32">
        <v>0</v>
      </c>
      <c r="E32" s="32">
        <v>-5.2448500003070512E-5</v>
      </c>
      <c r="F32" s="32">
        <v>-5.244849999996859E-5</v>
      </c>
      <c r="G32" s="32">
        <v>5.2448500003070512E-5</v>
      </c>
      <c r="H32" s="32">
        <v>1E+30</v>
      </c>
    </row>
    <row r="33" spans="1:8" ht="14" thickBot="1" x14ac:dyDescent="0.2">
      <c r="B33" s="33" t="s">
        <v>77</v>
      </c>
      <c r="C33" s="33" t="s">
        <v>78</v>
      </c>
      <c r="D33" s="33">
        <v>0</v>
      </c>
      <c r="E33" s="33">
        <v>-1.0000000000000031</v>
      </c>
      <c r="F33" s="33">
        <v>-1</v>
      </c>
      <c r="G33" s="33">
        <v>1.0000000000000031</v>
      </c>
      <c r="H33" s="33">
        <v>1E+30</v>
      </c>
    </row>
    <row r="35" spans="1:8" ht="14" thickBot="1" x14ac:dyDescent="0.2">
      <c r="A35" t="s">
        <v>28</v>
      </c>
    </row>
    <row r="36" spans="1:8" x14ac:dyDescent="0.15">
      <c r="B36" s="34"/>
      <c r="C36" s="34"/>
      <c r="D36" s="34" t="s">
        <v>16</v>
      </c>
      <c r="E36" s="34" t="s">
        <v>101</v>
      </c>
      <c r="F36" s="34" t="s">
        <v>103</v>
      </c>
      <c r="G36" s="34" t="s">
        <v>98</v>
      </c>
      <c r="H36" s="34" t="s">
        <v>98</v>
      </c>
    </row>
    <row r="37" spans="1:8" ht="14" thickBot="1" x14ac:dyDescent="0.2">
      <c r="B37" s="35" t="s">
        <v>24</v>
      </c>
      <c r="C37" s="35" t="s">
        <v>25</v>
      </c>
      <c r="D37" s="35" t="s">
        <v>26</v>
      </c>
      <c r="E37" s="35" t="s">
        <v>102</v>
      </c>
      <c r="F37" s="35" t="s">
        <v>104</v>
      </c>
      <c r="G37" s="35" t="s">
        <v>99</v>
      </c>
      <c r="H37" s="35" t="s">
        <v>100</v>
      </c>
    </row>
    <row r="38" spans="1:8" x14ac:dyDescent="0.15">
      <c r="B38" s="32" t="s">
        <v>79</v>
      </c>
      <c r="C38" s="32" t="s">
        <v>80</v>
      </c>
      <c r="D38" s="32">
        <v>4.5</v>
      </c>
      <c r="E38" s="32">
        <v>-1.8756414205231119E-3</v>
      </c>
      <c r="F38" s="32">
        <v>4.5</v>
      </c>
      <c r="G38" s="32">
        <v>4.5812665858651318</v>
      </c>
      <c r="H38" s="32">
        <v>3.7003600200000011</v>
      </c>
    </row>
    <row r="39" spans="1:8" x14ac:dyDescent="0.15">
      <c r="B39" s="32" t="s">
        <v>81</v>
      </c>
      <c r="C39" s="32" t="s">
        <v>82</v>
      </c>
      <c r="D39" s="32">
        <v>9.9999999999999982</v>
      </c>
      <c r="E39" s="32">
        <v>-9.9680657260380404E-4</v>
      </c>
      <c r="F39" s="32">
        <v>10</v>
      </c>
      <c r="G39" s="32">
        <v>8.5224698274750121</v>
      </c>
      <c r="H39" s="32">
        <v>10</v>
      </c>
    </row>
    <row r="40" spans="1:8" x14ac:dyDescent="0.15">
      <c r="B40" s="32" t="s">
        <v>83</v>
      </c>
      <c r="C40" s="32" t="s">
        <v>84</v>
      </c>
      <c r="D40" s="32">
        <v>0</v>
      </c>
      <c r="E40" s="32">
        <v>-2.083887499995996E-3</v>
      </c>
      <c r="F40" s="32">
        <v>0</v>
      </c>
      <c r="G40" s="32">
        <v>6.08242634963581</v>
      </c>
      <c r="H40" s="32">
        <v>1E+30</v>
      </c>
    </row>
    <row r="41" spans="1:8" x14ac:dyDescent="0.15">
      <c r="B41" s="32" t="s">
        <v>85</v>
      </c>
      <c r="C41" s="32" t="s">
        <v>86</v>
      </c>
      <c r="D41" s="32">
        <v>6.0030506857730668</v>
      </c>
      <c r="E41" s="32">
        <v>0</v>
      </c>
      <c r="F41" s="32">
        <v>0</v>
      </c>
      <c r="G41" s="32">
        <v>6.0030506857730535</v>
      </c>
      <c r="H41" s="32">
        <v>1E+30</v>
      </c>
    </row>
    <row r="42" spans="1:8" ht="14" thickBot="1" x14ac:dyDescent="0.2">
      <c r="B42" s="33" t="s">
        <v>87</v>
      </c>
      <c r="C42" s="33" t="s">
        <v>88</v>
      </c>
      <c r="D42" s="33">
        <v>0</v>
      </c>
      <c r="E42" s="33">
        <v>-3.1021463609698374E-15</v>
      </c>
      <c r="F42" s="33">
        <v>0</v>
      </c>
      <c r="G42" s="33">
        <v>6.8749937978815883</v>
      </c>
      <c r="H42" s="33">
        <v>5.5530390363923541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B576-AC86-0D47-AF2D-28ABF06B70A8}">
  <sheetPr>
    <pageSetUpPr fitToPage="1"/>
  </sheetPr>
  <dimension ref="A3:P32"/>
  <sheetViews>
    <sheetView zoomScale="115" zoomScaleNormal="115" workbookViewId="0">
      <selection activeCell="L32" sqref="L32"/>
    </sheetView>
  </sheetViews>
  <sheetFormatPr baseColWidth="10" defaultColWidth="9.1640625" defaultRowHeight="13" x14ac:dyDescent="0.15"/>
  <cols>
    <col min="1" max="1" width="7.33203125" style="2" bestFit="1" customWidth="1"/>
    <col min="2" max="2" width="7.6640625" style="2" customWidth="1"/>
    <col min="3" max="7" width="8.83203125" style="2" customWidth="1"/>
    <col min="8" max="8" width="10.5" style="3" customWidth="1"/>
    <col min="9" max="10" width="9.1640625" style="2"/>
    <col min="11" max="11" width="13.5" style="2" customWidth="1"/>
    <col min="12" max="12" width="13" style="2" bestFit="1" customWidth="1"/>
    <col min="13" max="16384" width="9.1640625" style="2"/>
  </cols>
  <sheetData>
    <row r="3" spans="1:16" x14ac:dyDescent="0.15">
      <c r="A3" s="1" t="s">
        <v>0</v>
      </c>
      <c r="C3" s="3"/>
      <c r="D3" s="3"/>
      <c r="E3" s="4" t="s">
        <v>1</v>
      </c>
      <c r="F3" s="3"/>
      <c r="G3" s="3"/>
      <c r="J3"/>
      <c r="K3"/>
      <c r="L3"/>
      <c r="M3"/>
      <c r="N3"/>
      <c r="O3"/>
      <c r="P3"/>
    </row>
    <row r="4" spans="1:16" x14ac:dyDescent="0.1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J4"/>
      <c r="K4"/>
      <c r="L4"/>
      <c r="M4"/>
      <c r="N4"/>
      <c r="O4"/>
      <c r="P4"/>
    </row>
    <row r="5" spans="1:16" x14ac:dyDescent="0.15">
      <c r="B5" s="5" t="s">
        <v>2</v>
      </c>
      <c r="C5" s="6" t="s">
        <v>7</v>
      </c>
      <c r="D5" s="7">
        <v>1.8587393999999999</v>
      </c>
      <c r="E5" s="7">
        <v>1.3271714999999999</v>
      </c>
      <c r="F5" s="7">
        <v>1.3096889999999999</v>
      </c>
      <c r="G5" s="8">
        <v>1.4987997</v>
      </c>
      <c r="J5"/>
      <c r="K5"/>
      <c r="L5"/>
      <c r="M5"/>
      <c r="N5"/>
      <c r="O5"/>
      <c r="P5"/>
    </row>
    <row r="6" spans="1:16" x14ac:dyDescent="0.15">
      <c r="B6" s="5" t="s">
        <v>3</v>
      </c>
      <c r="C6" s="9">
        <v>0.53716229999999998</v>
      </c>
      <c r="D6" s="10" t="s">
        <v>7</v>
      </c>
      <c r="E6" s="11">
        <v>0.71348579999999995</v>
      </c>
      <c r="F6" s="11">
        <v>0.70419509999999996</v>
      </c>
      <c r="G6" s="12">
        <v>0.80569349999999995</v>
      </c>
      <c r="J6"/>
      <c r="K6"/>
      <c r="L6"/>
      <c r="M6"/>
      <c r="N6"/>
      <c r="O6"/>
      <c r="P6"/>
    </row>
    <row r="7" spans="1:16" x14ac:dyDescent="0.15">
      <c r="A7" s="1" t="s">
        <v>8</v>
      </c>
      <c r="B7" s="5" t="s">
        <v>4</v>
      </c>
      <c r="C7" s="9">
        <v>0.75252355000000004</v>
      </c>
      <c r="D7" s="11">
        <v>1.3998997000000002</v>
      </c>
      <c r="E7" s="10" t="s">
        <v>7</v>
      </c>
      <c r="F7" s="11">
        <v>0.98694999999999999</v>
      </c>
      <c r="G7" s="12">
        <v>1.1282205999999999</v>
      </c>
      <c r="J7"/>
      <c r="K7"/>
      <c r="L7"/>
      <c r="M7"/>
      <c r="N7"/>
      <c r="O7"/>
      <c r="P7"/>
    </row>
    <row r="8" spans="1:16" x14ac:dyDescent="0.15">
      <c r="B8" s="5" t="s">
        <v>5</v>
      </c>
      <c r="C8" s="9">
        <v>0.76311825</v>
      </c>
      <c r="D8" s="11">
        <v>1.4196898000000002</v>
      </c>
      <c r="E8" s="11">
        <v>1.0131357999999999</v>
      </c>
      <c r="F8" s="10" t="s">
        <v>7</v>
      </c>
      <c r="G8" s="12">
        <v>1.1452499999999999</v>
      </c>
      <c r="J8"/>
      <c r="K8"/>
      <c r="L8"/>
      <c r="M8"/>
      <c r="N8"/>
      <c r="O8"/>
      <c r="P8"/>
    </row>
    <row r="9" spans="1:16" x14ac:dyDescent="0.15">
      <c r="B9" s="5" t="s">
        <v>6</v>
      </c>
      <c r="C9" s="13">
        <v>0.66636664999999995</v>
      </c>
      <c r="D9" s="14">
        <v>1.2395799000000001</v>
      </c>
      <c r="E9" s="14">
        <v>0.88471440000000001</v>
      </c>
      <c r="F9" s="14">
        <v>0.87312599999999996</v>
      </c>
      <c r="G9" s="15" t="s">
        <v>7</v>
      </c>
      <c r="J9"/>
      <c r="K9"/>
      <c r="L9"/>
      <c r="M9"/>
      <c r="N9"/>
      <c r="O9"/>
      <c r="P9"/>
    </row>
    <row r="10" spans="1:16" x14ac:dyDescent="0.15">
      <c r="B10" s="5"/>
      <c r="J10"/>
      <c r="K10"/>
      <c r="L10"/>
      <c r="M10"/>
      <c r="N10"/>
      <c r="O10"/>
      <c r="P10"/>
    </row>
    <row r="11" spans="1:16" x14ac:dyDescent="0.15">
      <c r="B11" s="5"/>
      <c r="J11"/>
      <c r="K11"/>
      <c r="L11"/>
      <c r="M11"/>
      <c r="N11"/>
      <c r="O11"/>
      <c r="P11"/>
    </row>
    <row r="12" spans="1:16" x14ac:dyDescent="0.15">
      <c r="A12" s="1" t="s">
        <v>9</v>
      </c>
      <c r="B12" s="5"/>
      <c r="E12" s="4" t="s">
        <v>1</v>
      </c>
      <c r="H12" s="4" t="s">
        <v>10</v>
      </c>
      <c r="J12"/>
      <c r="K12"/>
      <c r="L12"/>
      <c r="M12"/>
      <c r="N12"/>
      <c r="O12"/>
      <c r="P12"/>
    </row>
    <row r="13" spans="1:16" x14ac:dyDescent="0.15">
      <c r="B13" s="5"/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16" t="s">
        <v>11</v>
      </c>
    </row>
    <row r="14" spans="1:16" x14ac:dyDescent="0.15">
      <c r="B14" s="5" t="s">
        <v>2</v>
      </c>
      <c r="C14" s="23">
        <v>0</v>
      </c>
      <c r="D14" s="24">
        <v>0</v>
      </c>
      <c r="E14" s="24">
        <v>0</v>
      </c>
      <c r="F14" s="24">
        <v>0</v>
      </c>
      <c r="G14" s="25">
        <v>0</v>
      </c>
      <c r="H14" s="5">
        <f>SUM(C14:G14)</f>
        <v>0</v>
      </c>
    </row>
    <row r="15" spans="1:16" x14ac:dyDescent="0.15">
      <c r="B15" s="5" t="s">
        <v>3</v>
      </c>
      <c r="C15" s="26">
        <v>0</v>
      </c>
      <c r="D15" s="27">
        <v>0</v>
      </c>
      <c r="E15" s="27">
        <v>0</v>
      </c>
      <c r="F15" s="27">
        <v>0</v>
      </c>
      <c r="G15" s="28">
        <v>0</v>
      </c>
      <c r="H15" s="5">
        <f>SUM(C15:G15)</f>
        <v>0</v>
      </c>
    </row>
    <row r="16" spans="1:16" x14ac:dyDescent="0.15">
      <c r="A16" s="1" t="s">
        <v>8</v>
      </c>
      <c r="B16" s="5" t="s">
        <v>4</v>
      </c>
      <c r="C16" s="26">
        <v>0</v>
      </c>
      <c r="D16" s="27">
        <v>0</v>
      </c>
      <c r="E16" s="27">
        <v>0</v>
      </c>
      <c r="F16" s="27">
        <v>1.9175736503641905</v>
      </c>
      <c r="G16" s="28">
        <v>0</v>
      </c>
      <c r="H16" s="5">
        <f>SUM(C16:G16)</f>
        <v>1.9175736503641905</v>
      </c>
    </row>
    <row r="17" spans="1:10" x14ac:dyDescent="0.15">
      <c r="B17" s="5" t="s">
        <v>5</v>
      </c>
      <c r="C17" s="26">
        <v>0</v>
      </c>
      <c r="D17" s="27">
        <v>7.0437922425025494</v>
      </c>
      <c r="E17" s="27">
        <v>0</v>
      </c>
      <c r="F17" s="27">
        <v>0</v>
      </c>
      <c r="G17" s="28">
        <v>4.8487570717243855</v>
      </c>
      <c r="H17" s="5">
        <f>SUM(C17:G17)</f>
        <v>11.892549314226935</v>
      </c>
    </row>
    <row r="18" spans="1:10" x14ac:dyDescent="0.15">
      <c r="B18" s="5" t="s">
        <v>6</v>
      </c>
      <c r="C18" s="29">
        <v>6.7530390363923525</v>
      </c>
      <c r="D18" s="30">
        <v>0</v>
      </c>
      <c r="E18" s="30">
        <v>0</v>
      </c>
      <c r="F18" s="30">
        <v>0</v>
      </c>
      <c r="G18" s="31">
        <v>0</v>
      </c>
      <c r="H18" s="5">
        <f>SUM(C18:G18)</f>
        <v>6.7530390363923525</v>
      </c>
    </row>
    <row r="19" spans="1:10" x14ac:dyDescent="0.15">
      <c r="B19" s="17" t="s">
        <v>12</v>
      </c>
      <c r="C19" s="2">
        <f>SUMPRODUCT(C5:C9,C14:C18)</f>
        <v>4.5</v>
      </c>
      <c r="D19" s="2">
        <f>SUMPRODUCT(D5:D9,D14:D18)</f>
        <v>9.9999999999999982</v>
      </c>
      <c r="E19" s="2">
        <f>SUMPRODUCT(E5:E9,E14:E18)</f>
        <v>0</v>
      </c>
      <c r="F19" s="2">
        <f>SUMPRODUCT(F5:F9,F14:F18)</f>
        <v>1.8925493142269378</v>
      </c>
      <c r="G19" s="2">
        <f>SUMPRODUCT(G5:G9,G14:G18)</f>
        <v>5.5530390363923523</v>
      </c>
    </row>
    <row r="20" spans="1:10" x14ac:dyDescent="0.15">
      <c r="B20" s="17"/>
    </row>
    <row r="21" spans="1:10" x14ac:dyDescent="0.15">
      <c r="A21" s="1" t="s">
        <v>13</v>
      </c>
      <c r="B21" s="17"/>
    </row>
    <row r="22" spans="1:10" x14ac:dyDescent="0.15">
      <c r="C22" s="16" t="s">
        <v>14</v>
      </c>
      <c r="D22" s="16" t="s">
        <v>15</v>
      </c>
      <c r="E22" s="16" t="s">
        <v>11</v>
      </c>
      <c r="F22" s="16" t="s">
        <v>16</v>
      </c>
      <c r="H22" s="18" t="s">
        <v>17</v>
      </c>
    </row>
    <row r="23" spans="1:10" x14ac:dyDescent="0.15">
      <c r="B23" s="5" t="s">
        <v>2</v>
      </c>
      <c r="C23" s="19">
        <v>0</v>
      </c>
      <c r="D23" s="20">
        <f>C19</f>
        <v>4.5</v>
      </c>
      <c r="E23" s="19">
        <f>H14</f>
        <v>0</v>
      </c>
      <c r="F23" s="20">
        <f>C23+D23-E23</f>
        <v>4.5</v>
      </c>
      <c r="G23" s="19"/>
      <c r="H23" s="2">
        <v>4.5</v>
      </c>
      <c r="J23" s="17"/>
    </row>
    <row r="24" spans="1:10" x14ac:dyDescent="0.15">
      <c r="B24" s="5" t="s">
        <v>3</v>
      </c>
      <c r="C24" s="19">
        <v>0</v>
      </c>
      <c r="D24" s="20">
        <f>D19</f>
        <v>9.9999999999999982</v>
      </c>
      <c r="E24" s="19">
        <f>H15</f>
        <v>0</v>
      </c>
      <c r="F24" s="20">
        <f>C24+D24-E24</f>
        <v>9.9999999999999982</v>
      </c>
      <c r="G24" s="19"/>
      <c r="H24" s="2">
        <v>10</v>
      </c>
    </row>
    <row r="25" spans="1:10" x14ac:dyDescent="0.15">
      <c r="B25" s="5" t="s">
        <v>4</v>
      </c>
      <c r="C25" s="19">
        <v>8</v>
      </c>
      <c r="D25" s="19">
        <f>E19</f>
        <v>0</v>
      </c>
      <c r="E25" s="19">
        <f>H16</f>
        <v>1.9175736503641905</v>
      </c>
      <c r="F25" s="19">
        <f>C25+D25-E25</f>
        <v>6.08242634963581</v>
      </c>
      <c r="G25" s="19"/>
      <c r="H25" s="2">
        <v>0</v>
      </c>
    </row>
    <row r="26" spans="1:10" x14ac:dyDescent="0.15">
      <c r="B26" s="5" t="s">
        <v>5</v>
      </c>
      <c r="C26" s="19">
        <v>10</v>
      </c>
      <c r="D26" s="19">
        <f>F19</f>
        <v>1.8925493142269378</v>
      </c>
      <c r="E26" s="19">
        <f>H17</f>
        <v>11.892549314226935</v>
      </c>
      <c r="F26" s="19">
        <f>C26+D26-E26</f>
        <v>0</v>
      </c>
      <c r="G26" s="19"/>
      <c r="H26" s="2">
        <v>0</v>
      </c>
    </row>
    <row r="27" spans="1:10" x14ac:dyDescent="0.15">
      <c r="B27" s="5" t="s">
        <v>6</v>
      </c>
      <c r="C27" s="19">
        <v>1.2</v>
      </c>
      <c r="D27" s="19">
        <f>G19</f>
        <v>5.5530390363923523</v>
      </c>
      <c r="E27" s="19">
        <f>H18</f>
        <v>6.7530390363923525</v>
      </c>
      <c r="F27" s="19">
        <f>C27+D27-E27</f>
        <v>0</v>
      </c>
      <c r="G27" s="19"/>
      <c r="H27" s="2">
        <v>0</v>
      </c>
    </row>
    <row r="29" spans="1:10" x14ac:dyDescent="0.15">
      <c r="G29" s="17" t="s">
        <v>18</v>
      </c>
      <c r="H29" s="21">
        <f>SUMPRODUCT(F23:F27,F5:F9)+F26</f>
        <v>18.93860218577306</v>
      </c>
    </row>
    <row r="31" spans="1:10" x14ac:dyDescent="0.15">
      <c r="G31" s="5" t="s">
        <v>19</v>
      </c>
      <c r="H31" s="22">
        <f>SUMPRODUCT(C23:C27,F5:F9)+C26</f>
        <v>18.943351200000002</v>
      </c>
    </row>
    <row r="32" spans="1:10" x14ac:dyDescent="0.15">
      <c r="G32" s="5" t="s">
        <v>20</v>
      </c>
      <c r="H32" s="22">
        <f>H31-H29</f>
        <v>4.749014226941739E-3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 calculator</vt:lpstr>
      <vt:lpstr>Sensitivity Report 2</vt:lpstr>
      <vt:lpstr>Exchange rate calculator (2)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Smith</dc:creator>
  <cp:lastModifiedBy>Microsoft Office User</cp:lastModifiedBy>
  <dcterms:created xsi:type="dcterms:W3CDTF">2013-04-10T18:19:35Z</dcterms:created>
  <dcterms:modified xsi:type="dcterms:W3CDTF">2020-02-20T03:31:12Z</dcterms:modified>
</cp:coreProperties>
</file>