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760\Desktop\"/>
    </mc:Choice>
  </mc:AlternateContent>
  <bookViews>
    <workbookView xWindow="0" yWindow="0" windowWidth="21600" windowHeight="9600"/>
  </bookViews>
  <sheets>
    <sheet name="Problem Q1&amp;2" sheetId="1" r:id="rId1"/>
    <sheet name="Problem1 Q3" sheetId="2" r:id="rId2"/>
    <sheet name="Problem 1 Q4" sheetId="3" r:id="rId3"/>
    <sheet name="Problem 2 Q1" sheetId="4" r:id="rId4"/>
    <sheet name="Problem 2 Q2" sheetId="5" r:id="rId5"/>
    <sheet name="Problem 2 Q3" sheetId="6" r:id="rId6"/>
    <sheet name="Problem 2 Q4" sheetId="7" r:id="rId7"/>
  </sheets>
  <definedNames>
    <definedName name="MinimizeCosts" localSheetId="2">FALSE</definedName>
    <definedName name="MinimizeCosts" localSheetId="3">FALSE</definedName>
    <definedName name="MinimizeCosts" localSheetId="4">FALSE</definedName>
    <definedName name="MinimizeCosts" localSheetId="5">FALSE</definedName>
    <definedName name="MinimizeCosts" localSheetId="6">FALSE</definedName>
    <definedName name="MinimizeCosts" localSheetId="0">FALSE</definedName>
    <definedName name="MinimizeCosts" localSheetId="1">FALSE</definedName>
    <definedName name="_xlnm.Print_Area" localSheetId="2">'Problem 1 Q4'!TreeDiagram</definedName>
    <definedName name="_xlnm.Print_Area" localSheetId="3">'Problem 2 Q1'!TreeDiagram</definedName>
    <definedName name="_xlnm.Print_Area" localSheetId="4">'Problem 2 Q2'!TreeDiagram</definedName>
    <definedName name="_xlnm.Print_Area" localSheetId="5">'Problem 2 Q3'!TreeDiagram</definedName>
    <definedName name="_xlnm.Print_Area" localSheetId="6">'Problem 2 Q4'!TreeDiagram</definedName>
    <definedName name="_xlnm.Print_Area" localSheetId="0">'Problem Q1&amp;2'!TreeDiagram</definedName>
    <definedName name="_xlnm.Print_Area" localSheetId="1">'Problem1 Q3'!TreeDiagram</definedName>
    <definedName name="TreeData" localSheetId="2">'Problem 1 Q4'!$GH$1001:$GV$1040</definedName>
    <definedName name="TreeData" localSheetId="3">'Problem 2 Q1'!$GH$1001:$GV$1005</definedName>
    <definedName name="TreeData" localSheetId="4">'Problem 2 Q2'!$GH$1001:$GV$1007</definedName>
    <definedName name="TreeData" localSheetId="5">'Problem 2 Q3'!$GH$1001:$GV$1017</definedName>
    <definedName name="TreeData" localSheetId="6">'Problem 2 Q4'!$GH$1001:$GV$1013</definedName>
    <definedName name="TreeData" localSheetId="0">'Problem Q1&amp;2'!$GH$1001:$GV$1019</definedName>
    <definedName name="TreeData" localSheetId="1">'Problem1 Q3'!$GH$1001:$GV$1013</definedName>
    <definedName name="TreeDiagBase" localSheetId="2">'Problem 1 Q4'!$B$3</definedName>
    <definedName name="TreeDiagBase" localSheetId="3">'Problem 2 Q1'!$B$3</definedName>
    <definedName name="TreeDiagBase" localSheetId="4">'Problem 2 Q2'!$B$3</definedName>
    <definedName name="TreeDiagBase" localSheetId="5">'Problem 2 Q3'!$B$2</definedName>
    <definedName name="TreeDiagBase" localSheetId="6">'Problem 2 Q4'!$B$2</definedName>
    <definedName name="TreeDiagBase" localSheetId="0">'Problem Q1&amp;2'!$C$8</definedName>
    <definedName name="TreeDiagBase" localSheetId="1">'Problem1 Q3'!$B$3</definedName>
    <definedName name="TreeDiagram" localSheetId="2">'Problem 1 Q4'!$B$3:$P$136</definedName>
    <definedName name="TreeDiagram" localSheetId="3">'Problem 2 Q1'!$B$3:$L$16</definedName>
    <definedName name="TreeDiagram" localSheetId="4">'Problem 2 Q2'!$B$3:$L$21</definedName>
    <definedName name="TreeDiagram" localSheetId="5">'Problem 2 Q3'!$B$2:$T$45</definedName>
    <definedName name="TreeDiagram" localSheetId="6">'Problem 2 Q4'!$B$2:$T$35</definedName>
    <definedName name="TreeDiagram" localSheetId="0">'Problem Q1&amp;2'!$C$8:$Q$71</definedName>
    <definedName name="TreeDiagram" localSheetId="1">'Problem1 Q3'!$B$3:$L$46</definedName>
    <definedName name="UseExpUtility" localSheetId="2">FALSE</definedName>
    <definedName name="UseExpUtility" localSheetId="3">FALSE</definedName>
    <definedName name="UseExpUtility" localSheetId="4">FALSE</definedName>
    <definedName name="UseExpUtility" localSheetId="5">FALSE</definedName>
    <definedName name="UseExpUtility" localSheetId="6">FALSE</definedName>
    <definedName name="UseExpUtility" localSheetId="0">FALSE</definedName>
    <definedName name="UseExpUtility" localSheetId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7" l="1"/>
  <c r="R25" i="7" s="1"/>
  <c r="T19" i="7"/>
  <c r="R20" i="7" s="1"/>
  <c r="T29" i="7"/>
  <c r="N30" i="7" s="1"/>
  <c r="T4" i="7"/>
  <c r="R5" i="7" s="1"/>
  <c r="T14" i="7"/>
  <c r="N15" i="7" s="1"/>
  <c r="T9" i="7"/>
  <c r="R10" i="7" s="1"/>
  <c r="T34" i="7"/>
  <c r="F35" i="7" s="1"/>
  <c r="Q17" i="6"/>
  <c r="Q22" i="6"/>
  <c r="T24" i="6"/>
  <c r="R25" i="6" s="1"/>
  <c r="T19" i="6"/>
  <c r="R20" i="6" s="1"/>
  <c r="T29" i="6"/>
  <c r="N30" i="6" s="1"/>
  <c r="T14" i="6"/>
  <c r="N15" i="6" s="1"/>
  <c r="T4" i="6"/>
  <c r="R5" i="6" s="1"/>
  <c r="T9" i="6"/>
  <c r="R10" i="6" s="1"/>
  <c r="T39" i="6"/>
  <c r="N40" i="6" s="1"/>
  <c r="T34" i="6"/>
  <c r="N35" i="6" s="1"/>
  <c r="T44" i="6"/>
  <c r="J45" i="6" s="1"/>
  <c r="Q2" i="6"/>
  <c r="Q7" i="6"/>
  <c r="B2" i="5"/>
  <c r="L20" i="5"/>
  <c r="J21" i="5" s="1"/>
  <c r="L15" i="5"/>
  <c r="J16" i="5" s="1"/>
  <c r="L10" i="5"/>
  <c r="J11" i="5" s="1"/>
  <c r="L5" i="5"/>
  <c r="J6" i="5" s="1"/>
  <c r="L10" i="4"/>
  <c r="J11" i="4" s="1"/>
  <c r="L5" i="4"/>
  <c r="J6" i="4" s="1"/>
  <c r="L15" i="4"/>
  <c r="F16" i="4" s="1"/>
  <c r="N7" i="7" l="1"/>
  <c r="J11" i="7" s="1"/>
  <c r="N22" i="7"/>
  <c r="J26" i="7" s="1"/>
  <c r="K25" i="7" s="1"/>
  <c r="J37" i="6"/>
  <c r="N22" i="6"/>
  <c r="J26" i="6" s="1"/>
  <c r="K25" i="6" s="1"/>
  <c r="N7" i="6"/>
  <c r="J11" i="6" s="1"/>
  <c r="F41" i="6"/>
  <c r="G40" i="6" s="1"/>
  <c r="F8" i="5"/>
  <c r="F18" i="5"/>
  <c r="G17" i="5" s="1"/>
  <c r="G7" i="5"/>
  <c r="B13" i="5"/>
  <c r="F8" i="4"/>
  <c r="B12" i="4" s="1"/>
  <c r="C11" i="4" s="1"/>
  <c r="B2" i="3"/>
  <c r="N121" i="3"/>
  <c r="N101" i="3"/>
  <c r="N81" i="3"/>
  <c r="N61" i="3"/>
  <c r="N41" i="3"/>
  <c r="N21" i="3"/>
  <c r="P135" i="3"/>
  <c r="N136" i="3" s="1"/>
  <c r="P130" i="3"/>
  <c r="N131" i="3" s="1"/>
  <c r="P125" i="3"/>
  <c r="N126" i="3" s="1"/>
  <c r="P120" i="3"/>
  <c r="P115" i="3"/>
  <c r="N116" i="3" s="1"/>
  <c r="P110" i="3"/>
  <c r="N111" i="3" s="1"/>
  <c r="P105" i="3"/>
  <c r="N106" i="3" s="1"/>
  <c r="P100" i="3"/>
  <c r="P95" i="3"/>
  <c r="N96" i="3" s="1"/>
  <c r="J101" i="3" s="1"/>
  <c r="P90" i="3"/>
  <c r="N91" i="3" s="1"/>
  <c r="P85" i="3"/>
  <c r="N86" i="3" s="1"/>
  <c r="P80" i="3"/>
  <c r="P75" i="3"/>
  <c r="N76" i="3" s="1"/>
  <c r="P70" i="3"/>
  <c r="N71" i="3" s="1"/>
  <c r="P65" i="3"/>
  <c r="N66" i="3" s="1"/>
  <c r="P60" i="3"/>
  <c r="P55" i="3"/>
  <c r="N56" i="3" s="1"/>
  <c r="P50" i="3"/>
  <c r="N51" i="3" s="1"/>
  <c r="P45" i="3"/>
  <c r="N46" i="3" s="1"/>
  <c r="P40" i="3"/>
  <c r="P35" i="3"/>
  <c r="N36" i="3" s="1"/>
  <c r="J41" i="3" s="1"/>
  <c r="P30" i="3"/>
  <c r="N31" i="3" s="1"/>
  <c r="P25" i="3"/>
  <c r="N26" i="3" s="1"/>
  <c r="P20" i="3"/>
  <c r="P15" i="3"/>
  <c r="N16" i="3" s="1"/>
  <c r="P10" i="3"/>
  <c r="N11" i="3" s="1"/>
  <c r="P5" i="3"/>
  <c r="N6" i="3" s="1"/>
  <c r="E113" i="3"/>
  <c r="E68" i="3"/>
  <c r="E23" i="3"/>
  <c r="B2" i="2"/>
  <c r="L45" i="2"/>
  <c r="J46" i="2" s="1"/>
  <c r="L40" i="2"/>
  <c r="J41" i="2" s="1"/>
  <c r="L35" i="2"/>
  <c r="J36" i="2" s="1"/>
  <c r="L30" i="2"/>
  <c r="J31" i="2" s="1"/>
  <c r="L25" i="2"/>
  <c r="J26" i="2" s="1"/>
  <c r="L20" i="2"/>
  <c r="J21" i="2" s="1"/>
  <c r="L15" i="2"/>
  <c r="J16" i="2" s="1"/>
  <c r="L10" i="2"/>
  <c r="J11" i="2" s="1"/>
  <c r="L5" i="2"/>
  <c r="J6" i="2" s="1"/>
  <c r="E38" i="2"/>
  <c r="E23" i="2"/>
  <c r="E8" i="2"/>
  <c r="N68" i="1"/>
  <c r="N63" i="1"/>
  <c r="N58" i="1"/>
  <c r="K16" i="1"/>
  <c r="G11" i="1"/>
  <c r="Q70" i="1"/>
  <c r="O71" i="1" s="1"/>
  <c r="Q65" i="1"/>
  <c r="O66" i="1" s="1"/>
  <c r="Q60" i="1"/>
  <c r="O61" i="1" s="1"/>
  <c r="Q45" i="1"/>
  <c r="O46" i="1" s="1"/>
  <c r="Q40" i="1"/>
  <c r="O41" i="1" s="1"/>
  <c r="Q35" i="1"/>
  <c r="O36" i="1" s="1"/>
  <c r="K41" i="1" s="1"/>
  <c r="Q55" i="1"/>
  <c r="K56" i="1" s="1"/>
  <c r="Q50" i="1"/>
  <c r="K51" i="1" s="1"/>
  <c r="Q15" i="1"/>
  <c r="Q20" i="1"/>
  <c r="O21" i="1" s="1"/>
  <c r="Q25" i="1"/>
  <c r="O26" i="1" s="1"/>
  <c r="Q30" i="1"/>
  <c r="O31" i="1" s="1"/>
  <c r="Q10" i="1"/>
  <c r="C2" i="1"/>
  <c r="K10" i="7" l="1"/>
  <c r="F18" i="7"/>
  <c r="B26" i="7" s="1"/>
  <c r="C25" i="7" s="1"/>
  <c r="K10" i="6"/>
  <c r="F18" i="6"/>
  <c r="B29" i="6" s="1"/>
  <c r="C28" i="6" s="1"/>
  <c r="J11" i="3"/>
  <c r="J71" i="3"/>
  <c r="J131" i="3"/>
  <c r="J26" i="3"/>
  <c r="F26" i="3" s="1"/>
  <c r="J86" i="3"/>
  <c r="J56" i="3"/>
  <c r="J116" i="3"/>
  <c r="F116" i="3" s="1"/>
  <c r="G115" i="3" s="1"/>
  <c r="F26" i="2"/>
  <c r="G25" i="2" s="1"/>
  <c r="F11" i="2"/>
  <c r="G10" i="2" s="1"/>
  <c r="F41" i="2"/>
  <c r="G40" i="2" s="1"/>
  <c r="K26" i="1"/>
  <c r="G28" i="1"/>
  <c r="K66" i="1"/>
  <c r="G58" i="1" s="1"/>
  <c r="F71" i="3" l="1"/>
  <c r="G70" i="3" s="1"/>
  <c r="G25" i="3"/>
  <c r="B71" i="3"/>
  <c r="B26" i="2"/>
  <c r="C34" i="1"/>
  <c r="D33" i="1" s="1"/>
</calcChain>
</file>

<file path=xl/sharedStrings.xml><?xml version="1.0" encoding="utf-8"?>
<sst xmlns="http://schemas.openxmlformats.org/spreadsheetml/2006/main" count="355" uniqueCount="61">
  <si>
    <t>Q1</t>
  </si>
  <si>
    <t>prob of winning</t>
  </si>
  <si>
    <t>Q2</t>
  </si>
  <si>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</si>
  <si>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</si>
  <si>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</si>
  <si>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</si>
  <si>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</si>
  <si>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</si>
  <si>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</si>
  <si>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</si>
  <si>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</si>
  <si>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</si>
  <si>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</si>
  <si>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</si>
  <si>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</si>
  <si>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</si>
  <si>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</si>
  <si>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</si>
  <si>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</si>
  <si>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</si>
  <si>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</si>
  <si>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</si>
  <si>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Bid Low</t>
  </si>
  <si>
    <t>Bid Medium</t>
  </si>
  <si>
    <t>Bid High</t>
  </si>
  <si>
    <t>E</t>
  </si>
  <si>
    <t>Competitor1 Bid Low</t>
  </si>
  <si>
    <t>Competitor1 Bid Medium</t>
  </si>
  <si>
    <t>Competitor1 Bid High</t>
  </si>
  <si>
    <t>Competitor 2 Bid Low</t>
  </si>
  <si>
    <t>Outcome 16</t>
  </si>
  <si>
    <t>Outcome 17</t>
  </si>
  <si>
    <t>Outcome 18</t>
  </si>
  <si>
    <t>Competitor 2 Bid Medium</t>
  </si>
  <si>
    <t>Competitor 2 Bid High</t>
  </si>
  <si>
    <t>competitors low</t>
  </si>
  <si>
    <t>competitors medium</t>
  </si>
  <si>
    <t>competitors high</t>
  </si>
  <si>
    <t>value</t>
  </si>
  <si>
    <t>Competitor 1 Low</t>
  </si>
  <si>
    <t>Competitor 1 Medium</t>
  </si>
  <si>
    <t>Competitor 1 High</t>
  </si>
  <si>
    <t>Competitor 2 Low</t>
  </si>
  <si>
    <t>Competitor 2 Medium</t>
  </si>
  <si>
    <t>Competitor 2 High</t>
  </si>
  <si>
    <t>drill</t>
  </si>
  <si>
    <t>don't drill</t>
  </si>
  <si>
    <t>wet</t>
  </si>
  <si>
    <t>dry</t>
  </si>
  <si>
    <t>test</t>
  </si>
  <si>
    <t>not</t>
  </si>
  <si>
    <t>texture</t>
  </si>
  <si>
    <t>no texture</t>
  </si>
  <si>
    <t>Don't do the test</t>
  </si>
  <si>
    <t>drill B</t>
  </si>
  <si>
    <t>B wet</t>
  </si>
  <si>
    <t>B dry</t>
  </si>
  <si>
    <t>C wet</t>
  </si>
  <si>
    <t>C dry</t>
  </si>
  <si>
    <t>drill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</si>
</sst>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9" fontId="0" fillId="0" borderId="0" xfId="0" applyNumberFormat="1"/>
    <xf numFmtId="0" fontId="3" fillId="0" borderId="0" xfId="1" applyFont="1" applyBorder="1" applyProtection="1">
      <protection locked="0" hidden="1"/>
    </xf>
    <xf numFmtId="0" fontId="3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8</xdr:col>
      <xdr:colOff>0</xdr:colOff>
      <xdr:row>9</xdr:row>
      <xdr:rowOff>152400</xdr:rowOff>
    </xdr:to>
    <xdr:sp macro="" textlink="">
      <xdr:nvSpPr>
        <xdr:cNvPr id="1982" name="Triangle 1"/>
        <xdr:cNvSpPr/>
      </xdr:nvSpPr>
      <xdr:spPr>
        <a:xfrm rot="16200000">
          <a:off x="3848100" y="171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15</xdr:col>
      <xdr:colOff>0</xdr:colOff>
      <xdr:row>9</xdr:row>
      <xdr:rowOff>76200</xdr:rowOff>
    </xdr:to>
    <xdr:sp macro="" textlink="">
      <xdr:nvSpPr>
        <xdr:cNvPr id="1983" name="Line 679"/>
        <xdr:cNvSpPr>
          <a:spLocks noChangeShapeType="1"/>
        </xdr:cNvSpPr>
      </xdr:nvSpPr>
      <xdr:spPr bwMode="auto">
        <a:xfrm>
          <a:off x="4000500" y="1790700"/>
          <a:ext cx="308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9</xdr:row>
      <xdr:rowOff>76200</xdr:rowOff>
    </xdr:from>
    <xdr:to>
      <xdr:col>7</xdr:col>
      <xdr:colOff>0</xdr:colOff>
      <xdr:row>9</xdr:row>
      <xdr:rowOff>76200</xdr:rowOff>
    </xdr:to>
    <xdr:sp macro="" textlink="">
      <xdr:nvSpPr>
        <xdr:cNvPr id="1984" name="Line 680"/>
        <xdr:cNvSpPr>
          <a:spLocks noChangeShapeType="1"/>
        </xdr:cNvSpPr>
      </xdr:nvSpPr>
      <xdr:spPr bwMode="auto">
        <a:xfrm>
          <a:off x="262890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9</xdr:row>
      <xdr:rowOff>76200</xdr:rowOff>
    </xdr:from>
    <xdr:to>
      <xdr:col>5</xdr:col>
      <xdr:colOff>0</xdr:colOff>
      <xdr:row>32</xdr:row>
      <xdr:rowOff>76200</xdr:rowOff>
    </xdr:to>
    <xdr:sp macro="" textlink="">
      <xdr:nvSpPr>
        <xdr:cNvPr id="1985" name="Line 681"/>
        <xdr:cNvSpPr>
          <a:spLocks noChangeShapeType="1"/>
        </xdr:cNvSpPr>
      </xdr:nvSpPr>
      <xdr:spPr bwMode="auto">
        <a:xfrm flipV="1">
          <a:off x="2381250" y="1790700"/>
          <a:ext cx="247650" cy="438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0</xdr:colOff>
      <xdr:row>26</xdr:row>
      <xdr:rowOff>152400</xdr:rowOff>
    </xdr:to>
    <xdr:sp macro="" textlink="">
      <xdr:nvSpPr>
        <xdr:cNvPr id="1986" name="Circle 2"/>
        <xdr:cNvSpPr/>
      </xdr:nvSpPr>
      <xdr:spPr>
        <a:xfrm>
          <a:off x="3848100" y="4953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26</xdr:row>
      <xdr:rowOff>76200</xdr:rowOff>
    </xdr:from>
    <xdr:to>
      <xdr:col>7</xdr:col>
      <xdr:colOff>0</xdr:colOff>
      <xdr:row>26</xdr:row>
      <xdr:rowOff>76200</xdr:rowOff>
    </xdr:to>
    <xdr:sp macro="" textlink="">
      <xdr:nvSpPr>
        <xdr:cNvPr id="1987" name="Line 682"/>
        <xdr:cNvSpPr>
          <a:spLocks noChangeShapeType="1"/>
        </xdr:cNvSpPr>
      </xdr:nvSpPr>
      <xdr:spPr bwMode="auto">
        <a:xfrm>
          <a:off x="2628900" y="5029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26</xdr:row>
      <xdr:rowOff>76200</xdr:rowOff>
    </xdr:from>
    <xdr:to>
      <xdr:col>5</xdr:col>
      <xdr:colOff>0</xdr:colOff>
      <xdr:row>32</xdr:row>
      <xdr:rowOff>76200</xdr:rowOff>
    </xdr:to>
    <xdr:sp macro="" textlink="">
      <xdr:nvSpPr>
        <xdr:cNvPr id="1988" name="Line 683"/>
        <xdr:cNvSpPr>
          <a:spLocks noChangeShapeType="1"/>
        </xdr:cNvSpPr>
      </xdr:nvSpPr>
      <xdr:spPr bwMode="auto">
        <a:xfrm flipV="1">
          <a:off x="2381250" y="5029200"/>
          <a:ext cx="247650" cy="1143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8</xdr:col>
      <xdr:colOff>0</xdr:colOff>
      <xdr:row>56</xdr:row>
      <xdr:rowOff>152400</xdr:rowOff>
    </xdr:to>
    <xdr:sp macro="" textlink="">
      <xdr:nvSpPr>
        <xdr:cNvPr id="1989" name="Circle 3"/>
        <xdr:cNvSpPr/>
      </xdr:nvSpPr>
      <xdr:spPr>
        <a:xfrm>
          <a:off x="3848100" y="10668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56</xdr:row>
      <xdr:rowOff>76200</xdr:rowOff>
    </xdr:from>
    <xdr:to>
      <xdr:col>7</xdr:col>
      <xdr:colOff>0</xdr:colOff>
      <xdr:row>56</xdr:row>
      <xdr:rowOff>76200</xdr:rowOff>
    </xdr:to>
    <xdr:sp macro="" textlink="">
      <xdr:nvSpPr>
        <xdr:cNvPr id="1990" name="Line 684"/>
        <xdr:cNvSpPr>
          <a:spLocks noChangeShapeType="1"/>
        </xdr:cNvSpPr>
      </xdr:nvSpPr>
      <xdr:spPr bwMode="auto">
        <a:xfrm>
          <a:off x="2628900" y="10744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32</xdr:row>
      <xdr:rowOff>76200</xdr:rowOff>
    </xdr:from>
    <xdr:to>
      <xdr:col>5</xdr:col>
      <xdr:colOff>0</xdr:colOff>
      <xdr:row>56</xdr:row>
      <xdr:rowOff>76200</xdr:rowOff>
    </xdr:to>
    <xdr:sp macro="" textlink="">
      <xdr:nvSpPr>
        <xdr:cNvPr id="1991" name="Line 685"/>
        <xdr:cNvSpPr>
          <a:spLocks noChangeShapeType="1"/>
        </xdr:cNvSpPr>
      </xdr:nvSpPr>
      <xdr:spPr bwMode="auto">
        <a:xfrm>
          <a:off x="2381250" y="6172200"/>
          <a:ext cx="247650" cy="457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29</xdr:row>
      <xdr:rowOff>0</xdr:rowOff>
    </xdr:from>
    <xdr:to>
      <xdr:col>16</xdr:col>
      <xdr:colOff>0</xdr:colOff>
      <xdr:row>29</xdr:row>
      <xdr:rowOff>152400</xdr:rowOff>
    </xdr:to>
    <xdr:sp macro="" textlink="">
      <xdr:nvSpPr>
        <xdr:cNvPr id="1992" name="Triangle 4"/>
        <xdr:cNvSpPr/>
      </xdr:nvSpPr>
      <xdr:spPr>
        <a:xfrm rot="16200000">
          <a:off x="7086600" y="552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29</xdr:row>
      <xdr:rowOff>76200</xdr:rowOff>
    </xdr:from>
    <xdr:to>
      <xdr:col>15</xdr:col>
      <xdr:colOff>0</xdr:colOff>
      <xdr:row>29</xdr:row>
      <xdr:rowOff>76200</xdr:rowOff>
    </xdr:to>
    <xdr:sp macro="" textlink="">
      <xdr:nvSpPr>
        <xdr:cNvPr id="1993" name="Line 686"/>
        <xdr:cNvSpPr>
          <a:spLocks noChangeShapeType="1"/>
        </xdr:cNvSpPr>
      </xdr:nvSpPr>
      <xdr:spPr bwMode="auto">
        <a:xfrm>
          <a:off x="5867400" y="560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24</xdr:row>
      <xdr:rowOff>76200</xdr:rowOff>
    </xdr:from>
    <xdr:to>
      <xdr:col>13</xdr:col>
      <xdr:colOff>0</xdr:colOff>
      <xdr:row>29</xdr:row>
      <xdr:rowOff>76200</xdr:rowOff>
    </xdr:to>
    <xdr:sp macro="" textlink="">
      <xdr:nvSpPr>
        <xdr:cNvPr id="1994" name="Line 687"/>
        <xdr:cNvSpPr>
          <a:spLocks noChangeShapeType="1"/>
        </xdr:cNvSpPr>
      </xdr:nvSpPr>
      <xdr:spPr bwMode="auto">
        <a:xfrm>
          <a:off x="5619750" y="464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24</xdr:row>
      <xdr:rowOff>0</xdr:rowOff>
    </xdr:from>
    <xdr:to>
      <xdr:col>16</xdr:col>
      <xdr:colOff>0</xdr:colOff>
      <xdr:row>24</xdr:row>
      <xdr:rowOff>152400</xdr:rowOff>
    </xdr:to>
    <xdr:sp macro="" textlink="">
      <xdr:nvSpPr>
        <xdr:cNvPr id="1995" name="Triangle 5"/>
        <xdr:cNvSpPr/>
      </xdr:nvSpPr>
      <xdr:spPr>
        <a:xfrm rot="16200000">
          <a:off x="7086600" y="457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76200</xdr:rowOff>
    </xdr:from>
    <xdr:to>
      <xdr:col>15</xdr:col>
      <xdr:colOff>0</xdr:colOff>
      <xdr:row>24</xdr:row>
      <xdr:rowOff>76200</xdr:rowOff>
    </xdr:to>
    <xdr:sp macro="" textlink="">
      <xdr:nvSpPr>
        <xdr:cNvPr id="1996" name="Line 688"/>
        <xdr:cNvSpPr>
          <a:spLocks noChangeShapeType="1"/>
        </xdr:cNvSpPr>
      </xdr:nvSpPr>
      <xdr:spPr bwMode="auto">
        <a:xfrm>
          <a:off x="586740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24</xdr:row>
      <xdr:rowOff>76200</xdr:rowOff>
    </xdr:from>
    <xdr:to>
      <xdr:col>13</xdr:col>
      <xdr:colOff>0</xdr:colOff>
      <xdr:row>24</xdr:row>
      <xdr:rowOff>76200</xdr:rowOff>
    </xdr:to>
    <xdr:sp macro="" textlink="">
      <xdr:nvSpPr>
        <xdr:cNvPr id="1997" name="Line 689"/>
        <xdr:cNvSpPr>
          <a:spLocks noChangeShapeType="1"/>
        </xdr:cNvSpPr>
      </xdr:nvSpPr>
      <xdr:spPr bwMode="auto">
        <a:xfrm>
          <a:off x="5619750" y="4648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19</xdr:row>
      <xdr:rowOff>0</xdr:rowOff>
    </xdr:from>
    <xdr:to>
      <xdr:col>16</xdr:col>
      <xdr:colOff>0</xdr:colOff>
      <xdr:row>19</xdr:row>
      <xdr:rowOff>152400</xdr:rowOff>
    </xdr:to>
    <xdr:sp macro="" textlink="">
      <xdr:nvSpPr>
        <xdr:cNvPr id="1998" name="Triangle 6"/>
        <xdr:cNvSpPr/>
      </xdr:nvSpPr>
      <xdr:spPr>
        <a:xfrm rot="16200000">
          <a:off x="7086600" y="361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19</xdr:row>
      <xdr:rowOff>76200</xdr:rowOff>
    </xdr:from>
    <xdr:to>
      <xdr:col>15</xdr:col>
      <xdr:colOff>0</xdr:colOff>
      <xdr:row>19</xdr:row>
      <xdr:rowOff>76200</xdr:rowOff>
    </xdr:to>
    <xdr:sp macro="" textlink="">
      <xdr:nvSpPr>
        <xdr:cNvPr id="1999" name="Line 690"/>
        <xdr:cNvSpPr>
          <a:spLocks noChangeShapeType="1"/>
        </xdr:cNvSpPr>
      </xdr:nvSpPr>
      <xdr:spPr bwMode="auto">
        <a:xfrm>
          <a:off x="5867400" y="369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19</xdr:row>
      <xdr:rowOff>76200</xdr:rowOff>
    </xdr:from>
    <xdr:to>
      <xdr:col>13</xdr:col>
      <xdr:colOff>0</xdr:colOff>
      <xdr:row>24</xdr:row>
      <xdr:rowOff>76200</xdr:rowOff>
    </xdr:to>
    <xdr:sp macro="" textlink="">
      <xdr:nvSpPr>
        <xdr:cNvPr id="2000" name="Line 691"/>
        <xdr:cNvSpPr>
          <a:spLocks noChangeShapeType="1"/>
        </xdr:cNvSpPr>
      </xdr:nvSpPr>
      <xdr:spPr bwMode="auto">
        <a:xfrm flipV="1">
          <a:off x="5619750" y="369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14</xdr:row>
      <xdr:rowOff>152400</xdr:rowOff>
    </xdr:to>
    <xdr:sp macro="" textlink="">
      <xdr:nvSpPr>
        <xdr:cNvPr id="2001" name="Triangle 7"/>
        <xdr:cNvSpPr/>
      </xdr:nvSpPr>
      <xdr:spPr>
        <a:xfrm rot="16200000">
          <a:off x="5467350" y="266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14</xdr:row>
      <xdr:rowOff>76200</xdr:rowOff>
    </xdr:from>
    <xdr:to>
      <xdr:col>15</xdr:col>
      <xdr:colOff>0</xdr:colOff>
      <xdr:row>14</xdr:row>
      <xdr:rowOff>76200</xdr:rowOff>
    </xdr:to>
    <xdr:sp macro="" textlink="">
      <xdr:nvSpPr>
        <xdr:cNvPr id="2002" name="Line 692"/>
        <xdr:cNvSpPr>
          <a:spLocks noChangeShapeType="1"/>
        </xdr:cNvSpPr>
      </xdr:nvSpPr>
      <xdr:spPr bwMode="auto">
        <a:xfrm>
          <a:off x="5619750" y="2743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14</xdr:row>
      <xdr:rowOff>76200</xdr:rowOff>
    </xdr:from>
    <xdr:to>
      <xdr:col>11</xdr:col>
      <xdr:colOff>0</xdr:colOff>
      <xdr:row>14</xdr:row>
      <xdr:rowOff>76200</xdr:rowOff>
    </xdr:to>
    <xdr:sp macro="" textlink="">
      <xdr:nvSpPr>
        <xdr:cNvPr id="2003" name="Line 693"/>
        <xdr:cNvSpPr>
          <a:spLocks noChangeShapeType="1"/>
        </xdr:cNvSpPr>
      </xdr:nvSpPr>
      <xdr:spPr bwMode="auto">
        <a:xfrm>
          <a:off x="4248150" y="274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14</xdr:row>
      <xdr:rowOff>76200</xdr:rowOff>
    </xdr:from>
    <xdr:to>
      <xdr:col>9</xdr:col>
      <xdr:colOff>0</xdr:colOff>
      <xdr:row>26</xdr:row>
      <xdr:rowOff>76200</xdr:rowOff>
    </xdr:to>
    <xdr:sp macro="" textlink="">
      <xdr:nvSpPr>
        <xdr:cNvPr id="2004" name="Line 694"/>
        <xdr:cNvSpPr>
          <a:spLocks noChangeShapeType="1"/>
        </xdr:cNvSpPr>
      </xdr:nvSpPr>
      <xdr:spPr bwMode="auto">
        <a:xfrm flipV="1">
          <a:off x="4000500" y="2743200"/>
          <a:ext cx="247650" cy="2286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12</xdr:col>
      <xdr:colOff>0</xdr:colOff>
      <xdr:row>24</xdr:row>
      <xdr:rowOff>152400</xdr:rowOff>
    </xdr:to>
    <xdr:sp macro="" textlink="">
      <xdr:nvSpPr>
        <xdr:cNvPr id="2005" name="Circle 8"/>
        <xdr:cNvSpPr/>
      </xdr:nvSpPr>
      <xdr:spPr>
        <a:xfrm>
          <a:off x="5467350" y="457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24</xdr:row>
      <xdr:rowOff>76200</xdr:rowOff>
    </xdr:from>
    <xdr:to>
      <xdr:col>11</xdr:col>
      <xdr:colOff>0</xdr:colOff>
      <xdr:row>24</xdr:row>
      <xdr:rowOff>76200</xdr:rowOff>
    </xdr:to>
    <xdr:sp macro="" textlink="">
      <xdr:nvSpPr>
        <xdr:cNvPr id="2006" name="Line 695"/>
        <xdr:cNvSpPr>
          <a:spLocks noChangeShapeType="1"/>
        </xdr:cNvSpPr>
      </xdr:nvSpPr>
      <xdr:spPr bwMode="auto">
        <a:xfrm>
          <a:off x="424815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24</xdr:row>
      <xdr:rowOff>76200</xdr:rowOff>
    </xdr:from>
    <xdr:to>
      <xdr:col>9</xdr:col>
      <xdr:colOff>0</xdr:colOff>
      <xdr:row>26</xdr:row>
      <xdr:rowOff>76200</xdr:rowOff>
    </xdr:to>
    <xdr:sp macro="" textlink="">
      <xdr:nvSpPr>
        <xdr:cNvPr id="2007" name="Line 696"/>
        <xdr:cNvSpPr>
          <a:spLocks noChangeShapeType="1"/>
        </xdr:cNvSpPr>
      </xdr:nvSpPr>
      <xdr:spPr bwMode="auto">
        <a:xfrm flipV="1">
          <a:off x="4000500" y="4648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39</xdr:row>
      <xdr:rowOff>0</xdr:rowOff>
    </xdr:from>
    <xdr:to>
      <xdr:col>12</xdr:col>
      <xdr:colOff>0</xdr:colOff>
      <xdr:row>39</xdr:row>
      <xdr:rowOff>152400</xdr:rowOff>
    </xdr:to>
    <xdr:sp macro="" textlink="">
      <xdr:nvSpPr>
        <xdr:cNvPr id="2008" name="Circle 9"/>
        <xdr:cNvSpPr/>
      </xdr:nvSpPr>
      <xdr:spPr>
        <a:xfrm>
          <a:off x="5467350" y="7429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39</xdr:row>
      <xdr:rowOff>76200</xdr:rowOff>
    </xdr:from>
    <xdr:to>
      <xdr:col>11</xdr:col>
      <xdr:colOff>0</xdr:colOff>
      <xdr:row>39</xdr:row>
      <xdr:rowOff>76200</xdr:rowOff>
    </xdr:to>
    <xdr:sp macro="" textlink="">
      <xdr:nvSpPr>
        <xdr:cNvPr id="2009" name="Line 697"/>
        <xdr:cNvSpPr>
          <a:spLocks noChangeShapeType="1"/>
        </xdr:cNvSpPr>
      </xdr:nvSpPr>
      <xdr:spPr bwMode="auto">
        <a:xfrm>
          <a:off x="4248150" y="750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26</xdr:row>
      <xdr:rowOff>76200</xdr:rowOff>
    </xdr:from>
    <xdr:to>
      <xdr:col>9</xdr:col>
      <xdr:colOff>0</xdr:colOff>
      <xdr:row>39</xdr:row>
      <xdr:rowOff>76200</xdr:rowOff>
    </xdr:to>
    <xdr:sp macro="" textlink="">
      <xdr:nvSpPr>
        <xdr:cNvPr id="2010" name="Line 698"/>
        <xdr:cNvSpPr>
          <a:spLocks noChangeShapeType="1"/>
        </xdr:cNvSpPr>
      </xdr:nvSpPr>
      <xdr:spPr bwMode="auto">
        <a:xfrm>
          <a:off x="4000500" y="5029200"/>
          <a:ext cx="247650" cy="2476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49</xdr:row>
      <xdr:rowOff>0</xdr:rowOff>
    </xdr:from>
    <xdr:to>
      <xdr:col>12</xdr:col>
      <xdr:colOff>0</xdr:colOff>
      <xdr:row>49</xdr:row>
      <xdr:rowOff>152400</xdr:rowOff>
    </xdr:to>
    <xdr:sp macro="" textlink="">
      <xdr:nvSpPr>
        <xdr:cNvPr id="2011" name="Triangle 10"/>
        <xdr:cNvSpPr/>
      </xdr:nvSpPr>
      <xdr:spPr>
        <a:xfrm rot="16200000">
          <a:off x="5467350" y="933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49</xdr:row>
      <xdr:rowOff>76200</xdr:rowOff>
    </xdr:from>
    <xdr:to>
      <xdr:col>15</xdr:col>
      <xdr:colOff>0</xdr:colOff>
      <xdr:row>49</xdr:row>
      <xdr:rowOff>76200</xdr:rowOff>
    </xdr:to>
    <xdr:sp macro="" textlink="">
      <xdr:nvSpPr>
        <xdr:cNvPr id="2012" name="Line 699"/>
        <xdr:cNvSpPr>
          <a:spLocks noChangeShapeType="1"/>
        </xdr:cNvSpPr>
      </xdr:nvSpPr>
      <xdr:spPr bwMode="auto">
        <a:xfrm>
          <a:off x="5619750" y="94107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49</xdr:row>
      <xdr:rowOff>76200</xdr:rowOff>
    </xdr:from>
    <xdr:to>
      <xdr:col>11</xdr:col>
      <xdr:colOff>0</xdr:colOff>
      <xdr:row>49</xdr:row>
      <xdr:rowOff>76200</xdr:rowOff>
    </xdr:to>
    <xdr:sp macro="" textlink="">
      <xdr:nvSpPr>
        <xdr:cNvPr id="2013" name="Line 700"/>
        <xdr:cNvSpPr>
          <a:spLocks noChangeShapeType="1"/>
        </xdr:cNvSpPr>
      </xdr:nvSpPr>
      <xdr:spPr bwMode="auto">
        <a:xfrm>
          <a:off x="4248150" y="941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49</xdr:row>
      <xdr:rowOff>76200</xdr:rowOff>
    </xdr:from>
    <xdr:to>
      <xdr:col>9</xdr:col>
      <xdr:colOff>0</xdr:colOff>
      <xdr:row>56</xdr:row>
      <xdr:rowOff>76200</xdr:rowOff>
    </xdr:to>
    <xdr:sp macro="" textlink="">
      <xdr:nvSpPr>
        <xdr:cNvPr id="2014" name="Line 701"/>
        <xdr:cNvSpPr>
          <a:spLocks noChangeShapeType="1"/>
        </xdr:cNvSpPr>
      </xdr:nvSpPr>
      <xdr:spPr bwMode="auto">
        <a:xfrm flipV="1">
          <a:off x="4000500" y="94107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54</xdr:row>
      <xdr:rowOff>0</xdr:rowOff>
    </xdr:from>
    <xdr:to>
      <xdr:col>12</xdr:col>
      <xdr:colOff>0</xdr:colOff>
      <xdr:row>54</xdr:row>
      <xdr:rowOff>152400</xdr:rowOff>
    </xdr:to>
    <xdr:sp macro="" textlink="">
      <xdr:nvSpPr>
        <xdr:cNvPr id="2015" name="Triangle 11"/>
        <xdr:cNvSpPr/>
      </xdr:nvSpPr>
      <xdr:spPr>
        <a:xfrm rot="16200000">
          <a:off x="5467350" y="1028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54</xdr:row>
      <xdr:rowOff>76200</xdr:rowOff>
    </xdr:from>
    <xdr:to>
      <xdr:col>15</xdr:col>
      <xdr:colOff>0</xdr:colOff>
      <xdr:row>54</xdr:row>
      <xdr:rowOff>76200</xdr:rowOff>
    </xdr:to>
    <xdr:sp macro="" textlink="">
      <xdr:nvSpPr>
        <xdr:cNvPr id="2016" name="Line 702"/>
        <xdr:cNvSpPr>
          <a:spLocks noChangeShapeType="1"/>
        </xdr:cNvSpPr>
      </xdr:nvSpPr>
      <xdr:spPr bwMode="auto">
        <a:xfrm>
          <a:off x="5619750" y="10363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54</xdr:row>
      <xdr:rowOff>76200</xdr:rowOff>
    </xdr:from>
    <xdr:to>
      <xdr:col>11</xdr:col>
      <xdr:colOff>0</xdr:colOff>
      <xdr:row>54</xdr:row>
      <xdr:rowOff>76200</xdr:rowOff>
    </xdr:to>
    <xdr:sp macro="" textlink="">
      <xdr:nvSpPr>
        <xdr:cNvPr id="2017" name="Line 703"/>
        <xdr:cNvSpPr>
          <a:spLocks noChangeShapeType="1"/>
        </xdr:cNvSpPr>
      </xdr:nvSpPr>
      <xdr:spPr bwMode="auto">
        <a:xfrm>
          <a:off x="4248150" y="1036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54</xdr:row>
      <xdr:rowOff>76200</xdr:rowOff>
    </xdr:from>
    <xdr:to>
      <xdr:col>9</xdr:col>
      <xdr:colOff>0</xdr:colOff>
      <xdr:row>56</xdr:row>
      <xdr:rowOff>76200</xdr:rowOff>
    </xdr:to>
    <xdr:sp macro="" textlink="">
      <xdr:nvSpPr>
        <xdr:cNvPr id="2018" name="Line 704"/>
        <xdr:cNvSpPr>
          <a:spLocks noChangeShapeType="1"/>
        </xdr:cNvSpPr>
      </xdr:nvSpPr>
      <xdr:spPr bwMode="auto">
        <a:xfrm flipV="1">
          <a:off x="4000500" y="10363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64</xdr:row>
      <xdr:rowOff>0</xdr:rowOff>
    </xdr:from>
    <xdr:to>
      <xdr:col>12</xdr:col>
      <xdr:colOff>0</xdr:colOff>
      <xdr:row>64</xdr:row>
      <xdr:rowOff>152400</xdr:rowOff>
    </xdr:to>
    <xdr:sp macro="" textlink="">
      <xdr:nvSpPr>
        <xdr:cNvPr id="2019" name="Circle 12"/>
        <xdr:cNvSpPr/>
      </xdr:nvSpPr>
      <xdr:spPr>
        <a:xfrm>
          <a:off x="5467350" y="1219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64</xdr:row>
      <xdr:rowOff>76200</xdr:rowOff>
    </xdr:from>
    <xdr:to>
      <xdr:col>11</xdr:col>
      <xdr:colOff>0</xdr:colOff>
      <xdr:row>64</xdr:row>
      <xdr:rowOff>76200</xdr:rowOff>
    </xdr:to>
    <xdr:sp macro="" textlink="">
      <xdr:nvSpPr>
        <xdr:cNvPr id="2020" name="Line 705"/>
        <xdr:cNvSpPr>
          <a:spLocks noChangeShapeType="1"/>
        </xdr:cNvSpPr>
      </xdr:nvSpPr>
      <xdr:spPr bwMode="auto">
        <a:xfrm>
          <a:off x="4248150" y="1226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56</xdr:row>
      <xdr:rowOff>76200</xdr:rowOff>
    </xdr:from>
    <xdr:to>
      <xdr:col>9</xdr:col>
      <xdr:colOff>0</xdr:colOff>
      <xdr:row>64</xdr:row>
      <xdr:rowOff>76200</xdr:rowOff>
    </xdr:to>
    <xdr:sp macro="" textlink="">
      <xdr:nvSpPr>
        <xdr:cNvPr id="2021" name="Line 706"/>
        <xdr:cNvSpPr>
          <a:spLocks noChangeShapeType="1"/>
        </xdr:cNvSpPr>
      </xdr:nvSpPr>
      <xdr:spPr bwMode="auto">
        <a:xfrm>
          <a:off x="4000500" y="10744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34</xdr:row>
      <xdr:rowOff>0</xdr:rowOff>
    </xdr:from>
    <xdr:to>
      <xdr:col>16</xdr:col>
      <xdr:colOff>0</xdr:colOff>
      <xdr:row>34</xdr:row>
      <xdr:rowOff>152400</xdr:rowOff>
    </xdr:to>
    <xdr:sp macro="" textlink="">
      <xdr:nvSpPr>
        <xdr:cNvPr id="2022" name="Triangle 13"/>
        <xdr:cNvSpPr/>
      </xdr:nvSpPr>
      <xdr:spPr>
        <a:xfrm rot="16200000">
          <a:off x="7086600" y="647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34</xdr:row>
      <xdr:rowOff>76200</xdr:rowOff>
    </xdr:from>
    <xdr:to>
      <xdr:col>15</xdr:col>
      <xdr:colOff>0</xdr:colOff>
      <xdr:row>34</xdr:row>
      <xdr:rowOff>76200</xdr:rowOff>
    </xdr:to>
    <xdr:sp macro="" textlink="">
      <xdr:nvSpPr>
        <xdr:cNvPr id="2023" name="Line 707"/>
        <xdr:cNvSpPr>
          <a:spLocks noChangeShapeType="1"/>
        </xdr:cNvSpPr>
      </xdr:nvSpPr>
      <xdr:spPr bwMode="auto">
        <a:xfrm>
          <a:off x="5867400" y="655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34</xdr:row>
      <xdr:rowOff>76200</xdr:rowOff>
    </xdr:from>
    <xdr:to>
      <xdr:col>13</xdr:col>
      <xdr:colOff>0</xdr:colOff>
      <xdr:row>39</xdr:row>
      <xdr:rowOff>76200</xdr:rowOff>
    </xdr:to>
    <xdr:sp macro="" textlink="">
      <xdr:nvSpPr>
        <xdr:cNvPr id="2024" name="Line 708"/>
        <xdr:cNvSpPr>
          <a:spLocks noChangeShapeType="1"/>
        </xdr:cNvSpPr>
      </xdr:nvSpPr>
      <xdr:spPr bwMode="auto">
        <a:xfrm flipV="1">
          <a:off x="5619750" y="6553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39</xdr:row>
      <xdr:rowOff>0</xdr:rowOff>
    </xdr:from>
    <xdr:to>
      <xdr:col>16</xdr:col>
      <xdr:colOff>0</xdr:colOff>
      <xdr:row>39</xdr:row>
      <xdr:rowOff>152400</xdr:rowOff>
    </xdr:to>
    <xdr:sp macro="" textlink="">
      <xdr:nvSpPr>
        <xdr:cNvPr id="2025" name="Triangle 14"/>
        <xdr:cNvSpPr/>
      </xdr:nvSpPr>
      <xdr:spPr>
        <a:xfrm rot="16200000">
          <a:off x="7086600" y="742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39</xdr:row>
      <xdr:rowOff>76200</xdr:rowOff>
    </xdr:from>
    <xdr:to>
      <xdr:col>15</xdr:col>
      <xdr:colOff>0</xdr:colOff>
      <xdr:row>39</xdr:row>
      <xdr:rowOff>76200</xdr:rowOff>
    </xdr:to>
    <xdr:sp macro="" textlink="">
      <xdr:nvSpPr>
        <xdr:cNvPr id="2026" name="Line 709"/>
        <xdr:cNvSpPr>
          <a:spLocks noChangeShapeType="1"/>
        </xdr:cNvSpPr>
      </xdr:nvSpPr>
      <xdr:spPr bwMode="auto">
        <a:xfrm>
          <a:off x="5867400" y="750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39</xdr:row>
      <xdr:rowOff>76200</xdr:rowOff>
    </xdr:from>
    <xdr:to>
      <xdr:col>13</xdr:col>
      <xdr:colOff>0</xdr:colOff>
      <xdr:row>39</xdr:row>
      <xdr:rowOff>76200</xdr:rowOff>
    </xdr:to>
    <xdr:sp macro="" textlink="">
      <xdr:nvSpPr>
        <xdr:cNvPr id="2027" name="Line 710"/>
        <xdr:cNvSpPr>
          <a:spLocks noChangeShapeType="1"/>
        </xdr:cNvSpPr>
      </xdr:nvSpPr>
      <xdr:spPr bwMode="auto">
        <a:xfrm>
          <a:off x="5619750" y="7505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44</xdr:row>
      <xdr:rowOff>0</xdr:rowOff>
    </xdr:from>
    <xdr:to>
      <xdr:col>16</xdr:col>
      <xdr:colOff>0</xdr:colOff>
      <xdr:row>44</xdr:row>
      <xdr:rowOff>152400</xdr:rowOff>
    </xdr:to>
    <xdr:sp macro="" textlink="">
      <xdr:nvSpPr>
        <xdr:cNvPr id="2028" name="Triangle 15"/>
        <xdr:cNvSpPr/>
      </xdr:nvSpPr>
      <xdr:spPr>
        <a:xfrm rot="16200000">
          <a:off x="7086600" y="838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44</xdr:row>
      <xdr:rowOff>76200</xdr:rowOff>
    </xdr:from>
    <xdr:to>
      <xdr:col>15</xdr:col>
      <xdr:colOff>0</xdr:colOff>
      <xdr:row>44</xdr:row>
      <xdr:rowOff>76200</xdr:rowOff>
    </xdr:to>
    <xdr:sp macro="" textlink="">
      <xdr:nvSpPr>
        <xdr:cNvPr id="2029" name="Line 711"/>
        <xdr:cNvSpPr>
          <a:spLocks noChangeShapeType="1"/>
        </xdr:cNvSpPr>
      </xdr:nvSpPr>
      <xdr:spPr bwMode="auto">
        <a:xfrm>
          <a:off x="5867400" y="845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39</xdr:row>
      <xdr:rowOff>76200</xdr:rowOff>
    </xdr:from>
    <xdr:to>
      <xdr:col>13</xdr:col>
      <xdr:colOff>0</xdr:colOff>
      <xdr:row>44</xdr:row>
      <xdr:rowOff>76200</xdr:rowOff>
    </xdr:to>
    <xdr:sp macro="" textlink="">
      <xdr:nvSpPr>
        <xdr:cNvPr id="2030" name="Line 712"/>
        <xdr:cNvSpPr>
          <a:spLocks noChangeShapeType="1"/>
        </xdr:cNvSpPr>
      </xdr:nvSpPr>
      <xdr:spPr bwMode="auto">
        <a:xfrm>
          <a:off x="5619750" y="750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59</xdr:row>
      <xdr:rowOff>0</xdr:rowOff>
    </xdr:from>
    <xdr:to>
      <xdr:col>16</xdr:col>
      <xdr:colOff>0</xdr:colOff>
      <xdr:row>59</xdr:row>
      <xdr:rowOff>152400</xdr:rowOff>
    </xdr:to>
    <xdr:sp macro="" textlink="">
      <xdr:nvSpPr>
        <xdr:cNvPr id="2031" name="Triangle 16"/>
        <xdr:cNvSpPr/>
      </xdr:nvSpPr>
      <xdr:spPr>
        <a:xfrm rot="16200000">
          <a:off x="7086600" y="1123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59</xdr:row>
      <xdr:rowOff>76200</xdr:rowOff>
    </xdr:from>
    <xdr:to>
      <xdr:col>15</xdr:col>
      <xdr:colOff>0</xdr:colOff>
      <xdr:row>59</xdr:row>
      <xdr:rowOff>76200</xdr:rowOff>
    </xdr:to>
    <xdr:sp macro="" textlink="">
      <xdr:nvSpPr>
        <xdr:cNvPr id="2032" name="Line 713"/>
        <xdr:cNvSpPr>
          <a:spLocks noChangeShapeType="1"/>
        </xdr:cNvSpPr>
      </xdr:nvSpPr>
      <xdr:spPr bwMode="auto">
        <a:xfrm>
          <a:off x="5867400" y="1131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59</xdr:row>
      <xdr:rowOff>76200</xdr:rowOff>
    </xdr:from>
    <xdr:to>
      <xdr:col>13</xdr:col>
      <xdr:colOff>0</xdr:colOff>
      <xdr:row>64</xdr:row>
      <xdr:rowOff>76200</xdr:rowOff>
    </xdr:to>
    <xdr:sp macro="" textlink="">
      <xdr:nvSpPr>
        <xdr:cNvPr id="2033" name="Line 714"/>
        <xdr:cNvSpPr>
          <a:spLocks noChangeShapeType="1"/>
        </xdr:cNvSpPr>
      </xdr:nvSpPr>
      <xdr:spPr bwMode="auto">
        <a:xfrm flipV="1">
          <a:off x="5619750" y="1131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64</xdr:row>
      <xdr:rowOff>0</xdr:rowOff>
    </xdr:from>
    <xdr:to>
      <xdr:col>16</xdr:col>
      <xdr:colOff>0</xdr:colOff>
      <xdr:row>64</xdr:row>
      <xdr:rowOff>152400</xdr:rowOff>
    </xdr:to>
    <xdr:sp macro="" textlink="">
      <xdr:nvSpPr>
        <xdr:cNvPr id="2034" name="Triangle 17"/>
        <xdr:cNvSpPr/>
      </xdr:nvSpPr>
      <xdr:spPr>
        <a:xfrm rot="16200000">
          <a:off x="7086600" y="1219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64</xdr:row>
      <xdr:rowOff>76200</xdr:rowOff>
    </xdr:from>
    <xdr:to>
      <xdr:col>15</xdr:col>
      <xdr:colOff>0</xdr:colOff>
      <xdr:row>64</xdr:row>
      <xdr:rowOff>76200</xdr:rowOff>
    </xdr:to>
    <xdr:sp macro="" textlink="">
      <xdr:nvSpPr>
        <xdr:cNvPr id="2035" name="Line 715"/>
        <xdr:cNvSpPr>
          <a:spLocks noChangeShapeType="1"/>
        </xdr:cNvSpPr>
      </xdr:nvSpPr>
      <xdr:spPr bwMode="auto">
        <a:xfrm>
          <a:off x="5867400" y="1226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64</xdr:row>
      <xdr:rowOff>76200</xdr:rowOff>
    </xdr:from>
    <xdr:to>
      <xdr:col>13</xdr:col>
      <xdr:colOff>0</xdr:colOff>
      <xdr:row>64</xdr:row>
      <xdr:rowOff>76200</xdr:rowOff>
    </xdr:to>
    <xdr:sp macro="" textlink="">
      <xdr:nvSpPr>
        <xdr:cNvPr id="2036" name="Line 716"/>
        <xdr:cNvSpPr>
          <a:spLocks noChangeShapeType="1"/>
        </xdr:cNvSpPr>
      </xdr:nvSpPr>
      <xdr:spPr bwMode="auto">
        <a:xfrm>
          <a:off x="5619750" y="12268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69</xdr:row>
      <xdr:rowOff>0</xdr:rowOff>
    </xdr:from>
    <xdr:to>
      <xdr:col>16</xdr:col>
      <xdr:colOff>0</xdr:colOff>
      <xdr:row>69</xdr:row>
      <xdr:rowOff>152400</xdr:rowOff>
    </xdr:to>
    <xdr:sp macro="" textlink="">
      <xdr:nvSpPr>
        <xdr:cNvPr id="2037" name="Triangle 18"/>
        <xdr:cNvSpPr/>
      </xdr:nvSpPr>
      <xdr:spPr>
        <a:xfrm rot="16200000">
          <a:off x="7086600" y="1314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69</xdr:row>
      <xdr:rowOff>76200</xdr:rowOff>
    </xdr:from>
    <xdr:to>
      <xdr:col>15</xdr:col>
      <xdr:colOff>0</xdr:colOff>
      <xdr:row>69</xdr:row>
      <xdr:rowOff>76200</xdr:rowOff>
    </xdr:to>
    <xdr:sp macro="" textlink="">
      <xdr:nvSpPr>
        <xdr:cNvPr id="2038" name="Line 717"/>
        <xdr:cNvSpPr>
          <a:spLocks noChangeShapeType="1"/>
        </xdr:cNvSpPr>
      </xdr:nvSpPr>
      <xdr:spPr bwMode="auto">
        <a:xfrm>
          <a:off x="5867400" y="1322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64</xdr:row>
      <xdr:rowOff>76200</xdr:rowOff>
    </xdr:from>
    <xdr:to>
      <xdr:col>13</xdr:col>
      <xdr:colOff>0</xdr:colOff>
      <xdr:row>69</xdr:row>
      <xdr:rowOff>76200</xdr:rowOff>
    </xdr:to>
    <xdr:sp macro="" textlink="">
      <xdr:nvSpPr>
        <xdr:cNvPr id="2039" name="Line 718"/>
        <xdr:cNvSpPr>
          <a:spLocks noChangeShapeType="1"/>
        </xdr:cNvSpPr>
      </xdr:nvSpPr>
      <xdr:spPr bwMode="auto">
        <a:xfrm>
          <a:off x="5619750" y="1226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0</xdr:colOff>
      <xdr:row>32</xdr:row>
      <xdr:rowOff>152400</xdr:rowOff>
    </xdr:to>
    <xdr:sp macro="" textlink="">
      <xdr:nvSpPr>
        <xdr:cNvPr id="2040" name="Square 0"/>
        <xdr:cNvSpPr/>
      </xdr:nvSpPr>
      <xdr:spPr>
        <a:xfrm>
          <a:off x="2228850" y="6096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32</xdr:row>
      <xdr:rowOff>76200</xdr:rowOff>
    </xdr:from>
    <xdr:to>
      <xdr:col>3</xdr:col>
      <xdr:colOff>0</xdr:colOff>
      <xdr:row>32</xdr:row>
      <xdr:rowOff>76200</xdr:rowOff>
    </xdr:to>
    <xdr:sp macro="" textlink="">
      <xdr:nvSpPr>
        <xdr:cNvPr id="2041" name="Line 719"/>
        <xdr:cNvSpPr>
          <a:spLocks noChangeShapeType="1"/>
        </xdr:cNvSpPr>
      </xdr:nvSpPr>
      <xdr:spPr bwMode="auto">
        <a:xfrm>
          <a:off x="1619250" y="61722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9</xdr:row>
      <xdr:rowOff>152400</xdr:rowOff>
    </xdr:to>
    <xdr:sp macro="" textlink="">
      <xdr:nvSpPr>
        <xdr:cNvPr id="2202" name="Square 1"/>
        <xdr:cNvSpPr/>
      </xdr:nvSpPr>
      <xdr:spPr>
        <a:xfrm>
          <a:off x="2838450" y="1714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9</xdr:row>
      <xdr:rowOff>76200</xdr:rowOff>
    </xdr:from>
    <xdr:to>
      <xdr:col>6</xdr:col>
      <xdr:colOff>0</xdr:colOff>
      <xdr:row>9</xdr:row>
      <xdr:rowOff>76200</xdr:rowOff>
    </xdr:to>
    <xdr:sp macro="" textlink="">
      <xdr:nvSpPr>
        <xdr:cNvPr id="2203" name="Line 122"/>
        <xdr:cNvSpPr>
          <a:spLocks noChangeShapeType="1"/>
        </xdr:cNvSpPr>
      </xdr:nvSpPr>
      <xdr:spPr bwMode="auto">
        <a:xfrm>
          <a:off x="161925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9</xdr:row>
      <xdr:rowOff>76200</xdr:rowOff>
    </xdr:from>
    <xdr:to>
      <xdr:col>4</xdr:col>
      <xdr:colOff>0</xdr:colOff>
      <xdr:row>24</xdr:row>
      <xdr:rowOff>76200</xdr:rowOff>
    </xdr:to>
    <xdr:sp macro="" textlink="">
      <xdr:nvSpPr>
        <xdr:cNvPr id="2204" name="Line 123"/>
        <xdr:cNvSpPr>
          <a:spLocks noChangeShapeType="1"/>
        </xdr:cNvSpPr>
      </xdr:nvSpPr>
      <xdr:spPr bwMode="auto">
        <a:xfrm flipV="1">
          <a:off x="1371600" y="17907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0</xdr:colOff>
      <xdr:row>24</xdr:row>
      <xdr:rowOff>152400</xdr:rowOff>
    </xdr:to>
    <xdr:sp macro="" textlink="">
      <xdr:nvSpPr>
        <xdr:cNvPr id="2205" name="Square 2"/>
        <xdr:cNvSpPr/>
      </xdr:nvSpPr>
      <xdr:spPr>
        <a:xfrm>
          <a:off x="2838450" y="4572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24</xdr:row>
      <xdr:rowOff>76200</xdr:rowOff>
    </xdr:from>
    <xdr:to>
      <xdr:col>6</xdr:col>
      <xdr:colOff>0</xdr:colOff>
      <xdr:row>24</xdr:row>
      <xdr:rowOff>76200</xdr:rowOff>
    </xdr:to>
    <xdr:sp macro="" textlink="">
      <xdr:nvSpPr>
        <xdr:cNvPr id="2206" name="Line 124"/>
        <xdr:cNvSpPr>
          <a:spLocks noChangeShapeType="1"/>
        </xdr:cNvSpPr>
      </xdr:nvSpPr>
      <xdr:spPr bwMode="auto">
        <a:xfrm>
          <a:off x="161925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24</xdr:row>
      <xdr:rowOff>76200</xdr:rowOff>
    </xdr:from>
    <xdr:to>
      <xdr:col>4</xdr:col>
      <xdr:colOff>0</xdr:colOff>
      <xdr:row>24</xdr:row>
      <xdr:rowOff>76200</xdr:rowOff>
    </xdr:to>
    <xdr:sp macro="" textlink="">
      <xdr:nvSpPr>
        <xdr:cNvPr id="2207" name="Line 125"/>
        <xdr:cNvSpPr>
          <a:spLocks noChangeShapeType="1"/>
        </xdr:cNvSpPr>
      </xdr:nvSpPr>
      <xdr:spPr bwMode="auto">
        <a:xfrm>
          <a:off x="1371600" y="4648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0</xdr:colOff>
      <xdr:row>39</xdr:row>
      <xdr:rowOff>152400</xdr:rowOff>
    </xdr:to>
    <xdr:sp macro="" textlink="">
      <xdr:nvSpPr>
        <xdr:cNvPr id="2208" name="Square 3"/>
        <xdr:cNvSpPr/>
      </xdr:nvSpPr>
      <xdr:spPr>
        <a:xfrm>
          <a:off x="2838450" y="7429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2209" name="Line 126"/>
        <xdr:cNvSpPr>
          <a:spLocks noChangeShapeType="1"/>
        </xdr:cNvSpPr>
      </xdr:nvSpPr>
      <xdr:spPr bwMode="auto">
        <a:xfrm>
          <a:off x="1619250" y="750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24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2210" name="Line 127"/>
        <xdr:cNvSpPr>
          <a:spLocks noChangeShapeType="1"/>
        </xdr:cNvSpPr>
      </xdr:nvSpPr>
      <xdr:spPr bwMode="auto">
        <a:xfrm>
          <a:off x="1371600" y="46482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0</xdr:colOff>
      <xdr:row>4</xdr:row>
      <xdr:rowOff>152400</xdr:rowOff>
    </xdr:to>
    <xdr:sp macro="" textlink="">
      <xdr:nvSpPr>
        <xdr:cNvPr id="2211" name="Triangle 4"/>
        <xdr:cNvSpPr/>
      </xdr:nvSpPr>
      <xdr:spPr>
        <a:xfrm rot="16200000">
          <a:off x="4457700" y="76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76200</xdr:rowOff>
    </xdr:from>
    <xdr:to>
      <xdr:col>10</xdr:col>
      <xdr:colOff>0</xdr:colOff>
      <xdr:row>4</xdr:row>
      <xdr:rowOff>76200</xdr:rowOff>
    </xdr:to>
    <xdr:sp macro="" textlink="">
      <xdr:nvSpPr>
        <xdr:cNvPr id="2212" name="Line 128"/>
        <xdr:cNvSpPr>
          <a:spLocks noChangeShapeType="1"/>
        </xdr:cNvSpPr>
      </xdr:nvSpPr>
      <xdr:spPr bwMode="auto">
        <a:xfrm>
          <a:off x="3238500" y="83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4</xdr:row>
      <xdr:rowOff>76200</xdr:rowOff>
    </xdr:from>
    <xdr:to>
      <xdr:col>8</xdr:col>
      <xdr:colOff>0</xdr:colOff>
      <xdr:row>9</xdr:row>
      <xdr:rowOff>76200</xdr:rowOff>
    </xdr:to>
    <xdr:sp macro="" textlink="">
      <xdr:nvSpPr>
        <xdr:cNvPr id="2213" name="Line 129"/>
        <xdr:cNvSpPr>
          <a:spLocks noChangeShapeType="1"/>
        </xdr:cNvSpPr>
      </xdr:nvSpPr>
      <xdr:spPr bwMode="auto">
        <a:xfrm flipV="1">
          <a:off x="2990850" y="83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2214" name="Triangle 5"/>
        <xdr:cNvSpPr/>
      </xdr:nvSpPr>
      <xdr:spPr>
        <a:xfrm rot="16200000">
          <a:off x="4457700" y="171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2215" name="Line 130"/>
        <xdr:cNvSpPr>
          <a:spLocks noChangeShapeType="1"/>
        </xdr:cNvSpPr>
      </xdr:nvSpPr>
      <xdr:spPr bwMode="auto">
        <a:xfrm>
          <a:off x="323850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9</xdr:row>
      <xdr:rowOff>76200</xdr:rowOff>
    </xdr:to>
    <xdr:sp macro="" textlink="">
      <xdr:nvSpPr>
        <xdr:cNvPr id="2216" name="Line 131"/>
        <xdr:cNvSpPr>
          <a:spLocks noChangeShapeType="1"/>
        </xdr:cNvSpPr>
      </xdr:nvSpPr>
      <xdr:spPr bwMode="auto">
        <a:xfrm>
          <a:off x="2990850" y="1790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0</xdr:colOff>
      <xdr:row>14</xdr:row>
      <xdr:rowOff>152400</xdr:rowOff>
    </xdr:to>
    <xdr:sp macro="" textlink="">
      <xdr:nvSpPr>
        <xdr:cNvPr id="2217" name="Triangle 6"/>
        <xdr:cNvSpPr/>
      </xdr:nvSpPr>
      <xdr:spPr>
        <a:xfrm rot="16200000">
          <a:off x="4457700" y="266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76200</xdr:rowOff>
    </xdr:from>
    <xdr:to>
      <xdr:col>10</xdr:col>
      <xdr:colOff>0</xdr:colOff>
      <xdr:row>14</xdr:row>
      <xdr:rowOff>76200</xdr:rowOff>
    </xdr:to>
    <xdr:sp macro="" textlink="">
      <xdr:nvSpPr>
        <xdr:cNvPr id="2218" name="Line 132"/>
        <xdr:cNvSpPr>
          <a:spLocks noChangeShapeType="1"/>
        </xdr:cNvSpPr>
      </xdr:nvSpPr>
      <xdr:spPr bwMode="auto">
        <a:xfrm>
          <a:off x="3238500" y="274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14</xdr:row>
      <xdr:rowOff>76200</xdr:rowOff>
    </xdr:to>
    <xdr:sp macro="" textlink="">
      <xdr:nvSpPr>
        <xdr:cNvPr id="2219" name="Line 133"/>
        <xdr:cNvSpPr>
          <a:spLocks noChangeShapeType="1"/>
        </xdr:cNvSpPr>
      </xdr:nvSpPr>
      <xdr:spPr bwMode="auto">
        <a:xfrm>
          <a:off x="2990850" y="1790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11</xdr:col>
      <xdr:colOff>0</xdr:colOff>
      <xdr:row>19</xdr:row>
      <xdr:rowOff>152400</xdr:rowOff>
    </xdr:to>
    <xdr:sp macro="" textlink="">
      <xdr:nvSpPr>
        <xdr:cNvPr id="2220" name="Triangle 7"/>
        <xdr:cNvSpPr/>
      </xdr:nvSpPr>
      <xdr:spPr>
        <a:xfrm rot="16200000">
          <a:off x="4457700" y="361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19</xdr:row>
      <xdr:rowOff>76200</xdr:rowOff>
    </xdr:from>
    <xdr:to>
      <xdr:col>10</xdr:col>
      <xdr:colOff>0</xdr:colOff>
      <xdr:row>19</xdr:row>
      <xdr:rowOff>76200</xdr:rowOff>
    </xdr:to>
    <xdr:sp macro="" textlink="">
      <xdr:nvSpPr>
        <xdr:cNvPr id="2221" name="Line 134"/>
        <xdr:cNvSpPr>
          <a:spLocks noChangeShapeType="1"/>
        </xdr:cNvSpPr>
      </xdr:nvSpPr>
      <xdr:spPr bwMode="auto">
        <a:xfrm>
          <a:off x="3238500" y="369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19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2222" name="Line 135"/>
        <xdr:cNvSpPr>
          <a:spLocks noChangeShapeType="1"/>
        </xdr:cNvSpPr>
      </xdr:nvSpPr>
      <xdr:spPr bwMode="auto">
        <a:xfrm flipV="1">
          <a:off x="2990850" y="369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11</xdr:col>
      <xdr:colOff>0</xdr:colOff>
      <xdr:row>24</xdr:row>
      <xdr:rowOff>152400</xdr:rowOff>
    </xdr:to>
    <xdr:sp macro="" textlink="">
      <xdr:nvSpPr>
        <xdr:cNvPr id="2223" name="Triangle 8"/>
        <xdr:cNvSpPr/>
      </xdr:nvSpPr>
      <xdr:spPr>
        <a:xfrm rot="16200000">
          <a:off x="4457700" y="457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24</xdr:row>
      <xdr:rowOff>76200</xdr:rowOff>
    </xdr:from>
    <xdr:to>
      <xdr:col>10</xdr:col>
      <xdr:colOff>0</xdr:colOff>
      <xdr:row>24</xdr:row>
      <xdr:rowOff>76200</xdr:rowOff>
    </xdr:to>
    <xdr:sp macro="" textlink="">
      <xdr:nvSpPr>
        <xdr:cNvPr id="2224" name="Line 136"/>
        <xdr:cNvSpPr>
          <a:spLocks noChangeShapeType="1"/>
        </xdr:cNvSpPr>
      </xdr:nvSpPr>
      <xdr:spPr bwMode="auto">
        <a:xfrm>
          <a:off x="323850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24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2225" name="Line 137"/>
        <xdr:cNvSpPr>
          <a:spLocks noChangeShapeType="1"/>
        </xdr:cNvSpPr>
      </xdr:nvSpPr>
      <xdr:spPr bwMode="auto">
        <a:xfrm>
          <a:off x="2990850" y="4648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11</xdr:col>
      <xdr:colOff>0</xdr:colOff>
      <xdr:row>29</xdr:row>
      <xdr:rowOff>152400</xdr:rowOff>
    </xdr:to>
    <xdr:sp macro="" textlink="">
      <xdr:nvSpPr>
        <xdr:cNvPr id="2226" name="Triangle 9"/>
        <xdr:cNvSpPr/>
      </xdr:nvSpPr>
      <xdr:spPr>
        <a:xfrm rot="16200000">
          <a:off x="4457700" y="552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29</xdr:row>
      <xdr:rowOff>76200</xdr:rowOff>
    </xdr:from>
    <xdr:to>
      <xdr:col>10</xdr:col>
      <xdr:colOff>0</xdr:colOff>
      <xdr:row>29</xdr:row>
      <xdr:rowOff>76200</xdr:rowOff>
    </xdr:to>
    <xdr:sp macro="" textlink="">
      <xdr:nvSpPr>
        <xdr:cNvPr id="2227" name="Line 138"/>
        <xdr:cNvSpPr>
          <a:spLocks noChangeShapeType="1"/>
        </xdr:cNvSpPr>
      </xdr:nvSpPr>
      <xdr:spPr bwMode="auto">
        <a:xfrm>
          <a:off x="3238500" y="560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24</xdr:row>
      <xdr:rowOff>76200</xdr:rowOff>
    </xdr:from>
    <xdr:to>
      <xdr:col>8</xdr:col>
      <xdr:colOff>0</xdr:colOff>
      <xdr:row>29</xdr:row>
      <xdr:rowOff>76200</xdr:rowOff>
    </xdr:to>
    <xdr:sp macro="" textlink="">
      <xdr:nvSpPr>
        <xdr:cNvPr id="2228" name="Line 139"/>
        <xdr:cNvSpPr>
          <a:spLocks noChangeShapeType="1"/>
        </xdr:cNvSpPr>
      </xdr:nvSpPr>
      <xdr:spPr bwMode="auto">
        <a:xfrm>
          <a:off x="2990850" y="464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11</xdr:col>
      <xdr:colOff>0</xdr:colOff>
      <xdr:row>34</xdr:row>
      <xdr:rowOff>152400</xdr:rowOff>
    </xdr:to>
    <xdr:sp macro="" textlink="">
      <xdr:nvSpPr>
        <xdr:cNvPr id="2229" name="Triangle 10"/>
        <xdr:cNvSpPr/>
      </xdr:nvSpPr>
      <xdr:spPr>
        <a:xfrm rot="16200000">
          <a:off x="4457700" y="647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34</xdr:row>
      <xdr:rowOff>76200</xdr:rowOff>
    </xdr:from>
    <xdr:to>
      <xdr:col>10</xdr:col>
      <xdr:colOff>0</xdr:colOff>
      <xdr:row>34</xdr:row>
      <xdr:rowOff>76200</xdr:rowOff>
    </xdr:to>
    <xdr:sp macro="" textlink="">
      <xdr:nvSpPr>
        <xdr:cNvPr id="2230" name="Line 140"/>
        <xdr:cNvSpPr>
          <a:spLocks noChangeShapeType="1"/>
        </xdr:cNvSpPr>
      </xdr:nvSpPr>
      <xdr:spPr bwMode="auto">
        <a:xfrm>
          <a:off x="3238500" y="655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34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2231" name="Line 141"/>
        <xdr:cNvSpPr>
          <a:spLocks noChangeShapeType="1"/>
        </xdr:cNvSpPr>
      </xdr:nvSpPr>
      <xdr:spPr bwMode="auto">
        <a:xfrm flipV="1">
          <a:off x="2990850" y="6553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11</xdr:col>
      <xdr:colOff>0</xdr:colOff>
      <xdr:row>39</xdr:row>
      <xdr:rowOff>152400</xdr:rowOff>
    </xdr:to>
    <xdr:sp macro="" textlink="">
      <xdr:nvSpPr>
        <xdr:cNvPr id="2232" name="Triangle 11"/>
        <xdr:cNvSpPr/>
      </xdr:nvSpPr>
      <xdr:spPr>
        <a:xfrm rot="16200000">
          <a:off x="4457700" y="742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39</xdr:row>
      <xdr:rowOff>76200</xdr:rowOff>
    </xdr:from>
    <xdr:to>
      <xdr:col>10</xdr:col>
      <xdr:colOff>0</xdr:colOff>
      <xdr:row>39</xdr:row>
      <xdr:rowOff>76200</xdr:rowOff>
    </xdr:to>
    <xdr:sp macro="" textlink="">
      <xdr:nvSpPr>
        <xdr:cNvPr id="2233" name="Line 142"/>
        <xdr:cNvSpPr>
          <a:spLocks noChangeShapeType="1"/>
        </xdr:cNvSpPr>
      </xdr:nvSpPr>
      <xdr:spPr bwMode="auto">
        <a:xfrm>
          <a:off x="3238500" y="750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39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2234" name="Line 143"/>
        <xdr:cNvSpPr>
          <a:spLocks noChangeShapeType="1"/>
        </xdr:cNvSpPr>
      </xdr:nvSpPr>
      <xdr:spPr bwMode="auto">
        <a:xfrm>
          <a:off x="2990850" y="7505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11</xdr:col>
      <xdr:colOff>0</xdr:colOff>
      <xdr:row>44</xdr:row>
      <xdr:rowOff>152400</xdr:rowOff>
    </xdr:to>
    <xdr:sp macro="" textlink="">
      <xdr:nvSpPr>
        <xdr:cNvPr id="2235" name="Triangle 12"/>
        <xdr:cNvSpPr/>
      </xdr:nvSpPr>
      <xdr:spPr>
        <a:xfrm rot="16200000">
          <a:off x="4457700" y="838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44</xdr:row>
      <xdr:rowOff>76200</xdr:rowOff>
    </xdr:from>
    <xdr:to>
      <xdr:col>10</xdr:col>
      <xdr:colOff>0</xdr:colOff>
      <xdr:row>44</xdr:row>
      <xdr:rowOff>76200</xdr:rowOff>
    </xdr:to>
    <xdr:sp macro="" textlink="">
      <xdr:nvSpPr>
        <xdr:cNvPr id="2236" name="Line 144"/>
        <xdr:cNvSpPr>
          <a:spLocks noChangeShapeType="1"/>
        </xdr:cNvSpPr>
      </xdr:nvSpPr>
      <xdr:spPr bwMode="auto">
        <a:xfrm>
          <a:off x="3238500" y="845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39</xdr:row>
      <xdr:rowOff>76200</xdr:rowOff>
    </xdr:from>
    <xdr:to>
      <xdr:col>8</xdr:col>
      <xdr:colOff>0</xdr:colOff>
      <xdr:row>44</xdr:row>
      <xdr:rowOff>76200</xdr:rowOff>
    </xdr:to>
    <xdr:sp macro="" textlink="">
      <xdr:nvSpPr>
        <xdr:cNvPr id="2237" name="Line 145"/>
        <xdr:cNvSpPr>
          <a:spLocks noChangeShapeType="1"/>
        </xdr:cNvSpPr>
      </xdr:nvSpPr>
      <xdr:spPr bwMode="auto">
        <a:xfrm>
          <a:off x="2990850" y="750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0</xdr:colOff>
      <xdr:row>24</xdr:row>
      <xdr:rowOff>152400</xdr:rowOff>
    </xdr:to>
    <xdr:sp macro="" textlink="">
      <xdr:nvSpPr>
        <xdr:cNvPr id="2238" name="Circle 0"/>
        <xdr:cNvSpPr/>
      </xdr:nvSpPr>
      <xdr:spPr>
        <a:xfrm>
          <a:off x="1219200" y="457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24</xdr:row>
      <xdr:rowOff>76200</xdr:rowOff>
    </xdr:from>
    <xdr:to>
      <xdr:col>2</xdr:col>
      <xdr:colOff>0</xdr:colOff>
      <xdr:row>24</xdr:row>
      <xdr:rowOff>76200</xdr:rowOff>
    </xdr:to>
    <xdr:sp macro="" textlink="">
      <xdr:nvSpPr>
        <xdr:cNvPr id="2239" name="Line 146"/>
        <xdr:cNvSpPr>
          <a:spLocks noChangeShapeType="1"/>
        </xdr:cNvSpPr>
      </xdr:nvSpPr>
      <xdr:spPr bwMode="auto">
        <a:xfrm>
          <a:off x="609600" y="46482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24</xdr:row>
      <xdr:rowOff>0</xdr:rowOff>
    </xdr:from>
    <xdr:to>
      <xdr:col>7</xdr:col>
      <xdr:colOff>0</xdr:colOff>
      <xdr:row>24</xdr:row>
      <xdr:rowOff>152400</xdr:rowOff>
    </xdr:to>
    <xdr:sp macro="" textlink="">
      <xdr:nvSpPr>
        <xdr:cNvPr id="3814" name="Square 1"/>
        <xdr:cNvSpPr/>
      </xdr:nvSpPr>
      <xdr:spPr>
        <a:xfrm>
          <a:off x="2838450" y="4572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24</xdr:row>
      <xdr:rowOff>76200</xdr:rowOff>
    </xdr:from>
    <xdr:to>
      <xdr:col>6</xdr:col>
      <xdr:colOff>0</xdr:colOff>
      <xdr:row>24</xdr:row>
      <xdr:rowOff>76200</xdr:rowOff>
    </xdr:to>
    <xdr:sp macro="" textlink="">
      <xdr:nvSpPr>
        <xdr:cNvPr id="3815" name="Line 546"/>
        <xdr:cNvSpPr>
          <a:spLocks noChangeShapeType="1"/>
        </xdr:cNvSpPr>
      </xdr:nvSpPr>
      <xdr:spPr bwMode="auto">
        <a:xfrm>
          <a:off x="161925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24</xdr:row>
      <xdr:rowOff>76200</xdr:rowOff>
    </xdr:from>
    <xdr:to>
      <xdr:col>4</xdr:col>
      <xdr:colOff>0</xdr:colOff>
      <xdr:row>69</xdr:row>
      <xdr:rowOff>76200</xdr:rowOff>
    </xdr:to>
    <xdr:sp macro="" textlink="">
      <xdr:nvSpPr>
        <xdr:cNvPr id="3816" name="Line 547"/>
        <xdr:cNvSpPr>
          <a:spLocks noChangeShapeType="1"/>
        </xdr:cNvSpPr>
      </xdr:nvSpPr>
      <xdr:spPr bwMode="auto">
        <a:xfrm flipV="1">
          <a:off x="1371600" y="4648200"/>
          <a:ext cx="247650" cy="857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69</xdr:row>
      <xdr:rowOff>0</xdr:rowOff>
    </xdr:from>
    <xdr:to>
      <xdr:col>7</xdr:col>
      <xdr:colOff>0</xdr:colOff>
      <xdr:row>69</xdr:row>
      <xdr:rowOff>152400</xdr:rowOff>
    </xdr:to>
    <xdr:sp macro="" textlink="">
      <xdr:nvSpPr>
        <xdr:cNvPr id="3817" name="Square 2"/>
        <xdr:cNvSpPr/>
      </xdr:nvSpPr>
      <xdr:spPr>
        <a:xfrm>
          <a:off x="2838450" y="13144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69</xdr:row>
      <xdr:rowOff>76200</xdr:rowOff>
    </xdr:from>
    <xdr:to>
      <xdr:col>6</xdr:col>
      <xdr:colOff>0</xdr:colOff>
      <xdr:row>69</xdr:row>
      <xdr:rowOff>76200</xdr:rowOff>
    </xdr:to>
    <xdr:sp macro="" textlink="">
      <xdr:nvSpPr>
        <xdr:cNvPr id="3818" name="Line 548"/>
        <xdr:cNvSpPr>
          <a:spLocks noChangeShapeType="1"/>
        </xdr:cNvSpPr>
      </xdr:nvSpPr>
      <xdr:spPr bwMode="auto">
        <a:xfrm>
          <a:off x="1619250" y="1322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69</xdr:row>
      <xdr:rowOff>76200</xdr:rowOff>
    </xdr:from>
    <xdr:to>
      <xdr:col>4</xdr:col>
      <xdr:colOff>0</xdr:colOff>
      <xdr:row>69</xdr:row>
      <xdr:rowOff>76200</xdr:rowOff>
    </xdr:to>
    <xdr:sp macro="" textlink="">
      <xdr:nvSpPr>
        <xdr:cNvPr id="3819" name="Line 549"/>
        <xdr:cNvSpPr>
          <a:spLocks noChangeShapeType="1"/>
        </xdr:cNvSpPr>
      </xdr:nvSpPr>
      <xdr:spPr bwMode="auto">
        <a:xfrm>
          <a:off x="1371600" y="13220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114</xdr:row>
      <xdr:rowOff>0</xdr:rowOff>
    </xdr:from>
    <xdr:to>
      <xdr:col>7</xdr:col>
      <xdr:colOff>0</xdr:colOff>
      <xdr:row>114</xdr:row>
      <xdr:rowOff>152400</xdr:rowOff>
    </xdr:to>
    <xdr:sp macro="" textlink="">
      <xdr:nvSpPr>
        <xdr:cNvPr id="3820" name="Square 3"/>
        <xdr:cNvSpPr/>
      </xdr:nvSpPr>
      <xdr:spPr>
        <a:xfrm>
          <a:off x="2838450" y="21717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114</xdr:row>
      <xdr:rowOff>76200</xdr:rowOff>
    </xdr:from>
    <xdr:to>
      <xdr:col>6</xdr:col>
      <xdr:colOff>0</xdr:colOff>
      <xdr:row>114</xdr:row>
      <xdr:rowOff>76200</xdr:rowOff>
    </xdr:to>
    <xdr:sp macro="" textlink="">
      <xdr:nvSpPr>
        <xdr:cNvPr id="3821" name="Line 550"/>
        <xdr:cNvSpPr>
          <a:spLocks noChangeShapeType="1"/>
        </xdr:cNvSpPr>
      </xdr:nvSpPr>
      <xdr:spPr bwMode="auto">
        <a:xfrm>
          <a:off x="1619250" y="2179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69</xdr:row>
      <xdr:rowOff>76200</xdr:rowOff>
    </xdr:from>
    <xdr:to>
      <xdr:col>4</xdr:col>
      <xdr:colOff>0</xdr:colOff>
      <xdr:row>114</xdr:row>
      <xdr:rowOff>76200</xdr:rowOff>
    </xdr:to>
    <xdr:sp macro="" textlink="">
      <xdr:nvSpPr>
        <xdr:cNvPr id="3822" name="Line 551"/>
        <xdr:cNvSpPr>
          <a:spLocks noChangeShapeType="1"/>
        </xdr:cNvSpPr>
      </xdr:nvSpPr>
      <xdr:spPr bwMode="auto">
        <a:xfrm>
          <a:off x="1371600" y="13220700"/>
          <a:ext cx="247650" cy="857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3823" name="Circle 4"/>
        <xdr:cNvSpPr/>
      </xdr:nvSpPr>
      <xdr:spPr>
        <a:xfrm>
          <a:off x="4457700" y="1714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3824" name="Line 552"/>
        <xdr:cNvSpPr>
          <a:spLocks noChangeShapeType="1"/>
        </xdr:cNvSpPr>
      </xdr:nvSpPr>
      <xdr:spPr bwMode="auto">
        <a:xfrm>
          <a:off x="323850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3825" name="Line 553"/>
        <xdr:cNvSpPr>
          <a:spLocks noChangeShapeType="1"/>
        </xdr:cNvSpPr>
      </xdr:nvSpPr>
      <xdr:spPr bwMode="auto">
        <a:xfrm flipV="1">
          <a:off x="2990850" y="17907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11</xdr:col>
      <xdr:colOff>0</xdr:colOff>
      <xdr:row>24</xdr:row>
      <xdr:rowOff>152400</xdr:rowOff>
    </xdr:to>
    <xdr:sp macro="" textlink="">
      <xdr:nvSpPr>
        <xdr:cNvPr id="3826" name="Circle 5"/>
        <xdr:cNvSpPr/>
      </xdr:nvSpPr>
      <xdr:spPr>
        <a:xfrm>
          <a:off x="4457700" y="457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24</xdr:row>
      <xdr:rowOff>76200</xdr:rowOff>
    </xdr:from>
    <xdr:to>
      <xdr:col>10</xdr:col>
      <xdr:colOff>0</xdr:colOff>
      <xdr:row>24</xdr:row>
      <xdr:rowOff>76200</xdr:rowOff>
    </xdr:to>
    <xdr:sp macro="" textlink="">
      <xdr:nvSpPr>
        <xdr:cNvPr id="3827" name="Line 554"/>
        <xdr:cNvSpPr>
          <a:spLocks noChangeShapeType="1"/>
        </xdr:cNvSpPr>
      </xdr:nvSpPr>
      <xdr:spPr bwMode="auto">
        <a:xfrm>
          <a:off x="323850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24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3828" name="Line 555"/>
        <xdr:cNvSpPr>
          <a:spLocks noChangeShapeType="1"/>
        </xdr:cNvSpPr>
      </xdr:nvSpPr>
      <xdr:spPr bwMode="auto">
        <a:xfrm>
          <a:off x="2990850" y="4648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11</xdr:col>
      <xdr:colOff>0</xdr:colOff>
      <xdr:row>39</xdr:row>
      <xdr:rowOff>152400</xdr:rowOff>
    </xdr:to>
    <xdr:sp macro="" textlink="">
      <xdr:nvSpPr>
        <xdr:cNvPr id="3829" name="Circle 6"/>
        <xdr:cNvSpPr/>
      </xdr:nvSpPr>
      <xdr:spPr>
        <a:xfrm>
          <a:off x="4457700" y="7429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39</xdr:row>
      <xdr:rowOff>76200</xdr:rowOff>
    </xdr:from>
    <xdr:to>
      <xdr:col>10</xdr:col>
      <xdr:colOff>0</xdr:colOff>
      <xdr:row>39</xdr:row>
      <xdr:rowOff>76200</xdr:rowOff>
    </xdr:to>
    <xdr:sp macro="" textlink="">
      <xdr:nvSpPr>
        <xdr:cNvPr id="3830" name="Line 556"/>
        <xdr:cNvSpPr>
          <a:spLocks noChangeShapeType="1"/>
        </xdr:cNvSpPr>
      </xdr:nvSpPr>
      <xdr:spPr bwMode="auto">
        <a:xfrm>
          <a:off x="3238500" y="750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24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3831" name="Line 557"/>
        <xdr:cNvSpPr>
          <a:spLocks noChangeShapeType="1"/>
        </xdr:cNvSpPr>
      </xdr:nvSpPr>
      <xdr:spPr bwMode="auto">
        <a:xfrm>
          <a:off x="2990850" y="46482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11</xdr:col>
      <xdr:colOff>0</xdr:colOff>
      <xdr:row>54</xdr:row>
      <xdr:rowOff>152400</xdr:rowOff>
    </xdr:to>
    <xdr:sp macro="" textlink="">
      <xdr:nvSpPr>
        <xdr:cNvPr id="3832" name="Circle 7"/>
        <xdr:cNvSpPr/>
      </xdr:nvSpPr>
      <xdr:spPr>
        <a:xfrm>
          <a:off x="4457700" y="10287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54</xdr:row>
      <xdr:rowOff>76200</xdr:rowOff>
    </xdr:from>
    <xdr:to>
      <xdr:col>10</xdr:col>
      <xdr:colOff>0</xdr:colOff>
      <xdr:row>54</xdr:row>
      <xdr:rowOff>76200</xdr:rowOff>
    </xdr:to>
    <xdr:sp macro="" textlink="">
      <xdr:nvSpPr>
        <xdr:cNvPr id="3833" name="Line 558"/>
        <xdr:cNvSpPr>
          <a:spLocks noChangeShapeType="1"/>
        </xdr:cNvSpPr>
      </xdr:nvSpPr>
      <xdr:spPr bwMode="auto">
        <a:xfrm>
          <a:off x="3238500" y="1036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54</xdr:row>
      <xdr:rowOff>76200</xdr:rowOff>
    </xdr:from>
    <xdr:to>
      <xdr:col>8</xdr:col>
      <xdr:colOff>0</xdr:colOff>
      <xdr:row>69</xdr:row>
      <xdr:rowOff>76200</xdr:rowOff>
    </xdr:to>
    <xdr:sp macro="" textlink="">
      <xdr:nvSpPr>
        <xdr:cNvPr id="3834" name="Line 559"/>
        <xdr:cNvSpPr>
          <a:spLocks noChangeShapeType="1"/>
        </xdr:cNvSpPr>
      </xdr:nvSpPr>
      <xdr:spPr bwMode="auto">
        <a:xfrm flipV="1">
          <a:off x="2990850" y="103632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11</xdr:col>
      <xdr:colOff>0</xdr:colOff>
      <xdr:row>69</xdr:row>
      <xdr:rowOff>152400</xdr:rowOff>
    </xdr:to>
    <xdr:sp macro="" textlink="">
      <xdr:nvSpPr>
        <xdr:cNvPr id="3835" name="Circle 8"/>
        <xdr:cNvSpPr/>
      </xdr:nvSpPr>
      <xdr:spPr>
        <a:xfrm>
          <a:off x="4457700" y="13144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69</xdr:row>
      <xdr:rowOff>76200</xdr:rowOff>
    </xdr:from>
    <xdr:to>
      <xdr:col>10</xdr:col>
      <xdr:colOff>0</xdr:colOff>
      <xdr:row>69</xdr:row>
      <xdr:rowOff>76200</xdr:rowOff>
    </xdr:to>
    <xdr:sp macro="" textlink="">
      <xdr:nvSpPr>
        <xdr:cNvPr id="3836" name="Line 560"/>
        <xdr:cNvSpPr>
          <a:spLocks noChangeShapeType="1"/>
        </xdr:cNvSpPr>
      </xdr:nvSpPr>
      <xdr:spPr bwMode="auto">
        <a:xfrm>
          <a:off x="3238500" y="1322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69</xdr:row>
      <xdr:rowOff>76200</xdr:rowOff>
    </xdr:from>
    <xdr:to>
      <xdr:col>8</xdr:col>
      <xdr:colOff>0</xdr:colOff>
      <xdr:row>69</xdr:row>
      <xdr:rowOff>76200</xdr:rowOff>
    </xdr:to>
    <xdr:sp macro="" textlink="">
      <xdr:nvSpPr>
        <xdr:cNvPr id="3837" name="Line 561"/>
        <xdr:cNvSpPr>
          <a:spLocks noChangeShapeType="1"/>
        </xdr:cNvSpPr>
      </xdr:nvSpPr>
      <xdr:spPr bwMode="auto">
        <a:xfrm>
          <a:off x="2990850" y="13220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11</xdr:col>
      <xdr:colOff>0</xdr:colOff>
      <xdr:row>84</xdr:row>
      <xdr:rowOff>152400</xdr:rowOff>
    </xdr:to>
    <xdr:sp macro="" textlink="">
      <xdr:nvSpPr>
        <xdr:cNvPr id="3838" name="Circle 9"/>
        <xdr:cNvSpPr/>
      </xdr:nvSpPr>
      <xdr:spPr>
        <a:xfrm>
          <a:off x="4457700" y="1600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84</xdr:row>
      <xdr:rowOff>76200</xdr:rowOff>
    </xdr:from>
    <xdr:to>
      <xdr:col>10</xdr:col>
      <xdr:colOff>0</xdr:colOff>
      <xdr:row>84</xdr:row>
      <xdr:rowOff>76200</xdr:rowOff>
    </xdr:to>
    <xdr:sp macro="" textlink="">
      <xdr:nvSpPr>
        <xdr:cNvPr id="3839" name="Line 562"/>
        <xdr:cNvSpPr>
          <a:spLocks noChangeShapeType="1"/>
        </xdr:cNvSpPr>
      </xdr:nvSpPr>
      <xdr:spPr bwMode="auto">
        <a:xfrm>
          <a:off x="3238500" y="1607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69</xdr:row>
      <xdr:rowOff>76200</xdr:rowOff>
    </xdr:from>
    <xdr:to>
      <xdr:col>8</xdr:col>
      <xdr:colOff>0</xdr:colOff>
      <xdr:row>84</xdr:row>
      <xdr:rowOff>76200</xdr:rowOff>
    </xdr:to>
    <xdr:sp macro="" textlink="">
      <xdr:nvSpPr>
        <xdr:cNvPr id="3840" name="Line 563"/>
        <xdr:cNvSpPr>
          <a:spLocks noChangeShapeType="1"/>
        </xdr:cNvSpPr>
      </xdr:nvSpPr>
      <xdr:spPr bwMode="auto">
        <a:xfrm>
          <a:off x="2990850" y="132207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11</xdr:col>
      <xdr:colOff>0</xdr:colOff>
      <xdr:row>99</xdr:row>
      <xdr:rowOff>152400</xdr:rowOff>
    </xdr:to>
    <xdr:sp macro="" textlink="">
      <xdr:nvSpPr>
        <xdr:cNvPr id="3841" name="Circle 10"/>
        <xdr:cNvSpPr/>
      </xdr:nvSpPr>
      <xdr:spPr>
        <a:xfrm>
          <a:off x="4457700" y="18859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76200</xdr:rowOff>
    </xdr:from>
    <xdr:to>
      <xdr:col>10</xdr:col>
      <xdr:colOff>0</xdr:colOff>
      <xdr:row>99</xdr:row>
      <xdr:rowOff>76200</xdr:rowOff>
    </xdr:to>
    <xdr:sp macro="" textlink="">
      <xdr:nvSpPr>
        <xdr:cNvPr id="3842" name="Line 564"/>
        <xdr:cNvSpPr>
          <a:spLocks noChangeShapeType="1"/>
        </xdr:cNvSpPr>
      </xdr:nvSpPr>
      <xdr:spPr bwMode="auto">
        <a:xfrm>
          <a:off x="3238500" y="1893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99</xdr:row>
      <xdr:rowOff>76200</xdr:rowOff>
    </xdr:from>
    <xdr:to>
      <xdr:col>8</xdr:col>
      <xdr:colOff>0</xdr:colOff>
      <xdr:row>114</xdr:row>
      <xdr:rowOff>76200</xdr:rowOff>
    </xdr:to>
    <xdr:sp macro="" textlink="">
      <xdr:nvSpPr>
        <xdr:cNvPr id="3843" name="Line 565"/>
        <xdr:cNvSpPr>
          <a:spLocks noChangeShapeType="1"/>
        </xdr:cNvSpPr>
      </xdr:nvSpPr>
      <xdr:spPr bwMode="auto">
        <a:xfrm flipV="1">
          <a:off x="2990850" y="189357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114</xdr:row>
      <xdr:rowOff>0</xdr:rowOff>
    </xdr:from>
    <xdr:to>
      <xdr:col>11</xdr:col>
      <xdr:colOff>0</xdr:colOff>
      <xdr:row>114</xdr:row>
      <xdr:rowOff>152400</xdr:rowOff>
    </xdr:to>
    <xdr:sp macro="" textlink="">
      <xdr:nvSpPr>
        <xdr:cNvPr id="3844" name="Circle 11"/>
        <xdr:cNvSpPr/>
      </xdr:nvSpPr>
      <xdr:spPr>
        <a:xfrm>
          <a:off x="4457700" y="21717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114</xdr:row>
      <xdr:rowOff>76200</xdr:rowOff>
    </xdr:from>
    <xdr:to>
      <xdr:col>10</xdr:col>
      <xdr:colOff>0</xdr:colOff>
      <xdr:row>114</xdr:row>
      <xdr:rowOff>76200</xdr:rowOff>
    </xdr:to>
    <xdr:sp macro="" textlink="">
      <xdr:nvSpPr>
        <xdr:cNvPr id="3845" name="Line 566"/>
        <xdr:cNvSpPr>
          <a:spLocks noChangeShapeType="1"/>
        </xdr:cNvSpPr>
      </xdr:nvSpPr>
      <xdr:spPr bwMode="auto">
        <a:xfrm>
          <a:off x="3238500" y="2179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114</xdr:row>
      <xdr:rowOff>76200</xdr:rowOff>
    </xdr:from>
    <xdr:to>
      <xdr:col>8</xdr:col>
      <xdr:colOff>0</xdr:colOff>
      <xdr:row>114</xdr:row>
      <xdr:rowOff>76200</xdr:rowOff>
    </xdr:to>
    <xdr:sp macro="" textlink="">
      <xdr:nvSpPr>
        <xdr:cNvPr id="3846" name="Line 567"/>
        <xdr:cNvSpPr>
          <a:spLocks noChangeShapeType="1"/>
        </xdr:cNvSpPr>
      </xdr:nvSpPr>
      <xdr:spPr bwMode="auto">
        <a:xfrm>
          <a:off x="2990850" y="21793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129</xdr:row>
      <xdr:rowOff>0</xdr:rowOff>
    </xdr:from>
    <xdr:to>
      <xdr:col>11</xdr:col>
      <xdr:colOff>0</xdr:colOff>
      <xdr:row>129</xdr:row>
      <xdr:rowOff>152400</xdr:rowOff>
    </xdr:to>
    <xdr:sp macro="" textlink="">
      <xdr:nvSpPr>
        <xdr:cNvPr id="3847" name="Circle 12"/>
        <xdr:cNvSpPr/>
      </xdr:nvSpPr>
      <xdr:spPr>
        <a:xfrm>
          <a:off x="4457700" y="24574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129</xdr:row>
      <xdr:rowOff>76200</xdr:rowOff>
    </xdr:from>
    <xdr:to>
      <xdr:col>10</xdr:col>
      <xdr:colOff>0</xdr:colOff>
      <xdr:row>129</xdr:row>
      <xdr:rowOff>76200</xdr:rowOff>
    </xdr:to>
    <xdr:sp macro="" textlink="">
      <xdr:nvSpPr>
        <xdr:cNvPr id="3848" name="Line 568"/>
        <xdr:cNvSpPr>
          <a:spLocks noChangeShapeType="1"/>
        </xdr:cNvSpPr>
      </xdr:nvSpPr>
      <xdr:spPr bwMode="auto">
        <a:xfrm>
          <a:off x="3238500" y="2465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114</xdr:row>
      <xdr:rowOff>76200</xdr:rowOff>
    </xdr:from>
    <xdr:to>
      <xdr:col>8</xdr:col>
      <xdr:colOff>0</xdr:colOff>
      <xdr:row>129</xdr:row>
      <xdr:rowOff>76200</xdr:rowOff>
    </xdr:to>
    <xdr:sp macro="" textlink="">
      <xdr:nvSpPr>
        <xdr:cNvPr id="3849" name="Line 569"/>
        <xdr:cNvSpPr>
          <a:spLocks noChangeShapeType="1"/>
        </xdr:cNvSpPr>
      </xdr:nvSpPr>
      <xdr:spPr bwMode="auto">
        <a:xfrm>
          <a:off x="2990850" y="217932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0</xdr:colOff>
      <xdr:row>4</xdr:row>
      <xdr:rowOff>152400</xdr:rowOff>
    </xdr:to>
    <xdr:sp macro="" textlink="">
      <xdr:nvSpPr>
        <xdr:cNvPr id="3850" name="Triangle 13"/>
        <xdr:cNvSpPr/>
      </xdr:nvSpPr>
      <xdr:spPr>
        <a:xfrm rot="16200000">
          <a:off x="6076950" y="76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</xdr:row>
      <xdr:rowOff>76200</xdr:rowOff>
    </xdr:from>
    <xdr:to>
      <xdr:col>14</xdr:col>
      <xdr:colOff>0</xdr:colOff>
      <xdr:row>4</xdr:row>
      <xdr:rowOff>76200</xdr:rowOff>
    </xdr:to>
    <xdr:sp macro="" textlink="">
      <xdr:nvSpPr>
        <xdr:cNvPr id="3851" name="Line 570"/>
        <xdr:cNvSpPr>
          <a:spLocks noChangeShapeType="1"/>
        </xdr:cNvSpPr>
      </xdr:nvSpPr>
      <xdr:spPr bwMode="auto">
        <a:xfrm>
          <a:off x="4857750" y="83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4</xdr:row>
      <xdr:rowOff>76200</xdr:rowOff>
    </xdr:from>
    <xdr:to>
      <xdr:col>12</xdr:col>
      <xdr:colOff>0</xdr:colOff>
      <xdr:row>9</xdr:row>
      <xdr:rowOff>76200</xdr:rowOff>
    </xdr:to>
    <xdr:sp macro="" textlink="">
      <xdr:nvSpPr>
        <xdr:cNvPr id="3852" name="Line 571"/>
        <xdr:cNvSpPr>
          <a:spLocks noChangeShapeType="1"/>
        </xdr:cNvSpPr>
      </xdr:nvSpPr>
      <xdr:spPr bwMode="auto">
        <a:xfrm flipV="1">
          <a:off x="4610100" y="83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9</xdr:row>
      <xdr:rowOff>152400</xdr:rowOff>
    </xdr:to>
    <xdr:sp macro="" textlink="">
      <xdr:nvSpPr>
        <xdr:cNvPr id="3853" name="Triangle 14"/>
        <xdr:cNvSpPr/>
      </xdr:nvSpPr>
      <xdr:spPr>
        <a:xfrm rot="16200000">
          <a:off x="6076950" y="171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9</xdr:row>
      <xdr:rowOff>76200</xdr:rowOff>
    </xdr:from>
    <xdr:to>
      <xdr:col>14</xdr:col>
      <xdr:colOff>0</xdr:colOff>
      <xdr:row>9</xdr:row>
      <xdr:rowOff>76200</xdr:rowOff>
    </xdr:to>
    <xdr:sp macro="" textlink="">
      <xdr:nvSpPr>
        <xdr:cNvPr id="3854" name="Line 572"/>
        <xdr:cNvSpPr>
          <a:spLocks noChangeShapeType="1"/>
        </xdr:cNvSpPr>
      </xdr:nvSpPr>
      <xdr:spPr bwMode="auto">
        <a:xfrm>
          <a:off x="485775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9</xdr:row>
      <xdr:rowOff>76200</xdr:rowOff>
    </xdr:to>
    <xdr:sp macro="" textlink="">
      <xdr:nvSpPr>
        <xdr:cNvPr id="3855" name="Line 573"/>
        <xdr:cNvSpPr>
          <a:spLocks noChangeShapeType="1"/>
        </xdr:cNvSpPr>
      </xdr:nvSpPr>
      <xdr:spPr bwMode="auto">
        <a:xfrm>
          <a:off x="4610100" y="1790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0</xdr:colOff>
      <xdr:row>14</xdr:row>
      <xdr:rowOff>152400</xdr:rowOff>
    </xdr:to>
    <xdr:sp macro="" textlink="">
      <xdr:nvSpPr>
        <xdr:cNvPr id="3856" name="Triangle 15"/>
        <xdr:cNvSpPr/>
      </xdr:nvSpPr>
      <xdr:spPr>
        <a:xfrm rot="16200000">
          <a:off x="6076950" y="266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14</xdr:row>
      <xdr:rowOff>76200</xdr:rowOff>
    </xdr:from>
    <xdr:to>
      <xdr:col>14</xdr:col>
      <xdr:colOff>0</xdr:colOff>
      <xdr:row>14</xdr:row>
      <xdr:rowOff>76200</xdr:rowOff>
    </xdr:to>
    <xdr:sp macro="" textlink="">
      <xdr:nvSpPr>
        <xdr:cNvPr id="3857" name="Line 574"/>
        <xdr:cNvSpPr>
          <a:spLocks noChangeShapeType="1"/>
        </xdr:cNvSpPr>
      </xdr:nvSpPr>
      <xdr:spPr bwMode="auto">
        <a:xfrm>
          <a:off x="4857750" y="274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14</xdr:row>
      <xdr:rowOff>76200</xdr:rowOff>
    </xdr:to>
    <xdr:sp macro="" textlink="">
      <xdr:nvSpPr>
        <xdr:cNvPr id="3858" name="Line 575"/>
        <xdr:cNvSpPr>
          <a:spLocks noChangeShapeType="1"/>
        </xdr:cNvSpPr>
      </xdr:nvSpPr>
      <xdr:spPr bwMode="auto">
        <a:xfrm>
          <a:off x="4610100" y="1790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15</xdr:col>
      <xdr:colOff>0</xdr:colOff>
      <xdr:row>19</xdr:row>
      <xdr:rowOff>152400</xdr:rowOff>
    </xdr:to>
    <xdr:sp macro="" textlink="">
      <xdr:nvSpPr>
        <xdr:cNvPr id="3859" name="Triangle 16"/>
        <xdr:cNvSpPr/>
      </xdr:nvSpPr>
      <xdr:spPr>
        <a:xfrm rot="16200000">
          <a:off x="6076950" y="361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19</xdr:row>
      <xdr:rowOff>76200</xdr:rowOff>
    </xdr:from>
    <xdr:to>
      <xdr:col>14</xdr:col>
      <xdr:colOff>0</xdr:colOff>
      <xdr:row>19</xdr:row>
      <xdr:rowOff>76200</xdr:rowOff>
    </xdr:to>
    <xdr:sp macro="" textlink="">
      <xdr:nvSpPr>
        <xdr:cNvPr id="3860" name="Line 576"/>
        <xdr:cNvSpPr>
          <a:spLocks noChangeShapeType="1"/>
        </xdr:cNvSpPr>
      </xdr:nvSpPr>
      <xdr:spPr bwMode="auto">
        <a:xfrm>
          <a:off x="4857750" y="369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19</xdr:row>
      <xdr:rowOff>76200</xdr:rowOff>
    </xdr:from>
    <xdr:to>
      <xdr:col>12</xdr:col>
      <xdr:colOff>0</xdr:colOff>
      <xdr:row>24</xdr:row>
      <xdr:rowOff>76200</xdr:rowOff>
    </xdr:to>
    <xdr:sp macro="" textlink="">
      <xdr:nvSpPr>
        <xdr:cNvPr id="3861" name="Line 577"/>
        <xdr:cNvSpPr>
          <a:spLocks noChangeShapeType="1"/>
        </xdr:cNvSpPr>
      </xdr:nvSpPr>
      <xdr:spPr bwMode="auto">
        <a:xfrm flipV="1">
          <a:off x="4610100" y="369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15</xdr:col>
      <xdr:colOff>0</xdr:colOff>
      <xdr:row>24</xdr:row>
      <xdr:rowOff>152400</xdr:rowOff>
    </xdr:to>
    <xdr:sp macro="" textlink="">
      <xdr:nvSpPr>
        <xdr:cNvPr id="3862" name="Triangle 17"/>
        <xdr:cNvSpPr/>
      </xdr:nvSpPr>
      <xdr:spPr>
        <a:xfrm rot="16200000">
          <a:off x="6076950" y="457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76200</xdr:rowOff>
    </xdr:from>
    <xdr:to>
      <xdr:col>14</xdr:col>
      <xdr:colOff>0</xdr:colOff>
      <xdr:row>24</xdr:row>
      <xdr:rowOff>76200</xdr:rowOff>
    </xdr:to>
    <xdr:sp macro="" textlink="">
      <xdr:nvSpPr>
        <xdr:cNvPr id="3863" name="Line 578"/>
        <xdr:cNvSpPr>
          <a:spLocks noChangeShapeType="1"/>
        </xdr:cNvSpPr>
      </xdr:nvSpPr>
      <xdr:spPr bwMode="auto">
        <a:xfrm>
          <a:off x="485775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24</xdr:row>
      <xdr:rowOff>76200</xdr:rowOff>
    </xdr:from>
    <xdr:to>
      <xdr:col>12</xdr:col>
      <xdr:colOff>0</xdr:colOff>
      <xdr:row>24</xdr:row>
      <xdr:rowOff>76200</xdr:rowOff>
    </xdr:to>
    <xdr:sp macro="" textlink="">
      <xdr:nvSpPr>
        <xdr:cNvPr id="3864" name="Line 579"/>
        <xdr:cNvSpPr>
          <a:spLocks noChangeShapeType="1"/>
        </xdr:cNvSpPr>
      </xdr:nvSpPr>
      <xdr:spPr bwMode="auto">
        <a:xfrm>
          <a:off x="4610100" y="4648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29</xdr:row>
      <xdr:rowOff>0</xdr:rowOff>
    </xdr:from>
    <xdr:to>
      <xdr:col>15</xdr:col>
      <xdr:colOff>0</xdr:colOff>
      <xdr:row>29</xdr:row>
      <xdr:rowOff>152400</xdr:rowOff>
    </xdr:to>
    <xdr:sp macro="" textlink="">
      <xdr:nvSpPr>
        <xdr:cNvPr id="3865" name="Triangle 18"/>
        <xdr:cNvSpPr/>
      </xdr:nvSpPr>
      <xdr:spPr>
        <a:xfrm rot="16200000">
          <a:off x="6076950" y="552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29</xdr:row>
      <xdr:rowOff>76200</xdr:rowOff>
    </xdr:from>
    <xdr:to>
      <xdr:col>14</xdr:col>
      <xdr:colOff>0</xdr:colOff>
      <xdr:row>29</xdr:row>
      <xdr:rowOff>76200</xdr:rowOff>
    </xdr:to>
    <xdr:sp macro="" textlink="">
      <xdr:nvSpPr>
        <xdr:cNvPr id="3866" name="Line 580"/>
        <xdr:cNvSpPr>
          <a:spLocks noChangeShapeType="1"/>
        </xdr:cNvSpPr>
      </xdr:nvSpPr>
      <xdr:spPr bwMode="auto">
        <a:xfrm>
          <a:off x="4857750" y="560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24</xdr:row>
      <xdr:rowOff>76200</xdr:rowOff>
    </xdr:from>
    <xdr:to>
      <xdr:col>12</xdr:col>
      <xdr:colOff>0</xdr:colOff>
      <xdr:row>29</xdr:row>
      <xdr:rowOff>76200</xdr:rowOff>
    </xdr:to>
    <xdr:sp macro="" textlink="">
      <xdr:nvSpPr>
        <xdr:cNvPr id="3867" name="Line 581"/>
        <xdr:cNvSpPr>
          <a:spLocks noChangeShapeType="1"/>
        </xdr:cNvSpPr>
      </xdr:nvSpPr>
      <xdr:spPr bwMode="auto">
        <a:xfrm>
          <a:off x="4610100" y="464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15</xdr:col>
      <xdr:colOff>0</xdr:colOff>
      <xdr:row>34</xdr:row>
      <xdr:rowOff>152400</xdr:rowOff>
    </xdr:to>
    <xdr:sp macro="" textlink="">
      <xdr:nvSpPr>
        <xdr:cNvPr id="3868" name="Triangle 19"/>
        <xdr:cNvSpPr/>
      </xdr:nvSpPr>
      <xdr:spPr>
        <a:xfrm rot="16200000">
          <a:off x="6076950" y="647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34</xdr:row>
      <xdr:rowOff>76200</xdr:rowOff>
    </xdr:from>
    <xdr:to>
      <xdr:col>14</xdr:col>
      <xdr:colOff>0</xdr:colOff>
      <xdr:row>34</xdr:row>
      <xdr:rowOff>76200</xdr:rowOff>
    </xdr:to>
    <xdr:sp macro="" textlink="">
      <xdr:nvSpPr>
        <xdr:cNvPr id="3869" name="Line 582"/>
        <xdr:cNvSpPr>
          <a:spLocks noChangeShapeType="1"/>
        </xdr:cNvSpPr>
      </xdr:nvSpPr>
      <xdr:spPr bwMode="auto">
        <a:xfrm>
          <a:off x="4857750" y="655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34</xdr:row>
      <xdr:rowOff>76200</xdr:rowOff>
    </xdr:from>
    <xdr:to>
      <xdr:col>12</xdr:col>
      <xdr:colOff>0</xdr:colOff>
      <xdr:row>39</xdr:row>
      <xdr:rowOff>76200</xdr:rowOff>
    </xdr:to>
    <xdr:sp macro="" textlink="">
      <xdr:nvSpPr>
        <xdr:cNvPr id="3870" name="Line 583"/>
        <xdr:cNvSpPr>
          <a:spLocks noChangeShapeType="1"/>
        </xdr:cNvSpPr>
      </xdr:nvSpPr>
      <xdr:spPr bwMode="auto">
        <a:xfrm flipV="1">
          <a:off x="4610100" y="6553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15</xdr:col>
      <xdr:colOff>0</xdr:colOff>
      <xdr:row>39</xdr:row>
      <xdr:rowOff>152400</xdr:rowOff>
    </xdr:to>
    <xdr:sp macro="" textlink="">
      <xdr:nvSpPr>
        <xdr:cNvPr id="3871" name="Triangle 20"/>
        <xdr:cNvSpPr/>
      </xdr:nvSpPr>
      <xdr:spPr>
        <a:xfrm rot="16200000">
          <a:off x="6076950" y="742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39</xdr:row>
      <xdr:rowOff>76200</xdr:rowOff>
    </xdr:from>
    <xdr:to>
      <xdr:col>14</xdr:col>
      <xdr:colOff>0</xdr:colOff>
      <xdr:row>39</xdr:row>
      <xdr:rowOff>76200</xdr:rowOff>
    </xdr:to>
    <xdr:sp macro="" textlink="">
      <xdr:nvSpPr>
        <xdr:cNvPr id="3872" name="Line 584"/>
        <xdr:cNvSpPr>
          <a:spLocks noChangeShapeType="1"/>
        </xdr:cNvSpPr>
      </xdr:nvSpPr>
      <xdr:spPr bwMode="auto">
        <a:xfrm>
          <a:off x="4857750" y="750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39</xdr:row>
      <xdr:rowOff>76200</xdr:rowOff>
    </xdr:from>
    <xdr:to>
      <xdr:col>12</xdr:col>
      <xdr:colOff>0</xdr:colOff>
      <xdr:row>39</xdr:row>
      <xdr:rowOff>76200</xdr:rowOff>
    </xdr:to>
    <xdr:sp macro="" textlink="">
      <xdr:nvSpPr>
        <xdr:cNvPr id="3873" name="Line 585"/>
        <xdr:cNvSpPr>
          <a:spLocks noChangeShapeType="1"/>
        </xdr:cNvSpPr>
      </xdr:nvSpPr>
      <xdr:spPr bwMode="auto">
        <a:xfrm>
          <a:off x="4610100" y="7505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15</xdr:col>
      <xdr:colOff>0</xdr:colOff>
      <xdr:row>44</xdr:row>
      <xdr:rowOff>152400</xdr:rowOff>
    </xdr:to>
    <xdr:sp macro="" textlink="">
      <xdr:nvSpPr>
        <xdr:cNvPr id="3874" name="Triangle 21"/>
        <xdr:cNvSpPr/>
      </xdr:nvSpPr>
      <xdr:spPr>
        <a:xfrm rot="16200000">
          <a:off x="6076950" y="838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76200</xdr:rowOff>
    </xdr:from>
    <xdr:to>
      <xdr:col>14</xdr:col>
      <xdr:colOff>0</xdr:colOff>
      <xdr:row>44</xdr:row>
      <xdr:rowOff>76200</xdr:rowOff>
    </xdr:to>
    <xdr:sp macro="" textlink="">
      <xdr:nvSpPr>
        <xdr:cNvPr id="3875" name="Line 586"/>
        <xdr:cNvSpPr>
          <a:spLocks noChangeShapeType="1"/>
        </xdr:cNvSpPr>
      </xdr:nvSpPr>
      <xdr:spPr bwMode="auto">
        <a:xfrm>
          <a:off x="4857750" y="845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39</xdr:row>
      <xdr:rowOff>76200</xdr:rowOff>
    </xdr:from>
    <xdr:to>
      <xdr:col>12</xdr:col>
      <xdr:colOff>0</xdr:colOff>
      <xdr:row>44</xdr:row>
      <xdr:rowOff>76200</xdr:rowOff>
    </xdr:to>
    <xdr:sp macro="" textlink="">
      <xdr:nvSpPr>
        <xdr:cNvPr id="3876" name="Line 587"/>
        <xdr:cNvSpPr>
          <a:spLocks noChangeShapeType="1"/>
        </xdr:cNvSpPr>
      </xdr:nvSpPr>
      <xdr:spPr bwMode="auto">
        <a:xfrm>
          <a:off x="4610100" y="750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49</xdr:row>
      <xdr:rowOff>0</xdr:rowOff>
    </xdr:from>
    <xdr:to>
      <xdr:col>15</xdr:col>
      <xdr:colOff>0</xdr:colOff>
      <xdr:row>49</xdr:row>
      <xdr:rowOff>152400</xdr:rowOff>
    </xdr:to>
    <xdr:sp macro="" textlink="">
      <xdr:nvSpPr>
        <xdr:cNvPr id="3877" name="Triangle 22"/>
        <xdr:cNvSpPr/>
      </xdr:nvSpPr>
      <xdr:spPr>
        <a:xfrm rot="16200000">
          <a:off x="6076950" y="933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49</xdr:row>
      <xdr:rowOff>76200</xdr:rowOff>
    </xdr:from>
    <xdr:to>
      <xdr:col>14</xdr:col>
      <xdr:colOff>0</xdr:colOff>
      <xdr:row>49</xdr:row>
      <xdr:rowOff>76200</xdr:rowOff>
    </xdr:to>
    <xdr:sp macro="" textlink="">
      <xdr:nvSpPr>
        <xdr:cNvPr id="3878" name="Line 588"/>
        <xdr:cNvSpPr>
          <a:spLocks noChangeShapeType="1"/>
        </xdr:cNvSpPr>
      </xdr:nvSpPr>
      <xdr:spPr bwMode="auto">
        <a:xfrm>
          <a:off x="4857750" y="941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49</xdr:row>
      <xdr:rowOff>76200</xdr:rowOff>
    </xdr:from>
    <xdr:to>
      <xdr:col>12</xdr:col>
      <xdr:colOff>0</xdr:colOff>
      <xdr:row>54</xdr:row>
      <xdr:rowOff>76200</xdr:rowOff>
    </xdr:to>
    <xdr:sp macro="" textlink="">
      <xdr:nvSpPr>
        <xdr:cNvPr id="3879" name="Line 589"/>
        <xdr:cNvSpPr>
          <a:spLocks noChangeShapeType="1"/>
        </xdr:cNvSpPr>
      </xdr:nvSpPr>
      <xdr:spPr bwMode="auto">
        <a:xfrm flipV="1">
          <a:off x="4610100" y="9410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15</xdr:col>
      <xdr:colOff>0</xdr:colOff>
      <xdr:row>54</xdr:row>
      <xdr:rowOff>152400</xdr:rowOff>
    </xdr:to>
    <xdr:sp macro="" textlink="">
      <xdr:nvSpPr>
        <xdr:cNvPr id="3880" name="Triangle 23"/>
        <xdr:cNvSpPr/>
      </xdr:nvSpPr>
      <xdr:spPr>
        <a:xfrm rot="16200000">
          <a:off x="6076950" y="1028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54</xdr:row>
      <xdr:rowOff>76200</xdr:rowOff>
    </xdr:from>
    <xdr:to>
      <xdr:col>14</xdr:col>
      <xdr:colOff>0</xdr:colOff>
      <xdr:row>54</xdr:row>
      <xdr:rowOff>76200</xdr:rowOff>
    </xdr:to>
    <xdr:sp macro="" textlink="">
      <xdr:nvSpPr>
        <xdr:cNvPr id="3881" name="Line 590"/>
        <xdr:cNvSpPr>
          <a:spLocks noChangeShapeType="1"/>
        </xdr:cNvSpPr>
      </xdr:nvSpPr>
      <xdr:spPr bwMode="auto">
        <a:xfrm>
          <a:off x="4857750" y="1036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54</xdr:row>
      <xdr:rowOff>76200</xdr:rowOff>
    </xdr:from>
    <xdr:to>
      <xdr:col>12</xdr:col>
      <xdr:colOff>0</xdr:colOff>
      <xdr:row>54</xdr:row>
      <xdr:rowOff>76200</xdr:rowOff>
    </xdr:to>
    <xdr:sp macro="" textlink="">
      <xdr:nvSpPr>
        <xdr:cNvPr id="3882" name="Line 591"/>
        <xdr:cNvSpPr>
          <a:spLocks noChangeShapeType="1"/>
        </xdr:cNvSpPr>
      </xdr:nvSpPr>
      <xdr:spPr bwMode="auto">
        <a:xfrm>
          <a:off x="4610100" y="10363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15</xdr:col>
      <xdr:colOff>0</xdr:colOff>
      <xdr:row>59</xdr:row>
      <xdr:rowOff>152400</xdr:rowOff>
    </xdr:to>
    <xdr:sp macro="" textlink="">
      <xdr:nvSpPr>
        <xdr:cNvPr id="3883" name="Triangle 24"/>
        <xdr:cNvSpPr/>
      </xdr:nvSpPr>
      <xdr:spPr>
        <a:xfrm rot="16200000">
          <a:off x="6076950" y="1123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59</xdr:row>
      <xdr:rowOff>76200</xdr:rowOff>
    </xdr:from>
    <xdr:to>
      <xdr:col>14</xdr:col>
      <xdr:colOff>0</xdr:colOff>
      <xdr:row>59</xdr:row>
      <xdr:rowOff>76200</xdr:rowOff>
    </xdr:to>
    <xdr:sp macro="" textlink="">
      <xdr:nvSpPr>
        <xdr:cNvPr id="3884" name="Line 592"/>
        <xdr:cNvSpPr>
          <a:spLocks noChangeShapeType="1"/>
        </xdr:cNvSpPr>
      </xdr:nvSpPr>
      <xdr:spPr bwMode="auto">
        <a:xfrm>
          <a:off x="4857750" y="1131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54</xdr:row>
      <xdr:rowOff>76200</xdr:rowOff>
    </xdr:from>
    <xdr:to>
      <xdr:col>12</xdr:col>
      <xdr:colOff>0</xdr:colOff>
      <xdr:row>59</xdr:row>
      <xdr:rowOff>76200</xdr:rowOff>
    </xdr:to>
    <xdr:sp macro="" textlink="">
      <xdr:nvSpPr>
        <xdr:cNvPr id="3885" name="Line 593"/>
        <xdr:cNvSpPr>
          <a:spLocks noChangeShapeType="1"/>
        </xdr:cNvSpPr>
      </xdr:nvSpPr>
      <xdr:spPr bwMode="auto">
        <a:xfrm>
          <a:off x="4610100" y="10363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15</xdr:col>
      <xdr:colOff>0</xdr:colOff>
      <xdr:row>64</xdr:row>
      <xdr:rowOff>152400</xdr:rowOff>
    </xdr:to>
    <xdr:sp macro="" textlink="">
      <xdr:nvSpPr>
        <xdr:cNvPr id="3886" name="Triangle 25"/>
        <xdr:cNvSpPr/>
      </xdr:nvSpPr>
      <xdr:spPr>
        <a:xfrm rot="16200000">
          <a:off x="6076950" y="1219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64</xdr:row>
      <xdr:rowOff>76200</xdr:rowOff>
    </xdr:from>
    <xdr:to>
      <xdr:col>14</xdr:col>
      <xdr:colOff>0</xdr:colOff>
      <xdr:row>64</xdr:row>
      <xdr:rowOff>76200</xdr:rowOff>
    </xdr:to>
    <xdr:sp macro="" textlink="">
      <xdr:nvSpPr>
        <xdr:cNvPr id="3887" name="Line 594"/>
        <xdr:cNvSpPr>
          <a:spLocks noChangeShapeType="1"/>
        </xdr:cNvSpPr>
      </xdr:nvSpPr>
      <xdr:spPr bwMode="auto">
        <a:xfrm>
          <a:off x="4857750" y="1226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64</xdr:row>
      <xdr:rowOff>76200</xdr:rowOff>
    </xdr:from>
    <xdr:to>
      <xdr:col>12</xdr:col>
      <xdr:colOff>0</xdr:colOff>
      <xdr:row>69</xdr:row>
      <xdr:rowOff>76200</xdr:rowOff>
    </xdr:to>
    <xdr:sp macro="" textlink="">
      <xdr:nvSpPr>
        <xdr:cNvPr id="3888" name="Line 595"/>
        <xdr:cNvSpPr>
          <a:spLocks noChangeShapeType="1"/>
        </xdr:cNvSpPr>
      </xdr:nvSpPr>
      <xdr:spPr bwMode="auto">
        <a:xfrm flipV="1">
          <a:off x="4610100" y="1226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15</xdr:col>
      <xdr:colOff>0</xdr:colOff>
      <xdr:row>69</xdr:row>
      <xdr:rowOff>152400</xdr:rowOff>
    </xdr:to>
    <xdr:sp macro="" textlink="">
      <xdr:nvSpPr>
        <xdr:cNvPr id="3889" name="Triangle 26"/>
        <xdr:cNvSpPr/>
      </xdr:nvSpPr>
      <xdr:spPr>
        <a:xfrm rot="16200000">
          <a:off x="6076950" y="1314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69</xdr:row>
      <xdr:rowOff>76200</xdr:rowOff>
    </xdr:from>
    <xdr:to>
      <xdr:col>14</xdr:col>
      <xdr:colOff>0</xdr:colOff>
      <xdr:row>69</xdr:row>
      <xdr:rowOff>76200</xdr:rowOff>
    </xdr:to>
    <xdr:sp macro="" textlink="">
      <xdr:nvSpPr>
        <xdr:cNvPr id="3890" name="Line 596"/>
        <xdr:cNvSpPr>
          <a:spLocks noChangeShapeType="1"/>
        </xdr:cNvSpPr>
      </xdr:nvSpPr>
      <xdr:spPr bwMode="auto">
        <a:xfrm>
          <a:off x="4857750" y="1322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69</xdr:row>
      <xdr:rowOff>76200</xdr:rowOff>
    </xdr:from>
    <xdr:to>
      <xdr:col>12</xdr:col>
      <xdr:colOff>0</xdr:colOff>
      <xdr:row>69</xdr:row>
      <xdr:rowOff>76200</xdr:rowOff>
    </xdr:to>
    <xdr:sp macro="" textlink="">
      <xdr:nvSpPr>
        <xdr:cNvPr id="3891" name="Line 597"/>
        <xdr:cNvSpPr>
          <a:spLocks noChangeShapeType="1"/>
        </xdr:cNvSpPr>
      </xdr:nvSpPr>
      <xdr:spPr bwMode="auto">
        <a:xfrm>
          <a:off x="4610100" y="13220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15</xdr:col>
      <xdr:colOff>0</xdr:colOff>
      <xdr:row>74</xdr:row>
      <xdr:rowOff>152400</xdr:rowOff>
    </xdr:to>
    <xdr:sp macro="" textlink="">
      <xdr:nvSpPr>
        <xdr:cNvPr id="3892" name="Triangle 27"/>
        <xdr:cNvSpPr/>
      </xdr:nvSpPr>
      <xdr:spPr>
        <a:xfrm rot="16200000">
          <a:off x="6076950" y="1409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74</xdr:row>
      <xdr:rowOff>76200</xdr:rowOff>
    </xdr:from>
    <xdr:to>
      <xdr:col>14</xdr:col>
      <xdr:colOff>0</xdr:colOff>
      <xdr:row>74</xdr:row>
      <xdr:rowOff>76200</xdr:rowOff>
    </xdr:to>
    <xdr:sp macro="" textlink="">
      <xdr:nvSpPr>
        <xdr:cNvPr id="3893" name="Line 598"/>
        <xdr:cNvSpPr>
          <a:spLocks noChangeShapeType="1"/>
        </xdr:cNvSpPr>
      </xdr:nvSpPr>
      <xdr:spPr bwMode="auto">
        <a:xfrm>
          <a:off x="4857750" y="1417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69</xdr:row>
      <xdr:rowOff>76200</xdr:rowOff>
    </xdr:from>
    <xdr:to>
      <xdr:col>12</xdr:col>
      <xdr:colOff>0</xdr:colOff>
      <xdr:row>74</xdr:row>
      <xdr:rowOff>76200</xdr:rowOff>
    </xdr:to>
    <xdr:sp macro="" textlink="">
      <xdr:nvSpPr>
        <xdr:cNvPr id="3894" name="Line 599"/>
        <xdr:cNvSpPr>
          <a:spLocks noChangeShapeType="1"/>
        </xdr:cNvSpPr>
      </xdr:nvSpPr>
      <xdr:spPr bwMode="auto">
        <a:xfrm>
          <a:off x="4610100" y="13220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79</xdr:row>
      <xdr:rowOff>0</xdr:rowOff>
    </xdr:from>
    <xdr:to>
      <xdr:col>15</xdr:col>
      <xdr:colOff>0</xdr:colOff>
      <xdr:row>79</xdr:row>
      <xdr:rowOff>152400</xdr:rowOff>
    </xdr:to>
    <xdr:sp macro="" textlink="">
      <xdr:nvSpPr>
        <xdr:cNvPr id="3895" name="Triangle 28"/>
        <xdr:cNvSpPr/>
      </xdr:nvSpPr>
      <xdr:spPr>
        <a:xfrm rot="16200000">
          <a:off x="6076950" y="1504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79</xdr:row>
      <xdr:rowOff>76200</xdr:rowOff>
    </xdr:from>
    <xdr:to>
      <xdr:col>14</xdr:col>
      <xdr:colOff>0</xdr:colOff>
      <xdr:row>79</xdr:row>
      <xdr:rowOff>76200</xdr:rowOff>
    </xdr:to>
    <xdr:sp macro="" textlink="">
      <xdr:nvSpPr>
        <xdr:cNvPr id="3896" name="Line 600"/>
        <xdr:cNvSpPr>
          <a:spLocks noChangeShapeType="1"/>
        </xdr:cNvSpPr>
      </xdr:nvSpPr>
      <xdr:spPr bwMode="auto">
        <a:xfrm>
          <a:off x="4857750" y="1512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79</xdr:row>
      <xdr:rowOff>76200</xdr:rowOff>
    </xdr:from>
    <xdr:to>
      <xdr:col>12</xdr:col>
      <xdr:colOff>0</xdr:colOff>
      <xdr:row>84</xdr:row>
      <xdr:rowOff>76200</xdr:rowOff>
    </xdr:to>
    <xdr:sp macro="" textlink="">
      <xdr:nvSpPr>
        <xdr:cNvPr id="3897" name="Line 601"/>
        <xdr:cNvSpPr>
          <a:spLocks noChangeShapeType="1"/>
        </xdr:cNvSpPr>
      </xdr:nvSpPr>
      <xdr:spPr bwMode="auto">
        <a:xfrm flipV="1">
          <a:off x="4610100" y="1512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84</xdr:row>
      <xdr:rowOff>0</xdr:rowOff>
    </xdr:from>
    <xdr:to>
      <xdr:col>15</xdr:col>
      <xdr:colOff>0</xdr:colOff>
      <xdr:row>84</xdr:row>
      <xdr:rowOff>152400</xdr:rowOff>
    </xdr:to>
    <xdr:sp macro="" textlink="">
      <xdr:nvSpPr>
        <xdr:cNvPr id="3898" name="Triangle 29"/>
        <xdr:cNvSpPr/>
      </xdr:nvSpPr>
      <xdr:spPr>
        <a:xfrm rot="16200000">
          <a:off x="6076950" y="1600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84</xdr:row>
      <xdr:rowOff>76200</xdr:rowOff>
    </xdr:from>
    <xdr:to>
      <xdr:col>14</xdr:col>
      <xdr:colOff>0</xdr:colOff>
      <xdr:row>84</xdr:row>
      <xdr:rowOff>76200</xdr:rowOff>
    </xdr:to>
    <xdr:sp macro="" textlink="">
      <xdr:nvSpPr>
        <xdr:cNvPr id="3899" name="Line 602"/>
        <xdr:cNvSpPr>
          <a:spLocks noChangeShapeType="1"/>
        </xdr:cNvSpPr>
      </xdr:nvSpPr>
      <xdr:spPr bwMode="auto">
        <a:xfrm>
          <a:off x="4857750" y="1607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84</xdr:row>
      <xdr:rowOff>76200</xdr:rowOff>
    </xdr:from>
    <xdr:to>
      <xdr:col>12</xdr:col>
      <xdr:colOff>0</xdr:colOff>
      <xdr:row>84</xdr:row>
      <xdr:rowOff>76200</xdr:rowOff>
    </xdr:to>
    <xdr:sp macro="" textlink="">
      <xdr:nvSpPr>
        <xdr:cNvPr id="3900" name="Line 603"/>
        <xdr:cNvSpPr>
          <a:spLocks noChangeShapeType="1"/>
        </xdr:cNvSpPr>
      </xdr:nvSpPr>
      <xdr:spPr bwMode="auto">
        <a:xfrm>
          <a:off x="4610100" y="16078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89</xdr:row>
      <xdr:rowOff>0</xdr:rowOff>
    </xdr:from>
    <xdr:to>
      <xdr:col>15</xdr:col>
      <xdr:colOff>0</xdr:colOff>
      <xdr:row>89</xdr:row>
      <xdr:rowOff>152400</xdr:rowOff>
    </xdr:to>
    <xdr:sp macro="" textlink="">
      <xdr:nvSpPr>
        <xdr:cNvPr id="3901" name="Triangle 30"/>
        <xdr:cNvSpPr/>
      </xdr:nvSpPr>
      <xdr:spPr>
        <a:xfrm rot="16200000">
          <a:off x="6076950" y="1695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89</xdr:row>
      <xdr:rowOff>76200</xdr:rowOff>
    </xdr:from>
    <xdr:to>
      <xdr:col>14</xdr:col>
      <xdr:colOff>0</xdr:colOff>
      <xdr:row>89</xdr:row>
      <xdr:rowOff>76200</xdr:rowOff>
    </xdr:to>
    <xdr:sp macro="" textlink="">
      <xdr:nvSpPr>
        <xdr:cNvPr id="3902" name="Line 604"/>
        <xdr:cNvSpPr>
          <a:spLocks noChangeShapeType="1"/>
        </xdr:cNvSpPr>
      </xdr:nvSpPr>
      <xdr:spPr bwMode="auto">
        <a:xfrm>
          <a:off x="4857750" y="1703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84</xdr:row>
      <xdr:rowOff>76200</xdr:rowOff>
    </xdr:from>
    <xdr:to>
      <xdr:col>12</xdr:col>
      <xdr:colOff>0</xdr:colOff>
      <xdr:row>89</xdr:row>
      <xdr:rowOff>76200</xdr:rowOff>
    </xdr:to>
    <xdr:sp macro="" textlink="">
      <xdr:nvSpPr>
        <xdr:cNvPr id="3903" name="Line 605"/>
        <xdr:cNvSpPr>
          <a:spLocks noChangeShapeType="1"/>
        </xdr:cNvSpPr>
      </xdr:nvSpPr>
      <xdr:spPr bwMode="auto">
        <a:xfrm>
          <a:off x="4610100" y="1607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94</xdr:row>
      <xdr:rowOff>0</xdr:rowOff>
    </xdr:from>
    <xdr:to>
      <xdr:col>15</xdr:col>
      <xdr:colOff>0</xdr:colOff>
      <xdr:row>94</xdr:row>
      <xdr:rowOff>152400</xdr:rowOff>
    </xdr:to>
    <xdr:sp macro="" textlink="">
      <xdr:nvSpPr>
        <xdr:cNvPr id="3904" name="Triangle 31"/>
        <xdr:cNvSpPr/>
      </xdr:nvSpPr>
      <xdr:spPr>
        <a:xfrm rot="16200000">
          <a:off x="6076950" y="1790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94</xdr:row>
      <xdr:rowOff>76200</xdr:rowOff>
    </xdr:from>
    <xdr:to>
      <xdr:col>14</xdr:col>
      <xdr:colOff>0</xdr:colOff>
      <xdr:row>94</xdr:row>
      <xdr:rowOff>76200</xdr:rowOff>
    </xdr:to>
    <xdr:sp macro="" textlink="">
      <xdr:nvSpPr>
        <xdr:cNvPr id="3905" name="Line 606"/>
        <xdr:cNvSpPr>
          <a:spLocks noChangeShapeType="1"/>
        </xdr:cNvSpPr>
      </xdr:nvSpPr>
      <xdr:spPr bwMode="auto">
        <a:xfrm>
          <a:off x="4857750" y="1798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94</xdr:row>
      <xdr:rowOff>76200</xdr:rowOff>
    </xdr:from>
    <xdr:to>
      <xdr:col>12</xdr:col>
      <xdr:colOff>0</xdr:colOff>
      <xdr:row>99</xdr:row>
      <xdr:rowOff>76200</xdr:rowOff>
    </xdr:to>
    <xdr:sp macro="" textlink="">
      <xdr:nvSpPr>
        <xdr:cNvPr id="3906" name="Line 607"/>
        <xdr:cNvSpPr>
          <a:spLocks noChangeShapeType="1"/>
        </xdr:cNvSpPr>
      </xdr:nvSpPr>
      <xdr:spPr bwMode="auto">
        <a:xfrm flipV="1">
          <a:off x="4610100" y="17983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99</xdr:row>
      <xdr:rowOff>0</xdr:rowOff>
    </xdr:from>
    <xdr:to>
      <xdr:col>15</xdr:col>
      <xdr:colOff>0</xdr:colOff>
      <xdr:row>99</xdr:row>
      <xdr:rowOff>152400</xdr:rowOff>
    </xdr:to>
    <xdr:sp macro="" textlink="">
      <xdr:nvSpPr>
        <xdr:cNvPr id="3907" name="Triangle 32"/>
        <xdr:cNvSpPr/>
      </xdr:nvSpPr>
      <xdr:spPr>
        <a:xfrm rot="16200000">
          <a:off x="6076950" y="1885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76200</xdr:rowOff>
    </xdr:from>
    <xdr:to>
      <xdr:col>14</xdr:col>
      <xdr:colOff>0</xdr:colOff>
      <xdr:row>99</xdr:row>
      <xdr:rowOff>76200</xdr:rowOff>
    </xdr:to>
    <xdr:sp macro="" textlink="">
      <xdr:nvSpPr>
        <xdr:cNvPr id="3908" name="Line 608"/>
        <xdr:cNvSpPr>
          <a:spLocks noChangeShapeType="1"/>
        </xdr:cNvSpPr>
      </xdr:nvSpPr>
      <xdr:spPr bwMode="auto">
        <a:xfrm>
          <a:off x="4857750" y="1893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99</xdr:row>
      <xdr:rowOff>76200</xdr:rowOff>
    </xdr:from>
    <xdr:to>
      <xdr:col>12</xdr:col>
      <xdr:colOff>0</xdr:colOff>
      <xdr:row>99</xdr:row>
      <xdr:rowOff>76200</xdr:rowOff>
    </xdr:to>
    <xdr:sp macro="" textlink="">
      <xdr:nvSpPr>
        <xdr:cNvPr id="3909" name="Line 609"/>
        <xdr:cNvSpPr>
          <a:spLocks noChangeShapeType="1"/>
        </xdr:cNvSpPr>
      </xdr:nvSpPr>
      <xdr:spPr bwMode="auto">
        <a:xfrm>
          <a:off x="4610100" y="18935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104</xdr:row>
      <xdr:rowOff>0</xdr:rowOff>
    </xdr:from>
    <xdr:to>
      <xdr:col>15</xdr:col>
      <xdr:colOff>0</xdr:colOff>
      <xdr:row>104</xdr:row>
      <xdr:rowOff>152400</xdr:rowOff>
    </xdr:to>
    <xdr:sp macro="" textlink="">
      <xdr:nvSpPr>
        <xdr:cNvPr id="3910" name="Triangle 33"/>
        <xdr:cNvSpPr/>
      </xdr:nvSpPr>
      <xdr:spPr>
        <a:xfrm rot="16200000">
          <a:off x="6076950" y="1981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104</xdr:row>
      <xdr:rowOff>76200</xdr:rowOff>
    </xdr:from>
    <xdr:to>
      <xdr:col>14</xdr:col>
      <xdr:colOff>0</xdr:colOff>
      <xdr:row>104</xdr:row>
      <xdr:rowOff>76200</xdr:rowOff>
    </xdr:to>
    <xdr:sp macro="" textlink="">
      <xdr:nvSpPr>
        <xdr:cNvPr id="3911" name="Line 610"/>
        <xdr:cNvSpPr>
          <a:spLocks noChangeShapeType="1"/>
        </xdr:cNvSpPr>
      </xdr:nvSpPr>
      <xdr:spPr bwMode="auto">
        <a:xfrm>
          <a:off x="4857750" y="1988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99</xdr:row>
      <xdr:rowOff>76200</xdr:rowOff>
    </xdr:from>
    <xdr:to>
      <xdr:col>12</xdr:col>
      <xdr:colOff>0</xdr:colOff>
      <xdr:row>104</xdr:row>
      <xdr:rowOff>76200</xdr:rowOff>
    </xdr:to>
    <xdr:sp macro="" textlink="">
      <xdr:nvSpPr>
        <xdr:cNvPr id="3912" name="Line 611"/>
        <xdr:cNvSpPr>
          <a:spLocks noChangeShapeType="1"/>
        </xdr:cNvSpPr>
      </xdr:nvSpPr>
      <xdr:spPr bwMode="auto">
        <a:xfrm>
          <a:off x="4610100" y="18935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109</xdr:row>
      <xdr:rowOff>0</xdr:rowOff>
    </xdr:from>
    <xdr:to>
      <xdr:col>15</xdr:col>
      <xdr:colOff>0</xdr:colOff>
      <xdr:row>109</xdr:row>
      <xdr:rowOff>152400</xdr:rowOff>
    </xdr:to>
    <xdr:sp macro="" textlink="">
      <xdr:nvSpPr>
        <xdr:cNvPr id="3913" name="Triangle 34"/>
        <xdr:cNvSpPr/>
      </xdr:nvSpPr>
      <xdr:spPr>
        <a:xfrm rot="16200000">
          <a:off x="6076950" y="2076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109</xdr:row>
      <xdr:rowOff>76200</xdr:rowOff>
    </xdr:from>
    <xdr:to>
      <xdr:col>14</xdr:col>
      <xdr:colOff>0</xdr:colOff>
      <xdr:row>109</xdr:row>
      <xdr:rowOff>76200</xdr:rowOff>
    </xdr:to>
    <xdr:sp macro="" textlink="">
      <xdr:nvSpPr>
        <xdr:cNvPr id="3914" name="Line 612"/>
        <xdr:cNvSpPr>
          <a:spLocks noChangeShapeType="1"/>
        </xdr:cNvSpPr>
      </xdr:nvSpPr>
      <xdr:spPr bwMode="auto">
        <a:xfrm>
          <a:off x="4857750" y="2084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109</xdr:row>
      <xdr:rowOff>76200</xdr:rowOff>
    </xdr:from>
    <xdr:to>
      <xdr:col>12</xdr:col>
      <xdr:colOff>0</xdr:colOff>
      <xdr:row>114</xdr:row>
      <xdr:rowOff>76200</xdr:rowOff>
    </xdr:to>
    <xdr:sp macro="" textlink="">
      <xdr:nvSpPr>
        <xdr:cNvPr id="3915" name="Line 613"/>
        <xdr:cNvSpPr>
          <a:spLocks noChangeShapeType="1"/>
        </xdr:cNvSpPr>
      </xdr:nvSpPr>
      <xdr:spPr bwMode="auto">
        <a:xfrm flipV="1">
          <a:off x="4610100" y="20840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15</xdr:col>
      <xdr:colOff>0</xdr:colOff>
      <xdr:row>114</xdr:row>
      <xdr:rowOff>152400</xdr:rowOff>
    </xdr:to>
    <xdr:sp macro="" textlink="">
      <xdr:nvSpPr>
        <xdr:cNvPr id="3916" name="Triangle 35"/>
        <xdr:cNvSpPr/>
      </xdr:nvSpPr>
      <xdr:spPr>
        <a:xfrm rot="16200000">
          <a:off x="6076950" y="2171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114</xdr:row>
      <xdr:rowOff>76200</xdr:rowOff>
    </xdr:from>
    <xdr:to>
      <xdr:col>14</xdr:col>
      <xdr:colOff>0</xdr:colOff>
      <xdr:row>114</xdr:row>
      <xdr:rowOff>76200</xdr:rowOff>
    </xdr:to>
    <xdr:sp macro="" textlink="">
      <xdr:nvSpPr>
        <xdr:cNvPr id="3917" name="Line 614"/>
        <xdr:cNvSpPr>
          <a:spLocks noChangeShapeType="1"/>
        </xdr:cNvSpPr>
      </xdr:nvSpPr>
      <xdr:spPr bwMode="auto">
        <a:xfrm>
          <a:off x="4857750" y="2179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114</xdr:row>
      <xdr:rowOff>76200</xdr:rowOff>
    </xdr:from>
    <xdr:to>
      <xdr:col>12</xdr:col>
      <xdr:colOff>0</xdr:colOff>
      <xdr:row>114</xdr:row>
      <xdr:rowOff>76200</xdr:rowOff>
    </xdr:to>
    <xdr:sp macro="" textlink="">
      <xdr:nvSpPr>
        <xdr:cNvPr id="3918" name="Line 615"/>
        <xdr:cNvSpPr>
          <a:spLocks noChangeShapeType="1"/>
        </xdr:cNvSpPr>
      </xdr:nvSpPr>
      <xdr:spPr bwMode="auto">
        <a:xfrm>
          <a:off x="4610100" y="21793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119</xdr:row>
      <xdr:rowOff>0</xdr:rowOff>
    </xdr:from>
    <xdr:to>
      <xdr:col>15</xdr:col>
      <xdr:colOff>0</xdr:colOff>
      <xdr:row>119</xdr:row>
      <xdr:rowOff>152400</xdr:rowOff>
    </xdr:to>
    <xdr:sp macro="" textlink="">
      <xdr:nvSpPr>
        <xdr:cNvPr id="3919" name="Triangle 36"/>
        <xdr:cNvSpPr/>
      </xdr:nvSpPr>
      <xdr:spPr>
        <a:xfrm rot="16200000">
          <a:off x="6076950" y="2266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119</xdr:row>
      <xdr:rowOff>76200</xdr:rowOff>
    </xdr:from>
    <xdr:to>
      <xdr:col>14</xdr:col>
      <xdr:colOff>0</xdr:colOff>
      <xdr:row>119</xdr:row>
      <xdr:rowOff>76200</xdr:rowOff>
    </xdr:to>
    <xdr:sp macro="" textlink="">
      <xdr:nvSpPr>
        <xdr:cNvPr id="3920" name="Line 616"/>
        <xdr:cNvSpPr>
          <a:spLocks noChangeShapeType="1"/>
        </xdr:cNvSpPr>
      </xdr:nvSpPr>
      <xdr:spPr bwMode="auto">
        <a:xfrm>
          <a:off x="4857750" y="2274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114</xdr:row>
      <xdr:rowOff>76200</xdr:rowOff>
    </xdr:from>
    <xdr:to>
      <xdr:col>12</xdr:col>
      <xdr:colOff>0</xdr:colOff>
      <xdr:row>119</xdr:row>
      <xdr:rowOff>76200</xdr:rowOff>
    </xdr:to>
    <xdr:sp macro="" textlink="">
      <xdr:nvSpPr>
        <xdr:cNvPr id="3921" name="Line 617"/>
        <xdr:cNvSpPr>
          <a:spLocks noChangeShapeType="1"/>
        </xdr:cNvSpPr>
      </xdr:nvSpPr>
      <xdr:spPr bwMode="auto">
        <a:xfrm>
          <a:off x="4610100" y="21793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124</xdr:row>
      <xdr:rowOff>0</xdr:rowOff>
    </xdr:from>
    <xdr:to>
      <xdr:col>15</xdr:col>
      <xdr:colOff>0</xdr:colOff>
      <xdr:row>124</xdr:row>
      <xdr:rowOff>152400</xdr:rowOff>
    </xdr:to>
    <xdr:sp macro="" textlink="">
      <xdr:nvSpPr>
        <xdr:cNvPr id="3922" name="Triangle 37"/>
        <xdr:cNvSpPr/>
      </xdr:nvSpPr>
      <xdr:spPr>
        <a:xfrm rot="16200000">
          <a:off x="6076950" y="2362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124</xdr:row>
      <xdr:rowOff>76200</xdr:rowOff>
    </xdr:from>
    <xdr:to>
      <xdr:col>14</xdr:col>
      <xdr:colOff>0</xdr:colOff>
      <xdr:row>124</xdr:row>
      <xdr:rowOff>76200</xdr:rowOff>
    </xdr:to>
    <xdr:sp macro="" textlink="">
      <xdr:nvSpPr>
        <xdr:cNvPr id="3923" name="Line 618"/>
        <xdr:cNvSpPr>
          <a:spLocks noChangeShapeType="1"/>
        </xdr:cNvSpPr>
      </xdr:nvSpPr>
      <xdr:spPr bwMode="auto">
        <a:xfrm>
          <a:off x="4857750" y="2369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124</xdr:row>
      <xdr:rowOff>76200</xdr:rowOff>
    </xdr:from>
    <xdr:to>
      <xdr:col>12</xdr:col>
      <xdr:colOff>0</xdr:colOff>
      <xdr:row>129</xdr:row>
      <xdr:rowOff>76200</xdr:rowOff>
    </xdr:to>
    <xdr:sp macro="" textlink="">
      <xdr:nvSpPr>
        <xdr:cNvPr id="3924" name="Line 619"/>
        <xdr:cNvSpPr>
          <a:spLocks noChangeShapeType="1"/>
        </xdr:cNvSpPr>
      </xdr:nvSpPr>
      <xdr:spPr bwMode="auto">
        <a:xfrm flipV="1">
          <a:off x="4610100" y="2369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15</xdr:col>
      <xdr:colOff>0</xdr:colOff>
      <xdr:row>129</xdr:row>
      <xdr:rowOff>152400</xdr:rowOff>
    </xdr:to>
    <xdr:sp macro="" textlink="">
      <xdr:nvSpPr>
        <xdr:cNvPr id="3925" name="Triangle 38"/>
        <xdr:cNvSpPr/>
      </xdr:nvSpPr>
      <xdr:spPr>
        <a:xfrm rot="16200000">
          <a:off x="6076950" y="2457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129</xdr:row>
      <xdr:rowOff>76200</xdr:rowOff>
    </xdr:from>
    <xdr:to>
      <xdr:col>14</xdr:col>
      <xdr:colOff>0</xdr:colOff>
      <xdr:row>129</xdr:row>
      <xdr:rowOff>76200</xdr:rowOff>
    </xdr:to>
    <xdr:sp macro="" textlink="">
      <xdr:nvSpPr>
        <xdr:cNvPr id="3926" name="Line 620"/>
        <xdr:cNvSpPr>
          <a:spLocks noChangeShapeType="1"/>
        </xdr:cNvSpPr>
      </xdr:nvSpPr>
      <xdr:spPr bwMode="auto">
        <a:xfrm>
          <a:off x="4857750" y="2465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129</xdr:row>
      <xdr:rowOff>76200</xdr:rowOff>
    </xdr:from>
    <xdr:to>
      <xdr:col>12</xdr:col>
      <xdr:colOff>0</xdr:colOff>
      <xdr:row>129</xdr:row>
      <xdr:rowOff>76200</xdr:rowOff>
    </xdr:to>
    <xdr:sp macro="" textlink="">
      <xdr:nvSpPr>
        <xdr:cNvPr id="3927" name="Line 621"/>
        <xdr:cNvSpPr>
          <a:spLocks noChangeShapeType="1"/>
        </xdr:cNvSpPr>
      </xdr:nvSpPr>
      <xdr:spPr bwMode="auto">
        <a:xfrm>
          <a:off x="4610100" y="24650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134</xdr:row>
      <xdr:rowOff>0</xdr:rowOff>
    </xdr:from>
    <xdr:to>
      <xdr:col>15</xdr:col>
      <xdr:colOff>0</xdr:colOff>
      <xdr:row>134</xdr:row>
      <xdr:rowOff>152400</xdr:rowOff>
    </xdr:to>
    <xdr:sp macro="" textlink="">
      <xdr:nvSpPr>
        <xdr:cNvPr id="3928" name="Triangle 39"/>
        <xdr:cNvSpPr/>
      </xdr:nvSpPr>
      <xdr:spPr>
        <a:xfrm rot="16200000">
          <a:off x="6076950" y="2552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134</xdr:row>
      <xdr:rowOff>76200</xdr:rowOff>
    </xdr:from>
    <xdr:to>
      <xdr:col>14</xdr:col>
      <xdr:colOff>0</xdr:colOff>
      <xdr:row>134</xdr:row>
      <xdr:rowOff>76200</xdr:rowOff>
    </xdr:to>
    <xdr:sp macro="" textlink="">
      <xdr:nvSpPr>
        <xdr:cNvPr id="3929" name="Line 622"/>
        <xdr:cNvSpPr>
          <a:spLocks noChangeShapeType="1"/>
        </xdr:cNvSpPr>
      </xdr:nvSpPr>
      <xdr:spPr bwMode="auto">
        <a:xfrm>
          <a:off x="4857750" y="2560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129</xdr:row>
      <xdr:rowOff>76200</xdr:rowOff>
    </xdr:from>
    <xdr:to>
      <xdr:col>12</xdr:col>
      <xdr:colOff>0</xdr:colOff>
      <xdr:row>134</xdr:row>
      <xdr:rowOff>76200</xdr:rowOff>
    </xdr:to>
    <xdr:sp macro="" textlink="">
      <xdr:nvSpPr>
        <xdr:cNvPr id="3930" name="Line 623"/>
        <xdr:cNvSpPr>
          <a:spLocks noChangeShapeType="1"/>
        </xdr:cNvSpPr>
      </xdr:nvSpPr>
      <xdr:spPr bwMode="auto">
        <a:xfrm>
          <a:off x="4610100" y="24650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0</xdr:colOff>
      <xdr:row>69</xdr:row>
      <xdr:rowOff>152400</xdr:rowOff>
    </xdr:to>
    <xdr:sp macro="" textlink="">
      <xdr:nvSpPr>
        <xdr:cNvPr id="3931" name="Circle 0"/>
        <xdr:cNvSpPr/>
      </xdr:nvSpPr>
      <xdr:spPr>
        <a:xfrm>
          <a:off x="1219200" y="13144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69</xdr:row>
      <xdr:rowOff>76200</xdr:rowOff>
    </xdr:from>
    <xdr:to>
      <xdr:col>2</xdr:col>
      <xdr:colOff>0</xdr:colOff>
      <xdr:row>69</xdr:row>
      <xdr:rowOff>76200</xdr:rowOff>
    </xdr:to>
    <xdr:sp macro="" textlink="">
      <xdr:nvSpPr>
        <xdr:cNvPr id="3932" name="Line 624"/>
        <xdr:cNvSpPr>
          <a:spLocks noChangeShapeType="1"/>
        </xdr:cNvSpPr>
      </xdr:nvSpPr>
      <xdr:spPr bwMode="auto">
        <a:xfrm>
          <a:off x="609600" y="132207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0</xdr:colOff>
      <xdr:row>6</xdr:row>
      <xdr:rowOff>152400</xdr:rowOff>
    </xdr:to>
    <xdr:sp macro="" textlink="">
      <xdr:nvSpPr>
        <xdr:cNvPr id="5" name="Circle 1"/>
        <xdr:cNvSpPr/>
      </xdr:nvSpPr>
      <xdr:spPr>
        <a:xfrm>
          <a:off x="2838450" y="1143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76200</xdr:rowOff>
    </xdr:from>
    <xdr:to>
      <xdr:col>6</xdr:col>
      <xdr:colOff>0</xdr:colOff>
      <xdr:row>6</xdr:row>
      <xdr:rowOff>76200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1619250" y="1219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6</xdr:row>
      <xdr:rowOff>76200</xdr:rowOff>
    </xdr:from>
    <xdr:to>
      <xdr:col>4</xdr:col>
      <xdr:colOff>0</xdr:colOff>
      <xdr:row>10</xdr:row>
      <xdr:rowOff>76200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 flipV="1">
          <a:off x="1371600" y="1219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14</xdr:row>
      <xdr:rowOff>152400</xdr:rowOff>
    </xdr:to>
    <xdr:sp macro="" textlink="">
      <xdr:nvSpPr>
        <xdr:cNvPr id="6" name="Triangle 2"/>
        <xdr:cNvSpPr/>
      </xdr:nvSpPr>
      <xdr:spPr>
        <a:xfrm rot="16200000">
          <a:off x="2838450" y="266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14</xdr:row>
      <xdr:rowOff>76200</xdr:rowOff>
    </xdr:from>
    <xdr:to>
      <xdr:col>10</xdr:col>
      <xdr:colOff>0</xdr:colOff>
      <xdr:row>14</xdr:row>
      <xdr:rowOff>76200</xdr:rowOff>
    </xdr:to>
    <xdr:sp macro="" textlink="">
      <xdr:nvSpPr>
        <xdr:cNvPr id="4104" name="Line 8"/>
        <xdr:cNvSpPr>
          <a:spLocks noChangeShapeType="1"/>
        </xdr:cNvSpPr>
      </xdr:nvSpPr>
      <xdr:spPr bwMode="auto">
        <a:xfrm>
          <a:off x="2990850" y="2743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14</xdr:row>
      <xdr:rowOff>76200</xdr:rowOff>
    </xdr:from>
    <xdr:to>
      <xdr:col>6</xdr:col>
      <xdr:colOff>0</xdr:colOff>
      <xdr:row>14</xdr:row>
      <xdr:rowOff>76200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>
          <a:off x="1619250" y="274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10</xdr:row>
      <xdr:rowOff>76200</xdr:rowOff>
    </xdr:from>
    <xdr:to>
      <xdr:col>4</xdr:col>
      <xdr:colOff>0</xdr:colOff>
      <xdr:row>14</xdr:row>
      <xdr:rowOff>76200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1371600" y="1981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0</xdr:colOff>
      <xdr:row>4</xdr:row>
      <xdr:rowOff>152400</xdr:rowOff>
    </xdr:to>
    <xdr:sp macro="" textlink="">
      <xdr:nvSpPr>
        <xdr:cNvPr id="7" name="Triangle 3"/>
        <xdr:cNvSpPr/>
      </xdr:nvSpPr>
      <xdr:spPr>
        <a:xfrm rot="16200000">
          <a:off x="4457700" y="76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76200</xdr:rowOff>
    </xdr:from>
    <xdr:to>
      <xdr:col>10</xdr:col>
      <xdr:colOff>0</xdr:colOff>
      <xdr:row>4</xdr:row>
      <xdr:rowOff>76200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3238500" y="83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4</xdr:row>
      <xdr:rowOff>76200</xdr:rowOff>
    </xdr:from>
    <xdr:to>
      <xdr:col>8</xdr:col>
      <xdr:colOff>0</xdr:colOff>
      <xdr:row>6</xdr:row>
      <xdr:rowOff>76200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V="1">
          <a:off x="2990850" y="838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8" name="Triangle 4"/>
        <xdr:cNvSpPr/>
      </xdr:nvSpPr>
      <xdr:spPr>
        <a:xfrm rot="16200000">
          <a:off x="4457700" y="171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323850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6</xdr:row>
      <xdr:rowOff>76200</xdr:rowOff>
    </xdr:from>
    <xdr:to>
      <xdr:col>8</xdr:col>
      <xdr:colOff>0</xdr:colOff>
      <xdr:row>9</xdr:row>
      <xdr:rowOff>76200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>
          <a:off x="2990850" y="1219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0</xdr:colOff>
      <xdr:row>10</xdr:row>
      <xdr:rowOff>152400</xdr:rowOff>
    </xdr:to>
    <xdr:sp macro="" textlink="">
      <xdr:nvSpPr>
        <xdr:cNvPr id="9" name="Square 0"/>
        <xdr:cNvSpPr/>
      </xdr:nvSpPr>
      <xdr:spPr>
        <a:xfrm>
          <a:off x="1219200" y="1905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10</xdr:row>
      <xdr:rowOff>76200</xdr:rowOff>
    </xdr:from>
    <xdr:to>
      <xdr:col>2</xdr:col>
      <xdr:colOff>0</xdr:colOff>
      <xdr:row>10</xdr:row>
      <xdr:rowOff>76200</xdr:rowOff>
    </xdr:to>
    <xdr:sp macro="" textlink="">
      <xdr:nvSpPr>
        <xdr:cNvPr id="4111" name="Line 15"/>
        <xdr:cNvSpPr>
          <a:spLocks noChangeShapeType="1"/>
        </xdr:cNvSpPr>
      </xdr:nvSpPr>
      <xdr:spPr bwMode="auto">
        <a:xfrm>
          <a:off x="609600" y="19812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0</xdr:colOff>
      <xdr:row>6</xdr:row>
      <xdr:rowOff>152400</xdr:rowOff>
    </xdr:to>
    <xdr:sp macro="" textlink="">
      <xdr:nvSpPr>
        <xdr:cNvPr id="20" name="Square 1"/>
        <xdr:cNvSpPr/>
      </xdr:nvSpPr>
      <xdr:spPr>
        <a:xfrm>
          <a:off x="2838450" y="1143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76200</xdr:rowOff>
    </xdr:from>
    <xdr:to>
      <xdr:col>6</xdr:col>
      <xdr:colOff>0</xdr:colOff>
      <xdr:row>6</xdr:row>
      <xdr:rowOff>76200</xdr:rowOff>
    </xdr:to>
    <xdr:sp macro="" textlink="">
      <xdr:nvSpPr>
        <xdr:cNvPr id="5154" name="Line 34"/>
        <xdr:cNvSpPr>
          <a:spLocks noChangeShapeType="1"/>
        </xdr:cNvSpPr>
      </xdr:nvSpPr>
      <xdr:spPr bwMode="auto">
        <a:xfrm>
          <a:off x="1619250" y="1219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6</xdr:row>
      <xdr:rowOff>76200</xdr:rowOff>
    </xdr:from>
    <xdr:to>
      <xdr:col>4</xdr:col>
      <xdr:colOff>0</xdr:colOff>
      <xdr:row>11</xdr:row>
      <xdr:rowOff>76200</xdr:rowOff>
    </xdr:to>
    <xdr:sp macro="" textlink="">
      <xdr:nvSpPr>
        <xdr:cNvPr id="5155" name="Line 35"/>
        <xdr:cNvSpPr>
          <a:spLocks noChangeShapeType="1"/>
        </xdr:cNvSpPr>
      </xdr:nvSpPr>
      <xdr:spPr bwMode="auto">
        <a:xfrm flipV="1">
          <a:off x="1371600" y="1219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16</xdr:row>
      <xdr:rowOff>152400</xdr:rowOff>
    </xdr:to>
    <xdr:sp macro="" textlink="">
      <xdr:nvSpPr>
        <xdr:cNvPr id="21" name="Square 2"/>
        <xdr:cNvSpPr/>
      </xdr:nvSpPr>
      <xdr:spPr>
        <a:xfrm>
          <a:off x="2838450" y="3048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16</xdr:row>
      <xdr:rowOff>76200</xdr:rowOff>
    </xdr:from>
    <xdr:to>
      <xdr:col>6</xdr:col>
      <xdr:colOff>0</xdr:colOff>
      <xdr:row>16</xdr:row>
      <xdr:rowOff>76200</xdr:rowOff>
    </xdr:to>
    <xdr:sp macro="" textlink="">
      <xdr:nvSpPr>
        <xdr:cNvPr id="5156" name="Line 36"/>
        <xdr:cNvSpPr>
          <a:spLocks noChangeShapeType="1"/>
        </xdr:cNvSpPr>
      </xdr:nvSpPr>
      <xdr:spPr bwMode="auto">
        <a:xfrm>
          <a:off x="1619250" y="3124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11</xdr:row>
      <xdr:rowOff>76200</xdr:rowOff>
    </xdr:from>
    <xdr:to>
      <xdr:col>4</xdr:col>
      <xdr:colOff>0</xdr:colOff>
      <xdr:row>16</xdr:row>
      <xdr:rowOff>76200</xdr:rowOff>
    </xdr:to>
    <xdr:sp macro="" textlink="">
      <xdr:nvSpPr>
        <xdr:cNvPr id="5157" name="Line 37"/>
        <xdr:cNvSpPr>
          <a:spLocks noChangeShapeType="1"/>
        </xdr:cNvSpPr>
      </xdr:nvSpPr>
      <xdr:spPr bwMode="auto">
        <a:xfrm>
          <a:off x="1371600" y="2171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0</xdr:colOff>
      <xdr:row>4</xdr:row>
      <xdr:rowOff>152400</xdr:rowOff>
    </xdr:to>
    <xdr:sp macro="" textlink="">
      <xdr:nvSpPr>
        <xdr:cNvPr id="22" name="Triangle 3"/>
        <xdr:cNvSpPr/>
      </xdr:nvSpPr>
      <xdr:spPr>
        <a:xfrm rot="16200000">
          <a:off x="4457700" y="76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76200</xdr:rowOff>
    </xdr:from>
    <xdr:to>
      <xdr:col>10</xdr:col>
      <xdr:colOff>0</xdr:colOff>
      <xdr:row>4</xdr:row>
      <xdr:rowOff>76200</xdr:rowOff>
    </xdr:to>
    <xdr:sp macro="" textlink="">
      <xdr:nvSpPr>
        <xdr:cNvPr id="5158" name="Line 38"/>
        <xdr:cNvSpPr>
          <a:spLocks noChangeShapeType="1"/>
        </xdr:cNvSpPr>
      </xdr:nvSpPr>
      <xdr:spPr bwMode="auto">
        <a:xfrm>
          <a:off x="3238500" y="83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4</xdr:row>
      <xdr:rowOff>76200</xdr:rowOff>
    </xdr:from>
    <xdr:to>
      <xdr:col>8</xdr:col>
      <xdr:colOff>0</xdr:colOff>
      <xdr:row>6</xdr:row>
      <xdr:rowOff>76200</xdr:rowOff>
    </xdr:to>
    <xdr:sp macro="" textlink="">
      <xdr:nvSpPr>
        <xdr:cNvPr id="5159" name="Line 39"/>
        <xdr:cNvSpPr>
          <a:spLocks noChangeShapeType="1"/>
        </xdr:cNvSpPr>
      </xdr:nvSpPr>
      <xdr:spPr bwMode="auto">
        <a:xfrm flipV="1">
          <a:off x="2990850" y="838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23" name="Triangle 4"/>
        <xdr:cNvSpPr/>
      </xdr:nvSpPr>
      <xdr:spPr>
        <a:xfrm rot="16200000">
          <a:off x="4457700" y="1714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5160" name="Line 40"/>
        <xdr:cNvSpPr>
          <a:spLocks noChangeShapeType="1"/>
        </xdr:cNvSpPr>
      </xdr:nvSpPr>
      <xdr:spPr bwMode="auto">
        <a:xfrm>
          <a:off x="323850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6</xdr:row>
      <xdr:rowOff>76200</xdr:rowOff>
    </xdr:from>
    <xdr:to>
      <xdr:col>8</xdr:col>
      <xdr:colOff>0</xdr:colOff>
      <xdr:row>9</xdr:row>
      <xdr:rowOff>76200</xdr:rowOff>
    </xdr:to>
    <xdr:sp macro="" textlink="">
      <xdr:nvSpPr>
        <xdr:cNvPr id="5161" name="Line 41"/>
        <xdr:cNvSpPr>
          <a:spLocks noChangeShapeType="1"/>
        </xdr:cNvSpPr>
      </xdr:nvSpPr>
      <xdr:spPr bwMode="auto">
        <a:xfrm>
          <a:off x="2990850" y="1219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11</xdr:col>
      <xdr:colOff>0</xdr:colOff>
      <xdr:row>14</xdr:row>
      <xdr:rowOff>152400</xdr:rowOff>
    </xdr:to>
    <xdr:sp macro="" textlink="">
      <xdr:nvSpPr>
        <xdr:cNvPr id="24" name="Triangle 5"/>
        <xdr:cNvSpPr/>
      </xdr:nvSpPr>
      <xdr:spPr>
        <a:xfrm rot="16200000">
          <a:off x="4457700" y="2667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76200</xdr:rowOff>
    </xdr:from>
    <xdr:to>
      <xdr:col>10</xdr:col>
      <xdr:colOff>0</xdr:colOff>
      <xdr:row>14</xdr:row>
      <xdr:rowOff>76200</xdr:rowOff>
    </xdr:to>
    <xdr:sp macro="" textlink="">
      <xdr:nvSpPr>
        <xdr:cNvPr id="5162" name="Line 42"/>
        <xdr:cNvSpPr>
          <a:spLocks noChangeShapeType="1"/>
        </xdr:cNvSpPr>
      </xdr:nvSpPr>
      <xdr:spPr bwMode="auto">
        <a:xfrm>
          <a:off x="3238500" y="274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14</xdr:row>
      <xdr:rowOff>76200</xdr:rowOff>
    </xdr:from>
    <xdr:to>
      <xdr:col>8</xdr:col>
      <xdr:colOff>0</xdr:colOff>
      <xdr:row>16</xdr:row>
      <xdr:rowOff>76200</xdr:rowOff>
    </xdr:to>
    <xdr:sp macro="" textlink="">
      <xdr:nvSpPr>
        <xdr:cNvPr id="5163" name="Line 43"/>
        <xdr:cNvSpPr>
          <a:spLocks noChangeShapeType="1"/>
        </xdr:cNvSpPr>
      </xdr:nvSpPr>
      <xdr:spPr bwMode="auto">
        <a:xfrm flipV="1">
          <a:off x="2990850" y="2743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11</xdr:col>
      <xdr:colOff>0</xdr:colOff>
      <xdr:row>19</xdr:row>
      <xdr:rowOff>152400</xdr:rowOff>
    </xdr:to>
    <xdr:sp macro="" textlink="">
      <xdr:nvSpPr>
        <xdr:cNvPr id="25" name="Triangle 6"/>
        <xdr:cNvSpPr/>
      </xdr:nvSpPr>
      <xdr:spPr>
        <a:xfrm rot="16200000">
          <a:off x="4457700" y="3619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19</xdr:row>
      <xdr:rowOff>76200</xdr:rowOff>
    </xdr:from>
    <xdr:to>
      <xdr:col>10</xdr:col>
      <xdr:colOff>0</xdr:colOff>
      <xdr:row>19</xdr:row>
      <xdr:rowOff>76200</xdr:rowOff>
    </xdr:to>
    <xdr:sp macro="" textlink="">
      <xdr:nvSpPr>
        <xdr:cNvPr id="5164" name="Line 44"/>
        <xdr:cNvSpPr>
          <a:spLocks noChangeShapeType="1"/>
        </xdr:cNvSpPr>
      </xdr:nvSpPr>
      <xdr:spPr bwMode="auto">
        <a:xfrm>
          <a:off x="3238500" y="369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16</xdr:row>
      <xdr:rowOff>76200</xdr:rowOff>
    </xdr:from>
    <xdr:to>
      <xdr:col>8</xdr:col>
      <xdr:colOff>0</xdr:colOff>
      <xdr:row>19</xdr:row>
      <xdr:rowOff>76200</xdr:rowOff>
    </xdr:to>
    <xdr:sp macro="" textlink="">
      <xdr:nvSpPr>
        <xdr:cNvPr id="5165" name="Line 45"/>
        <xdr:cNvSpPr>
          <a:spLocks noChangeShapeType="1"/>
        </xdr:cNvSpPr>
      </xdr:nvSpPr>
      <xdr:spPr bwMode="auto">
        <a:xfrm>
          <a:off x="2990850" y="3124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0</xdr:colOff>
      <xdr:row>11</xdr:row>
      <xdr:rowOff>152400</xdr:rowOff>
    </xdr:to>
    <xdr:sp macro="" textlink="">
      <xdr:nvSpPr>
        <xdr:cNvPr id="26" name="Circle 0"/>
        <xdr:cNvSpPr/>
      </xdr:nvSpPr>
      <xdr:spPr>
        <a:xfrm>
          <a:off x="1219200" y="2095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11</xdr:row>
      <xdr:rowOff>76200</xdr:rowOff>
    </xdr:from>
    <xdr:to>
      <xdr:col>2</xdr:col>
      <xdr:colOff>0</xdr:colOff>
      <xdr:row>11</xdr:row>
      <xdr:rowOff>76200</xdr:rowOff>
    </xdr:to>
    <xdr:sp macro="" textlink="">
      <xdr:nvSpPr>
        <xdr:cNvPr id="5166" name="Line 46"/>
        <xdr:cNvSpPr>
          <a:spLocks noChangeShapeType="1"/>
        </xdr:cNvSpPr>
      </xdr:nvSpPr>
      <xdr:spPr bwMode="auto">
        <a:xfrm>
          <a:off x="609600" y="21717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16</xdr:row>
      <xdr:rowOff>152400</xdr:rowOff>
    </xdr:to>
    <xdr:sp macro="" textlink="">
      <xdr:nvSpPr>
        <xdr:cNvPr id="6443" name="Circle 1"/>
        <xdr:cNvSpPr/>
      </xdr:nvSpPr>
      <xdr:spPr>
        <a:xfrm>
          <a:off x="2838450" y="3048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16</xdr:row>
      <xdr:rowOff>76200</xdr:rowOff>
    </xdr:from>
    <xdr:to>
      <xdr:col>6</xdr:col>
      <xdr:colOff>0</xdr:colOff>
      <xdr:row>16</xdr:row>
      <xdr:rowOff>76200</xdr:rowOff>
    </xdr:to>
    <xdr:sp macro="" textlink="">
      <xdr:nvSpPr>
        <xdr:cNvPr id="6444" name="Line 227"/>
        <xdr:cNvSpPr>
          <a:spLocks noChangeShapeType="1"/>
        </xdr:cNvSpPr>
      </xdr:nvSpPr>
      <xdr:spPr bwMode="auto">
        <a:xfrm>
          <a:off x="1619250" y="3124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16</xdr:row>
      <xdr:rowOff>76200</xdr:rowOff>
    </xdr:from>
    <xdr:to>
      <xdr:col>4</xdr:col>
      <xdr:colOff>0</xdr:colOff>
      <xdr:row>27</xdr:row>
      <xdr:rowOff>76200</xdr:rowOff>
    </xdr:to>
    <xdr:sp macro="" textlink="">
      <xdr:nvSpPr>
        <xdr:cNvPr id="6445" name="Line 228"/>
        <xdr:cNvSpPr>
          <a:spLocks noChangeShapeType="1"/>
        </xdr:cNvSpPr>
      </xdr:nvSpPr>
      <xdr:spPr bwMode="auto">
        <a:xfrm flipV="1">
          <a:off x="1371600" y="3124200"/>
          <a:ext cx="247650" cy="2095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0</xdr:colOff>
      <xdr:row>39</xdr:row>
      <xdr:rowOff>152400</xdr:rowOff>
    </xdr:to>
    <xdr:sp macro="" textlink="">
      <xdr:nvSpPr>
        <xdr:cNvPr id="6446" name="Square 2"/>
        <xdr:cNvSpPr/>
      </xdr:nvSpPr>
      <xdr:spPr>
        <a:xfrm>
          <a:off x="2838450" y="7429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6447" name="Line 229"/>
        <xdr:cNvSpPr>
          <a:spLocks noChangeShapeType="1"/>
        </xdr:cNvSpPr>
      </xdr:nvSpPr>
      <xdr:spPr bwMode="auto">
        <a:xfrm>
          <a:off x="1619250" y="7505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27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6448" name="Line 230"/>
        <xdr:cNvSpPr>
          <a:spLocks noChangeShapeType="1"/>
        </xdr:cNvSpPr>
      </xdr:nvSpPr>
      <xdr:spPr bwMode="auto">
        <a:xfrm>
          <a:off x="1371600" y="5219700"/>
          <a:ext cx="247650" cy="2286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6449" name="Square 3"/>
        <xdr:cNvSpPr/>
      </xdr:nvSpPr>
      <xdr:spPr>
        <a:xfrm>
          <a:off x="4457700" y="1714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6450" name="Line 231"/>
        <xdr:cNvSpPr>
          <a:spLocks noChangeShapeType="1"/>
        </xdr:cNvSpPr>
      </xdr:nvSpPr>
      <xdr:spPr bwMode="auto">
        <a:xfrm>
          <a:off x="323850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16</xdr:row>
      <xdr:rowOff>76200</xdr:rowOff>
    </xdr:to>
    <xdr:sp macro="" textlink="">
      <xdr:nvSpPr>
        <xdr:cNvPr id="6451" name="Line 232"/>
        <xdr:cNvSpPr>
          <a:spLocks noChangeShapeType="1"/>
        </xdr:cNvSpPr>
      </xdr:nvSpPr>
      <xdr:spPr bwMode="auto">
        <a:xfrm flipV="1">
          <a:off x="2990850" y="17907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11</xdr:col>
      <xdr:colOff>0</xdr:colOff>
      <xdr:row>24</xdr:row>
      <xdr:rowOff>152400</xdr:rowOff>
    </xdr:to>
    <xdr:sp macro="" textlink="">
      <xdr:nvSpPr>
        <xdr:cNvPr id="6452" name="Square 4"/>
        <xdr:cNvSpPr/>
      </xdr:nvSpPr>
      <xdr:spPr>
        <a:xfrm>
          <a:off x="4457700" y="4572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24</xdr:row>
      <xdr:rowOff>76200</xdr:rowOff>
    </xdr:from>
    <xdr:to>
      <xdr:col>10</xdr:col>
      <xdr:colOff>0</xdr:colOff>
      <xdr:row>24</xdr:row>
      <xdr:rowOff>76200</xdr:rowOff>
    </xdr:to>
    <xdr:sp macro="" textlink="">
      <xdr:nvSpPr>
        <xdr:cNvPr id="6453" name="Line 233"/>
        <xdr:cNvSpPr>
          <a:spLocks noChangeShapeType="1"/>
        </xdr:cNvSpPr>
      </xdr:nvSpPr>
      <xdr:spPr bwMode="auto">
        <a:xfrm>
          <a:off x="323850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16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6454" name="Line 234"/>
        <xdr:cNvSpPr>
          <a:spLocks noChangeShapeType="1"/>
        </xdr:cNvSpPr>
      </xdr:nvSpPr>
      <xdr:spPr bwMode="auto">
        <a:xfrm>
          <a:off x="2990850" y="3124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0</xdr:colOff>
      <xdr:row>35</xdr:row>
      <xdr:rowOff>152400</xdr:rowOff>
    </xdr:to>
    <xdr:sp macro="" textlink="">
      <xdr:nvSpPr>
        <xdr:cNvPr id="6455" name="Circle 5"/>
        <xdr:cNvSpPr/>
      </xdr:nvSpPr>
      <xdr:spPr>
        <a:xfrm>
          <a:off x="4457700" y="6667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35</xdr:row>
      <xdr:rowOff>76200</xdr:rowOff>
    </xdr:from>
    <xdr:to>
      <xdr:col>10</xdr:col>
      <xdr:colOff>0</xdr:colOff>
      <xdr:row>35</xdr:row>
      <xdr:rowOff>76200</xdr:rowOff>
    </xdr:to>
    <xdr:sp macro="" textlink="">
      <xdr:nvSpPr>
        <xdr:cNvPr id="6456" name="Line 235"/>
        <xdr:cNvSpPr>
          <a:spLocks noChangeShapeType="1"/>
        </xdr:cNvSpPr>
      </xdr:nvSpPr>
      <xdr:spPr bwMode="auto">
        <a:xfrm>
          <a:off x="3238500" y="6743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35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6457" name="Line 236"/>
        <xdr:cNvSpPr>
          <a:spLocks noChangeShapeType="1"/>
        </xdr:cNvSpPr>
      </xdr:nvSpPr>
      <xdr:spPr bwMode="auto">
        <a:xfrm flipV="1">
          <a:off x="2990850" y="6743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11</xdr:col>
      <xdr:colOff>0</xdr:colOff>
      <xdr:row>43</xdr:row>
      <xdr:rowOff>152400</xdr:rowOff>
    </xdr:to>
    <xdr:sp macro="" textlink="">
      <xdr:nvSpPr>
        <xdr:cNvPr id="6458" name="Triangle 6"/>
        <xdr:cNvSpPr/>
      </xdr:nvSpPr>
      <xdr:spPr>
        <a:xfrm rot="16200000">
          <a:off x="4457700" y="819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43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6459" name="Line 237"/>
        <xdr:cNvSpPr>
          <a:spLocks noChangeShapeType="1"/>
        </xdr:cNvSpPr>
      </xdr:nvSpPr>
      <xdr:spPr bwMode="auto">
        <a:xfrm>
          <a:off x="4610100" y="8267700"/>
          <a:ext cx="308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43</xdr:row>
      <xdr:rowOff>76200</xdr:rowOff>
    </xdr:from>
    <xdr:to>
      <xdr:col>10</xdr:col>
      <xdr:colOff>0</xdr:colOff>
      <xdr:row>43</xdr:row>
      <xdr:rowOff>76200</xdr:rowOff>
    </xdr:to>
    <xdr:sp macro="" textlink="">
      <xdr:nvSpPr>
        <xdr:cNvPr id="6460" name="Line 238"/>
        <xdr:cNvSpPr>
          <a:spLocks noChangeShapeType="1"/>
        </xdr:cNvSpPr>
      </xdr:nvSpPr>
      <xdr:spPr bwMode="auto">
        <a:xfrm>
          <a:off x="3238500" y="8267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39</xdr:row>
      <xdr:rowOff>76200</xdr:rowOff>
    </xdr:from>
    <xdr:to>
      <xdr:col>8</xdr:col>
      <xdr:colOff>0</xdr:colOff>
      <xdr:row>43</xdr:row>
      <xdr:rowOff>76200</xdr:rowOff>
    </xdr:to>
    <xdr:sp macro="" textlink="">
      <xdr:nvSpPr>
        <xdr:cNvPr id="6461" name="Line 239"/>
        <xdr:cNvSpPr>
          <a:spLocks noChangeShapeType="1"/>
        </xdr:cNvSpPr>
      </xdr:nvSpPr>
      <xdr:spPr bwMode="auto">
        <a:xfrm>
          <a:off x="2990850" y="7505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33</xdr:row>
      <xdr:rowOff>152400</xdr:rowOff>
    </xdr:to>
    <xdr:sp macro="" textlink="">
      <xdr:nvSpPr>
        <xdr:cNvPr id="6462" name="Triangle 7"/>
        <xdr:cNvSpPr/>
      </xdr:nvSpPr>
      <xdr:spPr>
        <a:xfrm rot="16200000">
          <a:off x="6076950" y="6286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6463" name="Line 240"/>
        <xdr:cNvSpPr>
          <a:spLocks noChangeShapeType="1"/>
        </xdr:cNvSpPr>
      </xdr:nvSpPr>
      <xdr:spPr bwMode="auto">
        <a:xfrm>
          <a:off x="6229350" y="63627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33</xdr:row>
      <xdr:rowOff>76200</xdr:rowOff>
    </xdr:from>
    <xdr:to>
      <xdr:col>14</xdr:col>
      <xdr:colOff>0</xdr:colOff>
      <xdr:row>33</xdr:row>
      <xdr:rowOff>76200</xdr:rowOff>
    </xdr:to>
    <xdr:sp macro="" textlink="">
      <xdr:nvSpPr>
        <xdr:cNvPr id="6464" name="Line 241"/>
        <xdr:cNvSpPr>
          <a:spLocks noChangeShapeType="1"/>
        </xdr:cNvSpPr>
      </xdr:nvSpPr>
      <xdr:spPr bwMode="auto">
        <a:xfrm>
          <a:off x="4857750" y="6362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33</xdr:row>
      <xdr:rowOff>76200</xdr:rowOff>
    </xdr:from>
    <xdr:to>
      <xdr:col>12</xdr:col>
      <xdr:colOff>0</xdr:colOff>
      <xdr:row>35</xdr:row>
      <xdr:rowOff>76200</xdr:rowOff>
    </xdr:to>
    <xdr:sp macro="" textlink="">
      <xdr:nvSpPr>
        <xdr:cNvPr id="6465" name="Line 242"/>
        <xdr:cNvSpPr>
          <a:spLocks noChangeShapeType="1"/>
        </xdr:cNvSpPr>
      </xdr:nvSpPr>
      <xdr:spPr bwMode="auto">
        <a:xfrm flipV="1">
          <a:off x="4610100" y="6362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38</xdr:row>
      <xdr:rowOff>152400</xdr:rowOff>
    </xdr:to>
    <xdr:sp macro="" textlink="">
      <xdr:nvSpPr>
        <xdr:cNvPr id="6466" name="Triangle 8"/>
        <xdr:cNvSpPr/>
      </xdr:nvSpPr>
      <xdr:spPr>
        <a:xfrm rot="16200000">
          <a:off x="6076950" y="7239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38</xdr:row>
      <xdr:rowOff>76200</xdr:rowOff>
    </xdr:from>
    <xdr:to>
      <xdr:col>18</xdr:col>
      <xdr:colOff>0</xdr:colOff>
      <xdr:row>38</xdr:row>
      <xdr:rowOff>76200</xdr:rowOff>
    </xdr:to>
    <xdr:sp macro="" textlink="">
      <xdr:nvSpPr>
        <xdr:cNvPr id="6467" name="Line 243"/>
        <xdr:cNvSpPr>
          <a:spLocks noChangeShapeType="1"/>
        </xdr:cNvSpPr>
      </xdr:nvSpPr>
      <xdr:spPr bwMode="auto">
        <a:xfrm>
          <a:off x="6229350" y="7315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38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6468" name="Line 244"/>
        <xdr:cNvSpPr>
          <a:spLocks noChangeShapeType="1"/>
        </xdr:cNvSpPr>
      </xdr:nvSpPr>
      <xdr:spPr bwMode="auto">
        <a:xfrm>
          <a:off x="4857750" y="7315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35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6469" name="Line 245"/>
        <xdr:cNvSpPr>
          <a:spLocks noChangeShapeType="1"/>
        </xdr:cNvSpPr>
      </xdr:nvSpPr>
      <xdr:spPr bwMode="auto">
        <a:xfrm>
          <a:off x="4610100" y="6743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5</xdr:row>
      <xdr:rowOff>152400</xdr:rowOff>
    </xdr:to>
    <xdr:sp macro="" textlink="">
      <xdr:nvSpPr>
        <xdr:cNvPr id="6470" name="Circle 9"/>
        <xdr:cNvSpPr/>
      </xdr:nvSpPr>
      <xdr:spPr>
        <a:xfrm>
          <a:off x="6076950" y="952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5</xdr:row>
      <xdr:rowOff>76200</xdr:rowOff>
    </xdr:from>
    <xdr:to>
      <xdr:col>14</xdr:col>
      <xdr:colOff>0</xdr:colOff>
      <xdr:row>5</xdr:row>
      <xdr:rowOff>76200</xdr:rowOff>
    </xdr:to>
    <xdr:sp macro="" textlink="">
      <xdr:nvSpPr>
        <xdr:cNvPr id="6471" name="Line 246"/>
        <xdr:cNvSpPr>
          <a:spLocks noChangeShapeType="1"/>
        </xdr:cNvSpPr>
      </xdr:nvSpPr>
      <xdr:spPr bwMode="auto">
        <a:xfrm>
          <a:off x="4857750" y="1028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5</xdr:row>
      <xdr:rowOff>76200</xdr:rowOff>
    </xdr:from>
    <xdr:to>
      <xdr:col>12</xdr:col>
      <xdr:colOff>0</xdr:colOff>
      <xdr:row>9</xdr:row>
      <xdr:rowOff>76200</xdr:rowOff>
    </xdr:to>
    <xdr:sp macro="" textlink="">
      <xdr:nvSpPr>
        <xdr:cNvPr id="6472" name="Line 247"/>
        <xdr:cNvSpPr>
          <a:spLocks noChangeShapeType="1"/>
        </xdr:cNvSpPr>
      </xdr:nvSpPr>
      <xdr:spPr bwMode="auto">
        <a:xfrm flipV="1">
          <a:off x="4610100" y="1028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0</xdr:colOff>
      <xdr:row>8</xdr:row>
      <xdr:rowOff>152400</xdr:rowOff>
    </xdr:to>
    <xdr:sp macro="" textlink="">
      <xdr:nvSpPr>
        <xdr:cNvPr id="6473" name="Triangle 10"/>
        <xdr:cNvSpPr/>
      </xdr:nvSpPr>
      <xdr:spPr>
        <a:xfrm rot="16200000">
          <a:off x="7696200" y="152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8</xdr:row>
      <xdr:rowOff>76200</xdr:rowOff>
    </xdr:from>
    <xdr:to>
      <xdr:col>18</xdr:col>
      <xdr:colOff>0</xdr:colOff>
      <xdr:row>8</xdr:row>
      <xdr:rowOff>76200</xdr:rowOff>
    </xdr:to>
    <xdr:sp macro="" textlink="">
      <xdr:nvSpPr>
        <xdr:cNvPr id="6474" name="Line 248"/>
        <xdr:cNvSpPr>
          <a:spLocks noChangeShapeType="1"/>
        </xdr:cNvSpPr>
      </xdr:nvSpPr>
      <xdr:spPr bwMode="auto">
        <a:xfrm>
          <a:off x="6477000" y="1600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5</xdr:row>
      <xdr:rowOff>76200</xdr:rowOff>
    </xdr:from>
    <xdr:to>
      <xdr:col>16</xdr:col>
      <xdr:colOff>0</xdr:colOff>
      <xdr:row>8</xdr:row>
      <xdr:rowOff>76200</xdr:rowOff>
    </xdr:to>
    <xdr:sp macro="" textlink="">
      <xdr:nvSpPr>
        <xdr:cNvPr id="6475" name="Line 249"/>
        <xdr:cNvSpPr>
          <a:spLocks noChangeShapeType="1"/>
        </xdr:cNvSpPr>
      </xdr:nvSpPr>
      <xdr:spPr bwMode="auto">
        <a:xfrm>
          <a:off x="6229350" y="1028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19</xdr:col>
      <xdr:colOff>0</xdr:colOff>
      <xdr:row>3</xdr:row>
      <xdr:rowOff>152400</xdr:rowOff>
    </xdr:to>
    <xdr:sp macro="" textlink="">
      <xdr:nvSpPr>
        <xdr:cNvPr id="6476" name="Triangle 11"/>
        <xdr:cNvSpPr/>
      </xdr:nvSpPr>
      <xdr:spPr>
        <a:xfrm rot="16200000">
          <a:off x="7696200" y="57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</xdr:row>
      <xdr:rowOff>76200</xdr:rowOff>
    </xdr:from>
    <xdr:to>
      <xdr:col>18</xdr:col>
      <xdr:colOff>0</xdr:colOff>
      <xdr:row>3</xdr:row>
      <xdr:rowOff>76200</xdr:rowOff>
    </xdr:to>
    <xdr:sp macro="" textlink="">
      <xdr:nvSpPr>
        <xdr:cNvPr id="6477" name="Line 250"/>
        <xdr:cNvSpPr>
          <a:spLocks noChangeShapeType="1"/>
        </xdr:cNvSpPr>
      </xdr:nvSpPr>
      <xdr:spPr bwMode="auto">
        <a:xfrm>
          <a:off x="6477000" y="647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3</xdr:row>
      <xdr:rowOff>76200</xdr:rowOff>
    </xdr:from>
    <xdr:to>
      <xdr:col>16</xdr:col>
      <xdr:colOff>0</xdr:colOff>
      <xdr:row>5</xdr:row>
      <xdr:rowOff>76200</xdr:rowOff>
    </xdr:to>
    <xdr:sp macro="" textlink="">
      <xdr:nvSpPr>
        <xdr:cNvPr id="6478" name="Line 251"/>
        <xdr:cNvSpPr>
          <a:spLocks noChangeShapeType="1"/>
        </xdr:cNvSpPr>
      </xdr:nvSpPr>
      <xdr:spPr bwMode="auto">
        <a:xfrm flipV="1">
          <a:off x="6229350" y="647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13</xdr:row>
      <xdr:rowOff>152400</xdr:rowOff>
    </xdr:to>
    <xdr:sp macro="" textlink="">
      <xdr:nvSpPr>
        <xdr:cNvPr id="6479" name="Triangle 12"/>
        <xdr:cNvSpPr/>
      </xdr:nvSpPr>
      <xdr:spPr>
        <a:xfrm rot="16200000">
          <a:off x="6076950" y="2476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13</xdr:row>
      <xdr:rowOff>76200</xdr:rowOff>
    </xdr:from>
    <xdr:to>
      <xdr:col>18</xdr:col>
      <xdr:colOff>0</xdr:colOff>
      <xdr:row>13</xdr:row>
      <xdr:rowOff>76200</xdr:rowOff>
    </xdr:to>
    <xdr:sp macro="" textlink="">
      <xdr:nvSpPr>
        <xdr:cNvPr id="6480" name="Line 252"/>
        <xdr:cNvSpPr>
          <a:spLocks noChangeShapeType="1"/>
        </xdr:cNvSpPr>
      </xdr:nvSpPr>
      <xdr:spPr bwMode="auto">
        <a:xfrm>
          <a:off x="6229350" y="25527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13</xdr:row>
      <xdr:rowOff>76200</xdr:rowOff>
    </xdr:from>
    <xdr:to>
      <xdr:col>14</xdr:col>
      <xdr:colOff>0</xdr:colOff>
      <xdr:row>13</xdr:row>
      <xdr:rowOff>76200</xdr:rowOff>
    </xdr:to>
    <xdr:sp macro="" textlink="">
      <xdr:nvSpPr>
        <xdr:cNvPr id="6481" name="Line 253"/>
        <xdr:cNvSpPr>
          <a:spLocks noChangeShapeType="1"/>
        </xdr:cNvSpPr>
      </xdr:nvSpPr>
      <xdr:spPr bwMode="auto">
        <a:xfrm>
          <a:off x="4857750" y="2552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13</xdr:row>
      <xdr:rowOff>76200</xdr:rowOff>
    </xdr:to>
    <xdr:sp macro="" textlink="">
      <xdr:nvSpPr>
        <xdr:cNvPr id="6482" name="Line 254"/>
        <xdr:cNvSpPr>
          <a:spLocks noChangeShapeType="1"/>
        </xdr:cNvSpPr>
      </xdr:nvSpPr>
      <xdr:spPr bwMode="auto">
        <a:xfrm>
          <a:off x="4610100" y="1790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20</xdr:row>
      <xdr:rowOff>152400</xdr:rowOff>
    </xdr:to>
    <xdr:sp macro="" textlink="">
      <xdr:nvSpPr>
        <xdr:cNvPr id="6483" name="Circle 13"/>
        <xdr:cNvSpPr/>
      </xdr:nvSpPr>
      <xdr:spPr>
        <a:xfrm>
          <a:off x="6076950" y="3810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20</xdr:row>
      <xdr:rowOff>76200</xdr:rowOff>
    </xdr:from>
    <xdr:to>
      <xdr:col>14</xdr:col>
      <xdr:colOff>0</xdr:colOff>
      <xdr:row>20</xdr:row>
      <xdr:rowOff>76200</xdr:rowOff>
    </xdr:to>
    <xdr:sp macro="" textlink="">
      <xdr:nvSpPr>
        <xdr:cNvPr id="6484" name="Line 255"/>
        <xdr:cNvSpPr>
          <a:spLocks noChangeShapeType="1"/>
        </xdr:cNvSpPr>
      </xdr:nvSpPr>
      <xdr:spPr bwMode="auto">
        <a:xfrm>
          <a:off x="4857750" y="3886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20</xdr:row>
      <xdr:rowOff>76200</xdr:rowOff>
    </xdr:from>
    <xdr:to>
      <xdr:col>12</xdr:col>
      <xdr:colOff>0</xdr:colOff>
      <xdr:row>24</xdr:row>
      <xdr:rowOff>76200</xdr:rowOff>
    </xdr:to>
    <xdr:sp macro="" textlink="">
      <xdr:nvSpPr>
        <xdr:cNvPr id="6485" name="Line 256"/>
        <xdr:cNvSpPr>
          <a:spLocks noChangeShapeType="1"/>
        </xdr:cNvSpPr>
      </xdr:nvSpPr>
      <xdr:spPr bwMode="auto">
        <a:xfrm flipV="1">
          <a:off x="4610100" y="3886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28</xdr:row>
      <xdr:rowOff>152400</xdr:rowOff>
    </xdr:to>
    <xdr:sp macro="" textlink="">
      <xdr:nvSpPr>
        <xdr:cNvPr id="6486" name="Triangle 14"/>
        <xdr:cNvSpPr/>
      </xdr:nvSpPr>
      <xdr:spPr>
        <a:xfrm rot="16200000">
          <a:off x="6076950" y="533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28</xdr:row>
      <xdr:rowOff>76200</xdr:rowOff>
    </xdr:from>
    <xdr:to>
      <xdr:col>18</xdr:col>
      <xdr:colOff>0</xdr:colOff>
      <xdr:row>28</xdr:row>
      <xdr:rowOff>76200</xdr:rowOff>
    </xdr:to>
    <xdr:sp macro="" textlink="">
      <xdr:nvSpPr>
        <xdr:cNvPr id="6487" name="Line 257"/>
        <xdr:cNvSpPr>
          <a:spLocks noChangeShapeType="1"/>
        </xdr:cNvSpPr>
      </xdr:nvSpPr>
      <xdr:spPr bwMode="auto">
        <a:xfrm>
          <a:off x="6229350" y="5410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28</xdr:row>
      <xdr:rowOff>76200</xdr:rowOff>
    </xdr:from>
    <xdr:to>
      <xdr:col>14</xdr:col>
      <xdr:colOff>0</xdr:colOff>
      <xdr:row>28</xdr:row>
      <xdr:rowOff>76200</xdr:rowOff>
    </xdr:to>
    <xdr:sp macro="" textlink="">
      <xdr:nvSpPr>
        <xdr:cNvPr id="6488" name="Line 258"/>
        <xdr:cNvSpPr>
          <a:spLocks noChangeShapeType="1"/>
        </xdr:cNvSpPr>
      </xdr:nvSpPr>
      <xdr:spPr bwMode="auto">
        <a:xfrm>
          <a:off x="4857750" y="5410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24</xdr:row>
      <xdr:rowOff>76200</xdr:rowOff>
    </xdr:from>
    <xdr:to>
      <xdr:col>12</xdr:col>
      <xdr:colOff>0</xdr:colOff>
      <xdr:row>28</xdr:row>
      <xdr:rowOff>76200</xdr:rowOff>
    </xdr:to>
    <xdr:sp macro="" textlink="">
      <xdr:nvSpPr>
        <xdr:cNvPr id="6489" name="Line 259"/>
        <xdr:cNvSpPr>
          <a:spLocks noChangeShapeType="1"/>
        </xdr:cNvSpPr>
      </xdr:nvSpPr>
      <xdr:spPr bwMode="auto">
        <a:xfrm>
          <a:off x="4610100" y="4648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0</xdr:colOff>
      <xdr:row>18</xdr:row>
      <xdr:rowOff>152400</xdr:rowOff>
    </xdr:to>
    <xdr:sp macro="" textlink="">
      <xdr:nvSpPr>
        <xdr:cNvPr id="6490" name="Triangle 15"/>
        <xdr:cNvSpPr/>
      </xdr:nvSpPr>
      <xdr:spPr>
        <a:xfrm rot="16200000">
          <a:off x="7696200" y="3429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18</xdr:row>
      <xdr:rowOff>76200</xdr:rowOff>
    </xdr:from>
    <xdr:to>
      <xdr:col>18</xdr:col>
      <xdr:colOff>0</xdr:colOff>
      <xdr:row>18</xdr:row>
      <xdr:rowOff>76200</xdr:rowOff>
    </xdr:to>
    <xdr:sp macro="" textlink="">
      <xdr:nvSpPr>
        <xdr:cNvPr id="6491" name="Line 260"/>
        <xdr:cNvSpPr>
          <a:spLocks noChangeShapeType="1"/>
        </xdr:cNvSpPr>
      </xdr:nvSpPr>
      <xdr:spPr bwMode="auto">
        <a:xfrm>
          <a:off x="6477000" y="3505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18</xdr:row>
      <xdr:rowOff>76200</xdr:rowOff>
    </xdr:from>
    <xdr:to>
      <xdr:col>16</xdr:col>
      <xdr:colOff>0</xdr:colOff>
      <xdr:row>20</xdr:row>
      <xdr:rowOff>76200</xdr:rowOff>
    </xdr:to>
    <xdr:sp macro="" textlink="">
      <xdr:nvSpPr>
        <xdr:cNvPr id="6492" name="Line 261"/>
        <xdr:cNvSpPr>
          <a:spLocks noChangeShapeType="1"/>
        </xdr:cNvSpPr>
      </xdr:nvSpPr>
      <xdr:spPr bwMode="auto">
        <a:xfrm flipV="1">
          <a:off x="6229350" y="3505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19</xdr:col>
      <xdr:colOff>0</xdr:colOff>
      <xdr:row>23</xdr:row>
      <xdr:rowOff>152400</xdr:rowOff>
    </xdr:to>
    <xdr:sp macro="" textlink="">
      <xdr:nvSpPr>
        <xdr:cNvPr id="6493" name="Triangle 16"/>
        <xdr:cNvSpPr/>
      </xdr:nvSpPr>
      <xdr:spPr>
        <a:xfrm rot="16200000">
          <a:off x="7696200" y="438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6494" name="Line 262"/>
        <xdr:cNvSpPr>
          <a:spLocks noChangeShapeType="1"/>
        </xdr:cNvSpPr>
      </xdr:nvSpPr>
      <xdr:spPr bwMode="auto">
        <a:xfrm>
          <a:off x="6477000" y="4457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20</xdr:row>
      <xdr:rowOff>76200</xdr:rowOff>
    </xdr:from>
    <xdr:to>
      <xdr:col>16</xdr:col>
      <xdr:colOff>0</xdr:colOff>
      <xdr:row>23</xdr:row>
      <xdr:rowOff>76200</xdr:rowOff>
    </xdr:to>
    <xdr:sp macro="" textlink="">
      <xdr:nvSpPr>
        <xdr:cNvPr id="6495" name="Line 263"/>
        <xdr:cNvSpPr>
          <a:spLocks noChangeShapeType="1"/>
        </xdr:cNvSpPr>
      </xdr:nvSpPr>
      <xdr:spPr bwMode="auto">
        <a:xfrm>
          <a:off x="6229350" y="3886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0</xdr:colOff>
      <xdr:row>27</xdr:row>
      <xdr:rowOff>152400</xdr:rowOff>
    </xdr:to>
    <xdr:sp macro="" textlink="">
      <xdr:nvSpPr>
        <xdr:cNvPr id="6496" name="Square 0"/>
        <xdr:cNvSpPr/>
      </xdr:nvSpPr>
      <xdr:spPr>
        <a:xfrm>
          <a:off x="1219200" y="5143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27</xdr:row>
      <xdr:rowOff>76200</xdr:rowOff>
    </xdr:from>
    <xdr:to>
      <xdr:col>2</xdr:col>
      <xdr:colOff>0</xdr:colOff>
      <xdr:row>27</xdr:row>
      <xdr:rowOff>76200</xdr:rowOff>
    </xdr:to>
    <xdr:sp macro="" textlink="">
      <xdr:nvSpPr>
        <xdr:cNvPr id="6497" name="Line 264"/>
        <xdr:cNvSpPr>
          <a:spLocks noChangeShapeType="1"/>
        </xdr:cNvSpPr>
      </xdr:nvSpPr>
      <xdr:spPr bwMode="auto">
        <a:xfrm>
          <a:off x="609600" y="52197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16</xdr:row>
      <xdr:rowOff>152400</xdr:rowOff>
    </xdr:to>
    <xdr:sp macro="" textlink="">
      <xdr:nvSpPr>
        <xdr:cNvPr id="7721" name="Circle 1"/>
        <xdr:cNvSpPr/>
      </xdr:nvSpPr>
      <xdr:spPr>
        <a:xfrm>
          <a:off x="2838450" y="3048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16</xdr:row>
      <xdr:rowOff>76200</xdr:rowOff>
    </xdr:from>
    <xdr:to>
      <xdr:col>6</xdr:col>
      <xdr:colOff>0</xdr:colOff>
      <xdr:row>16</xdr:row>
      <xdr:rowOff>76200</xdr:rowOff>
    </xdr:to>
    <xdr:sp macro="" textlink="">
      <xdr:nvSpPr>
        <xdr:cNvPr id="7722" name="Line 396"/>
        <xdr:cNvSpPr>
          <a:spLocks noChangeShapeType="1"/>
        </xdr:cNvSpPr>
      </xdr:nvSpPr>
      <xdr:spPr bwMode="auto">
        <a:xfrm>
          <a:off x="1619250" y="3124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16</xdr:row>
      <xdr:rowOff>76200</xdr:rowOff>
    </xdr:from>
    <xdr:to>
      <xdr:col>4</xdr:col>
      <xdr:colOff>0</xdr:colOff>
      <xdr:row>24</xdr:row>
      <xdr:rowOff>76200</xdr:rowOff>
    </xdr:to>
    <xdr:sp macro="" textlink="">
      <xdr:nvSpPr>
        <xdr:cNvPr id="7723" name="Line 397"/>
        <xdr:cNvSpPr>
          <a:spLocks noChangeShapeType="1"/>
        </xdr:cNvSpPr>
      </xdr:nvSpPr>
      <xdr:spPr bwMode="auto">
        <a:xfrm flipV="1">
          <a:off x="1371600" y="3124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0</xdr:colOff>
      <xdr:row>33</xdr:row>
      <xdr:rowOff>152400</xdr:rowOff>
    </xdr:to>
    <xdr:sp macro="" textlink="">
      <xdr:nvSpPr>
        <xdr:cNvPr id="7724" name="Triangle 2"/>
        <xdr:cNvSpPr/>
      </xdr:nvSpPr>
      <xdr:spPr>
        <a:xfrm rot="16200000">
          <a:off x="2838450" y="6286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7725" name="Line 398"/>
        <xdr:cNvSpPr>
          <a:spLocks noChangeShapeType="1"/>
        </xdr:cNvSpPr>
      </xdr:nvSpPr>
      <xdr:spPr bwMode="auto">
        <a:xfrm>
          <a:off x="2990850" y="6362700"/>
          <a:ext cx="470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33</xdr:row>
      <xdr:rowOff>76200</xdr:rowOff>
    </xdr:from>
    <xdr:to>
      <xdr:col>6</xdr:col>
      <xdr:colOff>0</xdr:colOff>
      <xdr:row>33</xdr:row>
      <xdr:rowOff>76200</xdr:rowOff>
    </xdr:to>
    <xdr:sp macro="" textlink="">
      <xdr:nvSpPr>
        <xdr:cNvPr id="7726" name="Line 399"/>
        <xdr:cNvSpPr>
          <a:spLocks noChangeShapeType="1"/>
        </xdr:cNvSpPr>
      </xdr:nvSpPr>
      <xdr:spPr bwMode="auto">
        <a:xfrm>
          <a:off x="1619250" y="6362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24</xdr:row>
      <xdr:rowOff>76200</xdr:rowOff>
    </xdr:from>
    <xdr:to>
      <xdr:col>4</xdr:col>
      <xdr:colOff>0</xdr:colOff>
      <xdr:row>33</xdr:row>
      <xdr:rowOff>76200</xdr:rowOff>
    </xdr:to>
    <xdr:sp macro="" textlink="">
      <xdr:nvSpPr>
        <xdr:cNvPr id="7727" name="Line 400"/>
        <xdr:cNvSpPr>
          <a:spLocks noChangeShapeType="1"/>
        </xdr:cNvSpPr>
      </xdr:nvSpPr>
      <xdr:spPr bwMode="auto">
        <a:xfrm>
          <a:off x="1371600" y="4648200"/>
          <a:ext cx="247650" cy="1714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7728" name="Square 3"/>
        <xdr:cNvSpPr/>
      </xdr:nvSpPr>
      <xdr:spPr>
        <a:xfrm>
          <a:off x="4457700" y="1714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7729" name="Line 401"/>
        <xdr:cNvSpPr>
          <a:spLocks noChangeShapeType="1"/>
        </xdr:cNvSpPr>
      </xdr:nvSpPr>
      <xdr:spPr bwMode="auto">
        <a:xfrm>
          <a:off x="3238500" y="1790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16</xdr:row>
      <xdr:rowOff>76200</xdr:rowOff>
    </xdr:to>
    <xdr:sp macro="" textlink="">
      <xdr:nvSpPr>
        <xdr:cNvPr id="7730" name="Line 402"/>
        <xdr:cNvSpPr>
          <a:spLocks noChangeShapeType="1"/>
        </xdr:cNvSpPr>
      </xdr:nvSpPr>
      <xdr:spPr bwMode="auto">
        <a:xfrm flipV="1">
          <a:off x="2990850" y="17907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11</xdr:col>
      <xdr:colOff>0</xdr:colOff>
      <xdr:row>24</xdr:row>
      <xdr:rowOff>152400</xdr:rowOff>
    </xdr:to>
    <xdr:sp macro="" textlink="">
      <xdr:nvSpPr>
        <xdr:cNvPr id="7731" name="Square 4"/>
        <xdr:cNvSpPr/>
      </xdr:nvSpPr>
      <xdr:spPr>
        <a:xfrm>
          <a:off x="4457700" y="4572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24</xdr:row>
      <xdr:rowOff>76200</xdr:rowOff>
    </xdr:from>
    <xdr:to>
      <xdr:col>10</xdr:col>
      <xdr:colOff>0</xdr:colOff>
      <xdr:row>24</xdr:row>
      <xdr:rowOff>76200</xdr:rowOff>
    </xdr:to>
    <xdr:sp macro="" textlink="">
      <xdr:nvSpPr>
        <xdr:cNvPr id="7732" name="Line 403"/>
        <xdr:cNvSpPr>
          <a:spLocks noChangeShapeType="1"/>
        </xdr:cNvSpPr>
      </xdr:nvSpPr>
      <xdr:spPr bwMode="auto">
        <a:xfrm>
          <a:off x="323850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16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7733" name="Line 404"/>
        <xdr:cNvSpPr>
          <a:spLocks noChangeShapeType="1"/>
        </xdr:cNvSpPr>
      </xdr:nvSpPr>
      <xdr:spPr bwMode="auto">
        <a:xfrm>
          <a:off x="2990850" y="3124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5</xdr:row>
      <xdr:rowOff>152400</xdr:rowOff>
    </xdr:to>
    <xdr:sp macro="" textlink="">
      <xdr:nvSpPr>
        <xdr:cNvPr id="7734" name="Circle 5"/>
        <xdr:cNvSpPr/>
      </xdr:nvSpPr>
      <xdr:spPr>
        <a:xfrm>
          <a:off x="6076950" y="952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5</xdr:row>
      <xdr:rowOff>76200</xdr:rowOff>
    </xdr:from>
    <xdr:to>
      <xdr:col>14</xdr:col>
      <xdr:colOff>0</xdr:colOff>
      <xdr:row>5</xdr:row>
      <xdr:rowOff>76200</xdr:rowOff>
    </xdr:to>
    <xdr:sp macro="" textlink="">
      <xdr:nvSpPr>
        <xdr:cNvPr id="7735" name="Line 405"/>
        <xdr:cNvSpPr>
          <a:spLocks noChangeShapeType="1"/>
        </xdr:cNvSpPr>
      </xdr:nvSpPr>
      <xdr:spPr bwMode="auto">
        <a:xfrm>
          <a:off x="4857750" y="1028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5</xdr:row>
      <xdr:rowOff>76200</xdr:rowOff>
    </xdr:from>
    <xdr:to>
      <xdr:col>12</xdr:col>
      <xdr:colOff>0</xdr:colOff>
      <xdr:row>9</xdr:row>
      <xdr:rowOff>76200</xdr:rowOff>
    </xdr:to>
    <xdr:sp macro="" textlink="">
      <xdr:nvSpPr>
        <xdr:cNvPr id="7736" name="Line 406"/>
        <xdr:cNvSpPr>
          <a:spLocks noChangeShapeType="1"/>
        </xdr:cNvSpPr>
      </xdr:nvSpPr>
      <xdr:spPr bwMode="auto">
        <a:xfrm flipV="1">
          <a:off x="4610100" y="1028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0</xdr:colOff>
      <xdr:row>8</xdr:row>
      <xdr:rowOff>152400</xdr:rowOff>
    </xdr:to>
    <xdr:sp macro="" textlink="">
      <xdr:nvSpPr>
        <xdr:cNvPr id="7737" name="Triangle 6"/>
        <xdr:cNvSpPr/>
      </xdr:nvSpPr>
      <xdr:spPr>
        <a:xfrm rot="16200000">
          <a:off x="7696200" y="152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8</xdr:row>
      <xdr:rowOff>76200</xdr:rowOff>
    </xdr:from>
    <xdr:to>
      <xdr:col>18</xdr:col>
      <xdr:colOff>0</xdr:colOff>
      <xdr:row>8</xdr:row>
      <xdr:rowOff>76200</xdr:rowOff>
    </xdr:to>
    <xdr:sp macro="" textlink="">
      <xdr:nvSpPr>
        <xdr:cNvPr id="7738" name="Line 407"/>
        <xdr:cNvSpPr>
          <a:spLocks noChangeShapeType="1"/>
        </xdr:cNvSpPr>
      </xdr:nvSpPr>
      <xdr:spPr bwMode="auto">
        <a:xfrm>
          <a:off x="6477000" y="1600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5</xdr:row>
      <xdr:rowOff>76200</xdr:rowOff>
    </xdr:from>
    <xdr:to>
      <xdr:col>16</xdr:col>
      <xdr:colOff>0</xdr:colOff>
      <xdr:row>8</xdr:row>
      <xdr:rowOff>76200</xdr:rowOff>
    </xdr:to>
    <xdr:sp macro="" textlink="">
      <xdr:nvSpPr>
        <xdr:cNvPr id="7739" name="Line 408"/>
        <xdr:cNvSpPr>
          <a:spLocks noChangeShapeType="1"/>
        </xdr:cNvSpPr>
      </xdr:nvSpPr>
      <xdr:spPr bwMode="auto">
        <a:xfrm>
          <a:off x="6229350" y="1028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13</xdr:row>
      <xdr:rowOff>152400</xdr:rowOff>
    </xdr:to>
    <xdr:sp macro="" textlink="">
      <xdr:nvSpPr>
        <xdr:cNvPr id="7740" name="Triangle 7"/>
        <xdr:cNvSpPr/>
      </xdr:nvSpPr>
      <xdr:spPr>
        <a:xfrm rot="16200000">
          <a:off x="6076950" y="2476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13</xdr:row>
      <xdr:rowOff>76200</xdr:rowOff>
    </xdr:from>
    <xdr:to>
      <xdr:col>18</xdr:col>
      <xdr:colOff>0</xdr:colOff>
      <xdr:row>13</xdr:row>
      <xdr:rowOff>76200</xdr:rowOff>
    </xdr:to>
    <xdr:sp macro="" textlink="">
      <xdr:nvSpPr>
        <xdr:cNvPr id="7741" name="Line 409"/>
        <xdr:cNvSpPr>
          <a:spLocks noChangeShapeType="1"/>
        </xdr:cNvSpPr>
      </xdr:nvSpPr>
      <xdr:spPr bwMode="auto">
        <a:xfrm>
          <a:off x="6229350" y="25527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13</xdr:row>
      <xdr:rowOff>76200</xdr:rowOff>
    </xdr:from>
    <xdr:to>
      <xdr:col>14</xdr:col>
      <xdr:colOff>0</xdr:colOff>
      <xdr:row>13</xdr:row>
      <xdr:rowOff>76200</xdr:rowOff>
    </xdr:to>
    <xdr:sp macro="" textlink="">
      <xdr:nvSpPr>
        <xdr:cNvPr id="7742" name="Line 410"/>
        <xdr:cNvSpPr>
          <a:spLocks noChangeShapeType="1"/>
        </xdr:cNvSpPr>
      </xdr:nvSpPr>
      <xdr:spPr bwMode="auto">
        <a:xfrm>
          <a:off x="4857750" y="2552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13</xdr:row>
      <xdr:rowOff>76200</xdr:rowOff>
    </xdr:to>
    <xdr:sp macro="" textlink="">
      <xdr:nvSpPr>
        <xdr:cNvPr id="7743" name="Line 411"/>
        <xdr:cNvSpPr>
          <a:spLocks noChangeShapeType="1"/>
        </xdr:cNvSpPr>
      </xdr:nvSpPr>
      <xdr:spPr bwMode="auto">
        <a:xfrm>
          <a:off x="4610100" y="1790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19</xdr:col>
      <xdr:colOff>0</xdr:colOff>
      <xdr:row>3</xdr:row>
      <xdr:rowOff>152400</xdr:rowOff>
    </xdr:to>
    <xdr:sp macro="" textlink="">
      <xdr:nvSpPr>
        <xdr:cNvPr id="7744" name="Triangle 8"/>
        <xdr:cNvSpPr/>
      </xdr:nvSpPr>
      <xdr:spPr>
        <a:xfrm rot="16200000">
          <a:off x="7696200" y="57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</xdr:row>
      <xdr:rowOff>76200</xdr:rowOff>
    </xdr:from>
    <xdr:to>
      <xdr:col>18</xdr:col>
      <xdr:colOff>0</xdr:colOff>
      <xdr:row>3</xdr:row>
      <xdr:rowOff>76200</xdr:rowOff>
    </xdr:to>
    <xdr:sp macro="" textlink="">
      <xdr:nvSpPr>
        <xdr:cNvPr id="7745" name="Line 412"/>
        <xdr:cNvSpPr>
          <a:spLocks noChangeShapeType="1"/>
        </xdr:cNvSpPr>
      </xdr:nvSpPr>
      <xdr:spPr bwMode="auto">
        <a:xfrm>
          <a:off x="6477000" y="647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3</xdr:row>
      <xdr:rowOff>76200</xdr:rowOff>
    </xdr:from>
    <xdr:to>
      <xdr:col>16</xdr:col>
      <xdr:colOff>0</xdr:colOff>
      <xdr:row>5</xdr:row>
      <xdr:rowOff>76200</xdr:rowOff>
    </xdr:to>
    <xdr:sp macro="" textlink="">
      <xdr:nvSpPr>
        <xdr:cNvPr id="7746" name="Line 413"/>
        <xdr:cNvSpPr>
          <a:spLocks noChangeShapeType="1"/>
        </xdr:cNvSpPr>
      </xdr:nvSpPr>
      <xdr:spPr bwMode="auto">
        <a:xfrm flipV="1">
          <a:off x="6229350" y="647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20</xdr:row>
      <xdr:rowOff>152400</xdr:rowOff>
    </xdr:to>
    <xdr:sp macro="" textlink="">
      <xdr:nvSpPr>
        <xdr:cNvPr id="7747" name="Circle 9"/>
        <xdr:cNvSpPr/>
      </xdr:nvSpPr>
      <xdr:spPr>
        <a:xfrm>
          <a:off x="6076950" y="3810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20</xdr:row>
      <xdr:rowOff>76200</xdr:rowOff>
    </xdr:from>
    <xdr:to>
      <xdr:col>14</xdr:col>
      <xdr:colOff>0</xdr:colOff>
      <xdr:row>20</xdr:row>
      <xdr:rowOff>76200</xdr:rowOff>
    </xdr:to>
    <xdr:sp macro="" textlink="">
      <xdr:nvSpPr>
        <xdr:cNvPr id="7748" name="Line 414"/>
        <xdr:cNvSpPr>
          <a:spLocks noChangeShapeType="1"/>
        </xdr:cNvSpPr>
      </xdr:nvSpPr>
      <xdr:spPr bwMode="auto">
        <a:xfrm>
          <a:off x="4857750" y="3886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20</xdr:row>
      <xdr:rowOff>76200</xdr:rowOff>
    </xdr:from>
    <xdr:to>
      <xdr:col>12</xdr:col>
      <xdr:colOff>0</xdr:colOff>
      <xdr:row>24</xdr:row>
      <xdr:rowOff>76200</xdr:rowOff>
    </xdr:to>
    <xdr:sp macro="" textlink="">
      <xdr:nvSpPr>
        <xdr:cNvPr id="7749" name="Line 415"/>
        <xdr:cNvSpPr>
          <a:spLocks noChangeShapeType="1"/>
        </xdr:cNvSpPr>
      </xdr:nvSpPr>
      <xdr:spPr bwMode="auto">
        <a:xfrm flipV="1">
          <a:off x="4610100" y="3886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28</xdr:row>
      <xdr:rowOff>152400</xdr:rowOff>
    </xdr:to>
    <xdr:sp macro="" textlink="">
      <xdr:nvSpPr>
        <xdr:cNvPr id="7750" name="Triangle 10"/>
        <xdr:cNvSpPr/>
      </xdr:nvSpPr>
      <xdr:spPr>
        <a:xfrm rot="16200000">
          <a:off x="6076950" y="533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28</xdr:row>
      <xdr:rowOff>76200</xdr:rowOff>
    </xdr:from>
    <xdr:to>
      <xdr:col>18</xdr:col>
      <xdr:colOff>0</xdr:colOff>
      <xdr:row>28</xdr:row>
      <xdr:rowOff>76200</xdr:rowOff>
    </xdr:to>
    <xdr:sp macro="" textlink="">
      <xdr:nvSpPr>
        <xdr:cNvPr id="7751" name="Line 416"/>
        <xdr:cNvSpPr>
          <a:spLocks noChangeShapeType="1"/>
        </xdr:cNvSpPr>
      </xdr:nvSpPr>
      <xdr:spPr bwMode="auto">
        <a:xfrm>
          <a:off x="6229350" y="5410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28</xdr:row>
      <xdr:rowOff>76200</xdr:rowOff>
    </xdr:from>
    <xdr:to>
      <xdr:col>14</xdr:col>
      <xdr:colOff>0</xdr:colOff>
      <xdr:row>28</xdr:row>
      <xdr:rowOff>76200</xdr:rowOff>
    </xdr:to>
    <xdr:sp macro="" textlink="">
      <xdr:nvSpPr>
        <xdr:cNvPr id="7752" name="Line 417"/>
        <xdr:cNvSpPr>
          <a:spLocks noChangeShapeType="1"/>
        </xdr:cNvSpPr>
      </xdr:nvSpPr>
      <xdr:spPr bwMode="auto">
        <a:xfrm>
          <a:off x="4857750" y="5410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24</xdr:row>
      <xdr:rowOff>76200</xdr:rowOff>
    </xdr:from>
    <xdr:to>
      <xdr:col>12</xdr:col>
      <xdr:colOff>0</xdr:colOff>
      <xdr:row>28</xdr:row>
      <xdr:rowOff>76200</xdr:rowOff>
    </xdr:to>
    <xdr:sp macro="" textlink="">
      <xdr:nvSpPr>
        <xdr:cNvPr id="7753" name="Line 418"/>
        <xdr:cNvSpPr>
          <a:spLocks noChangeShapeType="1"/>
        </xdr:cNvSpPr>
      </xdr:nvSpPr>
      <xdr:spPr bwMode="auto">
        <a:xfrm>
          <a:off x="4610100" y="4648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0</xdr:colOff>
      <xdr:row>18</xdr:row>
      <xdr:rowOff>152400</xdr:rowOff>
    </xdr:to>
    <xdr:sp macro="" textlink="">
      <xdr:nvSpPr>
        <xdr:cNvPr id="7754" name="Triangle 11"/>
        <xdr:cNvSpPr/>
      </xdr:nvSpPr>
      <xdr:spPr>
        <a:xfrm rot="16200000">
          <a:off x="7696200" y="3429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18</xdr:row>
      <xdr:rowOff>76200</xdr:rowOff>
    </xdr:from>
    <xdr:to>
      <xdr:col>18</xdr:col>
      <xdr:colOff>0</xdr:colOff>
      <xdr:row>18</xdr:row>
      <xdr:rowOff>76200</xdr:rowOff>
    </xdr:to>
    <xdr:sp macro="" textlink="">
      <xdr:nvSpPr>
        <xdr:cNvPr id="7755" name="Line 419"/>
        <xdr:cNvSpPr>
          <a:spLocks noChangeShapeType="1"/>
        </xdr:cNvSpPr>
      </xdr:nvSpPr>
      <xdr:spPr bwMode="auto">
        <a:xfrm>
          <a:off x="6477000" y="3505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18</xdr:row>
      <xdr:rowOff>76200</xdr:rowOff>
    </xdr:from>
    <xdr:to>
      <xdr:col>16</xdr:col>
      <xdr:colOff>0</xdr:colOff>
      <xdr:row>20</xdr:row>
      <xdr:rowOff>76200</xdr:rowOff>
    </xdr:to>
    <xdr:sp macro="" textlink="">
      <xdr:nvSpPr>
        <xdr:cNvPr id="7756" name="Line 420"/>
        <xdr:cNvSpPr>
          <a:spLocks noChangeShapeType="1"/>
        </xdr:cNvSpPr>
      </xdr:nvSpPr>
      <xdr:spPr bwMode="auto">
        <a:xfrm flipV="1">
          <a:off x="6229350" y="3505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19</xdr:col>
      <xdr:colOff>0</xdr:colOff>
      <xdr:row>23</xdr:row>
      <xdr:rowOff>152400</xdr:rowOff>
    </xdr:to>
    <xdr:sp macro="" textlink="">
      <xdr:nvSpPr>
        <xdr:cNvPr id="7757" name="Triangle 12"/>
        <xdr:cNvSpPr/>
      </xdr:nvSpPr>
      <xdr:spPr>
        <a:xfrm rot="16200000">
          <a:off x="7696200" y="438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7758" name="Line 421"/>
        <xdr:cNvSpPr>
          <a:spLocks noChangeShapeType="1"/>
        </xdr:cNvSpPr>
      </xdr:nvSpPr>
      <xdr:spPr bwMode="auto">
        <a:xfrm>
          <a:off x="6477000" y="4457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20</xdr:row>
      <xdr:rowOff>76200</xdr:rowOff>
    </xdr:from>
    <xdr:to>
      <xdr:col>16</xdr:col>
      <xdr:colOff>0</xdr:colOff>
      <xdr:row>23</xdr:row>
      <xdr:rowOff>76200</xdr:rowOff>
    </xdr:to>
    <xdr:sp macro="" textlink="">
      <xdr:nvSpPr>
        <xdr:cNvPr id="7759" name="Line 422"/>
        <xdr:cNvSpPr>
          <a:spLocks noChangeShapeType="1"/>
        </xdr:cNvSpPr>
      </xdr:nvSpPr>
      <xdr:spPr bwMode="auto">
        <a:xfrm>
          <a:off x="6229350" y="3886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0</xdr:colOff>
      <xdr:row>24</xdr:row>
      <xdr:rowOff>152400</xdr:rowOff>
    </xdr:to>
    <xdr:sp macro="" textlink="">
      <xdr:nvSpPr>
        <xdr:cNvPr id="7760" name="Square 0"/>
        <xdr:cNvSpPr/>
      </xdr:nvSpPr>
      <xdr:spPr>
        <a:xfrm>
          <a:off x="1219200" y="4572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24</xdr:row>
      <xdr:rowOff>76200</xdr:rowOff>
    </xdr:from>
    <xdr:to>
      <xdr:col>2</xdr:col>
      <xdr:colOff>0</xdr:colOff>
      <xdr:row>24</xdr:row>
      <xdr:rowOff>76200</xdr:rowOff>
    </xdr:to>
    <xdr:sp macro="" textlink="">
      <xdr:nvSpPr>
        <xdr:cNvPr id="7761" name="Line 423"/>
        <xdr:cNvSpPr>
          <a:spLocks noChangeShapeType="1"/>
        </xdr:cNvSpPr>
      </xdr:nvSpPr>
      <xdr:spPr bwMode="auto">
        <a:xfrm>
          <a:off x="609600" y="46482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019"/>
  <sheetViews>
    <sheetView tabSelected="1" zoomScale="80" zoomScaleNormal="80" workbookViewId="0"/>
  </sheetViews>
  <sheetFormatPr defaultRowHeight="15" x14ac:dyDescent="0.25"/>
  <cols>
    <col min="2" max="2" width="15.140625" bestFit="1" customWidth="1"/>
    <col min="4" max="4" width="2.28515625" customWidth="1"/>
    <col min="5" max="5" width="3.7109375" customWidth="1"/>
    <col min="8" max="8" width="2.28515625" customWidth="1"/>
    <col min="9" max="9" width="3.7109375" customWidth="1"/>
    <col min="12" max="12" width="2.28515625" customWidth="1"/>
    <col min="13" max="13" width="3.7109375" customWidth="1"/>
    <col min="16" max="16" width="2.28515625" customWidth="1"/>
  </cols>
  <sheetData>
    <row r="2" spans="1:17" x14ac:dyDescent="0.25">
      <c r="A2" t="s">
        <v>0</v>
      </c>
      <c r="B2" t="s">
        <v>1</v>
      </c>
      <c r="C2" s="1">
        <f>4/9</f>
        <v>0.44444444444444442</v>
      </c>
    </row>
    <row r="5" spans="1:17" x14ac:dyDescent="0.25">
      <c r="A5" t="s">
        <v>2</v>
      </c>
    </row>
    <row r="8" spans="1:17" x14ac:dyDescent="0.25">
      <c r="C8" s="5" t="s">
        <v>21</v>
      </c>
      <c r="Q8" s="6" t="s">
        <v>22</v>
      </c>
    </row>
    <row r="9" spans="1:17" x14ac:dyDescent="0.25">
      <c r="F9" t="s">
        <v>23</v>
      </c>
    </row>
    <row r="10" spans="1:17" x14ac:dyDescent="0.25">
      <c r="Q10">
        <f>SUM(F11)</f>
        <v>50000</v>
      </c>
    </row>
    <row r="11" spans="1:17" x14ac:dyDescent="0.25">
      <c r="F11" s="4">
        <v>50000</v>
      </c>
      <c r="G11">
        <f>Q10</f>
        <v>50000</v>
      </c>
    </row>
    <row r="13" spans="1:17" x14ac:dyDescent="0.25">
      <c r="J13" s="4">
        <v>0.33333333333333331</v>
      </c>
    </row>
    <row r="14" spans="1:17" x14ac:dyDescent="0.25">
      <c r="J14" t="s">
        <v>27</v>
      </c>
    </row>
    <row r="15" spans="1:17" x14ac:dyDescent="0.25">
      <c r="Q15">
        <f>SUM(F28,J16)</f>
        <v>0</v>
      </c>
    </row>
    <row r="16" spans="1:17" x14ac:dyDescent="0.25">
      <c r="J16" s="4">
        <v>0</v>
      </c>
      <c r="K16">
        <f>Q15</f>
        <v>0</v>
      </c>
    </row>
    <row r="18" spans="6:17" x14ac:dyDescent="0.25">
      <c r="N18" s="4">
        <v>0.33333333333333331</v>
      </c>
    </row>
    <row r="19" spans="6:17" x14ac:dyDescent="0.25">
      <c r="N19" t="s">
        <v>30</v>
      </c>
    </row>
    <row r="20" spans="6:17" x14ac:dyDescent="0.25">
      <c r="Q20">
        <f>SUM(F28,J26,N21)</f>
        <v>0</v>
      </c>
    </row>
    <row r="21" spans="6:17" x14ac:dyDescent="0.25">
      <c r="N21" s="4">
        <v>0</v>
      </c>
      <c r="O21">
        <f>Q20</f>
        <v>0</v>
      </c>
    </row>
    <row r="23" spans="6:17" x14ac:dyDescent="0.25">
      <c r="J23" s="4">
        <v>0.33333333333333331</v>
      </c>
      <c r="N23" s="4">
        <v>0.33333333333333331</v>
      </c>
    </row>
    <row r="24" spans="6:17" x14ac:dyDescent="0.25">
      <c r="J24" t="s">
        <v>28</v>
      </c>
      <c r="N24" t="s">
        <v>34</v>
      </c>
    </row>
    <row r="25" spans="6:17" x14ac:dyDescent="0.25">
      <c r="Q25">
        <f>SUM(F28,J26,N26)</f>
        <v>150000</v>
      </c>
    </row>
    <row r="26" spans="6:17" x14ac:dyDescent="0.25">
      <c r="F26" t="s">
        <v>24</v>
      </c>
      <c r="J26" s="4">
        <v>0</v>
      </c>
      <c r="K26">
        <f>IF(ABS(1-(N18+N23+N28))&lt;=0.00001,N18*O21+N23*O26+N28*O31,NA())</f>
        <v>100000</v>
      </c>
      <c r="N26" s="4">
        <v>150000</v>
      </c>
      <c r="O26">
        <f>Q25</f>
        <v>150000</v>
      </c>
    </row>
    <row r="28" spans="6:17" x14ac:dyDescent="0.25">
      <c r="F28" s="4">
        <v>0</v>
      </c>
      <c r="G28">
        <f>IF(ABS(1-(J13+J23+J38))&lt;=0.00001,J13*K16+J23*K26+J38*K41,NA())</f>
        <v>66666.666666666657</v>
      </c>
      <c r="N28" s="4">
        <v>0.33333333333333331</v>
      </c>
    </row>
    <row r="29" spans="6:17" x14ac:dyDescent="0.25">
      <c r="N29" t="s">
        <v>35</v>
      </c>
    </row>
    <row r="30" spans="6:17" x14ac:dyDescent="0.25">
      <c r="Q30">
        <f>SUM(F28,J26,N31)</f>
        <v>150000</v>
      </c>
    </row>
    <row r="31" spans="6:17" x14ac:dyDescent="0.25">
      <c r="N31" s="4">
        <v>150000</v>
      </c>
      <c r="O31">
        <f>Q30</f>
        <v>150000</v>
      </c>
    </row>
    <row r="33" spans="3:17" x14ac:dyDescent="0.25">
      <c r="D33">
        <f>IF(C34=G11,1,IF(C34=G28,2,IF(C34=G58,3)))</f>
        <v>2</v>
      </c>
      <c r="N33" s="4">
        <v>0.33333333333333331</v>
      </c>
    </row>
    <row r="34" spans="3:17" x14ac:dyDescent="0.25">
      <c r="C34">
        <f>MAX(G11,G28,G58)</f>
        <v>66666.666666666657</v>
      </c>
      <c r="N34" t="s">
        <v>30</v>
      </c>
    </row>
    <row r="35" spans="3:17" x14ac:dyDescent="0.25">
      <c r="Q35">
        <f>SUM(F28,J41,N36)</f>
        <v>0</v>
      </c>
    </row>
    <row r="36" spans="3:17" x14ac:dyDescent="0.25">
      <c r="N36" s="4">
        <v>0</v>
      </c>
      <c r="O36">
        <f>Q35</f>
        <v>0</v>
      </c>
    </row>
    <row r="38" spans="3:17" x14ac:dyDescent="0.25">
      <c r="J38" s="4">
        <v>0.33333333333333331</v>
      </c>
      <c r="N38" s="4">
        <v>0.33333333333333331</v>
      </c>
    </row>
    <row r="39" spans="3:17" x14ac:dyDescent="0.25">
      <c r="J39" t="s">
        <v>29</v>
      </c>
      <c r="N39" t="s">
        <v>34</v>
      </c>
    </row>
    <row r="40" spans="3:17" x14ac:dyDescent="0.25">
      <c r="Q40">
        <f>SUM(F28,J41,N41)</f>
        <v>150000</v>
      </c>
    </row>
    <row r="41" spans="3:17" x14ac:dyDescent="0.25">
      <c r="J41" s="4">
        <v>0</v>
      </c>
      <c r="K41">
        <f>IF(ABS(1-(N33+N38+N43))&lt;=0.00001,N33*O36+N38*O41+N43*O46,NA())</f>
        <v>100000</v>
      </c>
      <c r="N41" s="4">
        <v>150000</v>
      </c>
      <c r="O41">
        <f>Q40</f>
        <v>150000</v>
      </c>
    </row>
    <row r="43" spans="3:17" x14ac:dyDescent="0.25">
      <c r="N43" s="4">
        <v>0.33333333333333331</v>
      </c>
    </row>
    <row r="44" spans="3:17" x14ac:dyDescent="0.25">
      <c r="N44" t="s">
        <v>35</v>
      </c>
    </row>
    <row r="45" spans="3:17" x14ac:dyDescent="0.25">
      <c r="Q45">
        <f>SUM(F28,J41,N46)</f>
        <v>150000</v>
      </c>
    </row>
    <row r="46" spans="3:17" x14ac:dyDescent="0.25">
      <c r="N46" s="4">
        <v>150000</v>
      </c>
      <c r="O46">
        <f>Q45</f>
        <v>150000</v>
      </c>
    </row>
    <row r="48" spans="3:17" x14ac:dyDescent="0.25">
      <c r="J48" s="4">
        <v>0.33333333333333331</v>
      </c>
    </row>
    <row r="49" spans="6:17" x14ac:dyDescent="0.25">
      <c r="J49" t="s">
        <v>27</v>
      </c>
    </row>
    <row r="50" spans="6:17" x14ac:dyDescent="0.25">
      <c r="Q50">
        <f>SUM(F58,J51)</f>
        <v>0</v>
      </c>
    </row>
    <row r="51" spans="6:17" x14ac:dyDescent="0.25">
      <c r="J51" s="4">
        <v>0</v>
      </c>
      <c r="K51">
        <f>Q50</f>
        <v>0</v>
      </c>
    </row>
    <row r="53" spans="6:17" x14ac:dyDescent="0.25">
      <c r="J53" s="4">
        <v>0.33333333333333331</v>
      </c>
    </row>
    <row r="54" spans="6:17" x14ac:dyDescent="0.25">
      <c r="J54" t="s">
        <v>28</v>
      </c>
    </row>
    <row r="55" spans="6:17" x14ac:dyDescent="0.25">
      <c r="Q55">
        <f>SUM(F58,J56)</f>
        <v>0</v>
      </c>
    </row>
    <row r="56" spans="6:17" x14ac:dyDescent="0.25">
      <c r="F56" t="s">
        <v>25</v>
      </c>
      <c r="J56" s="4">
        <v>0</v>
      </c>
      <c r="K56">
        <f>Q55</f>
        <v>0</v>
      </c>
    </row>
    <row r="58" spans="6:17" x14ac:dyDescent="0.25">
      <c r="F58" s="4">
        <v>0</v>
      </c>
      <c r="G58">
        <f>IF(ABS(1-(J48+J53+J63))&lt;=0.00001,J48*K51+J53*K56+J63*K66,NA())</f>
        <v>27777.777777777774</v>
      </c>
      <c r="N58" s="4">
        <f>1/3</f>
        <v>0.33333333333333331</v>
      </c>
    </row>
    <row r="59" spans="6:17" x14ac:dyDescent="0.25">
      <c r="N59" t="s">
        <v>31</v>
      </c>
    </row>
    <row r="60" spans="6:17" x14ac:dyDescent="0.25">
      <c r="Q60">
        <f>SUM(F58,J66,N61)</f>
        <v>0</v>
      </c>
    </row>
    <row r="61" spans="6:17" x14ac:dyDescent="0.25">
      <c r="N61" s="4">
        <v>0</v>
      </c>
      <c r="O61">
        <f>Q60</f>
        <v>0</v>
      </c>
    </row>
    <row r="63" spans="6:17" x14ac:dyDescent="0.25">
      <c r="J63" s="4">
        <v>0.33333333333333331</v>
      </c>
      <c r="N63" s="4">
        <f>1/3</f>
        <v>0.33333333333333331</v>
      </c>
    </row>
    <row r="64" spans="6:17" x14ac:dyDescent="0.25">
      <c r="J64" t="s">
        <v>29</v>
      </c>
      <c r="N64" t="s">
        <v>32</v>
      </c>
    </row>
    <row r="65" spans="10:17" x14ac:dyDescent="0.25">
      <c r="Q65">
        <f>SUM(F58,J66,N66)</f>
        <v>0</v>
      </c>
    </row>
    <row r="66" spans="10:17" x14ac:dyDescent="0.25">
      <c r="J66" s="4">
        <v>0</v>
      </c>
      <c r="K66">
        <f>IF(ABS(1-(N58+N63+N68))&lt;=0.00001,N58*O61+N63*O66+N68*O71,NA())</f>
        <v>83333.333333333328</v>
      </c>
      <c r="N66" s="4">
        <v>0</v>
      </c>
      <c r="O66">
        <f>Q65</f>
        <v>0</v>
      </c>
    </row>
    <row r="68" spans="10:17" x14ac:dyDescent="0.25">
      <c r="N68" s="4">
        <f>1/3</f>
        <v>0.33333333333333331</v>
      </c>
    </row>
    <row r="69" spans="10:17" x14ac:dyDescent="0.25">
      <c r="N69" t="s">
        <v>33</v>
      </c>
    </row>
    <row r="70" spans="10:17" x14ac:dyDescent="0.25">
      <c r="Q70">
        <f>SUM(F58,J66,N71)</f>
        <v>250000</v>
      </c>
    </row>
    <row r="71" spans="10:17" x14ac:dyDescent="0.25">
      <c r="N71" s="4">
        <v>250000</v>
      </c>
      <c r="O71">
        <f>Q70</f>
        <v>250000</v>
      </c>
    </row>
    <row r="1000" spans="190:204" x14ac:dyDescent="0.25">
      <c r="GH1000" s="2" t="s">
        <v>3</v>
      </c>
      <c r="GI1000" s="2" t="s">
        <v>4</v>
      </c>
      <c r="GJ1000" s="2" t="s">
        <v>5</v>
      </c>
      <c r="GK1000" s="2" t="s">
        <v>6</v>
      </c>
      <c r="GL1000" s="2" t="s">
        <v>8</v>
      </c>
      <c r="GM1000" s="2" t="s">
        <v>9</v>
      </c>
      <c r="GN1000" s="2" t="s">
        <v>10</v>
      </c>
      <c r="GO1000" s="2" t="s">
        <v>11</v>
      </c>
      <c r="GP1000" s="2" t="s">
        <v>12</v>
      </c>
      <c r="GQ1000" s="2" t="s">
        <v>13</v>
      </c>
      <c r="GR1000" s="2" t="s">
        <v>14</v>
      </c>
      <c r="GS1000" s="2" t="s">
        <v>15</v>
      </c>
      <c r="GT1000" s="2" t="s">
        <v>16</v>
      </c>
      <c r="GU1000" s="2" t="s">
        <v>17</v>
      </c>
      <c r="GV1000" s="2" t="s">
        <v>18</v>
      </c>
    </row>
    <row r="1001" spans="190:204" x14ac:dyDescent="0.25">
      <c r="GH1001" s="2">
        <v>0</v>
      </c>
      <c r="GI1001" s="2" t="s">
        <v>7</v>
      </c>
      <c r="GJ1001" s="2">
        <v>0</v>
      </c>
      <c r="GK1001" s="2">
        <v>0</v>
      </c>
      <c r="GL1001" s="2">
        <v>0</v>
      </c>
      <c r="GM1001" s="2" t="s">
        <v>19</v>
      </c>
      <c r="GN1001" s="2">
        <v>3</v>
      </c>
      <c r="GO1001" s="2">
        <v>1</v>
      </c>
      <c r="GP1001" s="2">
        <v>2</v>
      </c>
      <c r="GQ1001" s="2">
        <v>3</v>
      </c>
      <c r="GR1001" s="2">
        <v>0</v>
      </c>
      <c r="GS1001" s="2">
        <v>0</v>
      </c>
      <c r="GT1001" s="3">
        <v>25</v>
      </c>
      <c r="GU1001" s="3">
        <v>1</v>
      </c>
      <c r="GV1001" s="3" t="b">
        <v>1</v>
      </c>
    </row>
    <row r="1002" spans="190:204" x14ac:dyDescent="0.25">
      <c r="GH1002" s="2">
        <v>1</v>
      </c>
      <c r="GK1002">
        <v>0</v>
      </c>
      <c r="GL1002" s="2">
        <v>0</v>
      </c>
      <c r="GM1002" s="2" t="s">
        <v>20</v>
      </c>
      <c r="GN1002" s="2">
        <v>0</v>
      </c>
      <c r="GO1002" s="2">
        <v>0</v>
      </c>
      <c r="GP1002" s="2">
        <v>0</v>
      </c>
      <c r="GQ1002" s="2">
        <v>0</v>
      </c>
      <c r="GR1002" s="2">
        <v>0</v>
      </c>
      <c r="GS1002" s="2">
        <v>0</v>
      </c>
      <c r="GT1002" s="3">
        <v>2</v>
      </c>
      <c r="GU1002" s="3">
        <v>5</v>
      </c>
      <c r="GV1002" s="3" t="b">
        <v>1</v>
      </c>
    </row>
    <row r="1003" spans="190:204" x14ac:dyDescent="0.25">
      <c r="GH1003" s="2">
        <v>2</v>
      </c>
      <c r="GK1003">
        <v>0</v>
      </c>
      <c r="GL1003" s="2">
        <v>0</v>
      </c>
      <c r="GM1003" s="2" t="s">
        <v>26</v>
      </c>
      <c r="GN1003" s="2">
        <v>3</v>
      </c>
      <c r="GO1003" s="2">
        <v>7</v>
      </c>
      <c r="GP1003" s="2">
        <v>8</v>
      </c>
      <c r="GQ1003" s="2">
        <v>9</v>
      </c>
      <c r="GR1003" s="2">
        <v>0</v>
      </c>
      <c r="GS1003" s="2">
        <v>0</v>
      </c>
      <c r="GT1003" s="3">
        <v>19</v>
      </c>
      <c r="GU1003" s="3">
        <v>5</v>
      </c>
      <c r="GV1003" s="3" t="b">
        <v>1</v>
      </c>
    </row>
    <row r="1004" spans="190:204" x14ac:dyDescent="0.25">
      <c r="GH1004">
        <v>3</v>
      </c>
      <c r="GK1004">
        <v>0</v>
      </c>
      <c r="GL1004">
        <v>0</v>
      </c>
      <c r="GM1004" t="s">
        <v>26</v>
      </c>
      <c r="GN1004">
        <v>3</v>
      </c>
      <c r="GO1004">
        <v>10</v>
      </c>
      <c r="GP1004">
        <v>11</v>
      </c>
      <c r="GQ1004">
        <v>12</v>
      </c>
      <c r="GR1004">
        <v>0</v>
      </c>
      <c r="GS1004">
        <v>0</v>
      </c>
      <c r="GT1004">
        <v>49</v>
      </c>
      <c r="GU1004">
        <v>5</v>
      </c>
      <c r="GV1004" t="b">
        <v>1</v>
      </c>
    </row>
    <row r="1005" spans="190:204" x14ac:dyDescent="0.25">
      <c r="GH1005">
        <v>4</v>
      </c>
      <c r="GL1005">
        <v>8</v>
      </c>
      <c r="GM1005" t="s">
        <v>20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22</v>
      </c>
      <c r="GU1005">
        <v>13</v>
      </c>
      <c r="GV1005" t="b">
        <v>1</v>
      </c>
    </row>
    <row r="1006" spans="190:204" x14ac:dyDescent="0.25">
      <c r="GH1006">
        <v>5</v>
      </c>
      <c r="GL1006">
        <v>8</v>
      </c>
      <c r="GM1006" t="s">
        <v>20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17</v>
      </c>
      <c r="GU1006">
        <v>13</v>
      </c>
      <c r="GV1006" t="b">
        <v>1</v>
      </c>
    </row>
    <row r="1007" spans="190:204" x14ac:dyDescent="0.25">
      <c r="GH1007">
        <v>6</v>
      </c>
      <c r="GL1007">
        <v>8</v>
      </c>
      <c r="GM1007" t="s">
        <v>20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90:204" x14ac:dyDescent="0.25">
      <c r="GH1008">
        <v>7</v>
      </c>
      <c r="GL1008">
        <v>2</v>
      </c>
      <c r="GM1008" t="s">
        <v>20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7</v>
      </c>
      <c r="GU1008">
        <v>9</v>
      </c>
      <c r="GV1008" t="b">
        <v>1</v>
      </c>
    </row>
    <row r="1009" spans="190:204" x14ac:dyDescent="0.25">
      <c r="GH1009">
        <v>8</v>
      </c>
      <c r="GL1009">
        <v>2</v>
      </c>
      <c r="GM1009" t="s">
        <v>26</v>
      </c>
      <c r="GN1009">
        <v>3</v>
      </c>
      <c r="GO1009">
        <v>6</v>
      </c>
      <c r="GP1009">
        <v>5</v>
      </c>
      <c r="GQ1009">
        <v>4</v>
      </c>
      <c r="GR1009">
        <v>0</v>
      </c>
      <c r="GS1009">
        <v>0</v>
      </c>
      <c r="GT1009">
        <v>17</v>
      </c>
      <c r="GU1009">
        <v>9</v>
      </c>
      <c r="GV1009" t="b">
        <v>1</v>
      </c>
    </row>
    <row r="1010" spans="190:204" x14ac:dyDescent="0.25">
      <c r="GH1010">
        <v>9</v>
      </c>
      <c r="GL1010">
        <v>2</v>
      </c>
      <c r="GM1010" t="s">
        <v>26</v>
      </c>
      <c r="GN1010">
        <v>3</v>
      </c>
      <c r="GO1010">
        <v>13</v>
      </c>
      <c r="GP1010">
        <v>14</v>
      </c>
      <c r="GQ1010">
        <v>15</v>
      </c>
      <c r="GR1010">
        <v>0</v>
      </c>
      <c r="GS1010">
        <v>0</v>
      </c>
      <c r="GT1010">
        <v>32</v>
      </c>
      <c r="GU1010">
        <v>9</v>
      </c>
      <c r="GV1010" t="b">
        <v>1</v>
      </c>
    </row>
    <row r="1011" spans="190:204" x14ac:dyDescent="0.25">
      <c r="GH1011">
        <v>10</v>
      </c>
      <c r="GL1011">
        <v>3</v>
      </c>
      <c r="GM1011" t="s">
        <v>20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42</v>
      </c>
      <c r="GU1011">
        <v>9</v>
      </c>
      <c r="GV1011" t="b">
        <v>1</v>
      </c>
    </row>
    <row r="1012" spans="190:204" x14ac:dyDescent="0.25">
      <c r="GH1012">
        <v>11</v>
      </c>
      <c r="GL1012">
        <v>3</v>
      </c>
      <c r="GM1012" t="s">
        <v>20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47</v>
      </c>
      <c r="GU1012">
        <v>9</v>
      </c>
      <c r="GV1012" t="b">
        <v>1</v>
      </c>
    </row>
    <row r="1013" spans="190:204" x14ac:dyDescent="0.25">
      <c r="GH1013">
        <v>12</v>
      </c>
      <c r="GL1013">
        <v>3</v>
      </c>
      <c r="GM1013" t="s">
        <v>26</v>
      </c>
      <c r="GN1013">
        <v>3</v>
      </c>
      <c r="GO1013">
        <v>16</v>
      </c>
      <c r="GP1013">
        <v>17</v>
      </c>
      <c r="GQ1013">
        <v>18</v>
      </c>
      <c r="GR1013">
        <v>0</v>
      </c>
      <c r="GS1013">
        <v>0</v>
      </c>
      <c r="GT1013">
        <v>57</v>
      </c>
      <c r="GU1013">
        <v>9</v>
      </c>
      <c r="GV1013" t="b">
        <v>1</v>
      </c>
    </row>
    <row r="1014" spans="190:204" x14ac:dyDescent="0.25">
      <c r="GH1014">
        <v>13</v>
      </c>
      <c r="GL1014">
        <v>9</v>
      </c>
      <c r="GM1014" t="s">
        <v>20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27</v>
      </c>
      <c r="GU1014">
        <v>13</v>
      </c>
      <c r="GV1014" t="b">
        <v>1</v>
      </c>
    </row>
    <row r="1015" spans="190:204" x14ac:dyDescent="0.25">
      <c r="GH1015">
        <v>14</v>
      </c>
      <c r="GL1015">
        <v>9</v>
      </c>
      <c r="GM1015" t="s">
        <v>20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32</v>
      </c>
      <c r="GU1015">
        <v>13</v>
      </c>
      <c r="GV1015" t="b">
        <v>1</v>
      </c>
    </row>
    <row r="1016" spans="190:204" x14ac:dyDescent="0.25">
      <c r="GH1016">
        <v>15</v>
      </c>
      <c r="GL1016">
        <v>9</v>
      </c>
      <c r="GM1016" t="s">
        <v>20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37</v>
      </c>
      <c r="GU1016">
        <v>13</v>
      </c>
      <c r="GV1016" t="b">
        <v>1</v>
      </c>
    </row>
    <row r="1017" spans="190:204" x14ac:dyDescent="0.25">
      <c r="GH1017">
        <v>16</v>
      </c>
      <c r="GL1017">
        <v>12</v>
      </c>
      <c r="GM1017" t="s">
        <v>20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52</v>
      </c>
      <c r="GU1017">
        <v>13</v>
      </c>
      <c r="GV1017" t="b">
        <v>1</v>
      </c>
    </row>
    <row r="1018" spans="190:204" x14ac:dyDescent="0.25">
      <c r="GH1018">
        <v>17</v>
      </c>
      <c r="GL1018">
        <v>12</v>
      </c>
      <c r="GM1018" t="s">
        <v>20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57</v>
      </c>
      <c r="GU1018">
        <v>13</v>
      </c>
      <c r="GV1018" t="b">
        <v>1</v>
      </c>
    </row>
    <row r="1019" spans="190:204" x14ac:dyDescent="0.25">
      <c r="GH1019">
        <v>18</v>
      </c>
      <c r="GL1019">
        <v>12</v>
      </c>
      <c r="GM1019" t="s">
        <v>20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62</v>
      </c>
      <c r="GU1019">
        <v>13</v>
      </c>
      <c r="GV1019" t="b">
        <v>1</v>
      </c>
    </row>
  </sheetData>
  <pageMargins left="0.7" right="0.7" top="0.75" bottom="0.75" header="0.3" footer="0.3"/>
  <pageSetup orientation="portrait" horizontalDpi="300" verticalDpi="300" r:id="rId1"/>
  <headerFooter>
    <oddFooter>&amp;l&amp;bTreePlan Student License, For Education Only&amp;r&amp;bTreePlan.com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013"/>
  <sheetViews>
    <sheetView zoomScaleNormal="100" workbookViewId="0">
      <selection activeCell="O8" sqref="O8"/>
    </sheetView>
  </sheetViews>
  <sheetFormatPr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</cols>
  <sheetData>
    <row r="2" spans="1:12" x14ac:dyDescent="0.25">
      <c r="A2" t="s">
        <v>39</v>
      </c>
      <c r="B2">
        <f>B26-'Problem Q1&amp;2'!C34</f>
        <v>38888.888888888905</v>
      </c>
    </row>
    <row r="3" spans="1:12" x14ac:dyDescent="0.25">
      <c r="B3" s="5" t="s">
        <v>21</v>
      </c>
      <c r="L3" s="6" t="s">
        <v>22</v>
      </c>
    </row>
    <row r="4" spans="1:12" x14ac:dyDescent="0.25">
      <c r="I4" t="s">
        <v>23</v>
      </c>
    </row>
    <row r="5" spans="1:12" x14ac:dyDescent="0.25">
      <c r="L5">
        <f>SUM(E11,I6)</f>
        <v>50000</v>
      </c>
    </row>
    <row r="6" spans="1:12" x14ac:dyDescent="0.25">
      <c r="I6" s="4">
        <v>50000</v>
      </c>
      <c r="J6">
        <f>L5</f>
        <v>50000</v>
      </c>
    </row>
    <row r="8" spans="1:12" x14ac:dyDescent="0.25">
      <c r="E8" s="4">
        <f>5/9</f>
        <v>0.55555555555555558</v>
      </c>
    </row>
    <row r="9" spans="1:12" x14ac:dyDescent="0.25">
      <c r="E9" t="s">
        <v>36</v>
      </c>
      <c r="I9" t="s">
        <v>24</v>
      </c>
    </row>
    <row r="10" spans="1:12" x14ac:dyDescent="0.25">
      <c r="G10">
        <f>IF(F11=J6,1,IF(F11=J11,2,IF(F11=J16,3)))</f>
        <v>1</v>
      </c>
      <c r="L10">
        <f>SUM(E11,I11)</f>
        <v>0</v>
      </c>
    </row>
    <row r="11" spans="1:12" x14ac:dyDescent="0.25">
      <c r="E11" s="4">
        <v>0</v>
      </c>
      <c r="F11">
        <f>MAX(J6,J11,J16)</f>
        <v>50000</v>
      </c>
      <c r="I11" s="4">
        <v>0</v>
      </c>
      <c r="J11">
        <f>L10</f>
        <v>0</v>
      </c>
    </row>
    <row r="14" spans="1:12" x14ac:dyDescent="0.25">
      <c r="I14" t="s">
        <v>25</v>
      </c>
    </row>
    <row r="15" spans="1:12" x14ac:dyDescent="0.25">
      <c r="L15">
        <f>SUM(E11,I16)</f>
        <v>0</v>
      </c>
    </row>
    <row r="16" spans="1:12" x14ac:dyDescent="0.25">
      <c r="I16" s="4">
        <v>0</v>
      </c>
      <c r="J16">
        <f>L15</f>
        <v>0</v>
      </c>
    </row>
    <row r="19" spans="2:12" x14ac:dyDescent="0.25">
      <c r="I19" t="s">
        <v>23</v>
      </c>
    </row>
    <row r="20" spans="2:12" x14ac:dyDescent="0.25">
      <c r="L20">
        <f>SUM(E26,I21)</f>
        <v>50000</v>
      </c>
    </row>
    <row r="21" spans="2:12" x14ac:dyDescent="0.25">
      <c r="I21" s="4">
        <v>50000</v>
      </c>
      <c r="J21">
        <f>L20</f>
        <v>50000</v>
      </c>
    </row>
    <row r="23" spans="2:12" x14ac:dyDescent="0.25">
      <c r="E23" s="4">
        <f>1/3</f>
        <v>0.33333333333333331</v>
      </c>
    </row>
    <row r="24" spans="2:12" x14ac:dyDescent="0.25">
      <c r="E24" t="s">
        <v>37</v>
      </c>
      <c r="I24" t="s">
        <v>24</v>
      </c>
    </row>
    <row r="25" spans="2:12" x14ac:dyDescent="0.25">
      <c r="G25">
        <f>IF(F26=J21,1,IF(F26=J26,2,IF(F26=J31,3)))</f>
        <v>2</v>
      </c>
      <c r="L25">
        <f>SUM(E26,I26)</f>
        <v>150000</v>
      </c>
    </row>
    <row r="26" spans="2:12" x14ac:dyDescent="0.25">
      <c r="B26">
        <f>IF(ABS(1-(E8+E23+E38))&lt;=0.00001,E8*F11+E23*F26+E38*F41,NA())</f>
        <v>105555.55555555556</v>
      </c>
      <c r="E26" s="4">
        <v>0</v>
      </c>
      <c r="F26">
        <f>MAX(J21,J26,J31)</f>
        <v>150000</v>
      </c>
      <c r="I26" s="4">
        <v>150000</v>
      </c>
      <c r="J26">
        <f>L25</f>
        <v>150000</v>
      </c>
    </row>
    <row r="29" spans="2:12" x14ac:dyDescent="0.25">
      <c r="I29" t="s">
        <v>25</v>
      </c>
    </row>
    <row r="30" spans="2:12" x14ac:dyDescent="0.25">
      <c r="L30">
        <f>SUM(E26,I31)</f>
        <v>0</v>
      </c>
    </row>
    <row r="31" spans="2:12" x14ac:dyDescent="0.25">
      <c r="I31" s="4">
        <v>0</v>
      </c>
      <c r="J31">
        <f>L30</f>
        <v>0</v>
      </c>
    </row>
    <row r="34" spans="5:12" x14ac:dyDescent="0.25">
      <c r="I34" t="s">
        <v>23</v>
      </c>
    </row>
    <row r="35" spans="5:12" x14ac:dyDescent="0.25">
      <c r="L35">
        <f>SUM(E41,I36)</f>
        <v>50000</v>
      </c>
    </row>
    <row r="36" spans="5:12" x14ac:dyDescent="0.25">
      <c r="I36" s="4">
        <v>50000</v>
      </c>
      <c r="J36">
        <f>L35</f>
        <v>50000</v>
      </c>
    </row>
    <row r="38" spans="5:12" x14ac:dyDescent="0.25">
      <c r="E38" s="4">
        <f>1/9</f>
        <v>0.1111111111111111</v>
      </c>
    </row>
    <row r="39" spans="5:12" x14ac:dyDescent="0.25">
      <c r="E39" t="s">
        <v>38</v>
      </c>
      <c r="I39" t="s">
        <v>24</v>
      </c>
    </row>
    <row r="40" spans="5:12" x14ac:dyDescent="0.25">
      <c r="G40">
        <f>IF(F41=J36,1,IF(F41=J41,2,IF(F41=J46,3)))</f>
        <v>3</v>
      </c>
      <c r="L40">
        <f>SUM(E41,I41)</f>
        <v>150000</v>
      </c>
    </row>
    <row r="41" spans="5:12" x14ac:dyDescent="0.25">
      <c r="E41" s="4">
        <v>0</v>
      </c>
      <c r="F41">
        <f>MAX(J36,J41,J46)</f>
        <v>250000</v>
      </c>
      <c r="I41" s="4">
        <v>150000</v>
      </c>
      <c r="J41">
        <f>L40</f>
        <v>150000</v>
      </c>
    </row>
    <row r="44" spans="5:12" x14ac:dyDescent="0.25">
      <c r="I44" t="s">
        <v>25</v>
      </c>
    </row>
    <row r="45" spans="5:12" x14ac:dyDescent="0.25">
      <c r="L45">
        <f>SUM(E41,I46)</f>
        <v>250000</v>
      </c>
    </row>
    <row r="46" spans="5:12" x14ac:dyDescent="0.25">
      <c r="I46" s="4">
        <v>250000</v>
      </c>
      <c r="J46">
        <f>L45</f>
        <v>250000</v>
      </c>
    </row>
    <row r="1000" spans="190:204" x14ac:dyDescent="0.25">
      <c r="GH1000" s="2" t="s">
        <v>3</v>
      </c>
      <c r="GI1000" s="2" t="s">
        <v>4</v>
      </c>
      <c r="GJ1000" s="2" t="s">
        <v>5</v>
      </c>
      <c r="GK1000" s="2" t="s">
        <v>6</v>
      </c>
      <c r="GL1000" s="2" t="s">
        <v>8</v>
      </c>
      <c r="GM1000" s="2" t="s">
        <v>9</v>
      </c>
      <c r="GN1000" s="2" t="s">
        <v>10</v>
      </c>
      <c r="GO1000" s="2" t="s">
        <v>11</v>
      </c>
      <c r="GP1000" s="2" t="s">
        <v>12</v>
      </c>
      <c r="GQ1000" s="2" t="s">
        <v>13</v>
      </c>
      <c r="GR1000" s="2" t="s">
        <v>14</v>
      </c>
      <c r="GS1000" s="2" t="s">
        <v>15</v>
      </c>
      <c r="GT1000" s="2" t="s">
        <v>16</v>
      </c>
      <c r="GU1000" s="2" t="s">
        <v>17</v>
      </c>
      <c r="GV1000" s="2" t="s">
        <v>18</v>
      </c>
    </row>
    <row r="1001" spans="190:204" x14ac:dyDescent="0.25">
      <c r="GH1001" s="2">
        <v>0</v>
      </c>
      <c r="GI1001" s="2" t="s">
        <v>7</v>
      </c>
      <c r="GJ1001" s="2">
        <v>0</v>
      </c>
      <c r="GK1001" s="2">
        <v>0</v>
      </c>
      <c r="GL1001" s="2">
        <v>0</v>
      </c>
      <c r="GM1001" s="2" t="s">
        <v>26</v>
      </c>
      <c r="GN1001" s="2">
        <v>3</v>
      </c>
      <c r="GO1001" s="2">
        <v>1</v>
      </c>
      <c r="GP1001" s="2">
        <v>2</v>
      </c>
      <c r="GQ1001" s="2">
        <v>3</v>
      </c>
      <c r="GR1001" s="2">
        <v>0</v>
      </c>
      <c r="GS1001" s="2">
        <v>0</v>
      </c>
      <c r="GT1001" s="3">
        <v>22</v>
      </c>
      <c r="GU1001" s="3">
        <v>1</v>
      </c>
      <c r="GV1001" s="3" t="b">
        <v>1</v>
      </c>
    </row>
    <row r="1002" spans="190:204" x14ac:dyDescent="0.25">
      <c r="GH1002" s="2">
        <v>1</v>
      </c>
      <c r="GL1002" s="2">
        <v>0</v>
      </c>
      <c r="GM1002" s="2" t="s">
        <v>19</v>
      </c>
      <c r="GN1002" s="2">
        <v>3</v>
      </c>
      <c r="GO1002" s="2">
        <v>4</v>
      </c>
      <c r="GP1002" s="2">
        <v>5</v>
      </c>
      <c r="GQ1002" s="2">
        <v>6</v>
      </c>
      <c r="GR1002" s="2">
        <v>0</v>
      </c>
      <c r="GS1002" s="2">
        <v>0</v>
      </c>
      <c r="GT1002" s="3">
        <v>7</v>
      </c>
      <c r="GU1002" s="3">
        <v>5</v>
      </c>
      <c r="GV1002" s="3" t="b">
        <v>1</v>
      </c>
    </row>
    <row r="1003" spans="190:204" x14ac:dyDescent="0.25">
      <c r="GH1003" s="2">
        <v>2</v>
      </c>
      <c r="GL1003" s="2">
        <v>0</v>
      </c>
      <c r="GM1003" s="2" t="s">
        <v>19</v>
      </c>
      <c r="GN1003" s="2">
        <v>3</v>
      </c>
      <c r="GO1003" s="2">
        <v>7</v>
      </c>
      <c r="GP1003" s="2">
        <v>8</v>
      </c>
      <c r="GQ1003" s="2">
        <v>9</v>
      </c>
      <c r="GR1003" s="2">
        <v>0</v>
      </c>
      <c r="GS1003" s="2">
        <v>0</v>
      </c>
      <c r="GT1003" s="3">
        <v>22</v>
      </c>
      <c r="GU1003" s="3">
        <v>5</v>
      </c>
      <c r="GV1003" s="3" t="b">
        <v>1</v>
      </c>
    </row>
    <row r="1004" spans="190:204" x14ac:dyDescent="0.25">
      <c r="GH1004">
        <v>3</v>
      </c>
      <c r="GL1004">
        <v>0</v>
      </c>
      <c r="GM1004" t="s">
        <v>19</v>
      </c>
      <c r="GN1004">
        <v>3</v>
      </c>
      <c r="GO1004">
        <v>10</v>
      </c>
      <c r="GP1004">
        <v>11</v>
      </c>
      <c r="GQ1004">
        <v>12</v>
      </c>
      <c r="GR1004">
        <v>0</v>
      </c>
      <c r="GS1004">
        <v>0</v>
      </c>
      <c r="GT1004">
        <v>37</v>
      </c>
      <c r="GU1004">
        <v>5</v>
      </c>
      <c r="GV1004" t="b">
        <v>1</v>
      </c>
    </row>
    <row r="1005" spans="190:204" x14ac:dyDescent="0.25">
      <c r="GH1005">
        <v>4</v>
      </c>
      <c r="GK1005">
        <v>0</v>
      </c>
      <c r="GL1005">
        <v>1</v>
      </c>
      <c r="GM1005" t="s">
        <v>20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</v>
      </c>
      <c r="GU1005">
        <v>9</v>
      </c>
      <c r="GV1005" t="b">
        <v>1</v>
      </c>
    </row>
    <row r="1006" spans="190:204" x14ac:dyDescent="0.25">
      <c r="GH1006">
        <v>5</v>
      </c>
      <c r="GK1006">
        <v>0</v>
      </c>
      <c r="GL1006">
        <v>1</v>
      </c>
      <c r="GM1006" t="s">
        <v>20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7</v>
      </c>
      <c r="GU1006">
        <v>9</v>
      </c>
      <c r="GV1006" t="b">
        <v>1</v>
      </c>
    </row>
    <row r="1007" spans="190:204" x14ac:dyDescent="0.25">
      <c r="GH1007">
        <v>6</v>
      </c>
      <c r="GK1007">
        <v>0</v>
      </c>
      <c r="GL1007">
        <v>1</v>
      </c>
      <c r="GM1007" t="s">
        <v>20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9</v>
      </c>
      <c r="GV1007" t="b">
        <v>1</v>
      </c>
    </row>
    <row r="1008" spans="190:204" x14ac:dyDescent="0.25">
      <c r="GH1008">
        <v>7</v>
      </c>
      <c r="GK1008" s="4">
        <v>0</v>
      </c>
      <c r="GL1008">
        <v>2</v>
      </c>
      <c r="GM1008" t="s">
        <v>20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17</v>
      </c>
      <c r="GU1008">
        <v>9</v>
      </c>
      <c r="GV1008" t="b">
        <v>1</v>
      </c>
    </row>
    <row r="1009" spans="190:204" x14ac:dyDescent="0.25">
      <c r="GH1009">
        <v>8</v>
      </c>
      <c r="GK1009" s="4">
        <v>0</v>
      </c>
      <c r="GL1009">
        <v>2</v>
      </c>
      <c r="GM1009" t="s">
        <v>20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22</v>
      </c>
      <c r="GU1009">
        <v>9</v>
      </c>
      <c r="GV1009" t="b">
        <v>1</v>
      </c>
    </row>
    <row r="1010" spans="190:204" x14ac:dyDescent="0.25">
      <c r="GH1010">
        <v>9</v>
      </c>
      <c r="GK1010" s="4">
        <v>0</v>
      </c>
      <c r="GL1010">
        <v>2</v>
      </c>
      <c r="GM1010" t="s">
        <v>20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27</v>
      </c>
      <c r="GU1010">
        <v>9</v>
      </c>
      <c r="GV1010" t="b">
        <v>1</v>
      </c>
    </row>
    <row r="1011" spans="190:204" x14ac:dyDescent="0.25">
      <c r="GH1011">
        <v>10</v>
      </c>
      <c r="GK1011">
        <v>0</v>
      </c>
      <c r="GL1011">
        <v>3</v>
      </c>
      <c r="GM1011" t="s">
        <v>20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32</v>
      </c>
      <c r="GU1011">
        <v>9</v>
      </c>
      <c r="GV1011" t="b">
        <v>1</v>
      </c>
    </row>
    <row r="1012" spans="190:204" x14ac:dyDescent="0.25">
      <c r="GH1012">
        <v>11</v>
      </c>
      <c r="GK1012">
        <v>0</v>
      </c>
      <c r="GL1012">
        <v>3</v>
      </c>
      <c r="GM1012" t="s">
        <v>20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37</v>
      </c>
      <c r="GU1012">
        <v>9</v>
      </c>
      <c r="GV1012" t="b">
        <v>1</v>
      </c>
    </row>
    <row r="1013" spans="190:204" x14ac:dyDescent="0.25">
      <c r="GH1013">
        <v>12</v>
      </c>
      <c r="GK1013">
        <v>0</v>
      </c>
      <c r="GL1013">
        <v>3</v>
      </c>
      <c r="GM1013" t="s">
        <v>20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42</v>
      </c>
      <c r="GU1013">
        <v>9</v>
      </c>
      <c r="GV1013" t="b">
        <v>1</v>
      </c>
    </row>
  </sheetData>
  <pageMargins left="0.7" right="0.7" top="0.75" bottom="0.75" header="0.3" footer="0.3"/>
  <pageSetup orientation="portrait" horizontalDpi="300" verticalDpi="300" r:id="rId1"/>
  <headerFooter>
    <oddFooter>&amp;l&amp;bTreePlan Student License, For Education Only&amp;r&amp;bTreePlan.com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040"/>
  <sheetViews>
    <sheetView zoomScaleNormal="100" workbookViewId="0">
      <selection activeCell="R16" sqref="R16"/>
    </sheetView>
  </sheetViews>
  <sheetFormatPr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</cols>
  <sheetData>
    <row r="2" spans="1:16" x14ac:dyDescent="0.25">
      <c r="A2" t="s">
        <v>39</v>
      </c>
      <c r="B2">
        <f>B71-'Problem Q1&amp;2'!C34</f>
        <v>16666.666666666657</v>
      </c>
    </row>
    <row r="3" spans="1:16" x14ac:dyDescent="0.25">
      <c r="B3" s="5" t="s">
        <v>21</v>
      </c>
      <c r="M3" s="4">
        <v>0.33333333333333331</v>
      </c>
      <c r="P3" s="6" t="s">
        <v>22</v>
      </c>
    </row>
    <row r="4" spans="1:16" x14ac:dyDescent="0.25">
      <c r="M4" t="s">
        <v>43</v>
      </c>
    </row>
    <row r="5" spans="1:16" x14ac:dyDescent="0.25">
      <c r="P5">
        <f>SUM(E26,I11,M6)</f>
        <v>50000</v>
      </c>
    </row>
    <row r="6" spans="1:16" x14ac:dyDescent="0.25">
      <c r="M6" s="4">
        <v>50000</v>
      </c>
      <c r="N6">
        <f>P5</f>
        <v>50000</v>
      </c>
    </row>
    <row r="8" spans="1:16" x14ac:dyDescent="0.25">
      <c r="M8" s="4">
        <v>0.33333333333333331</v>
      </c>
    </row>
    <row r="9" spans="1:16" x14ac:dyDescent="0.25">
      <c r="I9" t="s">
        <v>23</v>
      </c>
      <c r="M9" t="s">
        <v>44</v>
      </c>
    </row>
    <row r="10" spans="1:16" x14ac:dyDescent="0.25">
      <c r="P10">
        <f>SUM(E26,I11,M11)</f>
        <v>50000</v>
      </c>
    </row>
    <row r="11" spans="1:16" x14ac:dyDescent="0.25">
      <c r="I11" s="4">
        <v>0</v>
      </c>
      <c r="J11">
        <f>IF(ABS(1-(M3+M8+M13))&lt;=0.00001,M3*N6+M8*N11+M13*N16,NA())</f>
        <v>49999.999999999993</v>
      </c>
      <c r="M11" s="4">
        <v>50000</v>
      </c>
      <c r="N11">
        <f>P10</f>
        <v>50000</v>
      </c>
    </row>
    <row r="13" spans="1:16" x14ac:dyDescent="0.25">
      <c r="M13" s="4">
        <v>0.33333333333333331</v>
      </c>
    </row>
    <row r="14" spans="1:16" x14ac:dyDescent="0.25">
      <c r="M14" t="s">
        <v>45</v>
      </c>
    </row>
    <row r="15" spans="1:16" x14ac:dyDescent="0.25">
      <c r="P15">
        <f>SUM(E26,I11,M16)</f>
        <v>50000</v>
      </c>
    </row>
    <row r="16" spans="1:16" x14ac:dyDescent="0.25">
      <c r="M16" s="4">
        <v>50000</v>
      </c>
      <c r="N16">
        <f>P15</f>
        <v>50000</v>
      </c>
    </row>
    <row r="18" spans="5:16" x14ac:dyDescent="0.25">
      <c r="M18" s="4">
        <v>0.33333333333333331</v>
      </c>
    </row>
    <row r="19" spans="5:16" x14ac:dyDescent="0.25">
      <c r="M19" t="s">
        <v>43</v>
      </c>
    </row>
    <row r="20" spans="5:16" x14ac:dyDescent="0.25">
      <c r="P20">
        <f>SUM(E26,I26,M21)</f>
        <v>0</v>
      </c>
    </row>
    <row r="21" spans="5:16" x14ac:dyDescent="0.25">
      <c r="M21" s="4">
        <v>0</v>
      </c>
      <c r="N21">
        <f>P20</f>
        <v>0</v>
      </c>
    </row>
    <row r="23" spans="5:16" x14ac:dyDescent="0.25">
      <c r="E23" s="4">
        <f>1/3</f>
        <v>0.33333333333333331</v>
      </c>
      <c r="M23" s="4">
        <v>0.33333333333333331</v>
      </c>
    </row>
    <row r="24" spans="5:16" x14ac:dyDescent="0.25">
      <c r="E24" t="s">
        <v>40</v>
      </c>
      <c r="I24" t="s">
        <v>24</v>
      </c>
      <c r="M24" t="s">
        <v>44</v>
      </c>
    </row>
    <row r="25" spans="5:16" x14ac:dyDescent="0.25">
      <c r="G25">
        <f>IF(F26=J11,1,IF(F26=J26,2,IF(F26=J41,3)))</f>
        <v>1</v>
      </c>
      <c r="P25">
        <f>SUM(E26,I26,M26)</f>
        <v>0</v>
      </c>
    </row>
    <row r="26" spans="5:16" x14ac:dyDescent="0.25">
      <c r="E26" s="4">
        <v>0</v>
      </c>
      <c r="F26">
        <f>MAX(J11,J26,J41)</f>
        <v>49999.999999999993</v>
      </c>
      <c r="I26" s="4">
        <v>0</v>
      </c>
      <c r="J26">
        <f>IF(ABS(1-(M18+M23+M28))&lt;=0.00001,M18*N21+M23*N26+M28*N31,NA())</f>
        <v>0</v>
      </c>
      <c r="M26" s="4">
        <v>0</v>
      </c>
      <c r="N26">
        <f>P25</f>
        <v>0</v>
      </c>
    </row>
    <row r="28" spans="5:16" x14ac:dyDescent="0.25">
      <c r="M28" s="4">
        <v>0.33333333333333331</v>
      </c>
    </row>
    <row r="29" spans="5:16" x14ac:dyDescent="0.25">
      <c r="M29" t="s">
        <v>45</v>
      </c>
    </row>
    <row r="30" spans="5:16" x14ac:dyDescent="0.25">
      <c r="P30">
        <f>SUM(E26,I26,M31)</f>
        <v>0</v>
      </c>
    </row>
    <row r="31" spans="5:16" x14ac:dyDescent="0.25">
      <c r="M31" s="4">
        <v>0</v>
      </c>
      <c r="N31">
        <f>P30</f>
        <v>0</v>
      </c>
    </row>
    <row r="33" spans="9:16" x14ac:dyDescent="0.25">
      <c r="M33" s="4">
        <v>0.33333333333333331</v>
      </c>
    </row>
    <row r="34" spans="9:16" x14ac:dyDescent="0.25">
      <c r="M34" t="s">
        <v>43</v>
      </c>
    </row>
    <row r="35" spans="9:16" x14ac:dyDescent="0.25">
      <c r="P35">
        <f>SUM(E26,I41,M36)</f>
        <v>0</v>
      </c>
    </row>
    <row r="36" spans="9:16" x14ac:dyDescent="0.25">
      <c r="M36" s="4">
        <v>0</v>
      </c>
      <c r="N36">
        <f>P35</f>
        <v>0</v>
      </c>
    </row>
    <row r="38" spans="9:16" x14ac:dyDescent="0.25">
      <c r="M38" s="4">
        <v>0.33333333333333331</v>
      </c>
    </row>
    <row r="39" spans="9:16" x14ac:dyDescent="0.25">
      <c r="I39" t="s">
        <v>25</v>
      </c>
      <c r="M39" t="s">
        <v>44</v>
      </c>
    </row>
    <row r="40" spans="9:16" x14ac:dyDescent="0.25">
      <c r="P40">
        <f>SUM(E26,I41,M41)</f>
        <v>0</v>
      </c>
    </row>
    <row r="41" spans="9:16" x14ac:dyDescent="0.25">
      <c r="I41" s="4">
        <v>0</v>
      </c>
      <c r="J41">
        <f>IF(ABS(1-(M33+M38+M43))&lt;=0.00001,M33*N36+M38*N41+M43*N46,NA())</f>
        <v>0</v>
      </c>
      <c r="M41" s="4">
        <v>0</v>
      </c>
      <c r="N41">
        <f>P40</f>
        <v>0</v>
      </c>
    </row>
    <row r="43" spans="9:16" x14ac:dyDescent="0.25">
      <c r="M43" s="4">
        <v>0.33333333333333331</v>
      </c>
    </row>
    <row r="44" spans="9:16" x14ac:dyDescent="0.25">
      <c r="M44" t="s">
        <v>45</v>
      </c>
    </row>
    <row r="45" spans="9:16" x14ac:dyDescent="0.25">
      <c r="P45">
        <f>SUM(E26,I41,M46)</f>
        <v>0</v>
      </c>
    </row>
    <row r="46" spans="9:16" x14ac:dyDescent="0.25">
      <c r="M46" s="4">
        <v>0</v>
      </c>
      <c r="N46">
        <f>P45</f>
        <v>0</v>
      </c>
    </row>
    <row r="48" spans="9:16" x14ac:dyDescent="0.25">
      <c r="M48" s="4">
        <v>0.33333333333333331</v>
      </c>
    </row>
    <row r="49" spans="9:16" x14ac:dyDescent="0.25">
      <c r="M49" t="s">
        <v>43</v>
      </c>
    </row>
    <row r="50" spans="9:16" x14ac:dyDescent="0.25">
      <c r="P50">
        <f>SUM(E71,I56,M51)</f>
        <v>50000</v>
      </c>
    </row>
    <row r="51" spans="9:16" x14ac:dyDescent="0.25">
      <c r="M51" s="4">
        <v>50000</v>
      </c>
      <c r="N51">
        <f>P50</f>
        <v>50000</v>
      </c>
    </row>
    <row r="53" spans="9:16" x14ac:dyDescent="0.25">
      <c r="M53" s="4">
        <v>0.33333333333333331</v>
      </c>
    </row>
    <row r="54" spans="9:16" x14ac:dyDescent="0.25">
      <c r="I54" t="s">
        <v>23</v>
      </c>
      <c r="M54" t="s">
        <v>44</v>
      </c>
    </row>
    <row r="55" spans="9:16" x14ac:dyDescent="0.25">
      <c r="P55">
        <f>SUM(E71,I56,M56)</f>
        <v>50000</v>
      </c>
    </row>
    <row r="56" spans="9:16" x14ac:dyDescent="0.25">
      <c r="I56" s="4">
        <v>0</v>
      </c>
      <c r="J56">
        <f>IF(ABS(1-(M48+M53+M58))&lt;=0.00001,M48*N51+M53*N56+M58*N61,NA())</f>
        <v>49999.999999999993</v>
      </c>
      <c r="M56" s="4">
        <v>50000</v>
      </c>
      <c r="N56">
        <f>P55</f>
        <v>50000</v>
      </c>
    </row>
    <row r="58" spans="9:16" x14ac:dyDescent="0.25">
      <c r="M58" s="4">
        <v>0.33333333333333331</v>
      </c>
    </row>
    <row r="59" spans="9:16" x14ac:dyDescent="0.25">
      <c r="M59" t="s">
        <v>45</v>
      </c>
    </row>
    <row r="60" spans="9:16" x14ac:dyDescent="0.25">
      <c r="P60">
        <f>SUM(E71,I56,M61)</f>
        <v>50000</v>
      </c>
    </row>
    <row r="61" spans="9:16" x14ac:dyDescent="0.25">
      <c r="M61" s="4">
        <v>50000</v>
      </c>
      <c r="N61">
        <f>P60</f>
        <v>50000</v>
      </c>
    </row>
    <row r="63" spans="9:16" x14ac:dyDescent="0.25">
      <c r="M63" s="4">
        <v>0.33333333333333331</v>
      </c>
    </row>
    <row r="64" spans="9:16" x14ac:dyDescent="0.25">
      <c r="M64" t="s">
        <v>43</v>
      </c>
    </row>
    <row r="65" spans="2:16" x14ac:dyDescent="0.25">
      <c r="P65">
        <f>SUM(E71,I71,M66)</f>
        <v>0</v>
      </c>
    </row>
    <row r="66" spans="2:16" x14ac:dyDescent="0.25">
      <c r="M66" s="4">
        <v>0</v>
      </c>
      <c r="N66">
        <f>P65</f>
        <v>0</v>
      </c>
    </row>
    <row r="68" spans="2:16" x14ac:dyDescent="0.25">
      <c r="E68" s="4">
        <f>1/3</f>
        <v>0.33333333333333331</v>
      </c>
      <c r="M68" s="4">
        <v>0.33333333333333331</v>
      </c>
    </row>
    <row r="69" spans="2:16" x14ac:dyDescent="0.25">
      <c r="E69" t="s">
        <v>41</v>
      </c>
      <c r="I69" t="s">
        <v>24</v>
      </c>
      <c r="M69" t="s">
        <v>44</v>
      </c>
    </row>
    <row r="70" spans="2:16" x14ac:dyDescent="0.25">
      <c r="G70">
        <f>IF(F71=J56,1,IF(F71=J71,2,IF(F71=J86,3)))</f>
        <v>2</v>
      </c>
      <c r="P70">
        <f>SUM(E71,I71,M71)</f>
        <v>150000</v>
      </c>
    </row>
    <row r="71" spans="2:16" x14ac:dyDescent="0.25">
      <c r="B71">
        <f>IF(ABS(1-(E23+E68+E113))&lt;=0.00001,E23*F26+E68*F71+E113*F116,NA())</f>
        <v>83333.333333333314</v>
      </c>
      <c r="E71" s="4">
        <v>0</v>
      </c>
      <c r="F71">
        <f>MAX(J56,J71,J86)</f>
        <v>100000</v>
      </c>
      <c r="I71" s="4">
        <v>0</v>
      </c>
      <c r="J71">
        <f>IF(ABS(1-(M63+M68+M73))&lt;=0.00001,M63*N66+M68*N71+M73*N76,NA())</f>
        <v>100000</v>
      </c>
      <c r="M71" s="4">
        <v>150000</v>
      </c>
      <c r="N71">
        <f>P70</f>
        <v>150000</v>
      </c>
    </row>
    <row r="73" spans="2:16" x14ac:dyDescent="0.25">
      <c r="M73" s="4">
        <v>0.33333333333333331</v>
      </c>
    </row>
    <row r="74" spans="2:16" x14ac:dyDescent="0.25">
      <c r="M74" t="s">
        <v>45</v>
      </c>
    </row>
    <row r="75" spans="2:16" x14ac:dyDescent="0.25">
      <c r="P75">
        <f>SUM(E71,I71,M76)</f>
        <v>150000</v>
      </c>
    </row>
    <row r="76" spans="2:16" x14ac:dyDescent="0.25">
      <c r="M76" s="4">
        <v>150000</v>
      </c>
      <c r="N76">
        <f>P75</f>
        <v>150000</v>
      </c>
    </row>
    <row r="78" spans="2:16" x14ac:dyDescent="0.25">
      <c r="M78" s="4">
        <v>0.33333333333333331</v>
      </c>
    </row>
    <row r="79" spans="2:16" x14ac:dyDescent="0.25">
      <c r="M79" t="s">
        <v>43</v>
      </c>
    </row>
    <row r="80" spans="2:16" x14ac:dyDescent="0.25">
      <c r="P80">
        <f>SUM(E71,I86,M81)</f>
        <v>0</v>
      </c>
    </row>
    <row r="81" spans="9:16" x14ac:dyDescent="0.25">
      <c r="M81" s="4">
        <v>0</v>
      </c>
      <c r="N81">
        <f>P80</f>
        <v>0</v>
      </c>
    </row>
    <row r="83" spans="9:16" x14ac:dyDescent="0.25">
      <c r="M83" s="4">
        <v>0.33333333333333331</v>
      </c>
    </row>
    <row r="84" spans="9:16" x14ac:dyDescent="0.25">
      <c r="I84" t="s">
        <v>25</v>
      </c>
      <c r="M84" t="s">
        <v>44</v>
      </c>
    </row>
    <row r="85" spans="9:16" x14ac:dyDescent="0.25">
      <c r="P85">
        <f>SUM(E71,I86,M86)</f>
        <v>0</v>
      </c>
    </row>
    <row r="86" spans="9:16" x14ac:dyDescent="0.25">
      <c r="I86" s="4">
        <v>0</v>
      </c>
      <c r="J86">
        <f>IF(ABS(1-(M78+M83+M88))&lt;=0.00001,M78*N81+M83*N86+M88*N91,NA())</f>
        <v>0</v>
      </c>
      <c r="M86" s="4">
        <v>0</v>
      </c>
      <c r="N86">
        <f>P85</f>
        <v>0</v>
      </c>
    </row>
    <row r="88" spans="9:16" x14ac:dyDescent="0.25">
      <c r="M88" s="4">
        <v>0.33333333333333331</v>
      </c>
    </row>
    <row r="89" spans="9:16" x14ac:dyDescent="0.25">
      <c r="M89" t="s">
        <v>45</v>
      </c>
    </row>
    <row r="90" spans="9:16" x14ac:dyDescent="0.25">
      <c r="P90">
        <f>SUM(E71,I86,M91)</f>
        <v>0</v>
      </c>
    </row>
    <row r="91" spans="9:16" x14ac:dyDescent="0.25">
      <c r="M91" s="4">
        <v>0</v>
      </c>
      <c r="N91">
        <f>P90</f>
        <v>0</v>
      </c>
    </row>
    <row r="93" spans="9:16" x14ac:dyDescent="0.25">
      <c r="M93" s="4">
        <v>0.33333333333333331</v>
      </c>
    </row>
    <row r="94" spans="9:16" x14ac:dyDescent="0.25">
      <c r="M94" t="s">
        <v>43</v>
      </c>
    </row>
    <row r="95" spans="9:16" x14ac:dyDescent="0.25">
      <c r="P95">
        <f>SUM(E116,I101,M96)</f>
        <v>50000</v>
      </c>
    </row>
    <row r="96" spans="9:16" x14ac:dyDescent="0.25">
      <c r="M96" s="4">
        <v>50000</v>
      </c>
      <c r="N96">
        <f>P95</f>
        <v>50000</v>
      </c>
    </row>
    <row r="98" spans="9:16" x14ac:dyDescent="0.25">
      <c r="M98" s="4">
        <v>0.33333333333333331</v>
      </c>
    </row>
    <row r="99" spans="9:16" x14ac:dyDescent="0.25">
      <c r="I99" t="s">
        <v>23</v>
      </c>
      <c r="M99" t="s">
        <v>44</v>
      </c>
    </row>
    <row r="100" spans="9:16" x14ac:dyDescent="0.25">
      <c r="P100">
        <f>SUM(E116,I101,M101)</f>
        <v>50000</v>
      </c>
    </row>
    <row r="101" spans="9:16" x14ac:dyDescent="0.25">
      <c r="I101" s="4">
        <v>0</v>
      </c>
      <c r="J101">
        <f>IF(ABS(1-(M93+M98+M103))&lt;=0.00001,M93*N96+M98*N101+M103*N106,NA())</f>
        <v>49999.999999999993</v>
      </c>
      <c r="M101" s="4">
        <v>50000</v>
      </c>
      <c r="N101">
        <f>P100</f>
        <v>50000</v>
      </c>
    </row>
    <row r="103" spans="9:16" x14ac:dyDescent="0.25">
      <c r="M103" s="4">
        <v>0.33333333333333331</v>
      </c>
    </row>
    <row r="104" spans="9:16" x14ac:dyDescent="0.25">
      <c r="M104" t="s">
        <v>45</v>
      </c>
    </row>
    <row r="105" spans="9:16" x14ac:dyDescent="0.25">
      <c r="P105">
        <f>SUM(E116,I101,M106)</f>
        <v>50000</v>
      </c>
    </row>
    <row r="106" spans="9:16" x14ac:dyDescent="0.25">
      <c r="M106" s="4">
        <v>50000</v>
      </c>
      <c r="N106">
        <f>P105</f>
        <v>50000</v>
      </c>
    </row>
    <row r="108" spans="9:16" x14ac:dyDescent="0.25">
      <c r="M108" s="4">
        <v>0.33333333333333331</v>
      </c>
    </row>
    <row r="109" spans="9:16" x14ac:dyDescent="0.25">
      <c r="M109" t="s">
        <v>43</v>
      </c>
    </row>
    <row r="110" spans="9:16" x14ac:dyDescent="0.25">
      <c r="P110">
        <f>SUM(E116,I116,M111)</f>
        <v>0</v>
      </c>
    </row>
    <row r="111" spans="9:16" x14ac:dyDescent="0.25">
      <c r="M111" s="4">
        <v>0</v>
      </c>
      <c r="N111">
        <f>P110</f>
        <v>0</v>
      </c>
    </row>
    <row r="113" spans="5:16" x14ac:dyDescent="0.25">
      <c r="E113" s="4">
        <f>1/3</f>
        <v>0.33333333333333331</v>
      </c>
      <c r="M113" s="4">
        <v>0.33333333333333331</v>
      </c>
    </row>
    <row r="114" spans="5:16" x14ac:dyDescent="0.25">
      <c r="E114" t="s">
        <v>42</v>
      </c>
      <c r="I114" t="s">
        <v>24</v>
      </c>
      <c r="M114" t="s">
        <v>44</v>
      </c>
    </row>
    <row r="115" spans="5:16" x14ac:dyDescent="0.25">
      <c r="G115">
        <f>IF(F116=J101,1,IF(F116=J116,2,IF(F116=J131,3)))</f>
        <v>2</v>
      </c>
      <c r="P115">
        <f>SUM(E116,I116,M116)</f>
        <v>150000</v>
      </c>
    </row>
    <row r="116" spans="5:16" x14ac:dyDescent="0.25">
      <c r="E116" s="4">
        <v>0</v>
      </c>
      <c r="F116">
        <f>MAX(J101,J116,J131)</f>
        <v>100000</v>
      </c>
      <c r="I116" s="4">
        <v>0</v>
      </c>
      <c r="J116">
        <f>IF(ABS(1-(M108+M113+M118))&lt;=0.00001,M108*N111+M113*N116+M118*N121,NA())</f>
        <v>100000</v>
      </c>
      <c r="M116" s="4">
        <v>150000</v>
      </c>
      <c r="N116">
        <f>P115</f>
        <v>150000</v>
      </c>
    </row>
    <row r="118" spans="5:16" x14ac:dyDescent="0.25">
      <c r="M118" s="4">
        <v>0.33333333333333331</v>
      </c>
    </row>
    <row r="119" spans="5:16" x14ac:dyDescent="0.25">
      <c r="M119" t="s">
        <v>45</v>
      </c>
    </row>
    <row r="120" spans="5:16" x14ac:dyDescent="0.25">
      <c r="P120">
        <f>SUM(E116,I116,M121)</f>
        <v>150000</v>
      </c>
    </row>
    <row r="121" spans="5:16" x14ac:dyDescent="0.25">
      <c r="M121" s="4">
        <v>150000</v>
      </c>
      <c r="N121">
        <f>P120</f>
        <v>150000</v>
      </c>
    </row>
    <row r="123" spans="5:16" x14ac:dyDescent="0.25">
      <c r="M123" s="4">
        <v>0.33333333333333331</v>
      </c>
    </row>
    <row r="124" spans="5:16" x14ac:dyDescent="0.25">
      <c r="M124" t="s">
        <v>43</v>
      </c>
    </row>
    <row r="125" spans="5:16" x14ac:dyDescent="0.25">
      <c r="P125">
        <f>SUM(E116,I131,M126)</f>
        <v>0</v>
      </c>
    </row>
    <row r="126" spans="5:16" x14ac:dyDescent="0.25">
      <c r="M126" s="4">
        <v>0</v>
      </c>
      <c r="N126">
        <f>P125</f>
        <v>0</v>
      </c>
    </row>
    <row r="128" spans="5:16" x14ac:dyDescent="0.25">
      <c r="M128" s="4">
        <v>0.33333333333333331</v>
      </c>
    </row>
    <row r="129" spans="9:16" x14ac:dyDescent="0.25">
      <c r="I129" t="s">
        <v>25</v>
      </c>
      <c r="M129" t="s">
        <v>44</v>
      </c>
    </row>
    <row r="130" spans="9:16" x14ac:dyDescent="0.25">
      <c r="P130">
        <f>SUM(E116,I131,M131)</f>
        <v>0</v>
      </c>
    </row>
    <row r="131" spans="9:16" x14ac:dyDescent="0.25">
      <c r="I131" s="4">
        <v>0</v>
      </c>
      <c r="J131">
        <f>IF(ABS(1-(M123+M128+M133))&lt;=0.00001,M123*N126+M128*N131+M133*N136,NA())</f>
        <v>83333.333333333328</v>
      </c>
      <c r="M131" s="4">
        <v>0</v>
      </c>
      <c r="N131">
        <f>P130</f>
        <v>0</v>
      </c>
    </row>
    <row r="133" spans="9:16" x14ac:dyDescent="0.25">
      <c r="M133" s="4">
        <v>0.33333333333333331</v>
      </c>
    </row>
    <row r="134" spans="9:16" x14ac:dyDescent="0.25">
      <c r="M134" t="s">
        <v>45</v>
      </c>
    </row>
    <row r="135" spans="9:16" x14ac:dyDescent="0.25">
      <c r="P135">
        <f>SUM(E116,I131,M136)</f>
        <v>250000</v>
      </c>
    </row>
    <row r="136" spans="9:16" x14ac:dyDescent="0.25">
      <c r="M136" s="4">
        <v>250000</v>
      </c>
      <c r="N136">
        <f>P135</f>
        <v>250000</v>
      </c>
    </row>
    <row r="1000" spans="190:204" x14ac:dyDescent="0.25">
      <c r="GH1000" s="2" t="s">
        <v>3</v>
      </c>
      <c r="GI1000" s="2" t="s">
        <v>4</v>
      </c>
      <c r="GJ1000" s="2" t="s">
        <v>5</v>
      </c>
      <c r="GK1000" s="2" t="s">
        <v>6</v>
      </c>
      <c r="GL1000" s="2" t="s">
        <v>8</v>
      </c>
      <c r="GM1000" s="2" t="s">
        <v>9</v>
      </c>
      <c r="GN1000" s="2" t="s">
        <v>10</v>
      </c>
      <c r="GO1000" s="2" t="s">
        <v>11</v>
      </c>
      <c r="GP1000" s="2" t="s">
        <v>12</v>
      </c>
      <c r="GQ1000" s="2" t="s">
        <v>13</v>
      </c>
      <c r="GR1000" s="2" t="s">
        <v>14</v>
      </c>
      <c r="GS1000" s="2" t="s">
        <v>15</v>
      </c>
      <c r="GT1000" s="2" t="s">
        <v>16</v>
      </c>
      <c r="GU1000" s="2" t="s">
        <v>17</v>
      </c>
      <c r="GV1000" s="2" t="s">
        <v>18</v>
      </c>
    </row>
    <row r="1001" spans="190:204" x14ac:dyDescent="0.25">
      <c r="GH1001" s="2">
        <v>0</v>
      </c>
      <c r="GI1001" s="2" t="s">
        <v>7</v>
      </c>
      <c r="GJ1001" s="2">
        <v>0</v>
      </c>
      <c r="GK1001" s="2">
        <v>0</v>
      </c>
      <c r="GL1001" s="2">
        <v>0</v>
      </c>
      <c r="GM1001" s="2" t="s">
        <v>26</v>
      </c>
      <c r="GN1001" s="2">
        <v>3</v>
      </c>
      <c r="GO1001" s="2">
        <v>1</v>
      </c>
      <c r="GP1001" s="2">
        <v>2</v>
      </c>
      <c r="GQ1001" s="2">
        <v>3</v>
      </c>
      <c r="GR1001" s="2">
        <v>0</v>
      </c>
      <c r="GS1001" s="2">
        <v>0</v>
      </c>
      <c r="GT1001" s="3">
        <v>67</v>
      </c>
      <c r="GU1001" s="3">
        <v>1</v>
      </c>
      <c r="GV1001" s="3" t="b">
        <v>1</v>
      </c>
    </row>
    <row r="1002" spans="190:204" x14ac:dyDescent="0.25">
      <c r="GH1002" s="2">
        <v>1</v>
      </c>
      <c r="GL1002" s="2">
        <v>0</v>
      </c>
      <c r="GM1002" s="2" t="s">
        <v>19</v>
      </c>
      <c r="GN1002" s="2">
        <v>3</v>
      </c>
      <c r="GO1002" s="2">
        <v>4</v>
      </c>
      <c r="GP1002" s="2">
        <v>5</v>
      </c>
      <c r="GQ1002" s="2">
        <v>6</v>
      </c>
      <c r="GR1002" s="2">
        <v>0</v>
      </c>
      <c r="GS1002" s="2">
        <v>0</v>
      </c>
      <c r="GT1002" s="3">
        <v>22</v>
      </c>
      <c r="GU1002" s="3">
        <v>5</v>
      </c>
      <c r="GV1002" s="3" t="b">
        <v>1</v>
      </c>
    </row>
    <row r="1003" spans="190:204" x14ac:dyDescent="0.25">
      <c r="GH1003" s="2">
        <v>2</v>
      </c>
      <c r="GL1003" s="2">
        <v>0</v>
      </c>
      <c r="GM1003" s="2" t="s">
        <v>19</v>
      </c>
      <c r="GN1003" s="2">
        <v>3</v>
      </c>
      <c r="GO1003" s="2">
        <v>7</v>
      </c>
      <c r="GP1003" s="2">
        <v>8</v>
      </c>
      <c r="GQ1003" s="2">
        <v>9</v>
      </c>
      <c r="GR1003" s="2">
        <v>0</v>
      </c>
      <c r="GS1003" s="2">
        <v>0</v>
      </c>
      <c r="GT1003" s="3">
        <v>67</v>
      </c>
      <c r="GU1003" s="3">
        <v>5</v>
      </c>
      <c r="GV1003" s="3" t="b">
        <v>1</v>
      </c>
    </row>
    <row r="1004" spans="190:204" x14ac:dyDescent="0.25">
      <c r="GH1004">
        <v>3</v>
      </c>
      <c r="GL1004">
        <v>0</v>
      </c>
      <c r="GM1004" t="s">
        <v>19</v>
      </c>
      <c r="GN1004">
        <v>3</v>
      </c>
      <c r="GO1004">
        <v>10</v>
      </c>
      <c r="GP1004">
        <v>11</v>
      </c>
      <c r="GQ1004">
        <v>12</v>
      </c>
      <c r="GR1004">
        <v>0</v>
      </c>
      <c r="GS1004">
        <v>0</v>
      </c>
      <c r="GT1004">
        <v>112</v>
      </c>
      <c r="GU1004">
        <v>5</v>
      </c>
      <c r="GV1004" t="b">
        <v>1</v>
      </c>
    </row>
    <row r="1005" spans="190:204" x14ac:dyDescent="0.25">
      <c r="GH1005">
        <v>4</v>
      </c>
      <c r="GK1005" s="4">
        <v>0</v>
      </c>
      <c r="GL1005">
        <v>1</v>
      </c>
      <c r="GM1005" t="s">
        <v>26</v>
      </c>
      <c r="GN1005">
        <v>3</v>
      </c>
      <c r="GO1005">
        <v>13</v>
      </c>
      <c r="GP1005">
        <v>14</v>
      </c>
      <c r="GQ1005">
        <v>15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25">
      <c r="GH1006">
        <v>5</v>
      </c>
      <c r="GK1006" s="4">
        <v>0</v>
      </c>
      <c r="GL1006">
        <v>1</v>
      </c>
      <c r="GM1006" t="s">
        <v>26</v>
      </c>
      <c r="GN1006">
        <v>3</v>
      </c>
      <c r="GO1006">
        <v>16</v>
      </c>
      <c r="GP1006">
        <v>17</v>
      </c>
      <c r="GQ1006">
        <v>18</v>
      </c>
      <c r="GR1006">
        <v>0</v>
      </c>
      <c r="GS1006">
        <v>0</v>
      </c>
      <c r="GT1006">
        <v>22</v>
      </c>
      <c r="GU1006">
        <v>9</v>
      </c>
      <c r="GV1006" t="b">
        <v>1</v>
      </c>
    </row>
    <row r="1007" spans="190:204" x14ac:dyDescent="0.25">
      <c r="GH1007">
        <v>6</v>
      </c>
      <c r="GK1007" s="4">
        <v>0</v>
      </c>
      <c r="GL1007">
        <v>1</v>
      </c>
      <c r="GM1007" t="s">
        <v>26</v>
      </c>
      <c r="GN1007">
        <v>3</v>
      </c>
      <c r="GO1007">
        <v>19</v>
      </c>
      <c r="GP1007">
        <v>20</v>
      </c>
      <c r="GQ1007">
        <v>21</v>
      </c>
      <c r="GR1007">
        <v>0</v>
      </c>
      <c r="GS1007">
        <v>0</v>
      </c>
      <c r="GT1007">
        <v>37</v>
      </c>
      <c r="GU1007">
        <v>9</v>
      </c>
      <c r="GV1007" t="b">
        <v>1</v>
      </c>
    </row>
    <row r="1008" spans="190:204" x14ac:dyDescent="0.25">
      <c r="GH1008">
        <v>7</v>
      </c>
      <c r="GK1008">
        <v>0</v>
      </c>
      <c r="GL1008">
        <v>2</v>
      </c>
      <c r="GM1008" t="s">
        <v>26</v>
      </c>
      <c r="GN1008">
        <v>3</v>
      </c>
      <c r="GO1008">
        <v>22</v>
      </c>
      <c r="GP1008">
        <v>23</v>
      </c>
      <c r="GQ1008">
        <v>24</v>
      </c>
      <c r="GR1008">
        <v>0</v>
      </c>
      <c r="GS1008">
        <v>0</v>
      </c>
      <c r="GT1008">
        <v>52</v>
      </c>
      <c r="GU1008">
        <v>9</v>
      </c>
      <c r="GV1008" t="b">
        <v>1</v>
      </c>
    </row>
    <row r="1009" spans="190:204" x14ac:dyDescent="0.25">
      <c r="GH1009">
        <v>8</v>
      </c>
      <c r="GK1009">
        <v>0</v>
      </c>
      <c r="GL1009">
        <v>2</v>
      </c>
      <c r="GM1009" t="s">
        <v>26</v>
      </c>
      <c r="GN1009">
        <v>3</v>
      </c>
      <c r="GO1009">
        <v>25</v>
      </c>
      <c r="GP1009">
        <v>26</v>
      </c>
      <c r="GQ1009">
        <v>27</v>
      </c>
      <c r="GR1009">
        <v>0</v>
      </c>
      <c r="GS1009">
        <v>0</v>
      </c>
      <c r="GT1009">
        <v>67</v>
      </c>
      <c r="GU1009">
        <v>9</v>
      </c>
      <c r="GV1009" t="b">
        <v>1</v>
      </c>
    </row>
    <row r="1010" spans="190:204" x14ac:dyDescent="0.25">
      <c r="GH1010">
        <v>9</v>
      </c>
      <c r="GK1010">
        <v>0</v>
      </c>
      <c r="GL1010">
        <v>2</v>
      </c>
      <c r="GM1010" t="s">
        <v>26</v>
      </c>
      <c r="GN1010">
        <v>3</v>
      </c>
      <c r="GO1010">
        <v>28</v>
      </c>
      <c r="GP1010">
        <v>29</v>
      </c>
      <c r="GQ1010">
        <v>30</v>
      </c>
      <c r="GR1010">
        <v>0</v>
      </c>
      <c r="GS1010">
        <v>0</v>
      </c>
      <c r="GT1010">
        <v>82</v>
      </c>
      <c r="GU1010">
        <v>9</v>
      </c>
      <c r="GV1010" t="b">
        <v>1</v>
      </c>
    </row>
    <row r="1011" spans="190:204" x14ac:dyDescent="0.25">
      <c r="GH1011">
        <v>10</v>
      </c>
      <c r="GK1011">
        <v>0</v>
      </c>
      <c r="GL1011">
        <v>3</v>
      </c>
      <c r="GM1011" t="s">
        <v>26</v>
      </c>
      <c r="GN1011">
        <v>3</v>
      </c>
      <c r="GO1011">
        <v>31</v>
      </c>
      <c r="GP1011">
        <v>32</v>
      </c>
      <c r="GQ1011">
        <v>33</v>
      </c>
      <c r="GR1011">
        <v>0</v>
      </c>
      <c r="GS1011">
        <v>0</v>
      </c>
      <c r="GT1011">
        <v>97</v>
      </c>
      <c r="GU1011">
        <v>9</v>
      </c>
      <c r="GV1011" t="b">
        <v>1</v>
      </c>
    </row>
    <row r="1012" spans="190:204" x14ac:dyDescent="0.25">
      <c r="GH1012">
        <v>11</v>
      </c>
      <c r="GK1012">
        <v>0</v>
      </c>
      <c r="GL1012">
        <v>3</v>
      </c>
      <c r="GM1012" t="s">
        <v>26</v>
      </c>
      <c r="GN1012">
        <v>3</v>
      </c>
      <c r="GO1012">
        <v>34</v>
      </c>
      <c r="GP1012">
        <v>35</v>
      </c>
      <c r="GQ1012">
        <v>36</v>
      </c>
      <c r="GR1012">
        <v>0</v>
      </c>
      <c r="GS1012">
        <v>0</v>
      </c>
      <c r="GT1012">
        <v>112</v>
      </c>
      <c r="GU1012">
        <v>9</v>
      </c>
      <c r="GV1012" t="b">
        <v>1</v>
      </c>
    </row>
    <row r="1013" spans="190:204" x14ac:dyDescent="0.25">
      <c r="GH1013">
        <v>12</v>
      </c>
      <c r="GK1013">
        <v>0</v>
      </c>
      <c r="GL1013">
        <v>3</v>
      </c>
      <c r="GM1013" t="s">
        <v>26</v>
      </c>
      <c r="GN1013">
        <v>3</v>
      </c>
      <c r="GO1013">
        <v>37</v>
      </c>
      <c r="GP1013">
        <v>38</v>
      </c>
      <c r="GQ1013">
        <v>39</v>
      </c>
      <c r="GR1013">
        <v>0</v>
      </c>
      <c r="GS1013">
        <v>0</v>
      </c>
      <c r="GT1013">
        <v>127</v>
      </c>
      <c r="GU1013">
        <v>9</v>
      </c>
      <c r="GV1013" t="b">
        <v>1</v>
      </c>
    </row>
    <row r="1014" spans="190:204" x14ac:dyDescent="0.25">
      <c r="GH1014">
        <v>13</v>
      </c>
      <c r="GL1014">
        <v>4</v>
      </c>
      <c r="GM1014" t="s">
        <v>20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</v>
      </c>
      <c r="GU1014">
        <v>13</v>
      </c>
      <c r="GV1014" t="b">
        <v>1</v>
      </c>
    </row>
    <row r="1015" spans="190:204" x14ac:dyDescent="0.25">
      <c r="GH1015">
        <v>14</v>
      </c>
      <c r="GL1015">
        <v>4</v>
      </c>
      <c r="GM1015" t="s">
        <v>20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7</v>
      </c>
      <c r="GU1015">
        <v>13</v>
      </c>
      <c r="GV1015" t="b">
        <v>1</v>
      </c>
    </row>
    <row r="1016" spans="190:204" x14ac:dyDescent="0.25">
      <c r="GH1016">
        <v>15</v>
      </c>
      <c r="GL1016">
        <v>4</v>
      </c>
      <c r="GM1016" t="s">
        <v>20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12</v>
      </c>
      <c r="GU1016">
        <v>13</v>
      </c>
      <c r="GV1016" t="b">
        <v>1</v>
      </c>
    </row>
    <row r="1017" spans="190:204" x14ac:dyDescent="0.25">
      <c r="GH1017">
        <v>16</v>
      </c>
      <c r="GL1017">
        <v>5</v>
      </c>
      <c r="GM1017" t="s">
        <v>20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17</v>
      </c>
      <c r="GU1017">
        <v>13</v>
      </c>
      <c r="GV1017" t="b">
        <v>1</v>
      </c>
    </row>
    <row r="1018" spans="190:204" x14ac:dyDescent="0.25">
      <c r="GH1018">
        <v>17</v>
      </c>
      <c r="GL1018">
        <v>5</v>
      </c>
      <c r="GM1018" t="s">
        <v>20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22</v>
      </c>
      <c r="GU1018">
        <v>13</v>
      </c>
      <c r="GV1018" t="b">
        <v>1</v>
      </c>
    </row>
    <row r="1019" spans="190:204" x14ac:dyDescent="0.25">
      <c r="GH1019">
        <v>18</v>
      </c>
      <c r="GL1019">
        <v>5</v>
      </c>
      <c r="GM1019" t="s">
        <v>20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27</v>
      </c>
      <c r="GU1019">
        <v>13</v>
      </c>
      <c r="GV1019" t="b">
        <v>1</v>
      </c>
    </row>
    <row r="1020" spans="190:204" x14ac:dyDescent="0.25">
      <c r="GH1020">
        <v>19</v>
      </c>
      <c r="GL1020">
        <v>6</v>
      </c>
      <c r="GM1020" t="s">
        <v>20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32</v>
      </c>
      <c r="GU1020">
        <v>13</v>
      </c>
      <c r="GV1020" t="b">
        <v>1</v>
      </c>
    </row>
    <row r="1021" spans="190:204" x14ac:dyDescent="0.25">
      <c r="GH1021">
        <v>20</v>
      </c>
      <c r="GL1021">
        <v>6</v>
      </c>
      <c r="GM1021" t="s">
        <v>20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37</v>
      </c>
      <c r="GU1021">
        <v>13</v>
      </c>
      <c r="GV1021" t="b">
        <v>1</v>
      </c>
    </row>
    <row r="1022" spans="190:204" x14ac:dyDescent="0.25">
      <c r="GH1022">
        <v>21</v>
      </c>
      <c r="GL1022">
        <v>6</v>
      </c>
      <c r="GM1022" t="s">
        <v>20</v>
      </c>
      <c r="GN1022">
        <v>0</v>
      </c>
      <c r="GO1022">
        <v>0</v>
      </c>
      <c r="GP1022">
        <v>0</v>
      </c>
      <c r="GQ1022">
        <v>0</v>
      </c>
      <c r="GR1022">
        <v>0</v>
      </c>
      <c r="GS1022">
        <v>0</v>
      </c>
      <c r="GT1022">
        <v>42</v>
      </c>
      <c r="GU1022">
        <v>13</v>
      </c>
      <c r="GV1022" t="b">
        <v>1</v>
      </c>
    </row>
    <row r="1023" spans="190:204" x14ac:dyDescent="0.25">
      <c r="GH1023">
        <v>22</v>
      </c>
      <c r="GL1023">
        <v>7</v>
      </c>
      <c r="GM1023" t="s">
        <v>20</v>
      </c>
      <c r="GN1023">
        <v>0</v>
      </c>
      <c r="GO1023">
        <v>0</v>
      </c>
      <c r="GP1023">
        <v>0</v>
      </c>
      <c r="GQ1023">
        <v>0</v>
      </c>
      <c r="GR1023">
        <v>0</v>
      </c>
      <c r="GS1023">
        <v>0</v>
      </c>
      <c r="GT1023">
        <v>47</v>
      </c>
      <c r="GU1023">
        <v>13</v>
      </c>
      <c r="GV1023" t="b">
        <v>1</v>
      </c>
    </row>
    <row r="1024" spans="190:204" x14ac:dyDescent="0.25">
      <c r="GH1024">
        <v>23</v>
      </c>
      <c r="GL1024">
        <v>7</v>
      </c>
      <c r="GM1024" t="s">
        <v>20</v>
      </c>
      <c r="GN1024">
        <v>0</v>
      </c>
      <c r="GO1024">
        <v>0</v>
      </c>
      <c r="GP1024">
        <v>0</v>
      </c>
      <c r="GQ1024">
        <v>0</v>
      </c>
      <c r="GR1024">
        <v>0</v>
      </c>
      <c r="GS1024">
        <v>0</v>
      </c>
      <c r="GT1024">
        <v>52</v>
      </c>
      <c r="GU1024">
        <v>13</v>
      </c>
      <c r="GV1024" t="b">
        <v>1</v>
      </c>
    </row>
    <row r="1025" spans="190:204" x14ac:dyDescent="0.25">
      <c r="GH1025">
        <v>24</v>
      </c>
      <c r="GL1025">
        <v>7</v>
      </c>
      <c r="GM1025" t="s">
        <v>20</v>
      </c>
      <c r="GN1025">
        <v>0</v>
      </c>
      <c r="GO1025">
        <v>0</v>
      </c>
      <c r="GP1025">
        <v>0</v>
      </c>
      <c r="GQ1025">
        <v>0</v>
      </c>
      <c r="GR1025">
        <v>0</v>
      </c>
      <c r="GS1025">
        <v>0</v>
      </c>
      <c r="GT1025">
        <v>57</v>
      </c>
      <c r="GU1025">
        <v>13</v>
      </c>
      <c r="GV1025" t="b">
        <v>1</v>
      </c>
    </row>
    <row r="1026" spans="190:204" x14ac:dyDescent="0.25">
      <c r="GH1026">
        <v>25</v>
      </c>
      <c r="GL1026">
        <v>8</v>
      </c>
      <c r="GM1026" t="s">
        <v>20</v>
      </c>
      <c r="GN1026">
        <v>0</v>
      </c>
      <c r="GO1026">
        <v>0</v>
      </c>
      <c r="GP1026">
        <v>0</v>
      </c>
      <c r="GQ1026">
        <v>0</v>
      </c>
      <c r="GR1026">
        <v>0</v>
      </c>
      <c r="GS1026">
        <v>0</v>
      </c>
      <c r="GT1026">
        <v>62</v>
      </c>
      <c r="GU1026">
        <v>13</v>
      </c>
      <c r="GV1026" t="b">
        <v>1</v>
      </c>
    </row>
    <row r="1027" spans="190:204" x14ac:dyDescent="0.25">
      <c r="GH1027">
        <v>26</v>
      </c>
      <c r="GL1027">
        <v>8</v>
      </c>
      <c r="GM1027" t="s">
        <v>20</v>
      </c>
      <c r="GN1027">
        <v>0</v>
      </c>
      <c r="GO1027">
        <v>0</v>
      </c>
      <c r="GP1027">
        <v>0</v>
      </c>
      <c r="GQ1027">
        <v>0</v>
      </c>
      <c r="GR1027">
        <v>0</v>
      </c>
      <c r="GS1027">
        <v>0</v>
      </c>
      <c r="GT1027">
        <v>67</v>
      </c>
      <c r="GU1027">
        <v>13</v>
      </c>
      <c r="GV1027" t="b">
        <v>1</v>
      </c>
    </row>
    <row r="1028" spans="190:204" x14ac:dyDescent="0.25">
      <c r="GH1028">
        <v>27</v>
      </c>
      <c r="GL1028">
        <v>8</v>
      </c>
      <c r="GM1028" t="s">
        <v>20</v>
      </c>
      <c r="GN1028">
        <v>0</v>
      </c>
      <c r="GO1028">
        <v>0</v>
      </c>
      <c r="GP1028">
        <v>0</v>
      </c>
      <c r="GQ1028">
        <v>0</v>
      </c>
      <c r="GR1028">
        <v>0</v>
      </c>
      <c r="GS1028">
        <v>0</v>
      </c>
      <c r="GT1028">
        <v>72</v>
      </c>
      <c r="GU1028">
        <v>13</v>
      </c>
      <c r="GV1028" t="b">
        <v>1</v>
      </c>
    </row>
    <row r="1029" spans="190:204" x14ac:dyDescent="0.25">
      <c r="GH1029">
        <v>28</v>
      </c>
      <c r="GL1029">
        <v>9</v>
      </c>
      <c r="GM1029" t="s">
        <v>20</v>
      </c>
      <c r="GN1029">
        <v>0</v>
      </c>
      <c r="GO1029">
        <v>0</v>
      </c>
      <c r="GP1029">
        <v>0</v>
      </c>
      <c r="GQ1029">
        <v>0</v>
      </c>
      <c r="GR1029">
        <v>0</v>
      </c>
      <c r="GS1029">
        <v>0</v>
      </c>
      <c r="GT1029">
        <v>77</v>
      </c>
      <c r="GU1029">
        <v>13</v>
      </c>
      <c r="GV1029" t="b">
        <v>1</v>
      </c>
    </row>
    <row r="1030" spans="190:204" x14ac:dyDescent="0.25">
      <c r="GH1030">
        <v>29</v>
      </c>
      <c r="GL1030">
        <v>9</v>
      </c>
      <c r="GM1030" t="s">
        <v>20</v>
      </c>
      <c r="GN1030">
        <v>0</v>
      </c>
      <c r="GO1030">
        <v>0</v>
      </c>
      <c r="GP1030">
        <v>0</v>
      </c>
      <c r="GQ1030">
        <v>0</v>
      </c>
      <c r="GR1030">
        <v>0</v>
      </c>
      <c r="GS1030">
        <v>0</v>
      </c>
      <c r="GT1030">
        <v>82</v>
      </c>
      <c r="GU1030">
        <v>13</v>
      </c>
      <c r="GV1030" t="b">
        <v>1</v>
      </c>
    </row>
    <row r="1031" spans="190:204" x14ac:dyDescent="0.25">
      <c r="GH1031">
        <v>30</v>
      </c>
      <c r="GL1031">
        <v>9</v>
      </c>
      <c r="GM1031" t="s">
        <v>20</v>
      </c>
      <c r="GN1031">
        <v>0</v>
      </c>
      <c r="GO1031">
        <v>0</v>
      </c>
      <c r="GP1031">
        <v>0</v>
      </c>
      <c r="GQ1031">
        <v>0</v>
      </c>
      <c r="GR1031">
        <v>0</v>
      </c>
      <c r="GS1031">
        <v>0</v>
      </c>
      <c r="GT1031">
        <v>87</v>
      </c>
      <c r="GU1031">
        <v>13</v>
      </c>
      <c r="GV1031" t="b">
        <v>1</v>
      </c>
    </row>
    <row r="1032" spans="190:204" x14ac:dyDescent="0.25">
      <c r="GH1032">
        <v>31</v>
      </c>
      <c r="GL1032">
        <v>10</v>
      </c>
      <c r="GM1032" t="s">
        <v>20</v>
      </c>
      <c r="GN1032">
        <v>0</v>
      </c>
      <c r="GO1032">
        <v>0</v>
      </c>
      <c r="GP1032">
        <v>0</v>
      </c>
      <c r="GQ1032">
        <v>0</v>
      </c>
      <c r="GR1032">
        <v>0</v>
      </c>
      <c r="GS1032">
        <v>0</v>
      </c>
      <c r="GT1032">
        <v>92</v>
      </c>
      <c r="GU1032">
        <v>13</v>
      </c>
      <c r="GV1032" t="b">
        <v>1</v>
      </c>
    </row>
    <row r="1033" spans="190:204" x14ac:dyDescent="0.25">
      <c r="GH1033">
        <v>32</v>
      </c>
      <c r="GL1033">
        <v>10</v>
      </c>
      <c r="GM1033" t="s">
        <v>20</v>
      </c>
      <c r="GN1033">
        <v>0</v>
      </c>
      <c r="GO1033">
        <v>0</v>
      </c>
      <c r="GP1033">
        <v>0</v>
      </c>
      <c r="GQ1033">
        <v>0</v>
      </c>
      <c r="GR1033">
        <v>0</v>
      </c>
      <c r="GS1033">
        <v>0</v>
      </c>
      <c r="GT1033">
        <v>97</v>
      </c>
      <c r="GU1033">
        <v>13</v>
      </c>
      <c r="GV1033" t="b">
        <v>1</v>
      </c>
    </row>
    <row r="1034" spans="190:204" x14ac:dyDescent="0.25">
      <c r="GH1034">
        <v>33</v>
      </c>
      <c r="GL1034">
        <v>10</v>
      </c>
      <c r="GM1034" t="s">
        <v>20</v>
      </c>
      <c r="GN1034">
        <v>0</v>
      </c>
      <c r="GO1034">
        <v>0</v>
      </c>
      <c r="GP1034">
        <v>0</v>
      </c>
      <c r="GQ1034">
        <v>0</v>
      </c>
      <c r="GR1034">
        <v>0</v>
      </c>
      <c r="GS1034">
        <v>0</v>
      </c>
      <c r="GT1034">
        <v>102</v>
      </c>
      <c r="GU1034">
        <v>13</v>
      </c>
      <c r="GV1034" t="b">
        <v>1</v>
      </c>
    </row>
    <row r="1035" spans="190:204" x14ac:dyDescent="0.25">
      <c r="GH1035">
        <v>34</v>
      </c>
      <c r="GL1035">
        <v>11</v>
      </c>
      <c r="GM1035" t="s">
        <v>20</v>
      </c>
      <c r="GN1035">
        <v>0</v>
      </c>
      <c r="GO1035">
        <v>0</v>
      </c>
      <c r="GP1035">
        <v>0</v>
      </c>
      <c r="GQ1035">
        <v>0</v>
      </c>
      <c r="GR1035">
        <v>0</v>
      </c>
      <c r="GS1035">
        <v>0</v>
      </c>
      <c r="GT1035">
        <v>107</v>
      </c>
      <c r="GU1035">
        <v>13</v>
      </c>
      <c r="GV1035" t="b">
        <v>1</v>
      </c>
    </row>
    <row r="1036" spans="190:204" x14ac:dyDescent="0.25">
      <c r="GH1036">
        <v>35</v>
      </c>
      <c r="GL1036">
        <v>11</v>
      </c>
      <c r="GM1036" t="s">
        <v>20</v>
      </c>
      <c r="GN1036">
        <v>0</v>
      </c>
      <c r="GO1036">
        <v>0</v>
      </c>
      <c r="GP1036">
        <v>0</v>
      </c>
      <c r="GQ1036">
        <v>0</v>
      </c>
      <c r="GR1036">
        <v>0</v>
      </c>
      <c r="GS1036">
        <v>0</v>
      </c>
      <c r="GT1036">
        <v>112</v>
      </c>
      <c r="GU1036">
        <v>13</v>
      </c>
      <c r="GV1036" t="b">
        <v>1</v>
      </c>
    </row>
    <row r="1037" spans="190:204" x14ac:dyDescent="0.25">
      <c r="GH1037">
        <v>36</v>
      </c>
      <c r="GL1037">
        <v>11</v>
      </c>
      <c r="GM1037" t="s">
        <v>20</v>
      </c>
      <c r="GN1037">
        <v>0</v>
      </c>
      <c r="GO1037">
        <v>0</v>
      </c>
      <c r="GP1037">
        <v>0</v>
      </c>
      <c r="GQ1037">
        <v>0</v>
      </c>
      <c r="GR1037">
        <v>0</v>
      </c>
      <c r="GS1037">
        <v>0</v>
      </c>
      <c r="GT1037">
        <v>117</v>
      </c>
      <c r="GU1037">
        <v>13</v>
      </c>
      <c r="GV1037" t="b">
        <v>1</v>
      </c>
    </row>
    <row r="1038" spans="190:204" x14ac:dyDescent="0.25">
      <c r="GH1038">
        <v>37</v>
      </c>
      <c r="GL1038">
        <v>12</v>
      </c>
      <c r="GM1038" t="s">
        <v>20</v>
      </c>
      <c r="GN1038">
        <v>0</v>
      </c>
      <c r="GO1038">
        <v>0</v>
      </c>
      <c r="GP1038">
        <v>0</v>
      </c>
      <c r="GQ1038">
        <v>0</v>
      </c>
      <c r="GR1038">
        <v>0</v>
      </c>
      <c r="GS1038">
        <v>0</v>
      </c>
      <c r="GT1038">
        <v>122</v>
      </c>
      <c r="GU1038">
        <v>13</v>
      </c>
      <c r="GV1038" t="b">
        <v>1</v>
      </c>
    </row>
    <row r="1039" spans="190:204" x14ac:dyDescent="0.25">
      <c r="GH1039">
        <v>38</v>
      </c>
      <c r="GL1039">
        <v>12</v>
      </c>
      <c r="GM1039" t="s">
        <v>20</v>
      </c>
      <c r="GN1039">
        <v>0</v>
      </c>
      <c r="GO1039">
        <v>0</v>
      </c>
      <c r="GP1039">
        <v>0</v>
      </c>
      <c r="GQ1039">
        <v>0</v>
      </c>
      <c r="GR1039">
        <v>0</v>
      </c>
      <c r="GS1039">
        <v>0</v>
      </c>
      <c r="GT1039">
        <v>127</v>
      </c>
      <c r="GU1039">
        <v>13</v>
      </c>
      <c r="GV1039" t="b">
        <v>1</v>
      </c>
    </row>
    <row r="1040" spans="190:204" x14ac:dyDescent="0.25">
      <c r="GH1040">
        <v>39</v>
      </c>
      <c r="GL1040">
        <v>12</v>
      </c>
      <c r="GM1040" t="s">
        <v>20</v>
      </c>
      <c r="GN1040">
        <v>0</v>
      </c>
      <c r="GO1040">
        <v>0</v>
      </c>
      <c r="GP1040">
        <v>0</v>
      </c>
      <c r="GQ1040">
        <v>0</v>
      </c>
      <c r="GR1040">
        <v>0</v>
      </c>
      <c r="GS1040">
        <v>0</v>
      </c>
      <c r="GT1040">
        <v>132</v>
      </c>
      <c r="GU1040">
        <v>13</v>
      </c>
      <c r="GV1040" t="b">
        <v>1</v>
      </c>
    </row>
  </sheetData>
  <pageMargins left="0.7" right="0.7" top="0.75" bottom="0.75" header="0.3" footer="0.3"/>
  <pageSetup orientation="portrait" horizontalDpi="300" verticalDpi="300" r:id="rId1"/>
  <headerFooter>
    <oddFooter>&amp;l&amp;bTreePlan Student License, For Education Only&amp;r&amp;bTreePlan.com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005"/>
  <sheetViews>
    <sheetView zoomScaleNormal="100" workbookViewId="0">
      <selection activeCell="B21" sqref="B21"/>
    </sheetView>
  </sheetViews>
  <sheetFormatPr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</cols>
  <sheetData>
    <row r="2" spans="1:12" x14ac:dyDescent="0.25">
      <c r="A2" t="s">
        <v>47</v>
      </c>
    </row>
    <row r="3" spans="1:12" x14ac:dyDescent="0.25">
      <c r="B3" s="5" t="s">
        <v>21</v>
      </c>
      <c r="I3" s="4">
        <v>0.2</v>
      </c>
      <c r="L3" s="6" t="s">
        <v>22</v>
      </c>
    </row>
    <row r="4" spans="1:12" x14ac:dyDescent="0.25">
      <c r="I4" t="s">
        <v>48</v>
      </c>
    </row>
    <row r="5" spans="1:12" x14ac:dyDescent="0.25">
      <c r="L5">
        <f>SUM(E8,I6)</f>
        <v>120</v>
      </c>
    </row>
    <row r="6" spans="1:12" x14ac:dyDescent="0.25">
      <c r="E6" t="s">
        <v>46</v>
      </c>
      <c r="I6" s="4">
        <v>160</v>
      </c>
      <c r="J6">
        <f>L5</f>
        <v>120</v>
      </c>
    </row>
    <row r="8" spans="1:12" x14ac:dyDescent="0.25">
      <c r="E8" s="4">
        <v>-40</v>
      </c>
      <c r="F8">
        <f>IF(ABS(1-(I3+I8))&lt;=0.00001,I3*J6+I8*J11,NA())</f>
        <v>-8</v>
      </c>
      <c r="I8" s="4">
        <v>0.8</v>
      </c>
    </row>
    <row r="9" spans="1:12" x14ac:dyDescent="0.25">
      <c r="I9" t="s">
        <v>49</v>
      </c>
    </row>
    <row r="10" spans="1:12" x14ac:dyDescent="0.25">
      <c r="L10">
        <f>SUM(E8,I11)</f>
        <v>-40</v>
      </c>
    </row>
    <row r="11" spans="1:12" x14ac:dyDescent="0.25">
      <c r="C11">
        <f>IF(B12=F8,1,IF(B12=F16,2))</f>
        <v>2</v>
      </c>
      <c r="I11" s="4">
        <v>0</v>
      </c>
      <c r="J11">
        <f>L10</f>
        <v>-40</v>
      </c>
    </row>
    <row r="12" spans="1:12" x14ac:dyDescent="0.25">
      <c r="B12">
        <f>MAX(F8,F16)</f>
        <v>0</v>
      </c>
    </row>
    <row r="14" spans="1:12" x14ac:dyDescent="0.25">
      <c r="E14" t="s">
        <v>47</v>
      </c>
    </row>
    <row r="15" spans="1:12" x14ac:dyDescent="0.25">
      <c r="L15">
        <f>SUM(E16)</f>
        <v>0</v>
      </c>
    </row>
    <row r="16" spans="1:12" x14ac:dyDescent="0.25">
      <c r="E16" s="4">
        <v>0</v>
      </c>
      <c r="F16">
        <f>L15</f>
        <v>0</v>
      </c>
    </row>
    <row r="1000" spans="190:204" x14ac:dyDescent="0.25">
      <c r="GH1000" s="2" t="s">
        <v>3</v>
      </c>
      <c r="GI1000" s="2" t="s">
        <v>4</v>
      </c>
      <c r="GJ1000" s="2" t="s">
        <v>5</v>
      </c>
      <c r="GK1000" s="2" t="s">
        <v>6</v>
      </c>
      <c r="GL1000" s="2" t="s">
        <v>8</v>
      </c>
      <c r="GM1000" s="2" t="s">
        <v>9</v>
      </c>
      <c r="GN1000" s="2" t="s">
        <v>10</v>
      </c>
      <c r="GO1000" s="2" t="s">
        <v>11</v>
      </c>
      <c r="GP1000" s="2" t="s">
        <v>12</v>
      </c>
      <c r="GQ1000" s="2" t="s">
        <v>13</v>
      </c>
      <c r="GR1000" s="2" t="s">
        <v>14</v>
      </c>
      <c r="GS1000" s="2" t="s">
        <v>15</v>
      </c>
      <c r="GT1000" s="2" t="s">
        <v>16</v>
      </c>
      <c r="GU1000" s="2" t="s">
        <v>17</v>
      </c>
      <c r="GV1000" s="2" t="s">
        <v>18</v>
      </c>
    </row>
    <row r="1001" spans="190:204" x14ac:dyDescent="0.25">
      <c r="GH1001" s="2">
        <v>0</v>
      </c>
      <c r="GI1001" s="2" t="s">
        <v>7</v>
      </c>
      <c r="GJ1001" s="2">
        <v>0</v>
      </c>
      <c r="GK1001" s="2">
        <v>0</v>
      </c>
      <c r="GL1001" s="2">
        <v>0</v>
      </c>
      <c r="GM1001" s="2" t="s">
        <v>19</v>
      </c>
      <c r="GN1001" s="2">
        <v>2</v>
      </c>
      <c r="GO1001" s="2">
        <v>1</v>
      </c>
      <c r="GP1001" s="2">
        <v>2</v>
      </c>
      <c r="GQ1001" s="2">
        <v>0</v>
      </c>
      <c r="GR1001" s="2">
        <v>0</v>
      </c>
      <c r="GS1001" s="2">
        <v>0</v>
      </c>
      <c r="GT1001" s="3">
        <v>8</v>
      </c>
      <c r="GU1001" s="3">
        <v>1</v>
      </c>
      <c r="GV1001" s="3" t="b">
        <v>1</v>
      </c>
    </row>
    <row r="1002" spans="190:204" x14ac:dyDescent="0.25">
      <c r="GH1002" s="2">
        <v>1</v>
      </c>
      <c r="GK1002">
        <v>0</v>
      </c>
      <c r="GL1002" s="2">
        <v>0</v>
      </c>
      <c r="GM1002" s="2" t="s">
        <v>26</v>
      </c>
      <c r="GN1002" s="2">
        <v>2</v>
      </c>
      <c r="GO1002" s="2">
        <v>3</v>
      </c>
      <c r="GP1002" s="2">
        <v>4</v>
      </c>
      <c r="GQ1002" s="2">
        <v>0</v>
      </c>
      <c r="GR1002" s="2">
        <v>0</v>
      </c>
      <c r="GS1002" s="2">
        <v>0</v>
      </c>
      <c r="GT1002" s="3">
        <v>4</v>
      </c>
      <c r="GU1002" s="3">
        <v>5</v>
      </c>
      <c r="GV1002" s="3" t="b">
        <v>1</v>
      </c>
    </row>
    <row r="1003" spans="190:204" x14ac:dyDescent="0.25">
      <c r="GH1003" s="2">
        <v>2</v>
      </c>
      <c r="GK1003">
        <v>0</v>
      </c>
      <c r="GL1003" s="2">
        <v>0</v>
      </c>
      <c r="GM1003" s="2" t="s">
        <v>20</v>
      </c>
      <c r="GN1003" s="2">
        <v>0</v>
      </c>
      <c r="GO1003" s="2">
        <v>0</v>
      </c>
      <c r="GP1003" s="2">
        <v>0</v>
      </c>
      <c r="GQ1003" s="2">
        <v>0</v>
      </c>
      <c r="GR1003" s="2">
        <v>0</v>
      </c>
      <c r="GS1003" s="2">
        <v>0</v>
      </c>
      <c r="GT1003" s="3">
        <v>12</v>
      </c>
      <c r="GU1003" s="3">
        <v>5</v>
      </c>
      <c r="GV1003" s="3" t="b">
        <v>1</v>
      </c>
    </row>
    <row r="1004" spans="190:204" x14ac:dyDescent="0.25">
      <c r="GH1004">
        <v>3</v>
      </c>
      <c r="GL1004">
        <v>1</v>
      </c>
      <c r="GM1004" t="s">
        <v>20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20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</sheetData>
  <pageMargins left="0.7" right="0.7" top="0.75" bottom="0.75" header="0.3" footer="0.3"/>
  <pageSetup orientation="portrait" horizontalDpi="300" verticalDpi="300" r:id="rId1"/>
  <headerFooter>
    <oddFooter>&amp;l&amp;bTreePlan Student License, For Education Only&amp;r&amp;bTreePlan.com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007"/>
  <sheetViews>
    <sheetView zoomScaleNormal="100" workbookViewId="0">
      <selection activeCell="A3" sqref="A3"/>
    </sheetView>
  </sheetViews>
  <sheetFormatPr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</cols>
  <sheetData>
    <row r="2" spans="1:12" x14ac:dyDescent="0.25">
      <c r="A2" t="s">
        <v>39</v>
      </c>
      <c r="B2">
        <f>B13-'Problem 2 Q1'!B12</f>
        <v>24</v>
      </c>
    </row>
    <row r="3" spans="1:12" x14ac:dyDescent="0.25">
      <c r="B3" s="5" t="s">
        <v>21</v>
      </c>
      <c r="L3" s="6" t="s">
        <v>22</v>
      </c>
    </row>
    <row r="4" spans="1:12" x14ac:dyDescent="0.25">
      <c r="I4" t="s">
        <v>46</v>
      </c>
    </row>
    <row r="5" spans="1:12" x14ac:dyDescent="0.25">
      <c r="E5" s="4">
        <v>0.2</v>
      </c>
      <c r="L5">
        <f>SUM(E8,I6)</f>
        <v>120</v>
      </c>
    </row>
    <row r="6" spans="1:12" x14ac:dyDescent="0.25">
      <c r="E6" t="s">
        <v>48</v>
      </c>
      <c r="I6" s="4">
        <v>120</v>
      </c>
      <c r="J6">
        <f>L5</f>
        <v>120</v>
      </c>
    </row>
    <row r="7" spans="1:12" x14ac:dyDescent="0.25">
      <c r="G7">
        <f>IF(F8=J6,1,IF(F8=J11,2))</f>
        <v>1</v>
      </c>
    </row>
    <row r="8" spans="1:12" x14ac:dyDescent="0.25">
      <c r="E8" s="4">
        <v>0</v>
      </c>
      <c r="F8">
        <f>MAX(J6,J11)</f>
        <v>120</v>
      </c>
    </row>
    <row r="9" spans="1:12" x14ac:dyDescent="0.25">
      <c r="I9" t="s">
        <v>47</v>
      </c>
    </row>
    <row r="10" spans="1:12" x14ac:dyDescent="0.25">
      <c r="L10">
        <f>SUM(E8,I11)</f>
        <v>0</v>
      </c>
    </row>
    <row r="11" spans="1:12" x14ac:dyDescent="0.25">
      <c r="I11" s="4">
        <v>0</v>
      </c>
      <c r="J11">
        <f>L10</f>
        <v>0</v>
      </c>
    </row>
    <row r="13" spans="1:12" x14ac:dyDescent="0.25">
      <c r="B13">
        <f>IF(ABS(1-(E5+E15))&lt;=0.00001,E5*F8+E15*F18,NA())</f>
        <v>24</v>
      </c>
    </row>
    <row r="14" spans="1:12" x14ac:dyDescent="0.25">
      <c r="I14" t="s">
        <v>46</v>
      </c>
    </row>
    <row r="15" spans="1:12" x14ac:dyDescent="0.25">
      <c r="E15" s="4">
        <v>0.8</v>
      </c>
      <c r="L15">
        <f>SUM(E18,I16)</f>
        <v>-40</v>
      </c>
    </row>
    <row r="16" spans="1:12" x14ac:dyDescent="0.25">
      <c r="E16" t="s">
        <v>49</v>
      </c>
      <c r="I16" s="4">
        <v>-40</v>
      </c>
      <c r="J16">
        <f>L15</f>
        <v>-40</v>
      </c>
    </row>
    <row r="17" spans="5:12" x14ac:dyDescent="0.25">
      <c r="G17">
        <f>IF(F18=J16,1,IF(F18=J21,2))</f>
        <v>2</v>
      </c>
    </row>
    <row r="18" spans="5:12" x14ac:dyDescent="0.25">
      <c r="E18" s="4">
        <v>0</v>
      </c>
      <c r="F18">
        <f>MAX(J16,J21)</f>
        <v>0</v>
      </c>
    </row>
    <row r="19" spans="5:12" x14ac:dyDescent="0.25">
      <c r="I19" t="s">
        <v>47</v>
      </c>
    </row>
    <row r="20" spans="5:12" x14ac:dyDescent="0.25">
      <c r="L20">
        <f>SUM(E18,I21)</f>
        <v>0</v>
      </c>
    </row>
    <row r="21" spans="5:12" x14ac:dyDescent="0.25">
      <c r="I21" s="4">
        <v>0</v>
      </c>
      <c r="J21">
        <f>L20</f>
        <v>0</v>
      </c>
    </row>
    <row r="1000" spans="190:204" x14ac:dyDescent="0.25">
      <c r="GH1000" s="2" t="s">
        <v>3</v>
      </c>
      <c r="GI1000" s="2" t="s">
        <v>4</v>
      </c>
      <c r="GJ1000" s="2" t="s">
        <v>5</v>
      </c>
      <c r="GK1000" s="2" t="s">
        <v>6</v>
      </c>
      <c r="GL1000" s="2" t="s">
        <v>8</v>
      </c>
      <c r="GM1000" s="2" t="s">
        <v>9</v>
      </c>
      <c r="GN1000" s="2" t="s">
        <v>10</v>
      </c>
      <c r="GO1000" s="2" t="s">
        <v>11</v>
      </c>
      <c r="GP1000" s="2" t="s">
        <v>12</v>
      </c>
      <c r="GQ1000" s="2" t="s">
        <v>13</v>
      </c>
      <c r="GR1000" s="2" t="s">
        <v>14</v>
      </c>
      <c r="GS1000" s="2" t="s">
        <v>15</v>
      </c>
      <c r="GT1000" s="2" t="s">
        <v>16</v>
      </c>
      <c r="GU1000" s="2" t="s">
        <v>17</v>
      </c>
      <c r="GV1000" s="2" t="s">
        <v>18</v>
      </c>
    </row>
    <row r="1001" spans="190:204" x14ac:dyDescent="0.25">
      <c r="GH1001" s="2">
        <v>0</v>
      </c>
      <c r="GI1001" s="2" t="s">
        <v>7</v>
      </c>
      <c r="GJ1001" s="2">
        <v>0</v>
      </c>
      <c r="GK1001" s="2">
        <v>0</v>
      </c>
      <c r="GL1001" s="2">
        <v>0</v>
      </c>
      <c r="GM1001" s="2" t="s">
        <v>26</v>
      </c>
      <c r="GN1001" s="2">
        <v>2</v>
      </c>
      <c r="GO1001" s="2">
        <v>1</v>
      </c>
      <c r="GP1001" s="2">
        <v>2</v>
      </c>
      <c r="GQ1001" s="2">
        <v>0</v>
      </c>
      <c r="GR1001" s="2">
        <v>0</v>
      </c>
      <c r="GS1001" s="2">
        <v>0</v>
      </c>
      <c r="GT1001" s="3">
        <v>9</v>
      </c>
      <c r="GU1001" s="3">
        <v>1</v>
      </c>
      <c r="GV1001" s="3" t="b">
        <v>1</v>
      </c>
    </row>
    <row r="1002" spans="190:204" x14ac:dyDescent="0.25">
      <c r="GH1002" s="2">
        <v>1</v>
      </c>
      <c r="GL1002" s="2">
        <v>0</v>
      </c>
      <c r="GM1002" s="2" t="s">
        <v>19</v>
      </c>
      <c r="GN1002" s="2">
        <v>2</v>
      </c>
      <c r="GO1002" s="2">
        <v>3</v>
      </c>
      <c r="GP1002" s="2">
        <v>4</v>
      </c>
      <c r="GQ1002" s="2">
        <v>0</v>
      </c>
      <c r="GR1002" s="2">
        <v>0</v>
      </c>
      <c r="GS1002" s="2">
        <v>0</v>
      </c>
      <c r="GT1002" s="3">
        <v>4</v>
      </c>
      <c r="GU1002" s="3">
        <v>5</v>
      </c>
      <c r="GV1002" s="3" t="b">
        <v>1</v>
      </c>
    </row>
    <row r="1003" spans="190:204" x14ac:dyDescent="0.25">
      <c r="GH1003" s="2">
        <v>2</v>
      </c>
      <c r="GL1003" s="2">
        <v>0</v>
      </c>
      <c r="GM1003" s="2" t="s">
        <v>19</v>
      </c>
      <c r="GN1003" s="2">
        <v>2</v>
      </c>
      <c r="GO1003" s="2">
        <v>5</v>
      </c>
      <c r="GP1003" s="2">
        <v>6</v>
      </c>
      <c r="GQ1003" s="2">
        <v>0</v>
      </c>
      <c r="GR1003" s="2">
        <v>0</v>
      </c>
      <c r="GS1003" s="2">
        <v>0</v>
      </c>
      <c r="GT1003" s="3">
        <v>14</v>
      </c>
      <c r="GU1003" s="3">
        <v>5</v>
      </c>
      <c r="GV1003" s="3" t="b">
        <v>1</v>
      </c>
    </row>
    <row r="1004" spans="190:204" x14ac:dyDescent="0.25">
      <c r="GH1004">
        <v>3</v>
      </c>
      <c r="GK1004">
        <v>0</v>
      </c>
      <c r="GL1004">
        <v>1</v>
      </c>
      <c r="GM1004" t="s">
        <v>20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25">
      <c r="GH1005">
        <v>4</v>
      </c>
      <c r="GK1005">
        <v>0</v>
      </c>
      <c r="GL1005">
        <v>1</v>
      </c>
      <c r="GM1005" t="s">
        <v>20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25">
      <c r="GH1006">
        <v>5</v>
      </c>
      <c r="GK1006" s="4">
        <v>0</v>
      </c>
      <c r="GL1006">
        <v>2</v>
      </c>
      <c r="GM1006" t="s">
        <v>20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12</v>
      </c>
      <c r="GU1006">
        <v>9</v>
      </c>
      <c r="GV1006" t="b">
        <v>1</v>
      </c>
    </row>
    <row r="1007" spans="190:204" x14ac:dyDescent="0.25">
      <c r="GH1007">
        <v>6</v>
      </c>
      <c r="GK1007" s="4">
        <v>0</v>
      </c>
      <c r="GL1007">
        <v>2</v>
      </c>
      <c r="GM1007" t="s">
        <v>20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17</v>
      </c>
      <c r="GU1007">
        <v>9</v>
      </c>
      <c r="GV1007" t="b">
        <v>1</v>
      </c>
    </row>
  </sheetData>
  <pageMargins left="0.7" right="0.7" top="0.75" bottom="0.75" header="0.3" footer="0.3"/>
  <pageSetup orientation="portrait" horizontalDpi="300" verticalDpi="300" r:id="rId1"/>
  <headerFooter>
    <oddFooter>&amp;l&amp;bTreePlan Student License, For Education Only&amp;r&amp;bTreePlan.com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17"/>
  <sheetViews>
    <sheetView zoomScaleNormal="100" workbookViewId="0">
      <selection activeCell="E8" sqref="E8"/>
    </sheetView>
  </sheetViews>
  <sheetFormatPr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</cols>
  <sheetData>
    <row r="1" spans="1:20" x14ac:dyDescent="0.25">
      <c r="A1" t="s">
        <v>54</v>
      </c>
    </row>
    <row r="2" spans="1:20" x14ac:dyDescent="0.25">
      <c r="B2" s="5" t="s">
        <v>21</v>
      </c>
      <c r="Q2" s="4">
        <f>18/66</f>
        <v>0.27272727272727271</v>
      </c>
      <c r="T2" s="6" t="s">
        <v>22</v>
      </c>
    </row>
    <row r="3" spans="1:20" x14ac:dyDescent="0.25">
      <c r="Q3" t="s">
        <v>48</v>
      </c>
    </row>
    <row r="4" spans="1:20" x14ac:dyDescent="0.25">
      <c r="T4">
        <f>SUM(E18,I11,M7,Q5)</f>
        <v>117.5</v>
      </c>
    </row>
    <row r="5" spans="1:20" x14ac:dyDescent="0.25">
      <c r="M5" t="s">
        <v>46</v>
      </c>
      <c r="Q5" s="4">
        <v>160</v>
      </c>
      <c r="R5">
        <f>T4</f>
        <v>117.5</v>
      </c>
    </row>
    <row r="7" spans="1:20" x14ac:dyDescent="0.25">
      <c r="M7" s="4">
        <v>-40</v>
      </c>
      <c r="N7">
        <f>IF(ABS(1-(Q2+Q7))&lt;=0.00001,Q2*R5+Q7*R10,NA())</f>
        <v>1.1363636363636296</v>
      </c>
      <c r="Q7" s="4">
        <f>48/66</f>
        <v>0.72727272727272729</v>
      </c>
    </row>
    <row r="8" spans="1:20" x14ac:dyDescent="0.25">
      <c r="I8" s="4">
        <v>0.66</v>
      </c>
      <c r="Q8" t="s">
        <v>49</v>
      </c>
    </row>
    <row r="9" spans="1:20" x14ac:dyDescent="0.25">
      <c r="I9" t="s">
        <v>52</v>
      </c>
      <c r="T9">
        <f>SUM(E18,I11,M7,Q10)</f>
        <v>-42.5</v>
      </c>
    </row>
    <row r="10" spans="1:20" x14ac:dyDescent="0.25">
      <c r="K10">
        <f>IF(J11=N7,1,IF(J11=N15,2))</f>
        <v>1</v>
      </c>
      <c r="Q10" s="4">
        <v>0</v>
      </c>
      <c r="R10">
        <f>T9</f>
        <v>-42.5</v>
      </c>
    </row>
    <row r="11" spans="1:20" x14ac:dyDescent="0.25">
      <c r="I11" s="4">
        <v>0</v>
      </c>
      <c r="J11">
        <f>MAX(N7,N15)</f>
        <v>1.1363636363636296</v>
      </c>
    </row>
    <row r="13" spans="1:20" x14ac:dyDescent="0.25">
      <c r="M13" t="s">
        <v>51</v>
      </c>
    </row>
    <row r="14" spans="1:20" x14ac:dyDescent="0.25">
      <c r="T14">
        <f>SUM(E18,I11,M15)</f>
        <v>-2.5</v>
      </c>
    </row>
    <row r="15" spans="1:20" x14ac:dyDescent="0.25">
      <c r="M15" s="4">
        <v>0</v>
      </c>
      <c r="N15">
        <f>T14</f>
        <v>-2.5</v>
      </c>
    </row>
    <row r="16" spans="1:20" x14ac:dyDescent="0.25">
      <c r="E16" t="s">
        <v>50</v>
      </c>
    </row>
    <row r="17" spans="2:20" x14ac:dyDescent="0.25">
      <c r="Q17" s="4">
        <f>2/34</f>
        <v>5.8823529411764705E-2</v>
      </c>
    </row>
    <row r="18" spans="2:20" x14ac:dyDescent="0.25">
      <c r="E18" s="4">
        <v>-2.5</v>
      </c>
      <c r="F18">
        <f>IF(ABS(1-(I8+I23))&lt;=0.00001,I8*J11+I23*J26,NA())</f>
        <v>-0.10000000000000453</v>
      </c>
      <c r="Q18" t="s">
        <v>48</v>
      </c>
    </row>
    <row r="19" spans="2:20" x14ac:dyDescent="0.25">
      <c r="T19">
        <f>SUM(E18,I26,M22,Q20)</f>
        <v>117.5</v>
      </c>
    </row>
    <row r="20" spans="2:20" x14ac:dyDescent="0.25">
      <c r="M20" t="s">
        <v>46</v>
      </c>
      <c r="Q20" s="4">
        <v>160</v>
      </c>
      <c r="R20">
        <f>T19</f>
        <v>117.5</v>
      </c>
    </row>
    <row r="22" spans="2:20" x14ac:dyDescent="0.25">
      <c r="M22" s="4">
        <v>-40</v>
      </c>
      <c r="N22">
        <f>IF(ABS(1-(Q17+Q22))&lt;=0.00001,Q17*R20+Q22*R25,NA())</f>
        <v>-33.088235294117645</v>
      </c>
      <c r="Q22" s="4">
        <f>32/34</f>
        <v>0.94117647058823528</v>
      </c>
    </row>
    <row r="23" spans="2:20" x14ac:dyDescent="0.25">
      <c r="I23" s="4">
        <v>0.34</v>
      </c>
      <c r="Q23" t="s">
        <v>49</v>
      </c>
    </row>
    <row r="24" spans="2:20" x14ac:dyDescent="0.25">
      <c r="I24" t="s">
        <v>53</v>
      </c>
      <c r="T24">
        <f>SUM(E18,I26,M22,Q25)</f>
        <v>-42.5</v>
      </c>
    </row>
    <row r="25" spans="2:20" x14ac:dyDescent="0.25">
      <c r="K25">
        <f>IF(J26=N22,1,IF(J26=N30,2))</f>
        <v>2</v>
      </c>
      <c r="Q25" s="4">
        <v>0</v>
      </c>
      <c r="R25">
        <f>T24</f>
        <v>-42.5</v>
      </c>
    </row>
    <row r="26" spans="2:20" x14ac:dyDescent="0.25">
      <c r="I26" s="4">
        <v>0</v>
      </c>
      <c r="J26">
        <f>MAX(N22,N30)</f>
        <v>-2.5</v>
      </c>
    </row>
    <row r="28" spans="2:20" x14ac:dyDescent="0.25">
      <c r="C28">
        <f>IF(B29=F18,1,IF(B29=F41,2))</f>
        <v>2</v>
      </c>
      <c r="M28" t="s">
        <v>51</v>
      </c>
    </row>
    <row r="29" spans="2:20" x14ac:dyDescent="0.25">
      <c r="B29">
        <f>MAX(F18,F41)</f>
        <v>0</v>
      </c>
      <c r="T29">
        <f>SUM(E18,I26,M30)</f>
        <v>-2.5</v>
      </c>
    </row>
    <row r="30" spans="2:20" x14ac:dyDescent="0.25">
      <c r="M30" s="4">
        <v>0</v>
      </c>
      <c r="N30">
        <f>T29</f>
        <v>-2.5</v>
      </c>
    </row>
    <row r="32" spans="2:20" x14ac:dyDescent="0.25">
      <c r="M32" s="4">
        <v>0.2</v>
      </c>
    </row>
    <row r="33" spans="5:20" x14ac:dyDescent="0.25">
      <c r="M33" t="s">
        <v>48</v>
      </c>
    </row>
    <row r="34" spans="5:20" x14ac:dyDescent="0.25">
      <c r="T34">
        <f>SUM(E41,I37,M35)</f>
        <v>120</v>
      </c>
    </row>
    <row r="35" spans="5:20" x14ac:dyDescent="0.25">
      <c r="I35" t="s">
        <v>46</v>
      </c>
      <c r="M35" s="4">
        <v>160</v>
      </c>
      <c r="N35">
        <f>T34</f>
        <v>120</v>
      </c>
    </row>
    <row r="37" spans="5:20" x14ac:dyDescent="0.25">
      <c r="I37" s="4">
        <v>-40</v>
      </c>
      <c r="J37">
        <f>IF(ABS(1-(M32+M37))&lt;=0.00001,M32*N35+M37*N40,NA())</f>
        <v>-8</v>
      </c>
      <c r="M37" s="4">
        <v>0.8</v>
      </c>
    </row>
    <row r="38" spans="5:20" x14ac:dyDescent="0.25">
      <c r="M38" t="s">
        <v>49</v>
      </c>
    </row>
    <row r="39" spans="5:20" x14ac:dyDescent="0.25">
      <c r="E39" t="s">
        <v>51</v>
      </c>
      <c r="T39">
        <f>SUM(E41,I37,M40)</f>
        <v>-40</v>
      </c>
    </row>
    <row r="40" spans="5:20" x14ac:dyDescent="0.25">
      <c r="G40">
        <f>IF(F41=J37,1,IF(F41=J45,2))</f>
        <v>2</v>
      </c>
      <c r="M40" s="4">
        <v>0</v>
      </c>
      <c r="N40">
        <f>T39</f>
        <v>-40</v>
      </c>
    </row>
    <row r="41" spans="5:20" x14ac:dyDescent="0.25">
      <c r="E41" s="4">
        <v>0</v>
      </c>
      <c r="F41">
        <f>MAX(J37,J45)</f>
        <v>0</v>
      </c>
    </row>
    <row r="43" spans="5:20" x14ac:dyDescent="0.25">
      <c r="I43" t="s">
        <v>51</v>
      </c>
    </row>
    <row r="44" spans="5:20" x14ac:dyDescent="0.25">
      <c r="T44">
        <f>SUM(E41,I45)</f>
        <v>0</v>
      </c>
    </row>
    <row r="45" spans="5:20" x14ac:dyDescent="0.25">
      <c r="I45" s="4">
        <v>0</v>
      </c>
      <c r="J45">
        <f>T44</f>
        <v>0</v>
      </c>
    </row>
    <row r="1000" spans="190:204" x14ac:dyDescent="0.25">
      <c r="GH1000" s="2" t="s">
        <v>3</v>
      </c>
      <c r="GI1000" s="2" t="s">
        <v>4</v>
      </c>
      <c r="GJ1000" s="2" t="s">
        <v>5</v>
      </c>
      <c r="GK1000" s="2" t="s">
        <v>6</v>
      </c>
      <c r="GL1000" s="2" t="s">
        <v>8</v>
      </c>
      <c r="GM1000" s="2" t="s">
        <v>9</v>
      </c>
      <c r="GN1000" s="2" t="s">
        <v>10</v>
      </c>
      <c r="GO1000" s="2" t="s">
        <v>11</v>
      </c>
      <c r="GP1000" s="2" t="s">
        <v>12</v>
      </c>
      <c r="GQ1000" s="2" t="s">
        <v>13</v>
      </c>
      <c r="GR1000" s="2" t="s">
        <v>14</v>
      </c>
      <c r="GS1000" s="2" t="s">
        <v>15</v>
      </c>
      <c r="GT1000" s="2" t="s">
        <v>16</v>
      </c>
      <c r="GU1000" s="2" t="s">
        <v>17</v>
      </c>
      <c r="GV1000" s="2" t="s">
        <v>18</v>
      </c>
    </row>
    <row r="1001" spans="190:204" x14ac:dyDescent="0.25">
      <c r="GH1001" s="2">
        <v>0</v>
      </c>
      <c r="GI1001" s="2" t="s">
        <v>7</v>
      </c>
      <c r="GJ1001" s="2">
        <v>0</v>
      </c>
      <c r="GK1001" s="2">
        <v>0</v>
      </c>
      <c r="GL1001" s="2">
        <v>0</v>
      </c>
      <c r="GM1001" s="2" t="s">
        <v>19</v>
      </c>
      <c r="GN1001" s="2">
        <v>2</v>
      </c>
      <c r="GO1001" s="2">
        <v>1</v>
      </c>
      <c r="GP1001" s="2">
        <v>2</v>
      </c>
      <c r="GQ1001" s="2">
        <v>0</v>
      </c>
      <c r="GR1001" s="2">
        <v>0</v>
      </c>
      <c r="GS1001" s="2">
        <v>0</v>
      </c>
      <c r="GT1001" s="3">
        <v>26</v>
      </c>
      <c r="GU1001" s="3">
        <v>1</v>
      </c>
      <c r="GV1001" s="3" t="b">
        <v>1</v>
      </c>
    </row>
    <row r="1002" spans="190:204" x14ac:dyDescent="0.25">
      <c r="GH1002" s="2">
        <v>1</v>
      </c>
      <c r="GK1002">
        <v>0</v>
      </c>
      <c r="GL1002" s="2">
        <v>0</v>
      </c>
      <c r="GM1002" s="2" t="s">
        <v>26</v>
      </c>
      <c r="GN1002" s="2">
        <v>2</v>
      </c>
      <c r="GO1002" s="2">
        <v>3</v>
      </c>
      <c r="GP1002" s="2">
        <v>4</v>
      </c>
      <c r="GQ1002" s="2">
        <v>0</v>
      </c>
      <c r="GR1002" s="2">
        <v>0</v>
      </c>
      <c r="GS1002" s="2">
        <v>0</v>
      </c>
      <c r="GT1002" s="3">
        <v>15</v>
      </c>
      <c r="GU1002" s="3">
        <v>5</v>
      </c>
      <c r="GV1002" s="3" t="b">
        <v>1</v>
      </c>
    </row>
    <row r="1003" spans="190:204" x14ac:dyDescent="0.25">
      <c r="GH1003" s="2">
        <v>2</v>
      </c>
      <c r="GK1003">
        <v>0</v>
      </c>
      <c r="GL1003" s="2">
        <v>0</v>
      </c>
      <c r="GM1003" s="2" t="s">
        <v>19</v>
      </c>
      <c r="GN1003" s="2">
        <v>2</v>
      </c>
      <c r="GO1003" s="2">
        <v>5</v>
      </c>
      <c r="GP1003" s="2">
        <v>6</v>
      </c>
      <c r="GQ1003" s="2">
        <v>0</v>
      </c>
      <c r="GR1003" s="2">
        <v>0</v>
      </c>
      <c r="GS1003" s="2">
        <v>0</v>
      </c>
      <c r="GT1003" s="3">
        <v>38</v>
      </c>
      <c r="GU1003" s="3">
        <v>5</v>
      </c>
      <c r="GV1003" s="3" t="b">
        <v>1</v>
      </c>
    </row>
    <row r="1004" spans="190:204" x14ac:dyDescent="0.25">
      <c r="GH1004">
        <v>3</v>
      </c>
      <c r="GL1004">
        <v>1</v>
      </c>
      <c r="GM1004" t="s">
        <v>19</v>
      </c>
      <c r="GN1004">
        <v>2</v>
      </c>
      <c r="GO1004">
        <v>9</v>
      </c>
      <c r="GP1004">
        <v>12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19</v>
      </c>
      <c r="GN1005">
        <v>2</v>
      </c>
      <c r="GO1005">
        <v>13</v>
      </c>
      <c r="GP1005">
        <v>14</v>
      </c>
      <c r="GQ1005">
        <v>0</v>
      </c>
      <c r="GR1005">
        <v>0</v>
      </c>
      <c r="GS1005">
        <v>0</v>
      </c>
      <c r="GT1005">
        <v>23</v>
      </c>
      <c r="GU1005">
        <v>9</v>
      </c>
      <c r="GV1005" t="b">
        <v>1</v>
      </c>
    </row>
    <row r="1006" spans="190:204" x14ac:dyDescent="0.25">
      <c r="GH1006">
        <v>5</v>
      </c>
      <c r="GK1006">
        <v>0</v>
      </c>
      <c r="GL1006">
        <v>2</v>
      </c>
      <c r="GM1006" t="s">
        <v>26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34</v>
      </c>
      <c r="GU1006">
        <v>9</v>
      </c>
      <c r="GV1006" t="b">
        <v>1</v>
      </c>
    </row>
    <row r="1007" spans="190:204" x14ac:dyDescent="0.25">
      <c r="GH1007">
        <v>6</v>
      </c>
      <c r="GK1007">
        <v>0</v>
      </c>
      <c r="GL1007">
        <v>2</v>
      </c>
      <c r="GM1007" t="s">
        <v>20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42</v>
      </c>
      <c r="GU1007">
        <v>9</v>
      </c>
      <c r="GV1007" t="b">
        <v>1</v>
      </c>
    </row>
    <row r="1008" spans="190:204" x14ac:dyDescent="0.25">
      <c r="GH1008">
        <v>7</v>
      </c>
      <c r="GL1008">
        <v>5</v>
      </c>
      <c r="GM1008" t="s">
        <v>20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32</v>
      </c>
      <c r="GU1008">
        <v>13</v>
      </c>
      <c r="GV1008" t="b">
        <v>1</v>
      </c>
    </row>
    <row r="1009" spans="190:204" x14ac:dyDescent="0.25">
      <c r="GH1009">
        <v>8</v>
      </c>
      <c r="GL1009">
        <v>5</v>
      </c>
      <c r="GM1009" t="s">
        <v>20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37</v>
      </c>
      <c r="GU1009">
        <v>13</v>
      </c>
      <c r="GV1009" t="b">
        <v>1</v>
      </c>
    </row>
    <row r="1010" spans="190:204" x14ac:dyDescent="0.25">
      <c r="GH1010">
        <v>9</v>
      </c>
      <c r="GK1010">
        <v>0</v>
      </c>
      <c r="GL1010">
        <v>3</v>
      </c>
      <c r="GM1010" t="s">
        <v>26</v>
      </c>
      <c r="GN1010">
        <v>2</v>
      </c>
      <c r="GO1010">
        <v>11</v>
      </c>
      <c r="GP1010">
        <v>10</v>
      </c>
      <c r="GQ1010">
        <v>0</v>
      </c>
      <c r="GR1010">
        <v>0</v>
      </c>
      <c r="GS1010">
        <v>0</v>
      </c>
      <c r="GT1010">
        <v>4</v>
      </c>
      <c r="GU1010">
        <v>13</v>
      </c>
      <c r="GV1010" t="b">
        <v>1</v>
      </c>
    </row>
    <row r="1011" spans="190:204" x14ac:dyDescent="0.25">
      <c r="GH1011">
        <v>10</v>
      </c>
      <c r="GL1011">
        <v>9</v>
      </c>
      <c r="GM1011" t="s">
        <v>20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7</v>
      </c>
      <c r="GU1011">
        <v>17</v>
      </c>
      <c r="GV1011" t="b">
        <v>1</v>
      </c>
    </row>
    <row r="1012" spans="190:204" x14ac:dyDescent="0.25">
      <c r="GH1012">
        <v>11</v>
      </c>
      <c r="GL1012">
        <v>9</v>
      </c>
      <c r="GM1012" t="s">
        <v>20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2</v>
      </c>
      <c r="GU1012">
        <v>17</v>
      </c>
      <c r="GV1012" t="b">
        <v>1</v>
      </c>
    </row>
    <row r="1013" spans="190:204" x14ac:dyDescent="0.25">
      <c r="GH1013">
        <v>12</v>
      </c>
      <c r="GK1013">
        <v>0</v>
      </c>
      <c r="GL1013">
        <v>3</v>
      </c>
      <c r="GM1013" t="s">
        <v>20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12</v>
      </c>
      <c r="GU1013">
        <v>13</v>
      </c>
      <c r="GV1013" t="b">
        <v>1</v>
      </c>
    </row>
    <row r="1014" spans="190:204" x14ac:dyDescent="0.25">
      <c r="GH1014">
        <v>13</v>
      </c>
      <c r="GK1014">
        <v>0</v>
      </c>
      <c r="GL1014">
        <v>4</v>
      </c>
      <c r="GM1014" t="s">
        <v>26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19</v>
      </c>
      <c r="GU1014">
        <v>13</v>
      </c>
      <c r="GV1014" t="b">
        <v>1</v>
      </c>
    </row>
    <row r="1015" spans="190:204" x14ac:dyDescent="0.25">
      <c r="GH1015">
        <v>14</v>
      </c>
      <c r="GK1015">
        <v>0</v>
      </c>
      <c r="GL1015">
        <v>4</v>
      </c>
      <c r="GM1015" t="s">
        <v>20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27</v>
      </c>
      <c r="GU1015">
        <v>13</v>
      </c>
      <c r="GV1015" t="b">
        <v>1</v>
      </c>
    </row>
    <row r="1016" spans="190:204" x14ac:dyDescent="0.25">
      <c r="GH1016">
        <v>15</v>
      </c>
      <c r="GL1016">
        <v>13</v>
      </c>
      <c r="GM1016" t="s">
        <v>20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17</v>
      </c>
      <c r="GU1016">
        <v>17</v>
      </c>
      <c r="GV1016" t="b">
        <v>1</v>
      </c>
    </row>
    <row r="1017" spans="190:204" x14ac:dyDescent="0.25">
      <c r="GH1017">
        <v>16</v>
      </c>
      <c r="GL1017">
        <v>13</v>
      </c>
      <c r="GM1017" t="s">
        <v>20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22</v>
      </c>
      <c r="GU1017">
        <v>17</v>
      </c>
      <c r="GV1017" t="b">
        <v>1</v>
      </c>
    </row>
  </sheetData>
  <pageMargins left="0.7" right="0.7" top="0.75" bottom="0.75" header="0.3" footer="0.3"/>
  <pageSetup orientation="portrait" horizontalDpi="300" verticalDpi="300" r:id="rId1"/>
  <headerFooter>
    <oddFooter>&amp;l&amp;bTreePlan Student License, For Education Only&amp;r&amp;bTreePlan.com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V1013"/>
  <sheetViews>
    <sheetView zoomScaleNormal="100" workbookViewId="0">
      <selection activeCell="Q25" sqref="Q25"/>
    </sheetView>
  </sheetViews>
  <sheetFormatPr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</cols>
  <sheetData>
    <row r="2" spans="2:20" x14ac:dyDescent="0.25">
      <c r="B2" s="5" t="s">
        <v>21</v>
      </c>
      <c r="Q2" s="4">
        <v>0.65</v>
      </c>
      <c r="T2" s="6" t="s">
        <v>22</v>
      </c>
    </row>
    <row r="3" spans="2:20" x14ac:dyDescent="0.25">
      <c r="Q3" t="s">
        <v>58</v>
      </c>
    </row>
    <row r="4" spans="2:20" x14ac:dyDescent="0.25">
      <c r="T4">
        <f>SUM(E18,I11,M7,Q5)</f>
        <v>240</v>
      </c>
    </row>
    <row r="5" spans="2:20" x14ac:dyDescent="0.25">
      <c r="M5" t="s">
        <v>60</v>
      </c>
      <c r="Q5" s="4">
        <v>160</v>
      </c>
      <c r="R5">
        <f>T4</f>
        <v>240</v>
      </c>
    </row>
    <row r="7" spans="2:20" x14ac:dyDescent="0.25">
      <c r="M7" s="4">
        <v>-40</v>
      </c>
      <c r="N7">
        <f>IF(ABS(1-(Q2+Q7))&lt;=0.00001,Q2*R5+Q7*R10,NA())</f>
        <v>184</v>
      </c>
      <c r="Q7" s="4">
        <v>0.35</v>
      </c>
    </row>
    <row r="8" spans="2:20" x14ac:dyDescent="0.25">
      <c r="I8" s="4">
        <v>0.2</v>
      </c>
      <c r="Q8" t="s">
        <v>59</v>
      </c>
    </row>
    <row r="9" spans="2:20" x14ac:dyDescent="0.25">
      <c r="I9" t="s">
        <v>56</v>
      </c>
      <c r="T9">
        <f>SUM(E18,I11,M7,Q10)</f>
        <v>80</v>
      </c>
    </row>
    <row r="10" spans="2:20" x14ac:dyDescent="0.25">
      <c r="K10">
        <f>IF(J11=N7,1,IF(J11=N15,2))</f>
        <v>1</v>
      </c>
      <c r="Q10" s="4">
        <v>0</v>
      </c>
      <c r="R10">
        <f>T9</f>
        <v>80</v>
      </c>
    </row>
    <row r="11" spans="2:20" x14ac:dyDescent="0.25">
      <c r="I11" s="4">
        <v>160</v>
      </c>
      <c r="J11">
        <f>MAX(N7,N15)</f>
        <v>184</v>
      </c>
    </row>
    <row r="13" spans="2:20" x14ac:dyDescent="0.25">
      <c r="M13" t="s">
        <v>51</v>
      </c>
    </row>
    <row r="14" spans="2:20" x14ac:dyDescent="0.25">
      <c r="T14">
        <f>SUM(E18,I11,M15)</f>
        <v>120</v>
      </c>
    </row>
    <row r="15" spans="2:20" x14ac:dyDescent="0.25">
      <c r="M15" s="4">
        <v>0</v>
      </c>
      <c r="N15">
        <f>T14</f>
        <v>120</v>
      </c>
    </row>
    <row r="16" spans="2:20" x14ac:dyDescent="0.25">
      <c r="E16" t="s">
        <v>55</v>
      </c>
    </row>
    <row r="17" spans="2:20" x14ac:dyDescent="0.25">
      <c r="Q17" s="4">
        <v>0.1</v>
      </c>
    </row>
    <row r="18" spans="2:20" x14ac:dyDescent="0.25">
      <c r="E18" s="4">
        <v>-40</v>
      </c>
      <c r="F18">
        <f>IF(ABS(1-(I8+I23))&lt;=0.00001,I8*J11+I23*J26,NA())</f>
        <v>4.8000000000000043</v>
      </c>
      <c r="Q18" t="s">
        <v>58</v>
      </c>
    </row>
    <row r="19" spans="2:20" x14ac:dyDescent="0.25">
      <c r="T19">
        <f>SUM(E18,I26,M22,Q20)</f>
        <v>80</v>
      </c>
    </row>
    <row r="20" spans="2:20" x14ac:dyDescent="0.25">
      <c r="M20" t="s">
        <v>60</v>
      </c>
      <c r="Q20" s="4">
        <v>160</v>
      </c>
      <c r="R20">
        <f>T19</f>
        <v>80</v>
      </c>
    </row>
    <row r="22" spans="2:20" x14ac:dyDescent="0.25">
      <c r="M22" s="4">
        <v>-40</v>
      </c>
      <c r="N22">
        <f>IF(ABS(1-(Q17+Q22))&lt;=0.00001,Q17*R20+Q22*R25,NA())</f>
        <v>-64</v>
      </c>
      <c r="Q22" s="4">
        <v>0.9</v>
      </c>
    </row>
    <row r="23" spans="2:20" x14ac:dyDescent="0.25">
      <c r="I23" s="4">
        <v>0.8</v>
      </c>
      <c r="Q23" t="s">
        <v>59</v>
      </c>
    </row>
    <row r="24" spans="2:20" x14ac:dyDescent="0.25">
      <c r="I24" t="s">
        <v>57</v>
      </c>
      <c r="T24">
        <f>SUM(E18,I26,M22,Q25)</f>
        <v>-80</v>
      </c>
    </row>
    <row r="25" spans="2:20" x14ac:dyDescent="0.25">
      <c r="C25">
        <f>IF(B26=F18,1,IF(B26=F35,2))</f>
        <v>1</v>
      </c>
      <c r="K25">
        <f>IF(J26=N22,1,IF(J26=N30,2))</f>
        <v>2</v>
      </c>
      <c r="Q25" s="4">
        <v>0</v>
      </c>
      <c r="R25">
        <f>T24</f>
        <v>-80</v>
      </c>
    </row>
    <row r="26" spans="2:20" x14ac:dyDescent="0.25">
      <c r="B26">
        <f>MAX(F18,F35)</f>
        <v>4.8000000000000043</v>
      </c>
      <c r="I26" s="4">
        <v>0</v>
      </c>
      <c r="J26">
        <f>MAX(N22,N30)</f>
        <v>-40</v>
      </c>
    </row>
    <row r="28" spans="2:20" x14ac:dyDescent="0.25">
      <c r="M28" t="s">
        <v>51</v>
      </c>
    </row>
    <row r="29" spans="2:20" x14ac:dyDescent="0.25">
      <c r="T29">
        <f>SUM(E18,I26,M30)</f>
        <v>-40</v>
      </c>
    </row>
    <row r="30" spans="2:20" x14ac:dyDescent="0.25">
      <c r="M30" s="4">
        <v>0</v>
      </c>
      <c r="N30">
        <f>T29</f>
        <v>-40</v>
      </c>
    </row>
    <row r="33" spans="5:20" x14ac:dyDescent="0.25">
      <c r="E33" t="s">
        <v>51</v>
      </c>
    </row>
    <row r="34" spans="5:20" x14ac:dyDescent="0.25">
      <c r="T34">
        <f>SUM(E35)</f>
        <v>0</v>
      </c>
    </row>
    <row r="35" spans="5:20" x14ac:dyDescent="0.25">
      <c r="E35" s="4">
        <v>0</v>
      </c>
      <c r="F35">
        <f>T34</f>
        <v>0</v>
      </c>
    </row>
    <row r="1000" spans="190:204" x14ac:dyDescent="0.25">
      <c r="GH1000" s="2" t="s">
        <v>3</v>
      </c>
      <c r="GI1000" s="2" t="s">
        <v>4</v>
      </c>
      <c r="GJ1000" s="2" t="s">
        <v>5</v>
      </c>
      <c r="GK1000" s="2" t="s">
        <v>6</v>
      </c>
      <c r="GL1000" s="2" t="s">
        <v>8</v>
      </c>
      <c r="GM1000" s="2" t="s">
        <v>9</v>
      </c>
      <c r="GN1000" s="2" t="s">
        <v>10</v>
      </c>
      <c r="GO1000" s="2" t="s">
        <v>11</v>
      </c>
      <c r="GP1000" s="2" t="s">
        <v>12</v>
      </c>
      <c r="GQ1000" s="2" t="s">
        <v>13</v>
      </c>
      <c r="GR1000" s="2" t="s">
        <v>14</v>
      </c>
      <c r="GS1000" s="2" t="s">
        <v>15</v>
      </c>
      <c r="GT1000" s="2" t="s">
        <v>16</v>
      </c>
      <c r="GU1000" s="2" t="s">
        <v>17</v>
      </c>
      <c r="GV1000" s="2" t="s">
        <v>18</v>
      </c>
    </row>
    <row r="1001" spans="190:204" x14ac:dyDescent="0.25">
      <c r="GH1001" s="2">
        <v>0</v>
      </c>
      <c r="GI1001" s="2" t="s">
        <v>7</v>
      </c>
      <c r="GJ1001" s="2">
        <v>0</v>
      </c>
      <c r="GK1001" s="2">
        <v>0</v>
      </c>
      <c r="GL1001" s="2">
        <v>0</v>
      </c>
      <c r="GM1001" s="2" t="s">
        <v>19</v>
      </c>
      <c r="GN1001" s="2">
        <v>2</v>
      </c>
      <c r="GO1001" s="2">
        <v>1</v>
      </c>
      <c r="GP1001" s="2">
        <v>2</v>
      </c>
      <c r="GQ1001" s="2">
        <v>0</v>
      </c>
      <c r="GR1001" s="2">
        <v>0</v>
      </c>
      <c r="GS1001" s="2">
        <v>0</v>
      </c>
      <c r="GT1001" s="3">
        <v>23</v>
      </c>
      <c r="GU1001" s="3">
        <v>1</v>
      </c>
      <c r="GV1001" s="3" t="b">
        <v>1</v>
      </c>
    </row>
    <row r="1002" spans="190:204" x14ac:dyDescent="0.25">
      <c r="GH1002" s="2">
        <v>1</v>
      </c>
      <c r="GK1002">
        <v>0</v>
      </c>
      <c r="GL1002" s="2">
        <v>0</v>
      </c>
      <c r="GM1002" s="2" t="s">
        <v>26</v>
      </c>
      <c r="GN1002" s="2">
        <v>2</v>
      </c>
      <c r="GO1002" s="2">
        <v>3</v>
      </c>
      <c r="GP1002" s="2">
        <v>4</v>
      </c>
      <c r="GQ1002" s="2">
        <v>0</v>
      </c>
      <c r="GR1002" s="2">
        <v>0</v>
      </c>
      <c r="GS1002" s="2">
        <v>0</v>
      </c>
      <c r="GT1002" s="3">
        <v>15</v>
      </c>
      <c r="GU1002" s="3">
        <v>5</v>
      </c>
      <c r="GV1002" s="3" t="b">
        <v>1</v>
      </c>
    </row>
    <row r="1003" spans="190:204" x14ac:dyDescent="0.25">
      <c r="GH1003" s="2">
        <v>2</v>
      </c>
      <c r="GK1003">
        <v>0</v>
      </c>
      <c r="GL1003" s="2">
        <v>0</v>
      </c>
      <c r="GM1003" s="2" t="s">
        <v>20</v>
      </c>
      <c r="GN1003" s="2">
        <v>0</v>
      </c>
      <c r="GO1003" s="2">
        <v>0</v>
      </c>
      <c r="GP1003" s="2">
        <v>0</v>
      </c>
      <c r="GQ1003" s="2">
        <v>0</v>
      </c>
      <c r="GR1003" s="2">
        <v>0</v>
      </c>
      <c r="GS1003" s="2">
        <v>0</v>
      </c>
      <c r="GT1003" s="3">
        <v>32</v>
      </c>
      <c r="GU1003" s="3">
        <v>5</v>
      </c>
      <c r="GV1003" s="3" t="b">
        <v>1</v>
      </c>
    </row>
    <row r="1004" spans="190:204" x14ac:dyDescent="0.25">
      <c r="GH1004">
        <v>3</v>
      </c>
      <c r="GL1004">
        <v>1</v>
      </c>
      <c r="GM1004" t="s">
        <v>19</v>
      </c>
      <c r="GN1004">
        <v>2</v>
      </c>
      <c r="GO1004">
        <v>5</v>
      </c>
      <c r="GP1004">
        <v>7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19</v>
      </c>
      <c r="GN1005">
        <v>2</v>
      </c>
      <c r="GO1005">
        <v>9</v>
      </c>
      <c r="GP1005">
        <v>10</v>
      </c>
      <c r="GQ1005">
        <v>0</v>
      </c>
      <c r="GR1005">
        <v>0</v>
      </c>
      <c r="GS1005">
        <v>0</v>
      </c>
      <c r="GT1005">
        <v>23</v>
      </c>
      <c r="GU1005">
        <v>9</v>
      </c>
      <c r="GV1005" t="b">
        <v>1</v>
      </c>
    </row>
    <row r="1006" spans="190:204" x14ac:dyDescent="0.25">
      <c r="GH1006">
        <v>5</v>
      </c>
      <c r="GK1006">
        <v>0</v>
      </c>
      <c r="GL1006">
        <v>3</v>
      </c>
      <c r="GM1006" t="s">
        <v>26</v>
      </c>
      <c r="GN1006">
        <v>2</v>
      </c>
      <c r="GO1006">
        <v>8</v>
      </c>
      <c r="GP1006">
        <v>6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90:204" x14ac:dyDescent="0.25">
      <c r="GH1007">
        <v>6</v>
      </c>
      <c r="GL1007">
        <v>5</v>
      </c>
      <c r="GM1007" t="s">
        <v>20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17</v>
      </c>
      <c r="GV1007" t="b">
        <v>1</v>
      </c>
    </row>
    <row r="1008" spans="190:204" x14ac:dyDescent="0.25">
      <c r="GH1008">
        <v>7</v>
      </c>
      <c r="GK1008">
        <v>0</v>
      </c>
      <c r="GL1008">
        <v>3</v>
      </c>
      <c r="GM1008" t="s">
        <v>20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12</v>
      </c>
      <c r="GU1008">
        <v>13</v>
      </c>
      <c r="GV1008" t="b">
        <v>1</v>
      </c>
    </row>
    <row r="1009" spans="190:204" x14ac:dyDescent="0.25">
      <c r="GH1009">
        <v>8</v>
      </c>
      <c r="GL1009">
        <v>5</v>
      </c>
      <c r="GM1009" t="s">
        <v>20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</v>
      </c>
      <c r="GU1009">
        <v>17</v>
      </c>
      <c r="GV1009" t="b">
        <v>1</v>
      </c>
    </row>
    <row r="1010" spans="190:204" x14ac:dyDescent="0.25">
      <c r="GH1010">
        <v>9</v>
      </c>
      <c r="GK1010">
        <v>0</v>
      </c>
      <c r="GL1010">
        <v>4</v>
      </c>
      <c r="GM1010" t="s">
        <v>26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90:204" x14ac:dyDescent="0.25">
      <c r="GH1011">
        <v>10</v>
      </c>
      <c r="GK1011">
        <v>0</v>
      </c>
      <c r="GL1011">
        <v>4</v>
      </c>
      <c r="GM1011" t="s">
        <v>20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90:204" x14ac:dyDescent="0.25">
      <c r="GH1012">
        <v>11</v>
      </c>
      <c r="GL1012">
        <v>9</v>
      </c>
      <c r="GM1012" t="s">
        <v>20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90:204" x14ac:dyDescent="0.25">
      <c r="GH1013">
        <v>12</v>
      </c>
      <c r="GL1013">
        <v>9</v>
      </c>
      <c r="GM1013" t="s">
        <v>20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</sheetData>
  <pageMargins left="0.7" right="0.7" top="0.75" bottom="0.75" header="0.3" footer="0.3"/>
  <pageSetup orientation="portrait" horizontalDpi="300" verticalDpi="300" r:id="rId1"/>
  <headerFooter>
    <oddFooter>&amp;l&amp;bTreePlan Student License, For Education Only&amp;r&amp;bTreePlan.com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Problem Q1&amp;2</vt:lpstr>
      <vt:lpstr>Problem1 Q3</vt:lpstr>
      <vt:lpstr>Problem 1 Q4</vt:lpstr>
      <vt:lpstr>Problem 2 Q1</vt:lpstr>
      <vt:lpstr>Problem 2 Q2</vt:lpstr>
      <vt:lpstr>Problem 2 Q3</vt:lpstr>
      <vt:lpstr>Problem 2 Q4</vt:lpstr>
      <vt:lpstr>'Problem 1 Q4'!TreeData</vt:lpstr>
      <vt:lpstr>'Problem 2 Q1'!TreeData</vt:lpstr>
      <vt:lpstr>'Problem 2 Q2'!TreeData</vt:lpstr>
      <vt:lpstr>'Problem 2 Q3'!TreeData</vt:lpstr>
      <vt:lpstr>'Problem 2 Q4'!TreeData</vt:lpstr>
      <vt:lpstr>'Problem Q1&amp;2'!TreeData</vt:lpstr>
      <vt:lpstr>'Problem1 Q3'!TreeData</vt:lpstr>
      <vt:lpstr>'Problem 1 Q4'!TreeDiagBase</vt:lpstr>
      <vt:lpstr>'Problem 2 Q1'!TreeDiagBase</vt:lpstr>
      <vt:lpstr>'Problem 2 Q2'!TreeDiagBase</vt:lpstr>
      <vt:lpstr>'Problem 2 Q3'!TreeDiagBase</vt:lpstr>
      <vt:lpstr>'Problem 2 Q4'!TreeDiagBase</vt:lpstr>
      <vt:lpstr>'Problem Q1&amp;2'!TreeDiagBase</vt:lpstr>
      <vt:lpstr>'Problem1 Q3'!TreeDiagBase</vt:lpstr>
      <vt:lpstr>'Problem 1 Q4'!TreeDiagram</vt:lpstr>
      <vt:lpstr>'Problem 2 Q1'!TreeDiagram</vt:lpstr>
      <vt:lpstr>'Problem 2 Q2'!TreeDiagram</vt:lpstr>
      <vt:lpstr>'Problem 2 Q3'!TreeDiagram</vt:lpstr>
      <vt:lpstr>'Problem 2 Q4'!TreeDiagram</vt:lpstr>
      <vt:lpstr>'Problem Q1&amp;2'!TreeDiagram</vt:lpstr>
      <vt:lpstr>'Problem1 Q3'!TreeDiagram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Cui</dc:creator>
  <cp:lastModifiedBy>Jackie Cui</cp:lastModifiedBy>
  <dcterms:created xsi:type="dcterms:W3CDTF">2020-01-23T00:14:46Z</dcterms:created>
  <dcterms:modified xsi:type="dcterms:W3CDTF">2020-01-23T02:05:00Z</dcterms:modified>
</cp:coreProperties>
</file>