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19710b0393be515c/SpaceDaWon/"/>
    </mc:Choice>
  </mc:AlternateContent>
  <xr:revisionPtr revIDLastSave="256" documentId="13_ncr:1_{2703D6B9-BB89-49D5-9791-229D1176AE85}" xr6:coauthVersionLast="46" xr6:coauthVersionMax="46" xr10:uidLastSave="{BC00EBC2-D834-9847-9162-ECB83D691F93}"/>
  <bookViews>
    <workbookView xWindow="-120" yWindow="-120" windowWidth="29040" windowHeight="16440" tabRatio="759" activeTab="3" xr2:uid="{00000000-000D-0000-FFFF-FFFF00000000}"/>
  </bookViews>
  <sheets>
    <sheet name="직원근무조건" sheetId="26" r:id="rId1"/>
    <sheet name="전체테이블" sheetId="1" r:id="rId2"/>
    <sheet name="테이블명" sheetId="2" r:id="rId3"/>
    <sheet name="Sheet1" sheetId="28" r:id="rId4"/>
    <sheet name="Query명명" sheetId="27" r:id="rId5"/>
    <sheet name="컬럼명조립" sheetId="3" r:id="rId6"/>
    <sheet name="회원정보" sheetId="5" r:id="rId7"/>
    <sheet name="비밀번호내역" sheetId="18" r:id="rId8"/>
    <sheet name="근무조건" sheetId="21" r:id="rId9"/>
    <sheet name="회원회비내역" sheetId="22" r:id="rId10"/>
    <sheet name="구직회원정보" sheetId="16" r:id="rId11"/>
    <sheet name="구인회원정보" sheetId="20" r:id="rId12"/>
    <sheet name="사업회원정보" sheetId="19" r:id="rId13"/>
    <sheet name="공통코드" sheetId="10" r:id="rId14"/>
    <sheet name="우편번호" sheetId="14" r:id="rId15"/>
    <sheet name="정보접근권한" sheetId="23" r:id="rId16"/>
    <sheet name="테이블목록" sheetId="25" r:id="rId17"/>
    <sheet name="프로그램목록" sheetId="24" r:id="rId18"/>
    <sheet name="불만접수정보" sheetId="12" r:id="rId19"/>
    <sheet name="구직자기소개" sheetId="9" r:id="rId20"/>
    <sheet name="일련번호채번" sheetId="11" r:id="rId21"/>
    <sheet name="증거사진" sheetId="13" r:id="rId22"/>
    <sheet name="도지역코드" sheetId="15" r:id="rId23"/>
  </sheets>
  <definedNames>
    <definedName name="_xlnm._FilterDatabase" localSheetId="1" hidden="1">전체테이블!$B$2:$Q$136</definedName>
    <definedName name="_xlnm._FilterDatabase" localSheetId="5" hidden="1">컬럼명조립!$B$1:$R$336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8" l="1"/>
  <c r="C2" i="28"/>
  <c r="G2" i="27"/>
  <c r="K2" i="27"/>
  <c r="J2" i="27"/>
  <c r="I2" i="27"/>
  <c r="H2" i="27"/>
  <c r="F2" i="27"/>
  <c r="G219" i="3"/>
  <c r="F219" i="3"/>
  <c r="C219" i="3"/>
  <c r="D6" i="25"/>
  <c r="G213" i="3"/>
  <c r="F213" i="3"/>
  <c r="C213" i="3"/>
  <c r="D9" i="25"/>
  <c r="G214" i="3"/>
  <c r="F214" i="3"/>
  <c r="C214" i="3"/>
  <c r="D10" i="25"/>
  <c r="G215" i="3"/>
  <c r="F215" i="3"/>
  <c r="C215" i="3"/>
  <c r="D11" i="25"/>
  <c r="G216" i="3"/>
  <c r="F216" i="3"/>
  <c r="C216" i="3"/>
  <c r="D12" i="25"/>
  <c r="G217" i="3"/>
  <c r="F217" i="3"/>
  <c r="C217" i="3"/>
  <c r="D13" i="25"/>
  <c r="G130" i="3"/>
  <c r="F130" i="3"/>
  <c r="C130" i="3"/>
  <c r="D15" i="25"/>
  <c r="G129" i="3"/>
  <c r="F129" i="3"/>
  <c r="C129" i="3"/>
  <c r="D16" i="25"/>
  <c r="G155" i="3"/>
  <c r="F155" i="3"/>
  <c r="C155" i="3"/>
  <c r="D17" i="25"/>
  <c r="G128" i="3"/>
  <c r="F128" i="3"/>
  <c r="C128" i="3"/>
  <c r="D18" i="25"/>
  <c r="G127" i="3"/>
  <c r="F127" i="3"/>
  <c r="C127" i="3"/>
  <c r="D19" i="25"/>
  <c r="G154" i="3"/>
  <c r="F154" i="3"/>
  <c r="C154" i="3"/>
  <c r="D20" i="25"/>
  <c r="G164" i="3"/>
  <c r="F164" i="3"/>
  <c r="C164" i="3"/>
  <c r="D3" i="25"/>
  <c r="G20" i="25"/>
  <c r="H20" i="25"/>
  <c r="B20" i="25"/>
  <c r="H5" i="24"/>
  <c r="G5" i="24"/>
  <c r="G210" i="3"/>
  <c r="F210" i="3"/>
  <c r="C210" i="3"/>
  <c r="D5" i="24"/>
  <c r="B5" i="24"/>
  <c r="H6" i="24"/>
  <c r="G6" i="24"/>
  <c r="D6" i="24"/>
  <c r="B6" i="24"/>
  <c r="H35" i="26"/>
  <c r="G35" i="26"/>
  <c r="D35" i="26"/>
  <c r="B35" i="26"/>
  <c r="H34" i="26"/>
  <c r="G34" i="26"/>
  <c r="D34" i="26"/>
  <c r="B34" i="26"/>
  <c r="H33" i="26"/>
  <c r="G33" i="26"/>
  <c r="D33" i="26"/>
  <c r="B33" i="26"/>
  <c r="H32" i="26"/>
  <c r="G32" i="26"/>
  <c r="D32" i="26"/>
  <c r="B32" i="26"/>
  <c r="H31" i="26"/>
  <c r="G31" i="26"/>
  <c r="D31" i="26"/>
  <c r="B31" i="26"/>
  <c r="H30" i="26"/>
  <c r="G30" i="26"/>
  <c r="D30" i="26"/>
  <c r="B30" i="26"/>
  <c r="H29" i="26"/>
  <c r="G29" i="26"/>
  <c r="G72" i="3"/>
  <c r="F72" i="3"/>
  <c r="C72" i="3"/>
  <c r="D29" i="26"/>
  <c r="B29" i="26"/>
  <c r="H28" i="26"/>
  <c r="G28" i="26"/>
  <c r="G71" i="3"/>
  <c r="F71" i="3"/>
  <c r="C71" i="3"/>
  <c r="D28" i="26"/>
  <c r="B28" i="26"/>
  <c r="H27" i="26"/>
  <c r="G27" i="26"/>
  <c r="G73" i="3"/>
  <c r="F73" i="3"/>
  <c r="C73" i="3"/>
  <c r="D27" i="26"/>
  <c r="B27" i="26"/>
  <c r="H26" i="26"/>
  <c r="G26" i="26"/>
  <c r="G74" i="3"/>
  <c r="F74" i="3"/>
  <c r="C74" i="3"/>
  <c r="D26" i="26"/>
  <c r="B26" i="26"/>
  <c r="H25" i="26"/>
  <c r="G25" i="26"/>
  <c r="G104" i="3"/>
  <c r="F104" i="3"/>
  <c r="C104" i="3"/>
  <c r="D25" i="26"/>
  <c r="B25" i="26"/>
  <c r="H24" i="26"/>
  <c r="G24" i="26"/>
  <c r="G102" i="3"/>
  <c r="F102" i="3"/>
  <c r="C102" i="3"/>
  <c r="D24" i="26"/>
  <c r="B24" i="26"/>
  <c r="H23" i="26"/>
  <c r="G23" i="26"/>
  <c r="G105" i="3"/>
  <c r="F105" i="3"/>
  <c r="C105" i="3"/>
  <c r="D23" i="26"/>
  <c r="B23" i="26"/>
  <c r="H22" i="26"/>
  <c r="G22" i="26"/>
  <c r="G135" i="3"/>
  <c r="F135" i="3"/>
  <c r="C135" i="3"/>
  <c r="D22" i="26"/>
  <c r="B22" i="26"/>
  <c r="H21" i="26"/>
  <c r="G21" i="26"/>
  <c r="G133" i="3"/>
  <c r="F133" i="3"/>
  <c r="C133" i="3"/>
  <c r="D21" i="26"/>
  <c r="B21" i="26"/>
  <c r="H20" i="26"/>
  <c r="G20" i="26"/>
  <c r="G136" i="3"/>
  <c r="F136" i="3"/>
  <c r="C136" i="3"/>
  <c r="D20" i="26"/>
  <c r="B20" i="26"/>
  <c r="H19" i="26"/>
  <c r="G19" i="26"/>
  <c r="G139" i="3"/>
  <c r="F139" i="3"/>
  <c r="C139" i="3"/>
  <c r="D19" i="26"/>
  <c r="B19" i="26"/>
  <c r="H18" i="26"/>
  <c r="G18" i="26"/>
  <c r="G137" i="3"/>
  <c r="F137" i="3"/>
  <c r="C137" i="3"/>
  <c r="D18" i="26"/>
  <c r="B18" i="26"/>
  <c r="H17" i="26"/>
  <c r="G17" i="26"/>
  <c r="G33" i="3"/>
  <c r="F33" i="3"/>
  <c r="C33" i="3"/>
  <c r="D17" i="26"/>
  <c r="B17" i="26"/>
  <c r="H16" i="26"/>
  <c r="G16" i="26"/>
  <c r="G48" i="3"/>
  <c r="F48" i="3"/>
  <c r="C48" i="3"/>
  <c r="D16" i="26"/>
  <c r="B16" i="26"/>
  <c r="H15" i="26"/>
  <c r="G15" i="26"/>
  <c r="G77" i="3"/>
  <c r="F77" i="3"/>
  <c r="C77" i="3"/>
  <c r="D15" i="26"/>
  <c r="B15" i="26"/>
  <c r="H14" i="26"/>
  <c r="G14" i="26"/>
  <c r="G143" i="3"/>
  <c r="F143" i="3"/>
  <c r="C143" i="3"/>
  <c r="D14" i="26"/>
  <c r="B14" i="26"/>
  <c r="H13" i="26"/>
  <c r="G13" i="26"/>
  <c r="G91" i="3"/>
  <c r="F91" i="3"/>
  <c r="C91" i="3"/>
  <c r="D13" i="26"/>
  <c r="B13" i="26"/>
  <c r="H12" i="26"/>
  <c r="G12" i="26"/>
  <c r="G34" i="3"/>
  <c r="F34" i="3"/>
  <c r="C34" i="3"/>
  <c r="D12" i="26"/>
  <c r="B12" i="26"/>
  <c r="H11" i="26"/>
  <c r="G11" i="26"/>
  <c r="G68" i="3"/>
  <c r="F68" i="3"/>
  <c r="C68" i="3"/>
  <c r="D11" i="26"/>
  <c r="B11" i="26"/>
  <c r="H10" i="26"/>
  <c r="G10" i="26"/>
  <c r="G67" i="3"/>
  <c r="F67" i="3"/>
  <c r="C67" i="3"/>
  <c r="D10" i="26"/>
  <c r="B10" i="26"/>
  <c r="H9" i="26"/>
  <c r="G9" i="26"/>
  <c r="G66" i="3"/>
  <c r="F66" i="3"/>
  <c r="C66" i="3"/>
  <c r="D9" i="26"/>
  <c r="B9" i="26"/>
  <c r="H8" i="26"/>
  <c r="G8" i="26"/>
  <c r="G65" i="3"/>
  <c r="F65" i="3"/>
  <c r="C65" i="3"/>
  <c r="D8" i="26"/>
  <c r="B8" i="26"/>
  <c r="H7" i="26"/>
  <c r="G7" i="26"/>
  <c r="G64" i="3"/>
  <c r="F64" i="3"/>
  <c r="C64" i="3"/>
  <c r="D7" i="26"/>
  <c r="B7" i="26"/>
  <c r="H6" i="26"/>
  <c r="G6" i="26"/>
  <c r="G158" i="3"/>
  <c r="F158" i="3"/>
  <c r="C158" i="3"/>
  <c r="D6" i="26"/>
  <c r="B6" i="26"/>
  <c r="H5" i="26"/>
  <c r="G5" i="26"/>
  <c r="G14" i="3"/>
  <c r="F14" i="3"/>
  <c r="C14" i="3"/>
  <c r="D5" i="26"/>
  <c r="B5" i="26"/>
  <c r="H4" i="26"/>
  <c r="G4" i="26"/>
  <c r="G148" i="3"/>
  <c r="F148" i="3"/>
  <c r="C148" i="3"/>
  <c r="D4" i="26"/>
  <c r="B4" i="26"/>
  <c r="H3" i="26"/>
  <c r="G3" i="26"/>
  <c r="D3" i="26"/>
  <c r="B3" i="26"/>
  <c r="S2" i="26"/>
  <c r="H13" i="24"/>
  <c r="G13" i="24"/>
  <c r="B13" i="24"/>
  <c r="B4" i="24"/>
  <c r="B7" i="24"/>
  <c r="B8" i="24"/>
  <c r="B9" i="24"/>
  <c r="B10" i="24"/>
  <c r="B11" i="24"/>
  <c r="B12" i="24"/>
  <c r="B14" i="24"/>
  <c r="B15" i="24"/>
  <c r="B16" i="24"/>
  <c r="B17" i="24"/>
  <c r="B18" i="24"/>
  <c r="B19" i="24"/>
  <c r="B20" i="24"/>
  <c r="B3" i="24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3" i="25"/>
  <c r="H19" i="25"/>
  <c r="G19" i="25"/>
  <c r="H18" i="25"/>
  <c r="G18" i="25"/>
  <c r="H17" i="25"/>
  <c r="G17" i="25"/>
  <c r="H16" i="25"/>
  <c r="G16" i="25"/>
  <c r="H15" i="25"/>
  <c r="G15" i="25"/>
  <c r="H14" i="25"/>
  <c r="G14" i="25"/>
  <c r="H13" i="25"/>
  <c r="G13" i="25"/>
  <c r="H12" i="25"/>
  <c r="G12" i="25"/>
  <c r="H11" i="25"/>
  <c r="G11" i="25"/>
  <c r="H10" i="25"/>
  <c r="G10" i="25"/>
  <c r="H9" i="25"/>
  <c r="G9" i="25"/>
  <c r="H8" i="25"/>
  <c r="G8" i="25"/>
  <c r="H7" i="25"/>
  <c r="G7" i="25"/>
  <c r="H6" i="25"/>
  <c r="G6" i="25"/>
  <c r="H5" i="25"/>
  <c r="G5" i="25"/>
  <c r="H4" i="25"/>
  <c r="G4" i="25"/>
  <c r="H3" i="25"/>
  <c r="G3" i="25"/>
  <c r="H20" i="24"/>
  <c r="G20" i="24"/>
  <c r="D20" i="24"/>
  <c r="H19" i="24"/>
  <c r="G19" i="24"/>
  <c r="D19" i="24"/>
  <c r="H18" i="24"/>
  <c r="G18" i="24"/>
  <c r="D18" i="24"/>
  <c r="H17" i="24"/>
  <c r="G17" i="24"/>
  <c r="D17" i="24"/>
  <c r="H16" i="24"/>
  <c r="G16" i="24"/>
  <c r="D16" i="24"/>
  <c r="H15" i="24"/>
  <c r="G15" i="24"/>
  <c r="D15" i="24"/>
  <c r="H14" i="24"/>
  <c r="G14" i="24"/>
  <c r="H12" i="24"/>
  <c r="G12" i="24"/>
  <c r="H11" i="24"/>
  <c r="G11" i="24"/>
  <c r="H10" i="24"/>
  <c r="G10" i="24"/>
  <c r="H9" i="24"/>
  <c r="G9" i="24"/>
  <c r="H8" i="24"/>
  <c r="G8" i="24"/>
  <c r="H7" i="24"/>
  <c r="G7" i="24"/>
  <c r="H4" i="24"/>
  <c r="G4" i="24"/>
  <c r="G196" i="3"/>
  <c r="F196" i="3"/>
  <c r="C196" i="3"/>
  <c r="D4" i="24"/>
  <c r="H3" i="24"/>
  <c r="G3" i="24"/>
  <c r="D3" i="24"/>
  <c r="G198" i="3"/>
  <c r="F198" i="3"/>
  <c r="C198" i="3"/>
  <c r="G208" i="3"/>
  <c r="F208" i="3"/>
  <c r="C208" i="3"/>
  <c r="G272" i="3"/>
  <c r="F272" i="3"/>
  <c r="G271" i="3"/>
  <c r="F271" i="3"/>
  <c r="G270" i="3"/>
  <c r="F270" i="3"/>
  <c r="C270" i="3"/>
  <c r="G269" i="3"/>
  <c r="F269" i="3"/>
  <c r="G268" i="3"/>
  <c r="F268" i="3"/>
  <c r="C268" i="3"/>
  <c r="G267" i="3"/>
  <c r="F267" i="3"/>
  <c r="G266" i="3"/>
  <c r="F266" i="3"/>
  <c r="G265" i="3"/>
  <c r="F265" i="3"/>
  <c r="G264" i="3"/>
  <c r="F264" i="3"/>
  <c r="C264" i="3"/>
  <c r="G263" i="3"/>
  <c r="F263" i="3"/>
  <c r="G262" i="3"/>
  <c r="G261" i="3"/>
  <c r="F261" i="3"/>
  <c r="C261" i="3"/>
  <c r="G260" i="3"/>
  <c r="F260" i="3"/>
  <c r="C260" i="3"/>
  <c r="G259" i="3"/>
  <c r="F259" i="3"/>
  <c r="G258" i="3"/>
  <c r="F258" i="3"/>
  <c r="G257" i="3"/>
  <c r="F257" i="3"/>
  <c r="C257" i="3"/>
  <c r="G256" i="3"/>
  <c r="F256" i="3"/>
  <c r="C256" i="3"/>
  <c r="G255" i="3"/>
  <c r="F255" i="3"/>
  <c r="G254" i="3"/>
  <c r="F254" i="3"/>
  <c r="G253" i="3"/>
  <c r="F253" i="3"/>
  <c r="G252" i="3"/>
  <c r="F252" i="3"/>
  <c r="C252" i="3"/>
  <c r="G251" i="3"/>
  <c r="F251" i="3"/>
  <c r="G250" i="3"/>
  <c r="F250" i="3"/>
  <c r="G249" i="3"/>
  <c r="F249" i="3"/>
  <c r="G248" i="3"/>
  <c r="F248" i="3"/>
  <c r="C248" i="3"/>
  <c r="G247" i="3"/>
  <c r="F247" i="3"/>
  <c r="G246" i="3"/>
  <c r="G245" i="3"/>
  <c r="F245" i="3"/>
  <c r="G244" i="3"/>
  <c r="F244" i="3"/>
  <c r="C244" i="3"/>
  <c r="G243" i="3"/>
  <c r="F243" i="3"/>
  <c r="G242" i="3"/>
  <c r="F242" i="3"/>
  <c r="G241" i="3"/>
  <c r="F241" i="3"/>
  <c r="C241" i="3"/>
  <c r="G240" i="3"/>
  <c r="F240" i="3"/>
  <c r="C240" i="3"/>
  <c r="G239" i="3"/>
  <c r="F239" i="3"/>
  <c r="G238" i="3"/>
  <c r="F238" i="3"/>
  <c r="G237" i="3"/>
  <c r="F237" i="3"/>
  <c r="G236" i="3"/>
  <c r="F236" i="3"/>
  <c r="C236" i="3"/>
  <c r="G235" i="3"/>
  <c r="F235" i="3"/>
  <c r="G234" i="3"/>
  <c r="F234" i="3"/>
  <c r="G233" i="3"/>
  <c r="G232" i="3"/>
  <c r="F232" i="3"/>
  <c r="C232" i="3"/>
  <c r="G231" i="3"/>
  <c r="F231" i="3"/>
  <c r="G230" i="3"/>
  <c r="G229" i="3"/>
  <c r="G228" i="3"/>
  <c r="F228" i="3"/>
  <c r="C228" i="3"/>
  <c r="G227" i="3"/>
  <c r="F227" i="3"/>
  <c r="G226" i="3"/>
  <c r="F226" i="3"/>
  <c r="G225" i="3"/>
  <c r="F225" i="3"/>
  <c r="C225" i="3"/>
  <c r="G224" i="3"/>
  <c r="F224" i="3"/>
  <c r="C224" i="3"/>
  <c r="D14" i="25"/>
  <c r="G223" i="3"/>
  <c r="F223" i="3"/>
  <c r="G222" i="3"/>
  <c r="F222" i="3"/>
  <c r="G221" i="3"/>
  <c r="F221" i="3"/>
  <c r="G220" i="3"/>
  <c r="F220" i="3"/>
  <c r="C220" i="3"/>
  <c r="D4" i="25"/>
  <c r="G218" i="3"/>
  <c r="F218" i="3"/>
  <c r="D12" i="24"/>
  <c r="D9" i="24"/>
  <c r="G212" i="3"/>
  <c r="F212" i="3"/>
  <c r="C212" i="3"/>
  <c r="D8" i="24"/>
  <c r="G211" i="3"/>
  <c r="F211" i="3"/>
  <c r="G209" i="3"/>
  <c r="F209" i="3"/>
  <c r="C209" i="3"/>
  <c r="G304" i="3"/>
  <c r="F304" i="3"/>
  <c r="C304" i="3"/>
  <c r="G303" i="3"/>
  <c r="F303" i="3"/>
  <c r="G302" i="3"/>
  <c r="F302" i="3"/>
  <c r="G301" i="3"/>
  <c r="F301" i="3"/>
  <c r="C301" i="3"/>
  <c r="G300" i="3"/>
  <c r="F300" i="3"/>
  <c r="C300" i="3"/>
  <c r="G299" i="3"/>
  <c r="F299" i="3"/>
  <c r="G298" i="3"/>
  <c r="F298" i="3"/>
  <c r="G297" i="3"/>
  <c r="F297" i="3"/>
  <c r="G296" i="3"/>
  <c r="F296" i="3"/>
  <c r="C296" i="3"/>
  <c r="G295" i="3"/>
  <c r="F295" i="3"/>
  <c r="G294" i="3"/>
  <c r="F294" i="3"/>
  <c r="G293" i="3"/>
  <c r="F293" i="3"/>
  <c r="G292" i="3"/>
  <c r="F292" i="3"/>
  <c r="C292" i="3"/>
  <c r="G291" i="3"/>
  <c r="F291" i="3"/>
  <c r="G290" i="3"/>
  <c r="G289" i="3"/>
  <c r="F289" i="3"/>
  <c r="G288" i="3"/>
  <c r="F288" i="3"/>
  <c r="C288" i="3"/>
  <c r="G287" i="3"/>
  <c r="F287" i="3"/>
  <c r="G286" i="3"/>
  <c r="F286" i="3"/>
  <c r="G285" i="3"/>
  <c r="F285" i="3"/>
  <c r="C285" i="3"/>
  <c r="G284" i="3"/>
  <c r="F284" i="3"/>
  <c r="C284" i="3"/>
  <c r="G283" i="3"/>
  <c r="F283" i="3"/>
  <c r="G282" i="3"/>
  <c r="F282" i="3"/>
  <c r="G281" i="3"/>
  <c r="F281" i="3"/>
  <c r="G280" i="3"/>
  <c r="F280" i="3"/>
  <c r="C280" i="3"/>
  <c r="G279" i="3"/>
  <c r="F279" i="3"/>
  <c r="G278" i="3"/>
  <c r="F278" i="3"/>
  <c r="G277" i="3"/>
  <c r="G276" i="3"/>
  <c r="F276" i="3"/>
  <c r="C276" i="3"/>
  <c r="G275" i="3"/>
  <c r="F275" i="3"/>
  <c r="G274" i="3"/>
  <c r="G273" i="3"/>
  <c r="F273" i="3"/>
  <c r="C273" i="3"/>
  <c r="G320" i="3"/>
  <c r="F320" i="3"/>
  <c r="C320" i="3"/>
  <c r="G319" i="3"/>
  <c r="F319" i="3"/>
  <c r="G318" i="3"/>
  <c r="F318" i="3"/>
  <c r="G317" i="3"/>
  <c r="F317" i="3"/>
  <c r="C317" i="3"/>
  <c r="G316" i="3"/>
  <c r="F316" i="3"/>
  <c r="C316" i="3"/>
  <c r="G315" i="3"/>
  <c r="F315" i="3"/>
  <c r="G314" i="3"/>
  <c r="F314" i="3"/>
  <c r="G313" i="3"/>
  <c r="F313" i="3"/>
  <c r="G312" i="3"/>
  <c r="F312" i="3"/>
  <c r="C312" i="3"/>
  <c r="G311" i="3"/>
  <c r="F311" i="3"/>
  <c r="G310" i="3"/>
  <c r="F310" i="3"/>
  <c r="G309" i="3"/>
  <c r="F309" i="3"/>
  <c r="G308" i="3"/>
  <c r="F308" i="3"/>
  <c r="C308" i="3"/>
  <c r="G307" i="3"/>
  <c r="F307" i="3"/>
  <c r="G306" i="3"/>
  <c r="G305" i="3"/>
  <c r="F305" i="3"/>
  <c r="G328" i="3"/>
  <c r="F328" i="3"/>
  <c r="C328" i="3"/>
  <c r="G327" i="3"/>
  <c r="F327" i="3"/>
  <c r="G326" i="3"/>
  <c r="F326" i="3"/>
  <c r="G325" i="3"/>
  <c r="G324" i="3"/>
  <c r="F324" i="3"/>
  <c r="G323" i="3"/>
  <c r="F323" i="3"/>
  <c r="G322" i="3"/>
  <c r="F322" i="3"/>
  <c r="G321" i="3"/>
  <c r="F321" i="3"/>
  <c r="G332" i="3"/>
  <c r="F332" i="3"/>
  <c r="C332" i="3"/>
  <c r="G331" i="3"/>
  <c r="F331" i="3"/>
  <c r="G330" i="3"/>
  <c r="F330" i="3"/>
  <c r="G329" i="3"/>
  <c r="G334" i="3"/>
  <c r="F334" i="3"/>
  <c r="G333" i="3"/>
  <c r="F333" i="3"/>
  <c r="G335" i="3"/>
  <c r="F335" i="3"/>
  <c r="C335" i="3"/>
  <c r="G207" i="3"/>
  <c r="F207" i="3"/>
  <c r="G197" i="3"/>
  <c r="F197" i="3"/>
  <c r="C197" i="3"/>
  <c r="G199" i="3"/>
  <c r="F199" i="3"/>
  <c r="G200" i="3"/>
  <c r="F200" i="3"/>
  <c r="G201" i="3"/>
  <c r="F201" i="3"/>
  <c r="G202" i="3"/>
  <c r="F202" i="3"/>
  <c r="C202" i="3"/>
  <c r="G203" i="3"/>
  <c r="F203" i="3"/>
  <c r="C203" i="3"/>
  <c r="D10" i="23"/>
  <c r="G204" i="3"/>
  <c r="G205" i="3"/>
  <c r="F205" i="3"/>
  <c r="G206" i="3"/>
  <c r="F206" i="3"/>
  <c r="G336" i="3"/>
  <c r="F336" i="3"/>
  <c r="H5" i="23"/>
  <c r="G5" i="23"/>
  <c r="B5" i="23"/>
  <c r="H21" i="23"/>
  <c r="G21" i="23"/>
  <c r="B21" i="23"/>
  <c r="H20" i="23"/>
  <c r="G20" i="23"/>
  <c r="B20" i="23"/>
  <c r="H19" i="23"/>
  <c r="G19" i="23"/>
  <c r="B19" i="23"/>
  <c r="H18" i="23"/>
  <c r="G18" i="23"/>
  <c r="B18" i="23"/>
  <c r="H17" i="23"/>
  <c r="G17" i="23"/>
  <c r="B17" i="23"/>
  <c r="H16" i="23"/>
  <c r="G16" i="23"/>
  <c r="B16" i="23"/>
  <c r="H15" i="23"/>
  <c r="G15" i="23"/>
  <c r="B15" i="23"/>
  <c r="H14" i="23"/>
  <c r="G14" i="23"/>
  <c r="B14" i="23"/>
  <c r="H13" i="23"/>
  <c r="G13" i="23"/>
  <c r="B13" i="23"/>
  <c r="H12" i="23"/>
  <c r="G12" i="23"/>
  <c r="B12" i="23"/>
  <c r="H11" i="23"/>
  <c r="G11" i="23"/>
  <c r="B11" i="23"/>
  <c r="H10" i="23"/>
  <c r="G10" i="23"/>
  <c r="B10" i="23"/>
  <c r="H9" i="23"/>
  <c r="G9" i="23"/>
  <c r="B9" i="23"/>
  <c r="H8" i="23"/>
  <c r="G8" i="23"/>
  <c r="B8" i="23"/>
  <c r="H7" i="23"/>
  <c r="G7" i="23"/>
  <c r="B7" i="23"/>
  <c r="H6" i="23"/>
  <c r="G6" i="23"/>
  <c r="B6" i="23"/>
  <c r="H4" i="23"/>
  <c r="G4" i="23"/>
  <c r="B4" i="23"/>
  <c r="H3" i="23"/>
  <c r="G3" i="23"/>
  <c r="B3" i="23"/>
  <c r="S2" i="23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4" i="14"/>
  <c r="H5" i="14"/>
  <c r="H6" i="14"/>
  <c r="H7" i="14"/>
  <c r="H8" i="14"/>
  <c r="H9" i="14"/>
  <c r="H10" i="14"/>
  <c r="H11" i="14"/>
  <c r="H12" i="14"/>
  <c r="H13" i="14"/>
  <c r="H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3" i="14"/>
  <c r="S2" i="14"/>
  <c r="G175" i="3"/>
  <c r="F175" i="3"/>
  <c r="C175" i="3"/>
  <c r="G176" i="3"/>
  <c r="F176" i="3"/>
  <c r="C176" i="3"/>
  <c r="G177" i="3"/>
  <c r="G178" i="3"/>
  <c r="G179" i="3"/>
  <c r="F179" i="3"/>
  <c r="C179" i="3"/>
  <c r="G180" i="3"/>
  <c r="F180" i="3"/>
  <c r="C180" i="3"/>
  <c r="G181" i="3"/>
  <c r="G182" i="3"/>
  <c r="G183" i="3"/>
  <c r="F183" i="3"/>
  <c r="C183" i="3"/>
  <c r="G184" i="3"/>
  <c r="F184" i="3"/>
  <c r="C184" i="3"/>
  <c r="G185" i="3"/>
  <c r="G186" i="3"/>
  <c r="G187" i="3"/>
  <c r="F187" i="3"/>
  <c r="C187" i="3"/>
  <c r="G188" i="3"/>
  <c r="F188" i="3"/>
  <c r="C188" i="3"/>
  <c r="G189" i="3"/>
  <c r="G190" i="3"/>
  <c r="G191" i="3"/>
  <c r="F191" i="3"/>
  <c r="C191" i="3"/>
  <c r="G192" i="3"/>
  <c r="F192" i="3"/>
  <c r="C192" i="3"/>
  <c r="G193" i="3"/>
  <c r="G194" i="3"/>
  <c r="G195" i="3"/>
  <c r="F195" i="3"/>
  <c r="C195" i="3"/>
  <c r="G174" i="3"/>
  <c r="F174" i="3"/>
  <c r="G173" i="3"/>
  <c r="F173" i="3"/>
  <c r="G172" i="3"/>
  <c r="F172" i="3"/>
  <c r="G171" i="3"/>
  <c r="F171" i="3"/>
  <c r="G170" i="3"/>
  <c r="F170" i="3"/>
  <c r="H6" i="13"/>
  <c r="G6" i="13"/>
  <c r="B6" i="13"/>
  <c r="H5" i="13"/>
  <c r="G5" i="13"/>
  <c r="B5" i="13"/>
  <c r="H4" i="13"/>
  <c r="G4" i="13"/>
  <c r="B4" i="13"/>
  <c r="H3" i="13"/>
  <c r="G3" i="13"/>
  <c r="B3" i="13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3" i="9"/>
  <c r="G3" i="9"/>
  <c r="B3" i="9"/>
  <c r="G5" i="9"/>
  <c r="H5" i="9"/>
  <c r="H4" i="9"/>
  <c r="G4" i="9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H3" i="10"/>
  <c r="G3" i="10"/>
  <c r="G4" i="12"/>
  <c r="H4" i="12"/>
  <c r="G5" i="12"/>
  <c r="H5" i="12"/>
  <c r="G6" i="12"/>
  <c r="H6" i="12"/>
  <c r="G7" i="12"/>
  <c r="H7" i="12"/>
  <c r="G8" i="12"/>
  <c r="H8" i="12"/>
  <c r="G9" i="12"/>
  <c r="H9" i="12"/>
  <c r="G10" i="12"/>
  <c r="H10" i="12"/>
  <c r="G11" i="12"/>
  <c r="H11" i="12"/>
  <c r="G12" i="12"/>
  <c r="H12" i="12"/>
  <c r="G13" i="12"/>
  <c r="H13" i="12"/>
  <c r="G14" i="12"/>
  <c r="H14" i="12"/>
  <c r="G15" i="12"/>
  <c r="H15" i="12"/>
  <c r="G16" i="12"/>
  <c r="H16" i="12"/>
  <c r="G17" i="12"/>
  <c r="H17" i="12"/>
  <c r="G18" i="12"/>
  <c r="H18" i="12"/>
  <c r="G19" i="12"/>
  <c r="H19" i="12"/>
  <c r="G20" i="12"/>
  <c r="H20" i="12"/>
  <c r="G21" i="12"/>
  <c r="H21" i="12"/>
  <c r="G22" i="12"/>
  <c r="H22" i="12"/>
  <c r="G23" i="12"/>
  <c r="H23" i="12"/>
  <c r="G24" i="12"/>
  <c r="H24" i="12"/>
  <c r="G25" i="12"/>
  <c r="H25" i="12"/>
  <c r="G26" i="12"/>
  <c r="H26" i="12"/>
  <c r="G27" i="12"/>
  <c r="H27" i="12"/>
  <c r="G28" i="12"/>
  <c r="H28" i="12"/>
  <c r="G29" i="12"/>
  <c r="H29" i="12"/>
  <c r="H3" i="12"/>
  <c r="G3" i="12"/>
  <c r="B6" i="12"/>
  <c r="B3" i="12"/>
  <c r="B4" i="19"/>
  <c r="G4" i="19"/>
  <c r="H4" i="19"/>
  <c r="B5" i="19"/>
  <c r="G5" i="19"/>
  <c r="H5" i="19"/>
  <c r="B6" i="19"/>
  <c r="G6" i="19"/>
  <c r="H6" i="19"/>
  <c r="B7" i="19"/>
  <c r="G7" i="19"/>
  <c r="H7" i="19"/>
  <c r="B8" i="19"/>
  <c r="G8" i="19"/>
  <c r="H8" i="19"/>
  <c r="B9" i="19"/>
  <c r="G9" i="19"/>
  <c r="H9" i="19"/>
  <c r="B10" i="19"/>
  <c r="G10" i="19"/>
  <c r="H10" i="19"/>
  <c r="B11" i="19"/>
  <c r="G11" i="19"/>
  <c r="H11" i="19"/>
  <c r="B12" i="19"/>
  <c r="G12" i="19"/>
  <c r="H12" i="19"/>
  <c r="B13" i="19"/>
  <c r="G13" i="19"/>
  <c r="H13" i="19"/>
  <c r="B14" i="19"/>
  <c r="G14" i="19"/>
  <c r="H14" i="19"/>
  <c r="B15" i="19"/>
  <c r="G15" i="19"/>
  <c r="H15" i="19"/>
  <c r="B16" i="19"/>
  <c r="G16" i="19"/>
  <c r="H16" i="19"/>
  <c r="B17" i="19"/>
  <c r="G17" i="19"/>
  <c r="H17" i="19"/>
  <c r="B18" i="19"/>
  <c r="G18" i="19"/>
  <c r="H18" i="19"/>
  <c r="B19" i="19"/>
  <c r="G19" i="19"/>
  <c r="H19" i="19"/>
  <c r="B20" i="19"/>
  <c r="G20" i="19"/>
  <c r="H20" i="19"/>
  <c r="B21" i="19"/>
  <c r="G21" i="19"/>
  <c r="H21" i="19"/>
  <c r="B22" i="19"/>
  <c r="G22" i="19"/>
  <c r="H22" i="19"/>
  <c r="B23" i="19"/>
  <c r="G23" i="19"/>
  <c r="H23" i="19"/>
  <c r="B24" i="19"/>
  <c r="G24" i="19"/>
  <c r="H24" i="19"/>
  <c r="B25" i="19"/>
  <c r="G25" i="19"/>
  <c r="H25" i="19"/>
  <c r="B26" i="19"/>
  <c r="G26" i="19"/>
  <c r="H26" i="19"/>
  <c r="B27" i="19"/>
  <c r="G27" i="19"/>
  <c r="H27" i="19"/>
  <c r="B28" i="19"/>
  <c r="G28" i="19"/>
  <c r="H28" i="19"/>
  <c r="B29" i="19"/>
  <c r="G29" i="19"/>
  <c r="H29" i="19"/>
  <c r="B30" i="19"/>
  <c r="G30" i="19"/>
  <c r="H30" i="19"/>
  <c r="B31" i="19"/>
  <c r="G31" i="19"/>
  <c r="H31" i="19"/>
  <c r="B32" i="19"/>
  <c r="G32" i="19"/>
  <c r="H32" i="19"/>
  <c r="B33" i="19"/>
  <c r="G33" i="19"/>
  <c r="H33" i="19"/>
  <c r="B34" i="19"/>
  <c r="G34" i="19"/>
  <c r="H34" i="19"/>
  <c r="B35" i="19"/>
  <c r="G35" i="19"/>
  <c r="H35" i="19"/>
  <c r="B36" i="19"/>
  <c r="G36" i="19"/>
  <c r="H36" i="19"/>
  <c r="B37" i="19"/>
  <c r="G37" i="19"/>
  <c r="H37" i="19"/>
  <c r="B38" i="19"/>
  <c r="G38" i="19"/>
  <c r="H38" i="19"/>
  <c r="B39" i="19"/>
  <c r="G39" i="19"/>
  <c r="H39" i="19"/>
  <c r="B40" i="19"/>
  <c r="G40" i="19"/>
  <c r="H40" i="19"/>
  <c r="G111" i="3"/>
  <c r="F111" i="3"/>
  <c r="H16" i="22"/>
  <c r="G16" i="22"/>
  <c r="B16" i="22"/>
  <c r="H22" i="22"/>
  <c r="G22" i="22"/>
  <c r="B22" i="22"/>
  <c r="G23" i="22"/>
  <c r="G21" i="22"/>
  <c r="G109" i="3"/>
  <c r="F109" i="3"/>
  <c r="C109" i="3"/>
  <c r="G108" i="3"/>
  <c r="F108" i="3"/>
  <c r="H3" i="19"/>
  <c r="G3" i="19"/>
  <c r="B14" i="10"/>
  <c r="B15" i="10"/>
  <c r="G29" i="22"/>
  <c r="H29" i="22"/>
  <c r="B29" i="22"/>
  <c r="G35" i="21"/>
  <c r="H35" i="21"/>
  <c r="B35" i="21"/>
  <c r="H30" i="20"/>
  <c r="G30" i="20"/>
  <c r="B30" i="20"/>
  <c r="H29" i="20"/>
  <c r="G29" i="20"/>
  <c r="B29" i="20"/>
  <c r="B12" i="21"/>
  <c r="G12" i="21"/>
  <c r="H12" i="21"/>
  <c r="B13" i="21"/>
  <c r="G13" i="21"/>
  <c r="H13" i="21"/>
  <c r="B14" i="21"/>
  <c r="G14" i="21"/>
  <c r="H14" i="21"/>
  <c r="B15" i="21"/>
  <c r="G15" i="21"/>
  <c r="H15" i="21"/>
  <c r="B16" i="21"/>
  <c r="G16" i="21"/>
  <c r="H16" i="21"/>
  <c r="B17" i="21"/>
  <c r="G17" i="21"/>
  <c r="H17" i="21"/>
  <c r="B18" i="21"/>
  <c r="G18" i="21"/>
  <c r="H18" i="21"/>
  <c r="B19" i="21"/>
  <c r="G19" i="21"/>
  <c r="H19" i="21"/>
  <c r="B20" i="21"/>
  <c r="G20" i="21"/>
  <c r="H20" i="21"/>
  <c r="B21" i="21"/>
  <c r="G21" i="21"/>
  <c r="H21" i="21"/>
  <c r="B22" i="21"/>
  <c r="G22" i="21"/>
  <c r="H22" i="21"/>
  <c r="B23" i="21"/>
  <c r="G23" i="21"/>
  <c r="H23" i="21"/>
  <c r="B24" i="21"/>
  <c r="G24" i="21"/>
  <c r="H24" i="21"/>
  <c r="B25" i="21"/>
  <c r="G25" i="21"/>
  <c r="H25" i="21"/>
  <c r="B26" i="21"/>
  <c r="G26" i="21"/>
  <c r="H26" i="21"/>
  <c r="B27" i="21"/>
  <c r="G27" i="21"/>
  <c r="H27" i="21"/>
  <c r="B28" i="21"/>
  <c r="G28" i="21"/>
  <c r="H28" i="21"/>
  <c r="B29" i="21"/>
  <c r="G29" i="21"/>
  <c r="H29" i="21"/>
  <c r="B30" i="21"/>
  <c r="G30" i="21"/>
  <c r="H30" i="21"/>
  <c r="B31" i="21"/>
  <c r="G31" i="21"/>
  <c r="H31" i="21"/>
  <c r="B32" i="21"/>
  <c r="G32" i="21"/>
  <c r="H32" i="21"/>
  <c r="B33" i="21"/>
  <c r="G33" i="21"/>
  <c r="H33" i="21"/>
  <c r="B34" i="21"/>
  <c r="G34" i="21"/>
  <c r="H34" i="21"/>
  <c r="B42" i="20"/>
  <c r="B40" i="16"/>
  <c r="B31" i="5"/>
  <c r="H6" i="20"/>
  <c r="H7" i="22"/>
  <c r="H18" i="20"/>
  <c r="H6" i="18"/>
  <c r="H13" i="5"/>
  <c r="H28" i="20"/>
  <c r="H29" i="16"/>
  <c r="H32" i="20"/>
  <c r="H8" i="20"/>
  <c r="H11" i="16"/>
  <c r="H10" i="20"/>
  <c r="H9" i="16"/>
  <c r="H17" i="16"/>
  <c r="H34" i="20"/>
  <c r="H33" i="16"/>
  <c r="H36" i="20"/>
  <c r="H21" i="5"/>
  <c r="H22" i="5"/>
  <c r="H24" i="5"/>
  <c r="H13" i="16"/>
  <c r="H15" i="16"/>
  <c r="H12" i="5"/>
  <c r="H7" i="16"/>
  <c r="H10" i="5"/>
  <c r="H11" i="5"/>
  <c r="H18" i="22"/>
  <c r="H17" i="22"/>
  <c r="H26" i="20"/>
  <c r="H21" i="16"/>
  <c r="H14" i="22"/>
  <c r="H13" i="22"/>
  <c r="H15" i="22"/>
  <c r="H14" i="20"/>
  <c r="H40" i="20"/>
  <c r="H27" i="5"/>
  <c r="H20" i="22"/>
  <c r="H19" i="22"/>
  <c r="H24" i="20"/>
  <c r="H20" i="20"/>
  <c r="H22" i="20"/>
  <c r="H18" i="5"/>
  <c r="H6" i="5"/>
  <c r="H4" i="20"/>
  <c r="H9" i="5"/>
  <c r="H19" i="5"/>
  <c r="H16" i="5"/>
  <c r="H17" i="5"/>
  <c r="H31" i="5"/>
  <c r="H5" i="18"/>
  <c r="H7" i="18"/>
  <c r="H8" i="18"/>
  <c r="H9" i="18"/>
  <c r="H10" i="18"/>
  <c r="H11" i="18"/>
  <c r="H3" i="20"/>
  <c r="H8" i="22"/>
  <c r="H9" i="22"/>
  <c r="H10" i="22"/>
  <c r="H11" i="22"/>
  <c r="H12" i="22"/>
  <c r="H15" i="5"/>
  <c r="H7" i="5"/>
  <c r="H14" i="5"/>
  <c r="H20" i="5"/>
  <c r="H23" i="5"/>
  <c r="H25" i="5"/>
  <c r="G5" i="21"/>
  <c r="G15" i="5"/>
  <c r="G12" i="20"/>
  <c r="G7" i="5"/>
  <c r="G25" i="5"/>
  <c r="G6" i="18"/>
  <c r="G13" i="5"/>
  <c r="G32" i="20"/>
  <c r="G14" i="5"/>
  <c r="G9" i="16"/>
  <c r="G34" i="20"/>
  <c r="G21" i="5"/>
  <c r="G20" i="5"/>
  <c r="G22" i="5"/>
  <c r="G23" i="5"/>
  <c r="G24" i="5"/>
  <c r="G12" i="5"/>
  <c r="G10" i="5"/>
  <c r="G11" i="5"/>
  <c r="G18" i="22"/>
  <c r="G17" i="22"/>
  <c r="G26" i="20"/>
  <c r="G14" i="22"/>
  <c r="G13" i="22"/>
  <c r="G14" i="20"/>
  <c r="G30" i="5"/>
  <c r="G38" i="20"/>
  <c r="G20" i="22"/>
  <c r="G19" i="22"/>
  <c r="G24" i="20"/>
  <c r="G22" i="20"/>
  <c r="G18" i="5"/>
  <c r="G6" i="5"/>
  <c r="G9" i="5"/>
  <c r="G19" i="5"/>
  <c r="G16" i="5"/>
  <c r="G17" i="5"/>
  <c r="G5" i="18"/>
  <c r="G7" i="18"/>
  <c r="G8" i="18"/>
  <c r="G9" i="18"/>
  <c r="G10" i="18"/>
  <c r="G11" i="18"/>
  <c r="G8" i="22"/>
  <c r="G9" i="22"/>
  <c r="G10" i="22"/>
  <c r="G11" i="22"/>
  <c r="G12" i="22"/>
  <c r="B32" i="16"/>
  <c r="B33" i="16"/>
  <c r="B34" i="16"/>
  <c r="B35" i="16"/>
  <c r="B36" i="16"/>
  <c r="B37" i="16"/>
  <c r="B38" i="16"/>
  <c r="B39" i="16"/>
  <c r="G157" i="3"/>
  <c r="F157" i="3"/>
  <c r="C157" i="3"/>
  <c r="B7" i="22"/>
  <c r="B8" i="22"/>
  <c r="B9" i="22"/>
  <c r="B10" i="22"/>
  <c r="B11" i="22"/>
  <c r="B12" i="22"/>
  <c r="B13" i="22"/>
  <c r="B14" i="22"/>
  <c r="B15" i="22"/>
  <c r="B17" i="22"/>
  <c r="B18" i="22"/>
  <c r="B19" i="22"/>
  <c r="B20" i="22"/>
  <c r="B21" i="22"/>
  <c r="B23" i="22"/>
  <c r="B24" i="22"/>
  <c r="B25" i="22"/>
  <c r="B26" i="22"/>
  <c r="B27" i="22"/>
  <c r="B28" i="22"/>
  <c r="G165" i="3"/>
  <c r="F165" i="3"/>
  <c r="G166" i="3"/>
  <c r="F166" i="3"/>
  <c r="G167" i="3"/>
  <c r="G168" i="3"/>
  <c r="F168" i="3"/>
  <c r="C168" i="3"/>
  <c r="D11" i="22"/>
  <c r="G169" i="3"/>
  <c r="F169" i="3"/>
  <c r="G42" i="3"/>
  <c r="F42" i="3"/>
  <c r="C42" i="3"/>
  <c r="G45" i="3"/>
  <c r="F45" i="3"/>
  <c r="C45" i="3"/>
  <c r="B6" i="22"/>
  <c r="B5" i="22"/>
  <c r="B4" i="22"/>
  <c r="B3" i="22"/>
  <c r="S2" i="22"/>
  <c r="G13" i="3"/>
  <c r="F13" i="3"/>
  <c r="C13" i="3"/>
  <c r="B7" i="21"/>
  <c r="B8" i="21"/>
  <c r="B9" i="21"/>
  <c r="B10" i="21"/>
  <c r="B11" i="21"/>
  <c r="B6" i="21"/>
  <c r="B5" i="21"/>
  <c r="B4" i="21"/>
  <c r="B3" i="21"/>
  <c r="S2" i="21"/>
  <c r="B34" i="20"/>
  <c r="B35" i="20"/>
  <c r="B36" i="20"/>
  <c r="B37" i="20"/>
  <c r="B38" i="20"/>
  <c r="B39" i="20"/>
  <c r="B40" i="20"/>
  <c r="B41" i="20"/>
  <c r="G44" i="3"/>
  <c r="F44" i="3"/>
  <c r="C44" i="3"/>
  <c r="B3" i="18"/>
  <c r="S2" i="18"/>
  <c r="B3" i="5"/>
  <c r="S2" i="5"/>
  <c r="B3" i="10"/>
  <c r="R2" i="10"/>
  <c r="D9" i="21"/>
  <c r="B3" i="19"/>
  <c r="S2" i="19"/>
  <c r="B3" i="20"/>
  <c r="S2" i="20"/>
  <c r="B3" i="16"/>
  <c r="S2" i="16"/>
  <c r="B33" i="20"/>
  <c r="B32" i="20"/>
  <c r="B31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G156" i="3"/>
  <c r="G159" i="3"/>
  <c r="F159" i="3"/>
  <c r="C159" i="3"/>
  <c r="G160" i="3"/>
  <c r="F160" i="3"/>
  <c r="C160" i="3"/>
  <c r="D8" i="18"/>
  <c r="G161" i="3"/>
  <c r="G162" i="3"/>
  <c r="G163" i="3"/>
  <c r="F163" i="3"/>
  <c r="C163" i="3"/>
  <c r="D11" i="18"/>
  <c r="B4" i="18"/>
  <c r="G147" i="3"/>
  <c r="B27" i="16"/>
  <c r="B26" i="16"/>
  <c r="B11" i="9"/>
  <c r="B10" i="9"/>
  <c r="B8" i="11"/>
  <c r="B7" i="11"/>
  <c r="B17" i="13"/>
  <c r="B14" i="13"/>
  <c r="B28" i="12"/>
  <c r="B25" i="12"/>
  <c r="B3" i="11"/>
  <c r="G12" i="3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18" i="13"/>
  <c r="B16" i="13"/>
  <c r="B15" i="13"/>
  <c r="B13" i="13"/>
  <c r="B12" i="13"/>
  <c r="B11" i="13"/>
  <c r="B10" i="13"/>
  <c r="B9" i="13"/>
  <c r="B8" i="13"/>
  <c r="B7" i="13"/>
  <c r="B29" i="12"/>
  <c r="B27" i="12"/>
  <c r="B26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5" i="12"/>
  <c r="B4" i="12"/>
  <c r="B12" i="11"/>
  <c r="B11" i="11"/>
  <c r="B10" i="11"/>
  <c r="B9" i="11"/>
  <c r="B6" i="11"/>
  <c r="B5" i="11"/>
  <c r="B4" i="11"/>
  <c r="B13" i="10"/>
  <c r="B12" i="10"/>
  <c r="B11" i="10"/>
  <c r="B10" i="10"/>
  <c r="B9" i="10"/>
  <c r="B8" i="10"/>
  <c r="B7" i="10"/>
  <c r="B6" i="10"/>
  <c r="B5" i="10"/>
  <c r="B4" i="10"/>
  <c r="B13" i="9"/>
  <c r="B12" i="9"/>
  <c r="B9" i="9"/>
  <c r="B8" i="9"/>
  <c r="B7" i="9"/>
  <c r="B6" i="9"/>
  <c r="B5" i="9"/>
  <c r="B4" i="9"/>
  <c r="B4" i="16"/>
  <c r="B5" i="16"/>
  <c r="B6" i="16"/>
  <c r="B7" i="16"/>
  <c r="B8" i="16"/>
  <c r="B9" i="16"/>
  <c r="B10" i="16"/>
  <c r="B11" i="16"/>
  <c r="B12" i="16"/>
  <c r="B13" i="16"/>
  <c r="B14" i="16"/>
  <c r="B15" i="16"/>
  <c r="B17" i="16"/>
  <c r="B16" i="16"/>
  <c r="B18" i="16"/>
  <c r="B19" i="16"/>
  <c r="B20" i="16"/>
  <c r="B21" i="16"/>
  <c r="B22" i="16"/>
  <c r="B23" i="16"/>
  <c r="B24" i="16"/>
  <c r="B25" i="16"/>
  <c r="B28" i="16"/>
  <c r="B29" i="16"/>
  <c r="B30" i="16"/>
  <c r="B31" i="16"/>
  <c r="B6" i="5"/>
  <c r="B7" i="5"/>
  <c r="B5" i="5"/>
  <c r="B4" i="5"/>
  <c r="G95" i="3"/>
  <c r="G96" i="3"/>
  <c r="G151" i="3"/>
  <c r="G152" i="3"/>
  <c r="G145" i="3"/>
  <c r="F145" i="3"/>
  <c r="G153" i="3"/>
  <c r="F153" i="3"/>
  <c r="G150" i="3"/>
  <c r="G149" i="3"/>
  <c r="G146" i="3"/>
  <c r="G144" i="3"/>
  <c r="F144" i="3"/>
  <c r="G142" i="3"/>
  <c r="F142" i="3"/>
  <c r="G141" i="3"/>
  <c r="F141" i="3"/>
  <c r="G140" i="3"/>
  <c r="G138" i="3"/>
  <c r="G134" i="3"/>
  <c r="G132" i="3"/>
  <c r="G131" i="3"/>
  <c r="G126" i="3"/>
  <c r="G125" i="3"/>
  <c r="F125" i="3"/>
  <c r="G124" i="3"/>
  <c r="F124" i="3"/>
  <c r="G123" i="3"/>
  <c r="G122" i="3"/>
  <c r="G121" i="3"/>
  <c r="F121" i="3"/>
  <c r="G120" i="3"/>
  <c r="G119" i="3"/>
  <c r="G118" i="3"/>
  <c r="G117" i="3"/>
  <c r="G116" i="3"/>
  <c r="G115" i="3"/>
  <c r="G114" i="3"/>
  <c r="G113" i="3"/>
  <c r="F113" i="3"/>
  <c r="G112" i="3"/>
  <c r="G110" i="3"/>
  <c r="G107" i="3"/>
  <c r="G106" i="3"/>
  <c r="F106" i="3"/>
  <c r="G103" i="3"/>
  <c r="G101" i="3"/>
  <c r="G100" i="3"/>
  <c r="G99" i="3"/>
  <c r="G98" i="3"/>
  <c r="F98" i="3"/>
  <c r="G97" i="3"/>
  <c r="G94" i="3"/>
  <c r="G93" i="3"/>
  <c r="F93" i="3"/>
  <c r="G92" i="3"/>
  <c r="G90" i="3"/>
  <c r="G89" i="3"/>
  <c r="F89" i="3"/>
  <c r="G88" i="3"/>
  <c r="G87" i="3"/>
  <c r="G86" i="3"/>
  <c r="G85" i="3"/>
  <c r="F85" i="3"/>
  <c r="G84" i="3"/>
  <c r="F84" i="3"/>
  <c r="G83" i="3"/>
  <c r="G82" i="3"/>
  <c r="G81" i="3"/>
  <c r="F81" i="3"/>
  <c r="G80" i="3"/>
  <c r="G79" i="3"/>
  <c r="G78" i="3"/>
  <c r="G76" i="3"/>
  <c r="G75" i="3"/>
  <c r="G70" i="3"/>
  <c r="G69" i="3"/>
  <c r="F69" i="3"/>
  <c r="G63" i="3"/>
  <c r="G62" i="3"/>
  <c r="G61" i="3"/>
  <c r="G60" i="3"/>
  <c r="G59" i="3"/>
  <c r="G58" i="3"/>
  <c r="G57" i="3"/>
  <c r="G56" i="3"/>
  <c r="G55" i="3"/>
  <c r="G54" i="3"/>
  <c r="F54" i="3"/>
  <c r="G53" i="3"/>
  <c r="G52" i="3"/>
  <c r="G51" i="3"/>
  <c r="G50" i="3"/>
  <c r="F50" i="3"/>
  <c r="G49" i="3"/>
  <c r="G47" i="3"/>
  <c r="G46" i="3"/>
  <c r="G43" i="3"/>
  <c r="G41" i="3"/>
  <c r="G40" i="3"/>
  <c r="G39" i="3"/>
  <c r="F39" i="3"/>
  <c r="G38" i="3"/>
  <c r="G37" i="3"/>
  <c r="G36" i="3"/>
  <c r="G35" i="3"/>
  <c r="F35" i="3"/>
  <c r="G32" i="3"/>
  <c r="G31" i="3"/>
  <c r="G30" i="3"/>
  <c r="G29" i="3"/>
  <c r="G28" i="3"/>
  <c r="G27" i="3"/>
  <c r="F27" i="3"/>
  <c r="G26" i="3"/>
  <c r="G25" i="3"/>
  <c r="G24" i="3"/>
  <c r="G23" i="3"/>
  <c r="F23" i="3"/>
  <c r="G22" i="3"/>
  <c r="G21" i="3"/>
  <c r="G20" i="3"/>
  <c r="G19" i="3"/>
  <c r="F19" i="3"/>
  <c r="G18" i="3"/>
  <c r="G17" i="3"/>
  <c r="G16" i="3"/>
  <c r="G15" i="3"/>
  <c r="F15" i="3"/>
  <c r="G11" i="3"/>
  <c r="G10" i="3"/>
  <c r="G9" i="3"/>
  <c r="G8" i="3"/>
  <c r="G7" i="3"/>
  <c r="G6" i="3"/>
  <c r="G5" i="3"/>
  <c r="G4" i="3"/>
  <c r="G3" i="3"/>
  <c r="G2" i="3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S33" i="26"/>
  <c r="S34" i="26"/>
  <c r="S35" i="26"/>
  <c r="S16" i="26"/>
  <c r="S8" i="26"/>
  <c r="S24" i="26"/>
  <c r="S9" i="26"/>
  <c r="S12" i="26"/>
  <c r="S19" i="26"/>
  <c r="S20" i="26"/>
  <c r="S23" i="26"/>
  <c r="S32" i="26"/>
  <c r="S6" i="26"/>
  <c r="S7" i="26"/>
  <c r="S25" i="26"/>
  <c r="S28" i="26"/>
  <c r="S13" i="26"/>
  <c r="S10" i="26"/>
  <c r="S11" i="26"/>
  <c r="S14" i="26"/>
  <c r="S15" i="26"/>
  <c r="S21" i="26"/>
  <c r="S30" i="26"/>
  <c r="S31" i="26"/>
  <c r="S18" i="26"/>
  <c r="S29" i="26"/>
  <c r="S17" i="26"/>
  <c r="S22" i="26"/>
  <c r="S26" i="26"/>
  <c r="S27" i="26"/>
  <c r="F229" i="3"/>
  <c r="C229" i="3"/>
  <c r="C249" i="3"/>
  <c r="C245" i="3"/>
  <c r="C265" i="3"/>
  <c r="C324" i="3"/>
  <c r="D13" i="24"/>
  <c r="F233" i="3"/>
  <c r="C233" i="3"/>
  <c r="C293" i="3"/>
  <c r="C226" i="3"/>
  <c r="C242" i="3"/>
  <c r="C258" i="3"/>
  <c r="C289" i="3"/>
  <c r="C221" i="3"/>
  <c r="D5" i="25"/>
  <c r="C222" i="3"/>
  <c r="D7" i="25"/>
  <c r="C237" i="3"/>
  <c r="C238" i="3"/>
  <c r="C253" i="3"/>
  <c r="C254" i="3"/>
  <c r="C269" i="3"/>
  <c r="C305" i="3"/>
  <c r="F277" i="3"/>
  <c r="C277" i="3"/>
  <c r="D10" i="24"/>
  <c r="C218" i="3"/>
  <c r="D14" i="24"/>
  <c r="F230" i="3"/>
  <c r="C230" i="3"/>
  <c r="C234" i="3"/>
  <c r="F246" i="3"/>
  <c r="C246" i="3"/>
  <c r="C250" i="3"/>
  <c r="F262" i="3"/>
  <c r="C262" i="3"/>
  <c r="C266" i="3"/>
  <c r="C286" i="3"/>
  <c r="C302" i="3"/>
  <c r="C272" i="3"/>
  <c r="C309" i="3"/>
  <c r="C281" i="3"/>
  <c r="C282" i="3"/>
  <c r="C297" i="3"/>
  <c r="C298" i="3"/>
  <c r="C211" i="3"/>
  <c r="D7" i="24"/>
  <c r="D11" i="24"/>
  <c r="C223" i="3"/>
  <c r="D8" i="25"/>
  <c r="C227" i="3"/>
  <c r="C231" i="3"/>
  <c r="C235" i="3"/>
  <c r="C239" i="3"/>
  <c r="C243" i="3"/>
  <c r="C247" i="3"/>
  <c r="C251" i="3"/>
  <c r="C255" i="3"/>
  <c r="C259" i="3"/>
  <c r="C263" i="3"/>
  <c r="C267" i="3"/>
  <c r="C271" i="3"/>
  <c r="F274" i="3"/>
  <c r="C274" i="3"/>
  <c r="C278" i="3"/>
  <c r="F290" i="3"/>
  <c r="C290" i="3"/>
  <c r="C294" i="3"/>
  <c r="C318" i="3"/>
  <c r="C313" i="3"/>
  <c r="C314" i="3"/>
  <c r="C275" i="3"/>
  <c r="C279" i="3"/>
  <c r="C283" i="3"/>
  <c r="C287" i="3"/>
  <c r="C291" i="3"/>
  <c r="C295" i="3"/>
  <c r="C299" i="3"/>
  <c r="C303" i="3"/>
  <c r="F329" i="3"/>
  <c r="C329" i="3"/>
  <c r="F325" i="3"/>
  <c r="C325" i="3"/>
  <c r="F306" i="3"/>
  <c r="C306" i="3"/>
  <c r="C310" i="3"/>
  <c r="C321" i="3"/>
  <c r="C322" i="3"/>
  <c r="C307" i="3"/>
  <c r="C311" i="3"/>
  <c r="C315" i="3"/>
  <c r="C319" i="3"/>
  <c r="C326" i="3"/>
  <c r="C330" i="3"/>
  <c r="C323" i="3"/>
  <c r="C327" i="3"/>
  <c r="C331" i="3"/>
  <c r="C334" i="3"/>
  <c r="C333" i="3"/>
  <c r="C207" i="3"/>
  <c r="D5" i="23"/>
  <c r="S5" i="23"/>
  <c r="D30" i="20"/>
  <c r="S30" i="20"/>
  <c r="C336" i="3"/>
  <c r="C200" i="3"/>
  <c r="D7" i="23"/>
  <c r="S7" i="23"/>
  <c r="C206" i="3"/>
  <c r="F204" i="3"/>
  <c r="C204" i="3"/>
  <c r="C199" i="3"/>
  <c r="D6" i="23"/>
  <c r="S6" i="23"/>
  <c r="C205" i="3"/>
  <c r="D13" i="23"/>
  <c r="S13" i="23"/>
  <c r="C201" i="3"/>
  <c r="D9" i="23"/>
  <c r="S9" i="23"/>
  <c r="F194" i="3"/>
  <c r="C194" i="3"/>
  <c r="F190" i="3"/>
  <c r="C190" i="3"/>
  <c r="F186" i="3"/>
  <c r="C186" i="3"/>
  <c r="F182" i="3"/>
  <c r="C182" i="3"/>
  <c r="F178" i="3"/>
  <c r="C178" i="3"/>
  <c r="F193" i="3"/>
  <c r="C193" i="3"/>
  <c r="F189" i="3"/>
  <c r="C189" i="3"/>
  <c r="F185" i="3"/>
  <c r="C185" i="3"/>
  <c r="F181" i="3"/>
  <c r="C181" i="3"/>
  <c r="F177" i="3"/>
  <c r="C177" i="3"/>
  <c r="D30" i="19"/>
  <c r="S30" i="19"/>
  <c r="S10" i="23"/>
  <c r="C174" i="3"/>
  <c r="C173" i="3"/>
  <c r="C172" i="3"/>
  <c r="C171" i="3"/>
  <c r="C170" i="3"/>
  <c r="S11" i="22"/>
  <c r="C111" i="3"/>
  <c r="D22" i="22"/>
  <c r="S22" i="22"/>
  <c r="S11" i="18"/>
  <c r="S8" i="18"/>
  <c r="C108" i="3"/>
  <c r="D16" i="22"/>
  <c r="S16" i="22"/>
  <c r="H29" i="5"/>
  <c r="H30" i="16"/>
  <c r="G8" i="5"/>
  <c r="H4" i="5"/>
  <c r="H8" i="21"/>
  <c r="H10" i="16"/>
  <c r="H6" i="16"/>
  <c r="H3" i="5"/>
  <c r="G27" i="5"/>
  <c r="H32" i="16"/>
  <c r="G4" i="20"/>
  <c r="G4" i="22"/>
  <c r="G4" i="5"/>
  <c r="G4" i="16"/>
  <c r="G4" i="21"/>
  <c r="G4" i="18"/>
  <c r="G20" i="20"/>
  <c r="G20" i="16"/>
  <c r="G37" i="16"/>
  <c r="G28" i="5"/>
  <c r="G39" i="20"/>
  <c r="G26" i="22"/>
  <c r="G14" i="18"/>
  <c r="G16" i="20"/>
  <c r="G16" i="16"/>
  <c r="G23" i="16"/>
  <c r="G23" i="20"/>
  <c r="G25" i="16"/>
  <c r="G25" i="20"/>
  <c r="G39" i="16"/>
  <c r="G41" i="20"/>
  <c r="G28" i="22"/>
  <c r="G16" i="18"/>
  <c r="G27" i="16"/>
  <c r="G27" i="20"/>
  <c r="G36" i="20"/>
  <c r="G34" i="16"/>
  <c r="G11" i="16"/>
  <c r="G11" i="20"/>
  <c r="G28" i="20"/>
  <c r="G7" i="21"/>
  <c r="G28" i="16"/>
  <c r="G18" i="20"/>
  <c r="G18" i="16"/>
  <c r="H31" i="16"/>
  <c r="H33" i="20"/>
  <c r="H19" i="16"/>
  <c r="H19" i="20"/>
  <c r="H5" i="16"/>
  <c r="H5" i="20"/>
  <c r="H5" i="5"/>
  <c r="H6" i="22"/>
  <c r="H6" i="21"/>
  <c r="H42" i="20"/>
  <c r="H17" i="18"/>
  <c r="H40" i="16"/>
  <c r="H26" i="5"/>
  <c r="H35" i="16"/>
  <c r="H37" i="20"/>
  <c r="H24" i="22"/>
  <c r="H12" i="18"/>
  <c r="G3" i="5"/>
  <c r="G3" i="20"/>
  <c r="G3" i="22"/>
  <c r="G3" i="21"/>
  <c r="G3" i="16"/>
  <c r="G3" i="18"/>
  <c r="G40" i="20"/>
  <c r="G27" i="22"/>
  <c r="G15" i="18"/>
  <c r="G29" i="5"/>
  <c r="G38" i="16"/>
  <c r="G15" i="22"/>
  <c r="G21" i="16"/>
  <c r="G21" i="20"/>
  <c r="G7" i="16"/>
  <c r="G7" i="20"/>
  <c r="G13" i="16"/>
  <c r="G13" i="20"/>
  <c r="G19" i="16"/>
  <c r="G19" i="20"/>
  <c r="G5" i="16"/>
  <c r="G5" i="20"/>
  <c r="H12" i="20"/>
  <c r="H12" i="16"/>
  <c r="H10" i="21"/>
  <c r="H5" i="21"/>
  <c r="H8" i="5"/>
  <c r="H5" i="22"/>
  <c r="H16" i="20"/>
  <c r="H16" i="16"/>
  <c r="H23" i="16"/>
  <c r="H23" i="20"/>
  <c r="H25" i="16"/>
  <c r="H25" i="20"/>
  <c r="H30" i="5"/>
  <c r="H39" i="16"/>
  <c r="H41" i="20"/>
  <c r="H28" i="22"/>
  <c r="H16" i="18"/>
  <c r="G31" i="16"/>
  <c r="G33" i="20"/>
  <c r="G6" i="22"/>
  <c r="G6" i="21"/>
  <c r="G17" i="18"/>
  <c r="G42" i="20"/>
  <c r="G40" i="16"/>
  <c r="G26" i="5"/>
  <c r="G35" i="16"/>
  <c r="G37" i="20"/>
  <c r="G24" i="22"/>
  <c r="G12" i="18"/>
  <c r="G15" i="16"/>
  <c r="G11" i="21"/>
  <c r="G15" i="20"/>
  <c r="G33" i="16"/>
  <c r="G35" i="20"/>
  <c r="G8" i="20"/>
  <c r="G8" i="16"/>
  <c r="G5" i="5"/>
  <c r="G17" i="16"/>
  <c r="G17" i="20"/>
  <c r="G10" i="20"/>
  <c r="G10" i="16"/>
  <c r="G29" i="16"/>
  <c r="G31" i="20"/>
  <c r="G8" i="21"/>
  <c r="G6" i="20"/>
  <c r="G6" i="16"/>
  <c r="H37" i="16"/>
  <c r="H28" i="5"/>
  <c r="H39" i="20"/>
  <c r="H26" i="22"/>
  <c r="H14" i="18"/>
  <c r="H23" i="22"/>
  <c r="H27" i="16"/>
  <c r="H27" i="20"/>
  <c r="G31" i="5"/>
  <c r="H4" i="18"/>
  <c r="H4" i="21"/>
  <c r="H21" i="22"/>
  <c r="H38" i="16"/>
  <c r="H36" i="16"/>
  <c r="H34" i="16"/>
  <c r="H28" i="16"/>
  <c r="H26" i="16"/>
  <c r="H24" i="16"/>
  <c r="H22" i="16"/>
  <c r="H20" i="16"/>
  <c r="H18" i="16"/>
  <c r="H14" i="16"/>
  <c r="H8" i="16"/>
  <c r="H4" i="16"/>
  <c r="H35" i="20"/>
  <c r="H31" i="20"/>
  <c r="H21" i="20"/>
  <c r="H17" i="20"/>
  <c r="H15" i="20"/>
  <c r="H13" i="20"/>
  <c r="H11" i="20"/>
  <c r="H9" i="20"/>
  <c r="H7" i="20"/>
  <c r="H3" i="18"/>
  <c r="G10" i="21"/>
  <c r="G7" i="22"/>
  <c r="G5" i="22"/>
  <c r="H3" i="16"/>
  <c r="G36" i="16"/>
  <c r="G32" i="16"/>
  <c r="G30" i="16"/>
  <c r="G26" i="16"/>
  <c r="G24" i="16"/>
  <c r="G22" i="16"/>
  <c r="G14" i="16"/>
  <c r="G12" i="16"/>
  <c r="G9" i="20"/>
  <c r="H15" i="18"/>
  <c r="H13" i="18"/>
  <c r="H11" i="21"/>
  <c r="H9" i="21"/>
  <c r="H7" i="21"/>
  <c r="H27" i="22"/>
  <c r="H25" i="22"/>
  <c r="H4" i="22"/>
  <c r="H38" i="20"/>
  <c r="G13" i="18"/>
  <c r="H3" i="21"/>
  <c r="G9" i="21"/>
  <c r="S9" i="21"/>
  <c r="H3" i="22"/>
  <c r="G25" i="22"/>
  <c r="C166" i="3"/>
  <c r="F167" i="3"/>
  <c r="C167" i="3"/>
  <c r="C165" i="3"/>
  <c r="C169" i="3"/>
  <c r="D7" i="18"/>
  <c r="S7" i="18"/>
  <c r="D6" i="20"/>
  <c r="D5" i="20"/>
  <c r="D28" i="19"/>
  <c r="S28" i="19"/>
  <c r="C106" i="3"/>
  <c r="C35" i="3"/>
  <c r="D11" i="19"/>
  <c r="S11" i="19"/>
  <c r="C89" i="3"/>
  <c r="C19" i="3"/>
  <c r="C141" i="3"/>
  <c r="C50" i="3"/>
  <c r="C125" i="3"/>
  <c r="C54" i="3"/>
  <c r="D5" i="13"/>
  <c r="F62" i="3"/>
  <c r="C62" i="3"/>
  <c r="D9" i="19"/>
  <c r="S9" i="19"/>
  <c r="F80" i="3"/>
  <c r="C80" i="3"/>
  <c r="F37" i="3"/>
  <c r="C37" i="3"/>
  <c r="D16" i="21"/>
  <c r="S16" i="21"/>
  <c r="C69" i="3"/>
  <c r="D33" i="19"/>
  <c r="S33" i="19"/>
  <c r="F114" i="3"/>
  <c r="C114" i="3"/>
  <c r="F146" i="3"/>
  <c r="C146" i="3"/>
  <c r="D25" i="21"/>
  <c r="S25" i="21"/>
  <c r="F126" i="3"/>
  <c r="C126" i="3"/>
  <c r="F140" i="3"/>
  <c r="C140" i="3"/>
  <c r="F58" i="3"/>
  <c r="C58" i="3"/>
  <c r="D13" i="19"/>
  <c r="S13" i="19"/>
  <c r="D17" i="21"/>
  <c r="S17" i="21"/>
  <c r="F41" i="3"/>
  <c r="C41" i="3"/>
  <c r="D17" i="19"/>
  <c r="S17" i="19"/>
  <c r="F5" i="3"/>
  <c r="C5" i="3"/>
  <c r="C15" i="3"/>
  <c r="F100" i="3"/>
  <c r="C100" i="3"/>
  <c r="D14" i="19"/>
  <c r="S14" i="19"/>
  <c r="F120" i="3"/>
  <c r="C120" i="3"/>
  <c r="F12" i="3"/>
  <c r="C12" i="3"/>
  <c r="F87" i="3"/>
  <c r="C87" i="3"/>
  <c r="D13" i="21"/>
  <c r="S13" i="21"/>
  <c r="F97" i="3"/>
  <c r="C97" i="3"/>
  <c r="F117" i="3"/>
  <c r="C117" i="3"/>
  <c r="F150" i="3"/>
  <c r="C150" i="3"/>
  <c r="F151" i="3"/>
  <c r="C151" i="3"/>
  <c r="F3" i="3"/>
  <c r="C3" i="3"/>
  <c r="F31" i="3"/>
  <c r="C31" i="3"/>
  <c r="F52" i="3"/>
  <c r="C52" i="3"/>
  <c r="F56" i="3"/>
  <c r="C56" i="3"/>
  <c r="C84" i="3"/>
  <c r="F88" i="3"/>
  <c r="C88" i="3"/>
  <c r="F92" i="3"/>
  <c r="C92" i="3"/>
  <c r="F112" i="3"/>
  <c r="C112" i="3"/>
  <c r="F115" i="3"/>
  <c r="C115" i="3"/>
  <c r="F118" i="3"/>
  <c r="C118" i="3"/>
  <c r="C124" i="3"/>
  <c r="D23" i="12"/>
  <c r="F134" i="3"/>
  <c r="C134" i="3"/>
  <c r="F96" i="3"/>
  <c r="C96" i="3"/>
  <c r="F147" i="3"/>
  <c r="C147" i="3"/>
  <c r="C153" i="3"/>
  <c r="C121" i="3"/>
  <c r="C85" i="3"/>
  <c r="F7" i="3"/>
  <c r="C7" i="3"/>
  <c r="D31" i="19"/>
  <c r="S31" i="19"/>
  <c r="C98" i="3"/>
  <c r="F116" i="3"/>
  <c r="C116" i="3"/>
  <c r="F131" i="3"/>
  <c r="C131" i="3"/>
  <c r="F138" i="3"/>
  <c r="C138" i="3"/>
  <c r="C81" i="3"/>
  <c r="C27" i="3"/>
  <c r="F11" i="3"/>
  <c r="C11" i="3"/>
  <c r="F60" i="3"/>
  <c r="C60" i="3"/>
  <c r="D15" i="19"/>
  <c r="S15" i="19"/>
  <c r="F78" i="3"/>
  <c r="C78" i="3"/>
  <c r="F103" i="3"/>
  <c r="C103" i="3"/>
  <c r="F119" i="3"/>
  <c r="C119" i="3"/>
  <c r="F122" i="3"/>
  <c r="C122" i="3"/>
  <c r="F95" i="3"/>
  <c r="C95" i="3"/>
  <c r="F17" i="3"/>
  <c r="C17" i="3"/>
  <c r="F21" i="3"/>
  <c r="C21" i="3"/>
  <c r="F25" i="3"/>
  <c r="C25" i="3"/>
  <c r="F29" i="3"/>
  <c r="C29" i="3"/>
  <c r="D28" i="21"/>
  <c r="S28" i="21"/>
  <c r="F75" i="3"/>
  <c r="C75" i="3"/>
  <c r="F79" i="3"/>
  <c r="C79" i="3"/>
  <c r="F83" i="3"/>
  <c r="C83" i="3"/>
  <c r="F99" i="3"/>
  <c r="C99" i="3"/>
  <c r="F107" i="3"/>
  <c r="C107" i="3"/>
  <c r="C142" i="3"/>
  <c r="C144" i="3"/>
  <c r="F152" i="3"/>
  <c r="C152" i="3"/>
  <c r="C145" i="3"/>
  <c r="C113" i="3"/>
  <c r="C93" i="3"/>
  <c r="D15" i="21"/>
  <c r="S15" i="21"/>
  <c r="C39" i="3"/>
  <c r="C23" i="3"/>
  <c r="D7" i="1"/>
  <c r="D24" i="21"/>
  <c r="S24" i="21"/>
  <c r="F161" i="3"/>
  <c r="C161" i="3"/>
  <c r="F162" i="3"/>
  <c r="C162" i="3"/>
  <c r="F156" i="3"/>
  <c r="C156" i="3"/>
  <c r="F86" i="3"/>
  <c r="C86" i="3"/>
  <c r="F94" i="3"/>
  <c r="F82" i="3"/>
  <c r="C82" i="3"/>
  <c r="F123" i="3"/>
  <c r="C123" i="3"/>
  <c r="D23" i="21"/>
  <c r="S23" i="21"/>
  <c r="F110" i="3"/>
  <c r="C110" i="3"/>
  <c r="F149" i="3"/>
  <c r="C149" i="3"/>
  <c r="F90" i="3"/>
  <c r="C90" i="3"/>
  <c r="F132" i="3"/>
  <c r="C132" i="3"/>
  <c r="D14" i="21"/>
  <c r="S14" i="21"/>
  <c r="F9" i="3"/>
  <c r="C9" i="3"/>
  <c r="F46" i="3"/>
  <c r="F101" i="3"/>
  <c r="C101" i="3"/>
  <c r="F4" i="3"/>
  <c r="C4" i="3"/>
  <c r="F30" i="3"/>
  <c r="C30" i="3"/>
  <c r="F57" i="3"/>
  <c r="C57" i="3"/>
  <c r="D8" i="19"/>
  <c r="S8" i="19"/>
  <c r="D32" i="19"/>
  <c r="S32" i="19"/>
  <c r="F76" i="3"/>
  <c r="C76" i="3"/>
  <c r="D24" i="19"/>
  <c r="S24" i="19"/>
  <c r="F22" i="3"/>
  <c r="C22" i="3"/>
  <c r="F38" i="3"/>
  <c r="C38" i="3"/>
  <c r="F49" i="3"/>
  <c r="C49" i="3"/>
  <c r="F2" i="3"/>
  <c r="C2" i="3"/>
  <c r="D34" i="19"/>
  <c r="S34" i="19"/>
  <c r="F10" i="3"/>
  <c r="C10" i="3"/>
  <c r="F20" i="3"/>
  <c r="C20" i="3"/>
  <c r="F28" i="3"/>
  <c r="C28" i="3"/>
  <c r="F36" i="3"/>
  <c r="C36" i="3"/>
  <c r="D18" i="19"/>
  <c r="S18" i="19"/>
  <c r="F47" i="3"/>
  <c r="C47" i="3"/>
  <c r="D8" i="23"/>
  <c r="S8" i="23"/>
  <c r="F55" i="3"/>
  <c r="C55" i="3"/>
  <c r="F63" i="3"/>
  <c r="C63" i="3"/>
  <c r="F18" i="3"/>
  <c r="C18" i="3"/>
  <c r="D12" i="21"/>
  <c r="S12" i="21"/>
  <c r="F43" i="3"/>
  <c r="C43" i="3"/>
  <c r="F61" i="3"/>
  <c r="C61" i="3"/>
  <c r="D16" i="19"/>
  <c r="S16" i="19"/>
  <c r="F8" i="3"/>
  <c r="C8" i="3"/>
  <c r="F26" i="3"/>
  <c r="C26" i="3"/>
  <c r="F53" i="3"/>
  <c r="C53" i="3"/>
  <c r="F6" i="3"/>
  <c r="C6" i="3"/>
  <c r="F16" i="3"/>
  <c r="C16" i="3"/>
  <c r="F24" i="3"/>
  <c r="C24" i="3"/>
  <c r="F32" i="3"/>
  <c r="C32" i="3"/>
  <c r="F40" i="3"/>
  <c r="C40" i="3"/>
  <c r="D10" i="19"/>
  <c r="S10" i="19"/>
  <c r="F51" i="3"/>
  <c r="C51" i="3"/>
  <c r="F59" i="3"/>
  <c r="C59" i="3"/>
  <c r="D12" i="19"/>
  <c r="S12" i="19"/>
  <c r="F70" i="3"/>
  <c r="C70" i="3"/>
  <c r="D12" i="23"/>
  <c r="S12" i="23"/>
  <c r="D14" i="23"/>
  <c r="S14" i="23"/>
  <c r="D11" i="23"/>
  <c r="S11" i="23"/>
  <c r="D15" i="23"/>
  <c r="S15" i="23"/>
  <c r="D3" i="11"/>
  <c r="D7" i="19"/>
  <c r="S7" i="19"/>
  <c r="D29" i="21"/>
  <c r="S29" i="21"/>
  <c r="D35" i="19"/>
  <c r="S35" i="19"/>
  <c r="D30" i="21"/>
  <c r="S30" i="21"/>
  <c r="D16" i="23"/>
  <c r="S16" i="23"/>
  <c r="D27" i="19"/>
  <c r="S27" i="19"/>
  <c r="D34" i="16"/>
  <c r="S34" i="16"/>
  <c r="D29" i="19"/>
  <c r="S29" i="19"/>
  <c r="D29" i="20"/>
  <c r="S29" i="20"/>
  <c r="D6" i="13"/>
  <c r="D6" i="12"/>
  <c r="D39" i="19"/>
  <c r="S39" i="19"/>
  <c r="D14" i="10"/>
  <c r="R14" i="10"/>
  <c r="D34" i="21"/>
  <c r="S34" i="21"/>
  <c r="D20" i="23"/>
  <c r="S20" i="23"/>
  <c r="D22" i="19"/>
  <c r="S22" i="19"/>
  <c r="D21" i="21"/>
  <c r="S21" i="21"/>
  <c r="D37" i="19"/>
  <c r="S37" i="19"/>
  <c r="D32" i="21"/>
  <c r="S32" i="21"/>
  <c r="D18" i="23"/>
  <c r="S18" i="23"/>
  <c r="D21" i="19"/>
  <c r="S21" i="19"/>
  <c r="D20" i="21"/>
  <c r="S20" i="21"/>
  <c r="D40" i="19"/>
  <c r="S40" i="19"/>
  <c r="D15" i="10"/>
  <c r="R15" i="10"/>
  <c r="D29" i="22"/>
  <c r="S29" i="22"/>
  <c r="D35" i="21"/>
  <c r="S35" i="21"/>
  <c r="D21" i="23"/>
  <c r="S21" i="23"/>
  <c r="D6" i="19"/>
  <c r="S6" i="19"/>
  <c r="D27" i="21"/>
  <c r="S27" i="21"/>
  <c r="D32" i="20"/>
  <c r="S32" i="20"/>
  <c r="D19" i="19"/>
  <c r="S19" i="19"/>
  <c r="D18" i="21"/>
  <c r="S18" i="21"/>
  <c r="D5" i="19"/>
  <c r="S5" i="19"/>
  <c r="D26" i="21"/>
  <c r="S26" i="21"/>
  <c r="D20" i="19"/>
  <c r="S20" i="19"/>
  <c r="D19" i="21"/>
  <c r="S19" i="21"/>
  <c r="D48" i="15"/>
  <c r="D38" i="19"/>
  <c r="S38" i="19"/>
  <c r="D33" i="21"/>
  <c r="S33" i="21"/>
  <c r="D19" i="23"/>
  <c r="S19" i="23"/>
  <c r="D26" i="19"/>
  <c r="S26" i="19"/>
  <c r="D33" i="16"/>
  <c r="S33" i="16"/>
  <c r="D25" i="19"/>
  <c r="S25" i="19"/>
  <c r="D32" i="16"/>
  <c r="D4" i="13"/>
  <c r="D4" i="19"/>
  <c r="D4" i="23"/>
  <c r="D3" i="13"/>
  <c r="D3" i="9"/>
  <c r="D3" i="12"/>
  <c r="D3" i="23"/>
  <c r="S32" i="16"/>
  <c r="S6" i="20"/>
  <c r="D45" i="15"/>
  <c r="D119" i="1"/>
  <c r="D25" i="1"/>
  <c r="D72" i="1"/>
  <c r="D81" i="15"/>
  <c r="D81" i="1"/>
  <c r="D98" i="15"/>
  <c r="D5" i="18"/>
  <c r="D5" i="5"/>
  <c r="S5" i="5"/>
  <c r="D9" i="22"/>
  <c r="S9" i="22"/>
  <c r="D10" i="18"/>
  <c r="S10" i="18"/>
  <c r="D6" i="18"/>
  <c r="S6" i="18"/>
  <c r="D12" i="22"/>
  <c r="S12" i="22"/>
  <c r="D9" i="18"/>
  <c r="S9" i="18"/>
  <c r="D40" i="16"/>
  <c r="S40" i="16"/>
  <c r="D31" i="5"/>
  <c r="S31" i="5"/>
  <c r="D42" i="20"/>
  <c r="S42" i="20"/>
  <c r="D8" i="22"/>
  <c r="S8" i="22"/>
  <c r="D10" i="22"/>
  <c r="S10" i="22"/>
  <c r="D19" i="5"/>
  <c r="S19" i="5"/>
  <c r="D9" i="5"/>
  <c r="S9" i="5"/>
  <c r="D11" i="5"/>
  <c r="S11" i="5"/>
  <c r="D18" i="5"/>
  <c r="S18" i="5"/>
  <c r="D24" i="16"/>
  <c r="S24" i="16"/>
  <c r="D16" i="5"/>
  <c r="S16" i="5"/>
  <c r="D19" i="22"/>
  <c r="S19" i="22"/>
  <c r="D20" i="5"/>
  <c r="S20" i="5"/>
  <c r="D18" i="22"/>
  <c r="S18" i="22"/>
  <c r="D23" i="22"/>
  <c r="S23" i="22"/>
  <c r="D12" i="5"/>
  <c r="S12" i="5"/>
  <c r="D48" i="1"/>
  <c r="D13" i="22"/>
  <c r="S13" i="22"/>
  <c r="D10" i="5"/>
  <c r="S10" i="5"/>
  <c r="D14" i="22"/>
  <c r="S14" i="22"/>
  <c r="D37" i="16"/>
  <c r="S37" i="16"/>
  <c r="D26" i="22"/>
  <c r="S26" i="22"/>
  <c r="D28" i="22"/>
  <c r="S28" i="22"/>
  <c r="D39" i="16"/>
  <c r="S39" i="16"/>
  <c r="D38" i="16"/>
  <c r="S38" i="16"/>
  <c r="D27" i="22"/>
  <c r="S27" i="22"/>
  <c r="D98" i="1"/>
  <c r="D13" i="5"/>
  <c r="S13" i="5"/>
  <c r="D91" i="1"/>
  <c r="D135" i="1"/>
  <c r="D14" i="5"/>
  <c r="S14" i="5"/>
  <c r="D8" i="5"/>
  <c r="S8" i="5"/>
  <c r="D45" i="1"/>
  <c r="D12" i="13"/>
  <c r="D17" i="5"/>
  <c r="S17" i="5"/>
  <c r="D17" i="22"/>
  <c r="S17" i="22"/>
  <c r="D20" i="22"/>
  <c r="S20" i="22"/>
  <c r="D24" i="22"/>
  <c r="S24" i="22"/>
  <c r="D35" i="16"/>
  <c r="S35" i="16"/>
  <c r="D15" i="22"/>
  <c r="S15" i="22"/>
  <c r="D21" i="22"/>
  <c r="S21" i="22"/>
  <c r="D15" i="5"/>
  <c r="S15" i="5"/>
  <c r="D28" i="20"/>
  <c r="S28" i="20"/>
  <c r="D7" i="21"/>
  <c r="S7" i="21"/>
  <c r="D8" i="21"/>
  <c r="S8" i="21"/>
  <c r="D31" i="20"/>
  <c r="S31" i="20"/>
  <c r="D26" i="20"/>
  <c r="S26" i="20"/>
  <c r="D3" i="5"/>
  <c r="D3" i="22"/>
  <c r="D3" i="18"/>
  <c r="D3" i="21"/>
  <c r="D3" i="10"/>
  <c r="D39" i="20"/>
  <c r="S39" i="20"/>
  <c r="D24" i="20"/>
  <c r="S24" i="20"/>
  <c r="D10" i="16"/>
  <c r="S10" i="16"/>
  <c r="D19" i="20"/>
  <c r="S19" i="20"/>
  <c r="D34" i="20"/>
  <c r="S34" i="20"/>
  <c r="D5" i="22"/>
  <c r="D10" i="21"/>
  <c r="S10" i="21"/>
  <c r="D12" i="20"/>
  <c r="S12" i="20"/>
  <c r="D21" i="20"/>
  <c r="S21" i="20"/>
  <c r="D3" i="20"/>
  <c r="D4" i="22"/>
  <c r="D4" i="21"/>
  <c r="D4" i="20"/>
  <c r="D14" i="20"/>
  <c r="S14" i="20"/>
  <c r="D36" i="20"/>
  <c r="S36" i="20"/>
  <c r="D5" i="21"/>
  <c r="D11" i="20"/>
  <c r="S11" i="20"/>
  <c r="D23" i="20"/>
  <c r="S23" i="20"/>
  <c r="D8" i="20"/>
  <c r="S8" i="20"/>
  <c r="D10" i="20"/>
  <c r="S10" i="20"/>
  <c r="D13" i="20"/>
  <c r="S13" i="20"/>
  <c r="D16" i="20"/>
  <c r="S16" i="20"/>
  <c r="D17" i="20"/>
  <c r="S17" i="20"/>
  <c r="D20" i="20"/>
  <c r="S20" i="20"/>
  <c r="D37" i="20"/>
  <c r="S37" i="20"/>
  <c r="D11" i="21"/>
  <c r="S11" i="21"/>
  <c r="D15" i="20"/>
  <c r="S15" i="20"/>
  <c r="D27" i="20"/>
  <c r="S27" i="20"/>
  <c r="D18" i="20"/>
  <c r="S18" i="20"/>
  <c r="D9" i="20"/>
  <c r="S9" i="20"/>
  <c r="D33" i="20"/>
  <c r="S33" i="20"/>
  <c r="D6" i="21"/>
  <c r="S6" i="21"/>
  <c r="D41" i="20"/>
  <c r="S41" i="20"/>
  <c r="D7" i="20"/>
  <c r="S7" i="20"/>
  <c r="D40" i="20"/>
  <c r="S40" i="20"/>
  <c r="D35" i="20"/>
  <c r="S35" i="20"/>
  <c r="D22" i="20"/>
  <c r="S22" i="20"/>
  <c r="D103" i="1"/>
  <c r="D63" i="1"/>
  <c r="D123" i="1"/>
  <c r="D10" i="11"/>
  <c r="D12" i="10"/>
  <c r="R12" i="10"/>
  <c r="D123" i="15"/>
  <c r="D63" i="15"/>
  <c r="D72" i="15"/>
  <c r="D135" i="15"/>
  <c r="D83" i="1"/>
  <c r="D4" i="11"/>
  <c r="D24" i="5"/>
  <c r="S24" i="5"/>
  <c r="D27" i="12"/>
  <c r="D16" i="13"/>
  <c r="D91" i="15"/>
  <c r="D39" i="1"/>
  <c r="D26" i="12"/>
  <c r="D15" i="13"/>
  <c r="D34" i="1"/>
  <c r="D86" i="15"/>
  <c r="D116" i="15"/>
  <c r="D8" i="15"/>
  <c r="D8" i="14"/>
  <c r="S8" i="14"/>
  <c r="D8" i="1"/>
  <c r="D114" i="15"/>
  <c r="D114" i="1"/>
  <c r="D59" i="1"/>
  <c r="D59" i="15"/>
  <c r="D132" i="1"/>
  <c r="D132" i="15"/>
  <c r="D119" i="15"/>
  <c r="D22" i="12"/>
  <c r="D7" i="16"/>
  <c r="S7" i="16"/>
  <c r="D14" i="16"/>
  <c r="S14" i="16"/>
  <c r="D32" i="15"/>
  <c r="D16" i="18"/>
  <c r="D17" i="13"/>
  <c r="D28" i="12"/>
  <c r="D29" i="5"/>
  <c r="S29" i="5"/>
  <c r="D13" i="9"/>
  <c r="D30" i="16"/>
  <c r="S30" i="16"/>
  <c r="D11" i="11"/>
  <c r="D8" i="16"/>
  <c r="S8" i="16"/>
  <c r="D68" i="1"/>
  <c r="D68" i="15"/>
  <c r="D131" i="1"/>
  <c r="D13" i="1"/>
  <c r="D23" i="5"/>
  <c r="S23" i="5"/>
  <c r="D23" i="16"/>
  <c r="S23" i="16"/>
  <c r="D16" i="16"/>
  <c r="S16" i="16"/>
  <c r="D22" i="16"/>
  <c r="S22" i="16"/>
  <c r="D3" i="19"/>
  <c r="D4" i="18"/>
  <c r="D9" i="12"/>
  <c r="D106" i="15"/>
  <c r="D106" i="1"/>
  <c r="D44" i="1"/>
  <c r="D44" i="15"/>
  <c r="D85" i="1"/>
  <c r="D85" i="15"/>
  <c r="D6" i="10"/>
  <c r="R6" i="10"/>
  <c r="D26" i="16"/>
  <c r="S26" i="16"/>
  <c r="D12" i="18"/>
  <c r="D7" i="11"/>
  <c r="D25" i="5"/>
  <c r="S25" i="5"/>
  <c r="D30" i="1"/>
  <c r="D14" i="1"/>
  <c r="D20" i="16"/>
  <c r="S20" i="16"/>
  <c r="D6" i="1"/>
  <c r="D6" i="14"/>
  <c r="S6" i="14"/>
  <c r="D6" i="15"/>
  <c r="D77" i="15"/>
  <c r="D7" i="9"/>
  <c r="D77" i="1"/>
  <c r="D29" i="1"/>
  <c r="D29" i="15"/>
  <c r="D21" i="16"/>
  <c r="S21" i="16"/>
  <c r="D22" i="5"/>
  <c r="S22" i="5"/>
  <c r="D28" i="1"/>
  <c r="D19" i="16"/>
  <c r="S19" i="16"/>
  <c r="D93" i="1"/>
  <c r="D116" i="1"/>
  <c r="D33" i="1"/>
  <c r="D5" i="10"/>
  <c r="R5" i="10"/>
  <c r="D33" i="15"/>
  <c r="D93" i="15"/>
  <c r="D19" i="12"/>
  <c r="D14" i="18"/>
  <c r="D11" i="9"/>
  <c r="D7" i="10"/>
  <c r="R7" i="10"/>
  <c r="D86" i="1"/>
  <c r="D30" i="5"/>
  <c r="S30" i="5"/>
  <c r="D17" i="18"/>
  <c r="D84" i="15"/>
  <c r="D120" i="1"/>
  <c r="D17" i="16"/>
  <c r="S17" i="16"/>
  <c r="D112" i="1"/>
  <c r="D28" i="15"/>
  <c r="D120" i="15"/>
  <c r="C94" i="3"/>
  <c r="D21" i="5"/>
  <c r="S21" i="5"/>
  <c r="C46" i="3"/>
  <c r="D7" i="5"/>
  <c r="S7" i="5"/>
  <c r="D26" i="5"/>
  <c r="S26" i="5"/>
  <c r="D27" i="16"/>
  <c r="S27" i="16"/>
  <c r="D32" i="1"/>
  <c r="D84" i="1"/>
  <c r="D18" i="16"/>
  <c r="S18" i="16"/>
  <c r="D5" i="1"/>
  <c r="D28" i="14"/>
  <c r="S28" i="14"/>
  <c r="D17" i="12"/>
  <c r="D13" i="16"/>
  <c r="S13" i="16"/>
  <c r="D28" i="5"/>
  <c r="S28" i="5"/>
  <c r="D15" i="18"/>
  <c r="D12" i="9"/>
  <c r="D29" i="16"/>
  <c r="S29" i="16"/>
  <c r="D43" i="15"/>
  <c r="D55" i="15"/>
  <c r="D73" i="15"/>
  <c r="D99" i="15"/>
  <c r="D64" i="15"/>
  <c r="D49" i="15"/>
  <c r="D18" i="13"/>
  <c r="D136" i="15"/>
  <c r="D12" i="11"/>
  <c r="D82" i="15"/>
  <c r="D29" i="12"/>
  <c r="D13" i="10"/>
  <c r="R13" i="10"/>
  <c r="D124" i="15"/>
  <c r="D92" i="15"/>
  <c r="D31" i="16"/>
  <c r="S31" i="16"/>
  <c r="D92" i="1"/>
  <c r="D64" i="1"/>
  <c r="D49" i="1"/>
  <c r="D136" i="1"/>
  <c r="D82" i="1"/>
  <c r="D124" i="1"/>
  <c r="D73" i="1"/>
  <c r="D129" i="15"/>
  <c r="D9" i="13"/>
  <c r="D129" i="1"/>
  <c r="D22" i="14"/>
  <c r="S22" i="14"/>
  <c r="D22" i="15"/>
  <c r="D22" i="1"/>
  <c r="D127" i="15"/>
  <c r="D102" i="15"/>
  <c r="D7" i="13"/>
  <c r="D21" i="15"/>
  <c r="D21" i="14"/>
  <c r="S21" i="14"/>
  <c r="D88" i="15"/>
  <c r="D9" i="10"/>
  <c r="R9" i="10"/>
  <c r="D17" i="15"/>
  <c r="D17" i="14"/>
  <c r="S17" i="14"/>
  <c r="D12" i="14"/>
  <c r="S12" i="14"/>
  <c r="D12" i="15"/>
  <c r="D26" i="14"/>
  <c r="S26" i="14"/>
  <c r="D26" i="15"/>
  <c r="D6" i="16"/>
  <c r="S6" i="16"/>
  <c r="D69" i="15"/>
  <c r="D109" i="15"/>
  <c r="D12" i="12"/>
  <c r="D25" i="16"/>
  <c r="S25" i="16"/>
  <c r="D9" i="15"/>
  <c r="D9" i="14"/>
  <c r="S9" i="14"/>
  <c r="D41" i="15"/>
  <c r="D103" i="15"/>
  <c r="D5" i="12"/>
  <c r="D34" i="15"/>
  <c r="D9" i="16"/>
  <c r="S9" i="16"/>
  <c r="D10" i="13"/>
  <c r="D130" i="15"/>
  <c r="D36" i="15"/>
  <c r="D27" i="15"/>
  <c r="D27" i="14"/>
  <c r="S27" i="14"/>
  <c r="D37" i="15"/>
  <c r="D113" i="15"/>
  <c r="D16" i="12"/>
  <c r="D24" i="14"/>
  <c r="S24" i="14"/>
  <c r="D24" i="15"/>
  <c r="D4" i="16"/>
  <c r="D118" i="15"/>
  <c r="D21" i="12"/>
  <c r="D53" i="15"/>
  <c r="D133" i="15"/>
  <c r="D121" i="15"/>
  <c r="D89" i="15"/>
  <c r="D79" i="15"/>
  <c r="D70" i="15"/>
  <c r="D61" i="15"/>
  <c r="D96" i="15"/>
  <c r="D10" i="10"/>
  <c r="R10" i="10"/>
  <c r="D9" i="9"/>
  <c r="D28" i="16"/>
  <c r="S28" i="16"/>
  <c r="D24" i="12"/>
  <c r="D13" i="13"/>
  <c r="D9" i="11"/>
  <c r="D46" i="15"/>
  <c r="D94" i="15"/>
  <c r="D5" i="11"/>
  <c r="D40" i="15"/>
  <c r="D42" i="15"/>
  <c r="D104" i="15"/>
  <c r="D7" i="12"/>
  <c r="D125" i="1"/>
  <c r="D125" i="15"/>
  <c r="D11" i="12"/>
  <c r="D108" i="15"/>
  <c r="D117" i="15"/>
  <c r="D20" i="12"/>
  <c r="D7" i="15"/>
  <c r="D7" i="14"/>
  <c r="S7" i="14"/>
  <c r="D131" i="15"/>
  <c r="D11" i="13"/>
  <c r="D30" i="15"/>
  <c r="D39" i="15"/>
  <c r="D35" i="15"/>
  <c r="D12" i="16"/>
  <c r="S12" i="16"/>
  <c r="D87" i="15"/>
  <c r="D8" i="10"/>
  <c r="R8" i="10"/>
  <c r="D5" i="15"/>
  <c r="D5" i="14"/>
  <c r="S5" i="14"/>
  <c r="D75" i="15"/>
  <c r="D3" i="15"/>
  <c r="D101" i="15"/>
  <c r="D95" i="15"/>
  <c r="D66" i="15"/>
  <c r="D51" i="15"/>
  <c r="D57" i="15"/>
  <c r="D126" i="15"/>
  <c r="D3" i="14"/>
  <c r="S3" i="14"/>
  <c r="D6" i="11"/>
  <c r="D5" i="9"/>
  <c r="D60" i="15"/>
  <c r="D14" i="14"/>
  <c r="S14" i="14"/>
  <c r="D14" i="15"/>
  <c r="D20" i="14"/>
  <c r="S20" i="14"/>
  <c r="D20" i="15"/>
  <c r="D18" i="14"/>
  <c r="S18" i="14"/>
  <c r="D18" i="15"/>
  <c r="D8" i="13"/>
  <c r="D128" i="15"/>
  <c r="D10" i="14"/>
  <c r="S10" i="14"/>
  <c r="D10" i="15"/>
  <c r="D111" i="15"/>
  <c r="D14" i="12"/>
  <c r="D54" i="15"/>
  <c r="D107" i="15"/>
  <c r="D10" i="12"/>
  <c r="D19" i="15"/>
  <c r="D19" i="14"/>
  <c r="S19" i="14"/>
  <c r="D4" i="5"/>
  <c r="D3" i="16"/>
  <c r="D78" i="15"/>
  <c r="D8" i="9"/>
  <c r="D15" i="15"/>
  <c r="D15" i="14"/>
  <c r="S15" i="14"/>
  <c r="D16" i="14"/>
  <c r="S16" i="14"/>
  <c r="D16" i="15"/>
  <c r="D105" i="15"/>
  <c r="D8" i="12"/>
  <c r="D11" i="15"/>
  <c r="D11" i="14"/>
  <c r="S11" i="14"/>
  <c r="D41" i="1"/>
  <c r="D60" i="1"/>
  <c r="D110" i="15"/>
  <c r="D13" i="12"/>
  <c r="D53" i="1"/>
  <c r="D31" i="15"/>
  <c r="D83" i="15"/>
  <c r="D4" i="10"/>
  <c r="D112" i="15"/>
  <c r="D15" i="12"/>
  <c r="D115" i="15"/>
  <c r="D18" i="12"/>
  <c r="D38" i="15"/>
  <c r="D25" i="15"/>
  <c r="D25" i="14"/>
  <c r="S25" i="14"/>
  <c r="D5" i="16"/>
  <c r="D23" i="15"/>
  <c r="D23" i="14"/>
  <c r="S23" i="14"/>
  <c r="D13" i="15"/>
  <c r="D13" i="14"/>
  <c r="S13" i="14"/>
  <c r="D76" i="15"/>
  <c r="D58" i="15"/>
  <c r="D4" i="15"/>
  <c r="D6" i="9"/>
  <c r="D52" i="15"/>
  <c r="D4" i="14"/>
  <c r="S4" i="14"/>
  <c r="D67" i="15"/>
  <c r="D115" i="1"/>
  <c r="D19" i="1"/>
  <c r="D35" i="1"/>
  <c r="D101" i="1"/>
  <c r="D3" i="1"/>
  <c r="D75" i="1"/>
  <c r="D66" i="1"/>
  <c r="D51" i="1"/>
  <c r="D95" i="1"/>
  <c r="D57" i="1"/>
  <c r="D126" i="1"/>
  <c r="D38" i="1"/>
  <c r="D20" i="1"/>
  <c r="D99" i="1"/>
  <c r="D31" i="1"/>
  <c r="D107" i="1"/>
  <c r="D118" i="1"/>
  <c r="D23" i="1"/>
  <c r="D10" i="1"/>
  <c r="D52" i="1"/>
  <c r="D76" i="1"/>
  <c r="D67" i="1"/>
  <c r="D58" i="1"/>
  <c r="D4" i="1"/>
  <c r="D87" i="1"/>
  <c r="D105" i="1"/>
  <c r="D11" i="1"/>
  <c r="D104" i="1"/>
  <c r="D9" i="1"/>
  <c r="D113" i="1"/>
  <c r="D12" i="1"/>
  <c r="D42" i="1"/>
  <c r="D111" i="1"/>
  <c r="D26" i="1"/>
  <c r="D108" i="1"/>
  <c r="D117" i="1"/>
  <c r="D78" i="1"/>
  <c r="D15" i="1"/>
  <c r="D16" i="1"/>
  <c r="D133" i="1"/>
  <c r="D121" i="1"/>
  <c r="D96" i="1"/>
  <c r="D79" i="1"/>
  <c r="D70" i="1"/>
  <c r="D61" i="1"/>
  <c r="D89" i="1"/>
  <c r="D46" i="1"/>
  <c r="D94" i="1"/>
  <c r="D40" i="1"/>
  <c r="D54" i="1"/>
  <c r="D69" i="1"/>
  <c r="D110" i="1"/>
  <c r="D27" i="1"/>
  <c r="D130" i="1"/>
  <c r="D21" i="1"/>
  <c r="D88" i="1"/>
  <c r="D18" i="1"/>
  <c r="D43" i="1"/>
  <c r="D24" i="1"/>
  <c r="D127" i="1"/>
  <c r="D102" i="1"/>
  <c r="D55" i="1"/>
  <c r="D109" i="1"/>
  <c r="D17" i="1"/>
  <c r="D36" i="1"/>
  <c r="D128" i="1"/>
  <c r="D37" i="1"/>
  <c r="D23" i="19"/>
  <c r="S23" i="19"/>
  <c r="D22" i="21"/>
  <c r="S22" i="21"/>
  <c r="D27" i="5"/>
  <c r="S27" i="5"/>
  <c r="D36" i="19"/>
  <c r="S36" i="19"/>
  <c r="D31" i="21"/>
  <c r="S31" i="21"/>
  <c r="D17" i="23"/>
  <c r="S17" i="23"/>
  <c r="D11" i="10"/>
  <c r="R11" i="10"/>
  <c r="D7" i="22"/>
  <c r="S7" i="22"/>
  <c r="D8" i="11"/>
  <c r="D13" i="18"/>
  <c r="D25" i="22"/>
  <c r="S25" i="22"/>
  <c r="D36" i="16"/>
  <c r="S36" i="16"/>
  <c r="D25" i="12"/>
  <c r="D14" i="13"/>
  <c r="D10" i="9"/>
  <c r="D56" i="1"/>
  <c r="D6" i="22"/>
  <c r="S6" i="22"/>
  <c r="D25" i="20"/>
  <c r="S25" i="20"/>
  <c r="D4" i="9"/>
  <c r="D100" i="15"/>
  <c r="D122" i="15"/>
  <c r="D38" i="20"/>
  <c r="S38" i="20"/>
  <c r="D6" i="5"/>
  <c r="S6" i="5"/>
  <c r="D74" i="1"/>
  <c r="D74" i="15"/>
  <c r="D4" i="12"/>
  <c r="D50" i="1"/>
  <c r="D15" i="16"/>
  <c r="S15" i="16"/>
  <c r="D56" i="15"/>
  <c r="D65" i="1"/>
  <c r="D50" i="15"/>
  <c r="D100" i="1"/>
  <c r="D65" i="15"/>
  <c r="D47" i="15"/>
  <c r="D80" i="15"/>
  <c r="D47" i="1"/>
  <c r="D122" i="1"/>
  <c r="D80" i="1"/>
  <c r="D134" i="1"/>
  <c r="D71" i="15"/>
  <c r="D62" i="15"/>
  <c r="D97" i="1"/>
  <c r="D90" i="15"/>
  <c r="D97" i="15"/>
  <c r="D134" i="15"/>
  <c r="D90" i="1"/>
  <c r="D62" i="1"/>
  <c r="D71" i="1"/>
  <c r="D11" i="16"/>
  <c r="S11" i="16"/>
</calcChain>
</file>

<file path=xl/sharedStrings.xml><?xml version="1.0" encoding="utf-8"?>
<sst xmlns="http://schemas.openxmlformats.org/spreadsheetml/2006/main" count="5530" uniqueCount="1127">
  <si>
    <t>TABLE_ID</t>
  </si>
  <si>
    <t>TABLE명칭</t>
  </si>
  <si>
    <t>COLUMN_ID</t>
  </si>
  <si>
    <t>COLUMN명칭</t>
  </si>
  <si>
    <t>PK
여부</t>
  </si>
  <si>
    <t>TYPE</t>
  </si>
  <si>
    <t>LENTH</t>
  </si>
  <si>
    <t>설명</t>
  </si>
  <si>
    <t>비고</t>
  </si>
  <si>
    <t>회원기본정보</t>
  </si>
  <si>
    <t>회사구분코드</t>
  </si>
  <si>
    <t>varchar2</t>
  </si>
  <si>
    <t>회원구분코드</t>
  </si>
  <si>
    <t xml:space="preserve">01. 채용자, 02. 구직자, 03. 파견업체, </t>
  </si>
  <si>
    <t>회원구분</t>
  </si>
  <si>
    <t>일련번호</t>
  </si>
  <si>
    <t>long</t>
  </si>
  <si>
    <t>회원구분별 일련번호</t>
  </si>
  <si>
    <t>회원번호</t>
  </si>
  <si>
    <t>전화번호, 영문(대소문자구분)</t>
  </si>
  <si>
    <t>비밀번호</t>
  </si>
  <si>
    <t>휴대전화ID여부</t>
  </si>
  <si>
    <t>회원성명</t>
  </si>
  <si>
    <t>국적코드</t>
  </si>
  <si>
    <t>공통코드 테이블의 국적 참고</t>
  </si>
  <si>
    <t>생년월일</t>
  </si>
  <si>
    <t>date</t>
  </si>
  <si>
    <t>음양구분코드</t>
  </si>
  <si>
    <t>1. 양력, 2. 음력</t>
  </si>
  <si>
    <t>성별</t>
  </si>
  <si>
    <t>1. 남자, 2. 여자</t>
  </si>
  <si>
    <t>EMAIL</t>
  </si>
  <si>
    <t>홈페이지</t>
  </si>
  <si>
    <t>휴대전화번호</t>
  </si>
  <si>
    <t>안심전화번호사용여부</t>
  </si>
  <si>
    <t>1. 여, 2. 부</t>
  </si>
  <si>
    <t>안심전화번호</t>
  </si>
  <si>
    <t>연락가능시각코드</t>
  </si>
  <si>
    <t>1. 종일, 2. 오전, 3. 오후, 4.점심, 5.종일</t>
  </si>
  <si>
    <t>연락시작시간</t>
  </si>
  <si>
    <t>연락종료시간</t>
  </si>
  <si>
    <t>소개업체연락가능여부</t>
  </si>
  <si>
    <t>1. 소개업체연락받음, 2.소개업체 연락받지않음, 3. 연락 절대받지 않음</t>
  </si>
  <si>
    <t>소개업체수수료지급여부</t>
  </si>
  <si>
    <t>1. 지급가능, 2. 지급불가</t>
  </si>
  <si>
    <t>소개업체수수료율</t>
  </si>
  <si>
    <t>소개업체연락받고 수수료 지급시 급여에시 제공가능한 수수료 율</t>
  </si>
  <si>
    <t>사업자번호</t>
  </si>
  <si>
    <t>소개업체 사업자번호</t>
  </si>
  <si>
    <t>회사명칭</t>
  </si>
  <si>
    <t>소개업체 상호</t>
  </si>
  <si>
    <t>대표자성명</t>
  </si>
  <si>
    <t>소개업체 대표자 성명</t>
  </si>
  <si>
    <t>담당자성명</t>
  </si>
  <si>
    <t>소개업체 담당자 성명</t>
  </si>
  <si>
    <t>사업장우편번호</t>
  </si>
  <si>
    <t>소개업체 사업장 우편번호</t>
  </si>
  <si>
    <t>사업장상세주소명</t>
  </si>
  <si>
    <t>소개업체 사업장 상세주소</t>
  </si>
  <si>
    <t>인허가번호</t>
  </si>
  <si>
    <t>소개 파견업 인허가번호</t>
  </si>
  <si>
    <t>사업장전화번호</t>
  </si>
  <si>
    <t>소개업체 사업장 전화번호</t>
  </si>
  <si>
    <t>사업장팩스번호</t>
  </si>
  <si>
    <t>소개업체 사업장 팩스번호</t>
  </si>
  <si>
    <t>대표자휴대전화번호</t>
  </si>
  <si>
    <t>소개업체 대표자 휴대전화번호</t>
  </si>
  <si>
    <t>담당자휴대전화번호</t>
  </si>
  <si>
    <t>소개업체 담당자 휴대전화번호</t>
  </si>
  <si>
    <t>평일근무시간구분</t>
  </si>
  <si>
    <t>소개업체 평일 근무구분 (1. 오전, 2.오후)</t>
  </si>
  <si>
    <t>소개업체 평일 근무시간</t>
  </si>
  <si>
    <t>평일근무시작분</t>
  </si>
  <si>
    <t>토요일근무여부</t>
  </si>
  <si>
    <t>토요일근무시간구분코드</t>
  </si>
  <si>
    <t>소개업체 평일 근무시간구분 (1. 오전, 2.오후)</t>
  </si>
  <si>
    <t>토요일근무시작분</t>
  </si>
  <si>
    <t>일요일근무여부</t>
  </si>
  <si>
    <t>일요일근무시간구분</t>
  </si>
  <si>
    <t>일요일근무시작분</t>
  </si>
  <si>
    <t>의뢰인연회비여부</t>
  </si>
  <si>
    <t>의뢰인연회비금액</t>
  </si>
  <si>
    <t>도우미연회비금액</t>
  </si>
  <si>
    <t>소개수수료단위</t>
  </si>
  <si>
    <t>1. 1개월, 2. 2개월 ….......... 12.12개월</t>
  </si>
  <si>
    <t>수수료요율</t>
  </si>
  <si>
    <t>1. 5%, 2. 10% …... 6. 60%</t>
  </si>
  <si>
    <t>서비스1차지역</t>
  </si>
  <si>
    <t>서비스2차지역</t>
  </si>
  <si>
    <t>서비스3차지역</t>
  </si>
  <si>
    <t>거래정지유무</t>
  </si>
  <si>
    <t>불만유형코드</t>
  </si>
  <si>
    <t>최초생성일자</t>
  </si>
  <si>
    <t>최초생성시간</t>
  </si>
  <si>
    <t>time</t>
  </si>
  <si>
    <t>최종수정일자</t>
  </si>
  <si>
    <t>최종수정시간</t>
  </si>
  <si>
    <t>구직이력내역</t>
  </si>
  <si>
    <t>구직거래일련번호</t>
  </si>
  <si>
    <t>구직등록유형코드</t>
  </si>
  <si>
    <t>구직정보가능여부</t>
  </si>
  <si>
    <t>구직조회시작일자</t>
  </si>
  <si>
    <t>구직조회종료일자</t>
  </si>
  <si>
    <t>구직조회시작시간</t>
  </si>
  <si>
    <t>구직조회종료시간</t>
  </si>
  <si>
    <t>구직등록일자</t>
  </si>
  <si>
    <t>구직종료일자</t>
  </si>
  <si>
    <t>입금확인일자</t>
  </si>
  <si>
    <t>입금확인시간</t>
  </si>
  <si>
    <t>입금은행코드</t>
  </si>
  <si>
    <t>당사거래 은행코드</t>
  </si>
  <si>
    <t>입금계좌번호</t>
  </si>
  <si>
    <t>당사거래 은행계좌번호 (하이픈 또는 특수문자, 공백등 숫자외 등록않됨)</t>
  </si>
  <si>
    <t>이체은행코드</t>
  </si>
  <si>
    <t>고객의 거래 은행코드</t>
  </si>
  <si>
    <t>이체계좌번호</t>
  </si>
  <si>
    <t>고객의 거래 은행계좌번호 (하이픈 또는 특수문자, 공백등 숫자외 등록않됨)</t>
  </si>
  <si>
    <t>취소입금은행코드</t>
  </si>
  <si>
    <t>고객이 서비스 취소 요청시 수수료 입금될 은행코드</t>
  </si>
  <si>
    <t>취소입금계좌번호</t>
  </si>
  <si>
    <t>고객이 서비스 취소 요청시 수수료 입금될 계좌번호 (하이픈 또는 특수문자, 공백등 숫자외 등록않됨)</t>
  </si>
  <si>
    <t>현재거주지역코드</t>
  </si>
  <si>
    <t>우편번호의 4자리까지가 시군구,동까지의 구분값인듯하다.</t>
  </si>
  <si>
    <t>거주지역자동등록여부</t>
  </si>
  <si>
    <t>월요일근무여부</t>
  </si>
  <si>
    <t>1.여, 2.부</t>
  </si>
  <si>
    <t>화요일근무여부</t>
  </si>
  <si>
    <t>수요일근무여부</t>
  </si>
  <si>
    <t>목요일근무여부</t>
  </si>
  <si>
    <t>금요일근무여부</t>
  </si>
  <si>
    <t>종일근무</t>
  </si>
  <si>
    <t>오전근무여부</t>
  </si>
  <si>
    <t>오후근무여부</t>
  </si>
  <si>
    <t>야간근무여부</t>
  </si>
  <si>
    <t>오전오후구분코드</t>
  </si>
  <si>
    <t>1.오전, 2.오후</t>
  </si>
  <si>
    <t>근무시작시간</t>
  </si>
  <si>
    <t>근무종료시간</t>
  </si>
  <si>
    <t>급여유형구분코드</t>
  </si>
  <si>
    <t>01. 시간제, 02.월급제, 03.주급제</t>
  </si>
  <si>
    <t>해당분야경력구분코드</t>
  </si>
  <si>
    <t>01. 1년미만, 02.1년, …..... 10년이상</t>
  </si>
  <si>
    <t>자격증보유여부</t>
  </si>
  <si>
    <t>구직직종내역</t>
  </si>
  <si>
    <t>구직직종일련번호</t>
  </si>
  <si>
    <t>구직유형대분류코드</t>
  </si>
  <si>
    <t>공통코드의 대분류 코드</t>
  </si>
  <si>
    <t>구직유형증분류코드</t>
  </si>
  <si>
    <t>공통코드의 중분류 코드로 구직유형의 상세 분류 (육아,가사,간병,조리,운전,심부름…......)</t>
  </si>
  <si>
    <t>구직유형내역</t>
  </si>
  <si>
    <t>구직유형구분코드</t>
  </si>
  <si>
    <t>구직유형소분류코드</t>
  </si>
  <si>
    <t>구직희망지역</t>
  </si>
  <si>
    <t>구직희망지역코드</t>
  </si>
  <si>
    <t>구직희망상세지역코드</t>
  </si>
  <si>
    <t>구직자기소개</t>
  </si>
  <si>
    <t>자기소개제목</t>
  </si>
  <si>
    <t>varvarchar2</t>
  </si>
  <si>
    <t>자기소개내용</t>
  </si>
  <si>
    <t>공통코드</t>
  </si>
  <si>
    <t>대분류코드</t>
  </si>
  <si>
    <t>중분류코드</t>
  </si>
  <si>
    <t>대분류명칭</t>
  </si>
  <si>
    <t>소분류명칭</t>
  </si>
  <si>
    <t>대분류압축명칭</t>
  </si>
  <si>
    <t>중분류압축명칭</t>
  </si>
  <si>
    <t>일련번호채번</t>
  </si>
  <si>
    <t>업무구분코드</t>
  </si>
  <si>
    <t>채번구분코드</t>
  </si>
  <si>
    <t>불만접수내역</t>
  </si>
  <si>
    <t>불만처리일련번호</t>
  </si>
  <si>
    <t>불만접수일자</t>
  </si>
  <si>
    <t>불만접수시간</t>
  </si>
  <si>
    <t>불만접수고객</t>
  </si>
  <si>
    <t>불만접수고객과의관계</t>
  </si>
  <si>
    <t>불만상세내용</t>
  </si>
  <si>
    <t>고소접수여부</t>
  </si>
  <si>
    <t>고소접수내용</t>
  </si>
  <si>
    <t>고소접수고객</t>
  </si>
  <si>
    <t>고소접수고객과의관계</t>
  </si>
  <si>
    <t>고소접수일자</t>
  </si>
  <si>
    <t>고소접수시간</t>
  </si>
  <si>
    <t>고소접수관할경찰서</t>
  </si>
  <si>
    <t>고소접수경찰관명</t>
  </si>
  <si>
    <t>증거물존재유무</t>
  </si>
  <si>
    <t>증거사진유무</t>
  </si>
  <si>
    <t>증거사진제출여부</t>
  </si>
  <si>
    <t>증거사진목록</t>
  </si>
  <si>
    <t>등록일자</t>
  </si>
  <si>
    <t>증거사진 등록 년월일</t>
  </si>
  <si>
    <t>증거일련번호</t>
  </si>
  <si>
    <t>증거사진제목</t>
  </si>
  <si>
    <t>증거사진이미지</t>
  </si>
  <si>
    <t>정보삭제여부</t>
  </si>
  <si>
    <t>한글컬럼명</t>
  </si>
  <si>
    <t>영문컬럼명</t>
  </si>
  <si>
    <t>영문컬럼조합</t>
  </si>
  <si>
    <t>단어1</t>
  </si>
  <si>
    <t>영단어1</t>
  </si>
  <si>
    <t>단어2</t>
  </si>
  <si>
    <t>영단어2</t>
  </si>
  <si>
    <t>단어3</t>
  </si>
  <si>
    <t>영단어3</t>
  </si>
  <si>
    <t>단어4</t>
  </si>
  <si>
    <t>영단어4</t>
  </si>
  <si>
    <t>단어5</t>
  </si>
  <si>
    <t>영단어5</t>
  </si>
  <si>
    <t>거래</t>
  </si>
  <si>
    <t>deal</t>
  </si>
  <si>
    <t>정지</t>
  </si>
  <si>
    <t>stop</t>
  </si>
  <si>
    <t>유무</t>
  </si>
  <si>
    <t>yn</t>
  </si>
  <si>
    <t>거주</t>
  </si>
  <si>
    <t>residence</t>
  </si>
  <si>
    <t>지역</t>
  </si>
  <si>
    <t>area</t>
  </si>
  <si>
    <t>자동</t>
  </si>
  <si>
    <t>automatic</t>
  </si>
  <si>
    <t>등록</t>
  </si>
  <si>
    <t>registration</t>
  </si>
  <si>
    <t>여부</t>
  </si>
  <si>
    <t>고소</t>
  </si>
  <si>
    <t>registrati</t>
  </si>
  <si>
    <t>접수</t>
  </si>
  <si>
    <t>accept</t>
  </si>
  <si>
    <t>경찰관</t>
  </si>
  <si>
    <t>police</t>
  </si>
  <si>
    <t>명</t>
  </si>
  <si>
    <t>name</t>
  </si>
  <si>
    <t>고객</t>
  </si>
  <si>
    <t>customer</t>
  </si>
  <si>
    <t>관계</t>
  </si>
  <si>
    <t>reration</t>
  </si>
  <si>
    <t>관할</t>
  </si>
  <si>
    <t>control</t>
  </si>
  <si>
    <t>경찰서</t>
  </si>
  <si>
    <t>police station</t>
  </si>
  <si>
    <t>내용</t>
  </si>
  <si>
    <t>content</t>
  </si>
  <si>
    <t>시간</t>
  </si>
  <si>
    <t>일자</t>
  </si>
  <si>
    <t>구직</t>
  </si>
  <si>
    <t>employ</t>
  </si>
  <si>
    <t>serial</t>
  </si>
  <si>
    <t>유형</t>
  </si>
  <si>
    <t>category</t>
  </si>
  <si>
    <t>코드</t>
  </si>
  <si>
    <t>code</t>
  </si>
  <si>
    <t>구분</t>
  </si>
  <si>
    <t>division</t>
  </si>
  <si>
    <t>대분류</t>
  </si>
  <si>
    <t>major</t>
  </si>
  <si>
    <t>소분류</t>
  </si>
  <si>
    <t>small</t>
  </si>
  <si>
    <t>중분류</t>
  </si>
  <si>
    <t>middle</t>
  </si>
  <si>
    <t>정보</t>
  </si>
  <si>
    <t>information</t>
  </si>
  <si>
    <t>가능</t>
  </si>
  <si>
    <t>possible</t>
  </si>
  <si>
    <t>조회</t>
  </si>
  <si>
    <t>inquery</t>
  </si>
  <si>
    <t>시작</t>
  </si>
  <si>
    <t>start</t>
  </si>
  <si>
    <t>종료</t>
  </si>
  <si>
    <t>end</t>
  </si>
  <si>
    <t>직종</t>
  </si>
  <si>
    <t>type</t>
  </si>
  <si>
    <t>희망</t>
  </si>
  <si>
    <t>hope</t>
  </si>
  <si>
    <t>상세</t>
  </si>
  <si>
    <t>details</t>
  </si>
  <si>
    <t>국적</t>
  </si>
  <si>
    <t>nationality</t>
  </si>
  <si>
    <t>근무</t>
  </si>
  <si>
    <t>work</t>
  </si>
  <si>
    <t>worn</t>
  </si>
  <si>
    <t>금요일</t>
  </si>
  <si>
    <t>friday</t>
  </si>
  <si>
    <t>급여</t>
  </si>
  <si>
    <t>pay</t>
  </si>
  <si>
    <t>담당자</t>
  </si>
  <si>
    <t>person in charge</t>
  </si>
  <si>
    <t>성명</t>
  </si>
  <si>
    <t>휴대</t>
  </si>
  <si>
    <t>carry</t>
  </si>
  <si>
    <t>전화</t>
  </si>
  <si>
    <t>phone</t>
  </si>
  <si>
    <t>번호</t>
  </si>
  <si>
    <t>number</t>
  </si>
  <si>
    <t>명칭</t>
  </si>
  <si>
    <t>title</t>
  </si>
  <si>
    <t>압축</t>
  </si>
  <si>
    <t>compress</t>
  </si>
  <si>
    <t>대표자</t>
  </si>
  <si>
    <t>representative</t>
  </si>
  <si>
    <t>도우미</t>
  </si>
  <si>
    <t>guide</t>
  </si>
  <si>
    <t>연회비</t>
  </si>
  <si>
    <t>annual</t>
  </si>
  <si>
    <t>금액</t>
  </si>
  <si>
    <t>amount</t>
  </si>
  <si>
    <t>목요일</t>
  </si>
  <si>
    <t>thursday</t>
  </si>
  <si>
    <t>블만</t>
  </si>
  <si>
    <t>dissatisfaction</t>
  </si>
  <si>
    <t>처리</t>
  </si>
  <si>
    <t>handling</t>
  </si>
  <si>
    <t>비밀</t>
  </si>
  <si>
    <t>secret</t>
  </si>
  <si>
    <t>사업자</t>
  </si>
  <si>
    <t>licensee</t>
  </si>
  <si>
    <t>사업장</t>
  </si>
  <si>
    <t>place</t>
  </si>
  <si>
    <t>주소</t>
  </si>
  <si>
    <t>address</t>
  </si>
  <si>
    <t>우편</t>
  </si>
  <si>
    <t>post</t>
  </si>
  <si>
    <t>teliphone</t>
  </si>
  <si>
    <t>팩스</t>
  </si>
  <si>
    <t>fax</t>
  </si>
  <si>
    <t>회사</t>
  </si>
  <si>
    <t>company</t>
  </si>
  <si>
    <t>birthday</t>
  </si>
  <si>
    <t>서비스</t>
  </si>
  <si>
    <t>service</t>
  </si>
  <si>
    <t>1차</t>
  </si>
  <si>
    <t>one</t>
  </si>
  <si>
    <t>2차</t>
  </si>
  <si>
    <t>two</t>
  </si>
  <si>
    <t>3차</t>
  </si>
  <si>
    <t>three</t>
  </si>
  <si>
    <t>sex</t>
  </si>
  <si>
    <t>소개</t>
  </si>
  <si>
    <t>introduce</t>
  </si>
  <si>
    <t>수수료</t>
  </si>
  <si>
    <t>charge</t>
  </si>
  <si>
    <t>단위</t>
  </si>
  <si>
    <t>unit</t>
  </si>
  <si>
    <t>율</t>
  </si>
  <si>
    <t>rate</t>
  </si>
  <si>
    <t>지급</t>
  </si>
  <si>
    <t>give</t>
  </si>
  <si>
    <t>연락</t>
  </si>
  <si>
    <t>contact</t>
  </si>
  <si>
    <t>수요일</t>
  </si>
  <si>
    <t>wednesday</t>
  </si>
  <si>
    <t>신원</t>
  </si>
  <si>
    <t>identity</t>
  </si>
  <si>
    <t>부담</t>
  </si>
  <si>
    <t>burden</t>
  </si>
  <si>
    <t>협의</t>
  </si>
  <si>
    <t>consultation</t>
  </si>
  <si>
    <t>remark</t>
  </si>
  <si>
    <t>안심</t>
  </si>
  <si>
    <t>relax</t>
  </si>
  <si>
    <t>사용</t>
  </si>
  <si>
    <t>use</t>
  </si>
  <si>
    <t>야간</t>
  </si>
  <si>
    <t>night</t>
  </si>
  <si>
    <t>업무</t>
  </si>
  <si>
    <t>job</t>
  </si>
  <si>
    <t>시각</t>
  </si>
  <si>
    <t>오전</t>
  </si>
  <si>
    <t>morning</t>
  </si>
  <si>
    <t>오후</t>
  </si>
  <si>
    <t>afternoon</t>
  </si>
  <si>
    <t>월요일</t>
  </si>
  <si>
    <t>monday</t>
  </si>
  <si>
    <t>음양</t>
  </si>
  <si>
    <t>yinyang</t>
  </si>
  <si>
    <t>의뢰인</t>
  </si>
  <si>
    <t>client</t>
  </si>
  <si>
    <t>회원</t>
  </si>
  <si>
    <t>이체</t>
  </si>
  <si>
    <t>transefer</t>
  </si>
  <si>
    <t>계좌</t>
  </si>
  <si>
    <t>account</t>
  </si>
  <si>
    <t>은행</t>
  </si>
  <si>
    <t>bank</t>
  </si>
  <si>
    <t>인허가</t>
  </si>
  <si>
    <t>permission</t>
  </si>
  <si>
    <t>일련</t>
  </si>
  <si>
    <t>일요일</t>
  </si>
  <si>
    <t>Sunday</t>
  </si>
  <si>
    <t>분</t>
  </si>
  <si>
    <t>minute</t>
  </si>
  <si>
    <t>입금</t>
  </si>
  <si>
    <t>deposit</t>
  </si>
  <si>
    <t>확인</t>
  </si>
  <si>
    <t>ascertainment</t>
  </si>
  <si>
    <t>자격증</t>
  </si>
  <si>
    <t>license</t>
  </si>
  <si>
    <t>보유</t>
  </si>
  <si>
    <t>possession</t>
  </si>
  <si>
    <t>자기</t>
  </si>
  <si>
    <t>personal</t>
  </si>
  <si>
    <t>제목</t>
  </si>
  <si>
    <t>삭제</t>
  </si>
  <si>
    <t>delete</t>
  </si>
  <si>
    <t>종일</t>
  </si>
  <si>
    <t>allday</t>
  </si>
  <si>
    <t>증거물</t>
  </si>
  <si>
    <t>존재</t>
  </si>
  <si>
    <t>extant</t>
  </si>
  <si>
    <t>중거</t>
  </si>
  <si>
    <t>evidence</t>
  </si>
  <si>
    <t>사진</t>
  </si>
  <si>
    <t>photo</t>
  </si>
  <si>
    <t>증거</t>
  </si>
  <si>
    <t>이미지</t>
  </si>
  <si>
    <t>image</t>
  </si>
  <si>
    <t>제출</t>
  </si>
  <si>
    <t>submission</t>
  </si>
  <si>
    <t>채번</t>
  </si>
  <si>
    <t>accrue</t>
  </si>
  <si>
    <t>최종</t>
  </si>
  <si>
    <t>last</t>
  </si>
  <si>
    <t>수정</t>
  </si>
  <si>
    <t>edit</t>
  </si>
  <si>
    <t>최초</t>
  </si>
  <si>
    <t>first</t>
  </si>
  <si>
    <t>생성</t>
  </si>
  <si>
    <t>create</t>
  </si>
  <si>
    <t>취소</t>
  </si>
  <si>
    <t>cancel</t>
  </si>
  <si>
    <t>토요일</t>
  </si>
  <si>
    <t>Saturday</t>
  </si>
  <si>
    <t>평일</t>
  </si>
  <si>
    <t>weekday</t>
  </si>
  <si>
    <t>해당</t>
  </si>
  <si>
    <t>relevant</t>
  </si>
  <si>
    <t>분야</t>
  </si>
  <si>
    <t>경력</t>
  </si>
  <si>
    <t>career</t>
  </si>
  <si>
    <t>현재</t>
  </si>
  <si>
    <t>now</t>
  </si>
  <si>
    <t>홈</t>
  </si>
  <si>
    <t>home</t>
  </si>
  <si>
    <t>페이지</t>
  </si>
  <si>
    <t>page</t>
  </si>
  <si>
    <t>화요일</t>
  </si>
  <si>
    <t>Tuesday</t>
  </si>
  <si>
    <t>휴대전화</t>
  </si>
  <si>
    <t>cellphone</t>
  </si>
  <si>
    <t>id</t>
  </si>
  <si>
    <t>email</t>
  </si>
  <si>
    <t>)</t>
  </si>
  <si>
    <t>LOGGING</t>
  </si>
  <si>
    <t>DISABLE ROW MOVEMENT ;</t>
  </si>
  <si>
    <t>회원번호구분코드</t>
    <phoneticPr fontId="1" type="noConversion"/>
  </si>
  <si>
    <t>번호</t>
    <phoneticPr fontId="1" type="noConversion"/>
  </si>
  <si>
    <t>구분</t>
    <phoneticPr fontId="1" type="noConversion"/>
  </si>
  <si>
    <t>코드</t>
    <phoneticPr fontId="1" type="noConversion"/>
  </si>
  <si>
    <t>number</t>
    <phoneticPr fontId="1" type="noConversion"/>
  </si>
  <si>
    <t>division</t>
    <phoneticPr fontId="1" type="noConversion"/>
  </si>
  <si>
    <t>PK</t>
    <phoneticPr fontId="1" type="noConversion"/>
  </si>
  <si>
    <t>회원기본정보의 순수 일련번호</t>
    <phoneticPr fontId="1" type="noConversion"/>
  </si>
  <si>
    <t>회원이 정상 가입되는 시점에 순서데로 채번해서 등록하는 번호이다.</t>
    <phoneticPr fontId="1" type="noConversion"/>
  </si>
  <si>
    <t>PK인 회원번호가 입력되는 유형이다. 01. E-Mail, 02. 전화번호, 03. 영문ID</t>
    <phoneticPr fontId="1" type="noConversion"/>
  </si>
  <si>
    <t>ID는 숫자, 영문자(대소문자구분), E-MAIL 입력시 @부터 뒤의 주소는 입력받지 않는다.</t>
    <phoneticPr fontId="1" type="noConversion"/>
  </si>
  <si>
    <t>EMAIL-ADDRESS</t>
    <phoneticPr fontId="1" type="noConversion"/>
  </si>
  <si>
    <t>주소</t>
    <phoneticPr fontId="1" type="noConversion"/>
  </si>
  <si>
    <t>상세</t>
    <phoneticPr fontId="1" type="noConversion"/>
  </si>
  <si>
    <t>EMAIL-DETAILS</t>
    <phoneticPr fontId="1" type="noConversion"/>
  </si>
  <si>
    <t>e-mail의 @전까지의 ID</t>
    <phoneticPr fontId="1" type="noConversion"/>
  </si>
  <si>
    <t>e-mail의 @뒤의 상세명 (ex. Gmail.com, korea.com ….....)</t>
    <phoneticPr fontId="1" type="noConversion"/>
  </si>
  <si>
    <t>회원성</t>
    <phoneticPr fontId="1" type="noConversion"/>
  </si>
  <si>
    <t>회원이름</t>
    <phoneticPr fontId="1" type="noConversion"/>
  </si>
  <si>
    <t>회원이름의 성 (first-name)</t>
    <phoneticPr fontId="1" type="noConversion"/>
  </si>
  <si>
    <t>회의이름 (last-name)</t>
    <phoneticPr fontId="1" type="noConversion"/>
  </si>
  <si>
    <t>성</t>
    <phoneticPr fontId="1" type="noConversion"/>
  </si>
  <si>
    <t>명</t>
    <phoneticPr fontId="1" type="noConversion"/>
  </si>
  <si>
    <t>이름</t>
    <phoneticPr fontId="1" type="noConversion"/>
  </si>
  <si>
    <t>암호화대상</t>
    <phoneticPr fontId="1" type="noConversion"/>
  </si>
  <si>
    <t>회원보조정보</t>
    <phoneticPr fontId="1" type="noConversion"/>
  </si>
  <si>
    <t>구직내역</t>
    <phoneticPr fontId="1" type="noConversion"/>
  </si>
  <si>
    <t>구직이력일련번호</t>
    <phoneticPr fontId="1" type="noConversion"/>
  </si>
  <si>
    <t>이력</t>
    <phoneticPr fontId="1" type="noConversion"/>
  </si>
  <si>
    <t>1.여, 0.부</t>
    <phoneticPr fontId="1" type="noConversion"/>
  </si>
  <si>
    <t>최종수정사번</t>
    <phoneticPr fontId="1" type="noConversion"/>
  </si>
  <si>
    <t>최초생성사번</t>
    <phoneticPr fontId="1" type="noConversion"/>
  </si>
  <si>
    <t>직원</t>
    <phoneticPr fontId="1" type="noConversion"/>
  </si>
  <si>
    <t>history</t>
    <phoneticPr fontId="1" type="noConversion"/>
  </si>
  <si>
    <t>first</t>
    <phoneticPr fontId="1" type="noConversion"/>
  </si>
  <si>
    <t>name</t>
    <phoneticPr fontId="1" type="noConversion"/>
  </si>
  <si>
    <t>last</t>
    <phoneticPr fontId="1" type="noConversion"/>
  </si>
  <si>
    <t>code</t>
    <phoneticPr fontId="1" type="noConversion"/>
  </si>
  <si>
    <t>address</t>
    <phoneticPr fontId="1" type="noConversion"/>
  </si>
  <si>
    <t>details</t>
    <phoneticPr fontId="1" type="noConversion"/>
  </si>
  <si>
    <t>employee</t>
    <phoneticPr fontId="1" type="noConversion"/>
  </si>
  <si>
    <t>)</t>
    <phoneticPr fontId="1" type="noConversion"/>
  </si>
  <si>
    <t>time</t>
    <phoneticPr fontId="1" type="noConversion"/>
  </si>
  <si>
    <t>int</t>
    <phoneticPr fontId="1" type="noConversion"/>
  </si>
  <si>
    <t>회원ID</t>
  </si>
  <si>
    <t>회원ID</t>
    <phoneticPr fontId="1" type="noConversion"/>
  </si>
  <si>
    <t>ID</t>
    <phoneticPr fontId="1" type="noConversion"/>
  </si>
  <si>
    <t>id</t>
    <phoneticPr fontId="1" type="noConversion"/>
  </si>
  <si>
    <t>구직근무조건</t>
    <phoneticPr fontId="1" type="noConversion"/>
  </si>
  <si>
    <t>구인근무조건</t>
    <phoneticPr fontId="1" type="noConversion"/>
  </si>
  <si>
    <t>휴대전화번호 아이디 사용 동의여부</t>
    <phoneticPr fontId="1" type="noConversion"/>
  </si>
  <si>
    <t>varchar</t>
  </si>
  <si>
    <t>varvarchar</t>
  </si>
  <si>
    <t>일</t>
    <phoneticPr fontId="1" type="noConversion"/>
  </si>
  <si>
    <t>day</t>
    <phoneticPr fontId="1" type="noConversion"/>
  </si>
  <si>
    <t>전화번호, 영문(대소문자구분)</t>
    <phoneticPr fontId="1" type="noConversion"/>
  </si>
  <si>
    <t>안심전화번호사용여부</t>
    <phoneticPr fontId="1" type="noConversion"/>
  </si>
  <si>
    <t>1. 여, 2. 부</t>
    <phoneticPr fontId="1" type="noConversion"/>
  </si>
  <si>
    <t>연락가능시각코드</t>
    <phoneticPr fontId="1" type="noConversion"/>
  </si>
  <si>
    <t>연락시작시간</t>
    <phoneticPr fontId="1" type="noConversion"/>
  </si>
  <si>
    <t>1. 종일, 2. 오전, 3. 오후, 4.점심, 5.종일</t>
    <phoneticPr fontId="1" type="noConversion"/>
  </si>
  <si>
    <t>연락종료시간</t>
    <phoneticPr fontId="1" type="noConversion"/>
  </si>
  <si>
    <t>불만유형코드</t>
    <phoneticPr fontId="1" type="noConversion"/>
  </si>
  <si>
    <t>비밀번호내역</t>
  </si>
  <si>
    <t>비밀번호내역</t>
    <phoneticPr fontId="1" type="noConversion"/>
  </si>
  <si>
    <t>000001.휴대전화, 000002.인터넷 …......</t>
    <phoneticPr fontId="1" type="noConversion"/>
  </si>
  <si>
    <t>000001.휴대전화, 000002.공인인증 …......</t>
    <phoneticPr fontId="1" type="noConversion"/>
  </si>
  <si>
    <t>비밀번호 사용가능여부 , 변경일련번호의 최종것만 사용가능하고 이전의 비밀번호는 사용하지 못한다.</t>
    <phoneticPr fontId="1" type="noConversion"/>
  </si>
  <si>
    <t>비밀번호 변경때마다 증가되는 일련번호</t>
    <phoneticPr fontId="1" type="noConversion"/>
  </si>
  <si>
    <t>변경</t>
    <phoneticPr fontId="1" type="noConversion"/>
  </si>
  <si>
    <t>일련</t>
    <phoneticPr fontId="1" type="noConversion"/>
  </si>
  <si>
    <t>change</t>
    <phoneticPr fontId="1" type="noConversion"/>
  </si>
  <si>
    <t>seq</t>
    <phoneticPr fontId="1" type="noConversion"/>
  </si>
  <si>
    <t>no</t>
    <phoneticPr fontId="1" type="noConversion"/>
  </si>
  <si>
    <t>사용</t>
    <phoneticPr fontId="1" type="noConversion"/>
  </si>
  <si>
    <t>여부</t>
    <phoneticPr fontId="1" type="noConversion"/>
  </si>
  <si>
    <t>일자</t>
    <phoneticPr fontId="1" type="noConversion"/>
  </si>
  <si>
    <t>시간</t>
    <phoneticPr fontId="1" type="noConversion"/>
  </si>
  <si>
    <t>채널</t>
    <phoneticPr fontId="1" type="noConversion"/>
  </si>
  <si>
    <t>보완</t>
    <phoneticPr fontId="1" type="noConversion"/>
  </si>
  <si>
    <t>검증</t>
    <phoneticPr fontId="1" type="noConversion"/>
  </si>
  <si>
    <t>보완검증채널</t>
    <phoneticPr fontId="1" type="noConversion"/>
  </si>
  <si>
    <t>security</t>
    <phoneticPr fontId="1" type="noConversion"/>
  </si>
  <si>
    <t>verify</t>
    <phoneticPr fontId="1" type="noConversion"/>
  </si>
  <si>
    <t>channel</t>
    <phoneticPr fontId="1" type="noConversion"/>
  </si>
  <si>
    <t>date</t>
    <phoneticPr fontId="1" type="noConversion"/>
  </si>
  <si>
    <t>use</t>
    <phoneticPr fontId="1" type="noConversion"/>
  </si>
  <si>
    <t>yn</t>
    <phoneticPr fontId="1" type="noConversion"/>
  </si>
  <si>
    <t>사용여부</t>
    <phoneticPr fontId="1" type="noConversion"/>
  </si>
  <si>
    <t>변경일련번호</t>
    <phoneticPr fontId="1" type="noConversion"/>
  </si>
  <si>
    <t>변경일자</t>
    <phoneticPr fontId="1" type="noConversion"/>
  </si>
  <si>
    <t>변경시간</t>
    <phoneticPr fontId="1" type="noConversion"/>
  </si>
  <si>
    <t>변경채널</t>
    <phoneticPr fontId="1" type="noConversion"/>
  </si>
  <si>
    <t>COMMENT='회원기본정보 관리 테이블'</t>
  </si>
  <si>
    <t>COLLATE='utf8_general_ci'</t>
  </si>
  <si>
    <t>ENGINE=InnoDB</t>
  </si>
  <si>
    <t>;</t>
  </si>
  <si>
    <t>영문대소문자와 숫자 혼용 사용되어야함.</t>
    <phoneticPr fontId="1" type="noConversion"/>
  </si>
  <si>
    <t>CREATE TABLE `password_hst` (</t>
  </si>
  <si>
    <t>`CUST_ID` VARCHAR(50) NOT NULL COMMENT '전화번호, 영문(대소문자구분)',</t>
  </si>
  <si>
    <t>`CHAN_SEQ_NO` INT(11) NOT NULL COMMENT '변경일련번호 (비밀번호 변경때마다 증가되는 일련번호)',</t>
  </si>
  <si>
    <t>`SECR_NUMB` VARCHAR(50) NULL DEFAULT NULL COMMENT '비밀번호 (영문대소문자와 숫자 혼용 사용되어야함.)',</t>
  </si>
  <si>
    <t>`USE_YN` VARCHAR(1) NULL DEFAULT NULL COMMENT '사용여부 (비밀번호 사용가능여부 , 변경일련번호의 최종것만 사용가능하고 이전의 비밀번호는 사용하지 못한다.)',</t>
  </si>
  <si>
    <t>`CHAN_DATE` DATE NULL DEFAULT NULL COMMENT '변경일자',</t>
  </si>
  <si>
    <t>`CHAN_TIME` TIMESTAMP NULL DEFAULT NULL COMMENT '변경시간',</t>
  </si>
  <si>
    <t>`CHAN_CHAN` VARCHAR(6) NULL DEFAULT NULL COMMENT '변경채널 (000001.휴대전화, 000002.인터넷 …......)',</t>
  </si>
  <si>
    <t>`SECU_VERI_CHAN` VARCHAR(6) NULL DEFAULT NULL COMMENT '보완검증채벌 (000001.휴대전화, 000002.공인인증 …......)',</t>
  </si>
  <si>
    <t>`FIRS_CREA_DATE` DATE NULL DEFAULT NULL COMMENT '최초생성일자',</t>
  </si>
  <si>
    <t>`FIRS_CREA_TIME` TIMESTAMP NULL DEFAULT NULL COMMENT '최초생성시간',</t>
  </si>
  <si>
    <t>`FIRS_CREA_EMPL` VARCHAR(10) NULL DEFAULT NULL COMMENT '최초생성사번',</t>
  </si>
  <si>
    <t>`LAST_EDIT_DATE` DATE NULL DEFAULT NULL COMMENT '최종수정일자',</t>
  </si>
  <si>
    <t>`LAST_EDIT_TIME` TIMESTAMP NULL DEFAULT NULL COMMENT '최종수정시간',</t>
  </si>
  <si>
    <t>`LAST_EDIT_EMPL` VARCHAR(10) NULL DEFAULT NULL COMMENT '최종수정사번',</t>
  </si>
  <si>
    <r>
      <t>COMMENT='</t>
    </r>
    <r>
      <rPr>
        <sz val="11"/>
        <color theme="1"/>
        <rFont val="돋움"/>
        <family val="3"/>
        <charset val="129"/>
      </rPr>
      <t>회원의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이력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최종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비밀번호를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관리한다</t>
    </r>
    <r>
      <rPr>
        <sz val="11"/>
        <color theme="1"/>
        <rFont val="Consolas"/>
        <family val="3"/>
      </rPr>
      <t>.'</t>
    </r>
  </si>
  <si>
    <t>`CUST_ID` VARCHAR(50) NOT NULL COMMENT '회원ID',</t>
  </si>
  <si>
    <t>`FIRS_CREA_EMPL` VARCHAR(6) NULL DEFAULT NULL COMMENT '최초생성직원',</t>
  </si>
  <si>
    <t>`LAST_EDIT_EMPL` VARCHAR(6) NULL DEFAULT NULL COMMENT '최종수정직원',</t>
  </si>
  <si>
    <t>일요일근무시작시간</t>
    <phoneticPr fontId="1" type="noConversion"/>
  </si>
  <si>
    <t>토요일근무시작시간</t>
    <phoneticPr fontId="1" type="noConversion"/>
  </si>
  <si>
    <t>평일근무시작시간</t>
    <phoneticPr fontId="1" type="noConversion"/>
  </si>
  <si>
    <t>start</t>
    <phoneticPr fontId="1" type="noConversion"/>
  </si>
  <si>
    <t>구직회원정보</t>
  </si>
  <si>
    <t>구직회원정보</t>
    <phoneticPr fontId="1" type="noConversion"/>
  </si>
  <si>
    <t>구인회원정보</t>
    <phoneticPr fontId="1" type="noConversion"/>
  </si>
  <si>
    <t>사업회원정보</t>
    <phoneticPr fontId="1" type="noConversion"/>
  </si>
  <si>
    <r>
      <t>COMMENT='</t>
    </r>
    <r>
      <rPr>
        <sz val="11"/>
        <color rgb="FF010101"/>
        <rFont val="돋움"/>
        <family val="3"/>
        <charset val="129"/>
      </rPr>
      <t>구직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개인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회원의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근무조건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관리</t>
    </r>
    <r>
      <rPr>
        <sz val="11"/>
        <color rgb="FF010101"/>
        <rFont val="Consolas"/>
        <family val="3"/>
      </rPr>
      <t>'</t>
    </r>
  </si>
  <si>
    <t>평일근무시간구분</t>
    <phoneticPr fontId="1" type="noConversion"/>
  </si>
  <si>
    <t>Create Table SQL 정상 실행인것</t>
    <phoneticPr fontId="1" type="noConversion"/>
  </si>
  <si>
    <t>서비스4차지역</t>
    <phoneticPr fontId="1" type="noConversion"/>
  </si>
  <si>
    <t>서비스5차지역</t>
    <phoneticPr fontId="1" type="noConversion"/>
  </si>
  <si>
    <t>서비스6차지역</t>
    <phoneticPr fontId="1" type="noConversion"/>
  </si>
  <si>
    <t>4차</t>
    <phoneticPr fontId="1" type="noConversion"/>
  </si>
  <si>
    <t>5차</t>
    <phoneticPr fontId="1" type="noConversion"/>
  </si>
  <si>
    <t>6차</t>
    <phoneticPr fontId="1" type="noConversion"/>
  </si>
  <si>
    <t>five</t>
    <phoneticPr fontId="1" type="noConversion"/>
  </si>
  <si>
    <t>six</t>
    <phoneticPr fontId="1" type="noConversion"/>
  </si>
  <si>
    <t>four</t>
    <phoneticPr fontId="1" type="noConversion"/>
  </si>
  <si>
    <t>`GRP_CODE`  VARCHAR(3) NOT NULL COMMENT '회사분류 코드',</t>
  </si>
  <si>
    <t>`MAJO_CODE` VARCHAR(6) NOT NULL COMMENT '공통코드 대분류',</t>
  </si>
  <si>
    <t>`MIDD_CODE` VARCHAR(6) NOT NULL COMMENT '공통코드 중분류',</t>
  </si>
  <si>
    <t xml:space="preserve">   `MAJO_TITL` varchar(100)  NULL DEFAULT NULL COMMENT '공통코드 대분류 명칭',</t>
  </si>
  <si>
    <t xml:space="preserve">   `MIDD_TITL` varchar(100)  NULL DEFAULT NULL COMMENT '공통코드 중분류 명칭',</t>
  </si>
  <si>
    <t xml:space="preserve">   `MAJO_COMP_TITL` varchar(100)  NULL DEFAULT NULL COMMENT '공통코드 대분류 압축 명칭',</t>
  </si>
  <si>
    <t xml:space="preserve">   `MIDD_COMP_TITL` varchar(100)  NULL DEFAULT NULL COMMENT '공통코드 중분류 압축 명칭',</t>
  </si>
  <si>
    <t xml:space="preserve"> </t>
  </si>
  <si>
    <t>PRIMARY KEY (`GRP_CODE`, `MAJO_CODE`, `MIDD_CODE`)</t>
  </si>
  <si>
    <t>COMMENT='회사별(업종별) 공통코드를 관리한다.'</t>
  </si>
  <si>
    <t>회사</t>
    <phoneticPr fontId="1" type="noConversion"/>
  </si>
  <si>
    <t>grp</t>
    <phoneticPr fontId="1" type="noConversion"/>
  </si>
  <si>
    <t>회사코드</t>
    <phoneticPr fontId="1" type="noConversion"/>
  </si>
  <si>
    <t>PRIMARY KEY (`GRP_CODE`, `CUST_ID`)</t>
  </si>
  <si>
    <t>PRIMARY KEY (`GRP_CODE`, `CUST_ID`, `CHAN_SEQ_NO`)</t>
  </si>
  <si>
    <t>COMMENT='회원의 비밀번호 변경 이력 및 최종 비밀번호를 관리한다.'</t>
  </si>
  <si>
    <t>CREATE TABLE `jobseek_pers` (</t>
  </si>
  <si>
    <t>`GRP_CODE` VARCHAR(3) NOT NULL COMMENT '회사분류 코드',</t>
  </si>
  <si>
    <t>CREATE TABLE `COM_CODE_MST` (</t>
    <phoneticPr fontId="1" type="noConversion"/>
  </si>
  <si>
    <t>도우미연회비여부</t>
    <phoneticPr fontId="1" type="noConversion"/>
  </si>
  <si>
    <t>year</t>
    <phoneticPr fontId="1" type="noConversion"/>
  </si>
  <si>
    <t>회원</t>
    <phoneticPr fontId="1" type="noConversion"/>
  </si>
  <si>
    <t>member</t>
    <phoneticPr fontId="1" type="noConversion"/>
  </si>
  <si>
    <t>연회원여부</t>
  </si>
  <si>
    <t>연회원여부</t>
    <phoneticPr fontId="1" type="noConversion"/>
  </si>
  <si>
    <t>1.오전, 2.오후, 3.종일, 4.야간</t>
    <phoneticPr fontId="1" type="noConversion"/>
  </si>
  <si>
    <t>근무시작 시간</t>
    <phoneticPr fontId="1" type="noConversion"/>
  </si>
  <si>
    <t>01.월급, 02.주급, 03.일당, 04.파트</t>
    <phoneticPr fontId="1" type="noConversion"/>
  </si>
  <si>
    <t>01.상시근무, 02.오전, 03.오후, 04.야간, 05.필요시</t>
    <phoneticPr fontId="1" type="noConversion"/>
  </si>
  <si>
    <t>우편번호기준</t>
    <phoneticPr fontId="1" type="noConversion"/>
  </si>
  <si>
    <t>`EMPL_HIST_SERI` INT(9) NOT NULL COMMENT '구직이력일련번호',</t>
  </si>
  <si>
    <t>`YEAR_MEMB_YN`   VARCHAR(1)  NULL DEFAULT NULL COMMENT '연회원여부',</t>
  </si>
  <si>
    <t>`CLIE_ANNU_AMOU`   DECIMAL(17,3)  NULL DEFAULT NULL COMMENT '의뢰인연회비금액',</t>
  </si>
  <si>
    <t>`INTR_CHAR_UNIT`   VARCHAR(2)  NULL DEFAULT NULL COMMENT '소개수수료단위1. 1개월, 2. 2개월 ….......... 12.12개월',</t>
  </si>
  <si>
    <t>`INTR_CONT_POSS_YN`   VARCHAR(1)  NULL DEFAULT NULL COMMENT '소개업체연락가능여부1. 소개업체연락받음, 2.소개업체 연락받지않음, 3. 연락 절대받지 않음',</t>
  </si>
  <si>
    <t>`INTR_CHAR_GIVE_YN`   VARCHAR(1)  NULL DEFAULT NULL COMMENT '소개업체수수료지급여부1. 지급가능, 2. 지급불가',</t>
  </si>
  <si>
    <t>`INTR_CHAR_RATE`   DECIMAL(6,3)  NULL DEFAULT NULL COMMENT '소개업체수수료율소개업체연락받고 수수료 지급시 급여에시 제공가능한 수수료 율',</t>
  </si>
  <si>
    <t>`PAY_CATE_DIVI_CODE`   VARCHAR(2)  NULL DEFAULT NULL COMMENT '급여유형구분코드01.월급, 02.주급, 03.일당, 04.파트',</t>
  </si>
  <si>
    <t>`MORN_AFTE_DIVI_CODE`   VARCHAR(1)  NULL DEFAULT NULL COMMENT '오전오후구분코드01.상시근무, 02.오전, 03.오후, 04.야간, 05.필요시',</t>
  </si>
  <si>
    <t>`ALLD_WORK_YN`   VARCHAR(1)  NULL DEFAULT NULL COMMENT '종일근무1.여, 0.부',</t>
  </si>
  <si>
    <t>`MOND_WORK_YN`   VARCHAR(1)  NULL DEFAULT NULL COMMENT '월요일근무여부1.여, 0.부',</t>
  </si>
  <si>
    <t>`TUES_WORK_YN`   VARCHAR(1)  NULL DEFAULT NULL COMMENT '화요일근무여부1.여, 0.부',</t>
  </si>
  <si>
    <t>`WEDN_WORK_YN`   VARCHAR(1)  NULL DEFAULT NULL COMMENT '수요일근무여부1.여, 0.부',</t>
  </si>
  <si>
    <t>`THUR_WORK_YN`   VARCHAR(1)  NULL DEFAULT NULL COMMENT '목요일근무여부1.여, 0.부',</t>
  </si>
  <si>
    <t>`FRID_WORK_YN`   VARCHAR(1)  NULL DEFAULT NULL COMMENT '금요일근무여부1.여, 0.부',</t>
  </si>
  <si>
    <t>`SATU_WORK_YN`   VARCHAR(1)  NULL DEFAULT NULL COMMENT '토요일근무여부1.여, 0.부',</t>
  </si>
  <si>
    <t>`SUND_WORK_YN`   VARCHAR(1)  NULL DEFAULT NULL COMMENT '일요일근무여부1.여, 0.부',</t>
  </si>
  <si>
    <t>`WEEK_WORK_TIME_DIVI_CODE`   VARCHAR(1)  NULL DEFAULT NULL COMMENT '평일근무시간구분1.오전, 2.오후, 3.종일, 4.야간',</t>
  </si>
  <si>
    <t>`WEEK_WORK_STAR_TIME`   VARCHAR(4)  NULL DEFAULT NULL COMMENT '평일근무시작시간근무시작 시간',</t>
  </si>
  <si>
    <t>`SATU_WORK_TIME_DIVI_CODE`   VARCHAR(2)  NULL DEFAULT NULL COMMENT '토요일근무시간구분코드1.오전, 2.오후, 3.종일, 4.야간',</t>
  </si>
  <si>
    <t>`SATU_WORK_STAR_TIME`   VARCHAR(4)  NULL DEFAULT NULL COMMENT '토요일근무시작시간근무시작 시간',</t>
  </si>
  <si>
    <t>`SUND_WORK_TIME_DIVI_CODE`   VARCHAR(2)  NULL DEFAULT NULL COMMENT '일요일근무시간구분1.오전, 2.오후, 3.종일, 4.야간',</t>
  </si>
  <si>
    <t>`SUND_WORK_STAR_TIME`   VARCHAR(2)  NULL DEFAULT NULL COMMENT '일요일근무시작시간근무시작 시간',</t>
  </si>
  <si>
    <t>`SERV_ONE_AREA`   VARCHAR(5)  NULL DEFAULT NULL COMMENT '서비스1차지역우편번호기준',</t>
  </si>
  <si>
    <t>`SERV_TWO_AREA`   VARCHAR(5)  NULL DEFAULT NULL COMMENT '서비스2차지역우편번호기준',</t>
  </si>
  <si>
    <t>`SERV_THRE_AREA`   VARCHAR(5)  NULL DEFAULT NULL COMMENT '서비스3차지역우편번호기준',</t>
  </si>
  <si>
    <t>`DEAL_STOP_YN`   VARCHAR(1)  NULL DEFAULT NULL COMMENT '거래정지유무1. 여, 2. 부',</t>
  </si>
  <si>
    <t>`IDEN_SURE_JOIN_DIVI_CODE`   VARCHAR(1)  NULL DEFAULT NULL COMMENT '신원보증보험가입구분코드',</t>
  </si>
  <si>
    <t>`IDEN_SURE_BURD_DIVI_CODE`   VARCHAR(1)  NULL DEFAULT NULL COMMENT '신원보증보험부담구분코드',</t>
  </si>
  <si>
    <t>`IDEN_SURE_CONS_REMA`   VARCHAR(500)  NULL DEFAULT NULL COMMENT '신원보증보험협의내용',</t>
  </si>
  <si>
    <t>COMMENT='구인 회원의 근무조건 관리'</t>
  </si>
  <si>
    <t>회사코드 (000.MAIN, 001….)</t>
    <phoneticPr fontId="1" type="noConversion"/>
  </si>
  <si>
    <t>근무조건내역</t>
  </si>
  <si>
    <t>근무조건내역</t>
    <phoneticPr fontId="1" type="noConversion"/>
  </si>
  <si>
    <t>일련번호</t>
    <phoneticPr fontId="1" type="noConversion"/>
  </si>
  <si>
    <t>회원회비내역</t>
    <phoneticPr fontId="1" type="noConversion"/>
  </si>
  <si>
    <t>회원구분코드</t>
    <phoneticPr fontId="1" type="noConversion"/>
  </si>
  <si>
    <t>등록</t>
    <phoneticPr fontId="1" type="noConversion"/>
  </si>
  <si>
    <t>registration</t>
    <phoneticPr fontId="1" type="noConversion"/>
  </si>
  <si>
    <t>회비금액</t>
    <phoneticPr fontId="1" type="noConversion"/>
  </si>
  <si>
    <t>차감비율</t>
    <phoneticPr fontId="1" type="noConversion"/>
  </si>
  <si>
    <t>정상 회원 가입금액</t>
    <phoneticPr fontId="1" type="noConversion"/>
  </si>
  <si>
    <t>차감사유코드</t>
    <phoneticPr fontId="1" type="noConversion"/>
  </si>
  <si>
    <t>차감사유 코드에 대한 차감 금액</t>
    <phoneticPr fontId="1" type="noConversion"/>
  </si>
  <si>
    <t>정상회비에서 차감회비를 뺀 나머지 순수 입금 금액</t>
    <phoneticPr fontId="1" type="noConversion"/>
  </si>
  <si>
    <t>프로모션등의 사유에 대한 차감사유코드</t>
    <phoneticPr fontId="1" type="noConversion"/>
  </si>
  <si>
    <t>정상</t>
    <phoneticPr fontId="1" type="noConversion"/>
  </si>
  <si>
    <t>regular</t>
    <phoneticPr fontId="1" type="noConversion"/>
  </si>
  <si>
    <t>정상회원금액</t>
    <phoneticPr fontId="1" type="noConversion"/>
  </si>
  <si>
    <t>차감</t>
    <phoneticPr fontId="1" type="noConversion"/>
  </si>
  <si>
    <t>subtraction</t>
    <phoneticPr fontId="1" type="noConversion"/>
  </si>
  <si>
    <t>입금</t>
    <phoneticPr fontId="1" type="noConversion"/>
  </si>
  <si>
    <t>deposit</t>
    <phoneticPr fontId="1" type="noConversion"/>
  </si>
  <si>
    <t>차감회원금액</t>
    <phoneticPr fontId="1" type="noConversion"/>
  </si>
  <si>
    <t>입금회원금액</t>
    <phoneticPr fontId="1" type="noConversion"/>
  </si>
  <si>
    <t>사유</t>
    <phoneticPr fontId="1" type="noConversion"/>
  </si>
  <si>
    <t>reason</t>
    <phoneticPr fontId="1" type="noConversion"/>
  </si>
  <si>
    <t>비율</t>
    <phoneticPr fontId="1" type="noConversion"/>
  </si>
  <si>
    <t>percentage</t>
    <phoneticPr fontId="1" type="noConversion"/>
  </si>
  <si>
    <t>VARCHAR</t>
  </si>
  <si>
    <t>INT</t>
  </si>
  <si>
    <t>DECIMAL</t>
  </si>
  <si>
    <t>DATE</t>
  </si>
  <si>
    <t>고객이 입금후 확인한 시간</t>
    <phoneticPr fontId="1" type="noConversion"/>
  </si>
  <si>
    <t>고객이 입금후 확인한 일자</t>
    <phoneticPr fontId="1" type="noConversion"/>
  </si>
  <si>
    <t>고객이 입금한 당사 거래은행 코드</t>
    <phoneticPr fontId="1" type="noConversion"/>
  </si>
  <si>
    <t>고객이 입금한 당사 거래은행 계좌번호</t>
    <phoneticPr fontId="1" type="noConversion"/>
  </si>
  <si>
    <t>고객이 사용하는 계좌의 은행코드</t>
    <phoneticPr fontId="1" type="noConversion"/>
  </si>
  <si>
    <t>고객이 사용하는 은행 계좌번호</t>
    <phoneticPr fontId="1" type="noConversion"/>
  </si>
  <si>
    <t>고객이 회비 반환받을 은행코드</t>
    <phoneticPr fontId="1" type="noConversion"/>
  </si>
  <si>
    <t>고객이 회비 반환받을 은행계좌번호</t>
    <phoneticPr fontId="1" type="noConversion"/>
  </si>
  <si>
    <t>당사에서 고객에게 입금후 확인된 일자</t>
    <phoneticPr fontId="1" type="noConversion"/>
  </si>
  <si>
    <t>당사에서 고객에게 입금후 확인된 시간</t>
    <phoneticPr fontId="1" type="noConversion"/>
  </si>
  <si>
    <t>상태코드</t>
    <phoneticPr fontId="1" type="noConversion"/>
  </si>
  <si>
    <t>상태</t>
    <phoneticPr fontId="1" type="noConversion"/>
  </si>
  <si>
    <t>status</t>
    <phoneticPr fontId="1" type="noConversion"/>
  </si>
  <si>
    <t>정상취소코드</t>
    <phoneticPr fontId="1" type="noConversion"/>
  </si>
  <si>
    <t>취소</t>
    <phoneticPr fontId="1" type="noConversion"/>
  </si>
  <si>
    <t>normality</t>
    <phoneticPr fontId="1" type="noConversion"/>
  </si>
  <si>
    <t>cancel</t>
    <phoneticPr fontId="1" type="noConversion"/>
  </si>
  <si>
    <t>00.관계없음, 01.정상(거래상태),  02.취소(거래중지), 03.탈회(거래종료), 04.종료 (거래종료)</t>
    <phoneticPr fontId="1" type="noConversion"/>
  </si>
  <si>
    <t>00.MASTER, 01.일, 02.월, 03.년, 04.특별</t>
    <phoneticPr fontId="1" type="noConversion"/>
  </si>
  <si>
    <t>컬럼
길이</t>
    <phoneticPr fontId="1" type="noConversion"/>
  </si>
  <si>
    <t>컬럼
TYPE</t>
    <phoneticPr fontId="1" type="noConversion"/>
  </si>
  <si>
    <t>최초생성일자</t>
    <phoneticPr fontId="1" type="noConversion"/>
  </si>
  <si>
    <t>최초생성시간</t>
    <phoneticPr fontId="1" type="noConversion"/>
  </si>
  <si>
    <t>구직유형중분류코드</t>
    <phoneticPr fontId="1" type="noConversion"/>
  </si>
  <si>
    <t>차감사유없이 비율을 직접 입력한경우, 해당 정보는 본사에서 입력한다.</t>
    <phoneticPr fontId="1" type="noConversion"/>
  </si>
  <si>
    <t>00.관계없음, 01.정상,  02.취소(거래중지), 03.탈회(거래종료), 04.퇴출(거래종료)</t>
    <phoneticPr fontId="1" type="noConversion"/>
  </si>
  <si>
    <t>TIMESTAMP</t>
  </si>
  <si>
    <t>17,3</t>
  </si>
  <si>
    <t>6,3</t>
  </si>
  <si>
    <t>보험</t>
    <phoneticPr fontId="1" type="noConversion"/>
  </si>
  <si>
    <t>insurance</t>
    <phoneticPr fontId="1" type="noConversion"/>
  </si>
  <si>
    <t>신원보험부담코드</t>
    <phoneticPr fontId="1" type="noConversion"/>
  </si>
  <si>
    <t>신원보험구분코드</t>
    <phoneticPr fontId="1" type="noConversion"/>
  </si>
  <si>
    <t>신원보험협의내용</t>
    <phoneticPr fontId="1" type="noConversion"/>
  </si>
  <si>
    <t>0.부, 1.여</t>
    <phoneticPr fontId="1" type="noConversion"/>
  </si>
  <si>
    <t>PRIMARY KEY (`GRP_CODE`, `CUST_ID`)</t>
    <phoneticPr fontId="1" type="noConversion"/>
  </si>
  <si>
    <r>
      <t>COMMENT='</t>
    </r>
    <r>
      <rPr>
        <sz val="11"/>
        <color theme="1"/>
        <rFont val="돋움"/>
        <family val="3"/>
        <charset val="129"/>
      </rPr>
      <t>회원기본정보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관리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onsolas"/>
        <family val="3"/>
      </rPr>
      <t>'</t>
    </r>
  </si>
  <si>
    <t>CREATE TABLE `CUST_MAST` (</t>
  </si>
  <si>
    <t>`STAT_CODE`  VARCHAR(2)NULL DEFAULT NULL COMMENT '상태코드 00.관계없음, 01.정상, 02.취소(거래중지), 03.탈회(거래종료), 04.퇴출(거래종료)',</t>
  </si>
  <si>
    <t>`CUST_NUMB_DIVI_CODE`  VARCHAR(2)NULL DEFAULT NULL COMMENT '회원번호구분코드 PK인 회원번호가 입력되는 유형이다. 01. E-Mail, 02. 전화번호, 03. 영문ID',</t>
  </si>
  <si>
    <t>`MEMB_REGI_DIVI_CODE`  VARCHAR(2)NULL DEFAULT NULL COMMENT '회원구분코드 01. 채용자, 02. 구직자, 03. 파견업체,',</t>
  </si>
  <si>
    <t>`SERI_NO`  INT(9)NULL DEFAULT NULL COMMENT '일련번호 회원기본정보의 순수 일련번호',</t>
  </si>
  <si>
    <t>`CELL_ID_YN`  VARCHAR(1)NULL DEFAULT NULL COMMENT '휴대전화ID여부 휴대전화번호 아이디 사용 동의여부',</t>
  </si>
  <si>
    <t>`CUST_FIRS_NAME`  VARCHAR(20)NULL DEFAULT NULL COMMENT '회원성 회원이름의 성 (first-name)',</t>
  </si>
  <si>
    <t>`CUST_LAST_NAME`  VARCHAR(30)NULL DEFAULT NULL COMMENT '회원이름 회의이름 (last-name)',</t>
  </si>
  <si>
    <t>`YINY_DIVI_CODE`  VARCHAR(1)NULL DEFAULT NULL COMMENT '음양구분코드 1. 양력, 2. 음력',</t>
  </si>
  <si>
    <t>`BIRT_DAY`  VARCHAR(8)NULL DEFAULT NULL COMMENT '생년월일 ',</t>
  </si>
  <si>
    <t>`SEX`  VARCHAR(1)NULL DEFAULT NULL COMMENT '성별 1. 남자, 2. 여자',</t>
  </si>
  <si>
    <t>`NATI_CODE`  VARCHAR(3)NULL DEFAULT NULL COMMENT '국적코드 공통코드 테이블의 국적 참고',</t>
  </si>
  <si>
    <t>`EMAI_ADDR`  VARCHAR(50)NULL DEFAULT NULL COMMENT 'EMAIL-ADDRESS e-mail의 @전까지의 ID',</t>
  </si>
  <si>
    <t>`EMAI_DETA`  VARCHAR(20)NULL DEFAULT NULL COMMENT 'EMAIL-DETAILS e-mail의 @뒤의 상세명 (ex. Gmail.com, korea.com ….....)',</t>
  </si>
  <si>
    <t>`HOME_PAGE`  VARCHAR(60)NULL DEFAULT NULL COMMENT '홈페이지 ',</t>
  </si>
  <si>
    <t>`CELL_NUMB`  VARCHAR(12)NULL DEFAULT NULL COMMENT '휴대전화번호 암호화대상',</t>
  </si>
  <si>
    <t>`RELA_PHON_NUMB_USE_YN`  VARCHAR(1)NULL DEFAULT NULL COMMENT '안심전화번호사용여부 1. 여, 2. 부',</t>
  </si>
  <si>
    <t>`RELA_PHON_NUMB`  VARCHAR(12)NULL DEFAULT NULL COMMENT '안심전화번호 암호화대상',</t>
  </si>
  <si>
    <t>`CONT_POSS_TIME_CODE`  VARCHAR(1)NULL DEFAULT NULL COMMENT '연락가능시각코드 1. 종일, 2. 오전, 3. 오후, 4.점심, 5.종일',</t>
  </si>
  <si>
    <t>`CONT_STAR_TIME`  VARCHAR(2)NULL DEFAULT NULL COMMENT '연락시작시간 ',</t>
  </si>
  <si>
    <t>`CONT_END_TIME`  VARCHAR(2)NULL DEFAULT NULL COMMENT '연락종료시간 ',</t>
  </si>
  <si>
    <t>`DISS_CATE_CODE`  VARCHAR(6)NULL DEFAULT NULL COMMENT '불만유형코드 ',</t>
  </si>
  <si>
    <t>`FIRS_CREA_DATE`  DATE NULL DEFAULT NULL COMMENT '최초생성일자 ',</t>
  </si>
  <si>
    <t>`FIRS_CREA_TIME`  TIMESTAMP NULL DEFAULT NULL COMMENT '최초생성시간 ',</t>
  </si>
  <si>
    <t>`FIRS_CREA_EMPL`  VARCHAR(10)NULL DEFAULT NULL COMMENT '최초생성사번 ',</t>
  </si>
  <si>
    <t>`LAST_EDIT_DATE`  DATE NULL DEFAULT NULL COMMENT '최종수정일자 ',</t>
  </si>
  <si>
    <t>`LAST_EDIT_TIME`  TIMESTAMP NULL DEFAULT NULL COMMENT '최종수정시간 ',</t>
  </si>
  <si>
    <t>`LAST_EDIT_EMPL`  VARCHAR(10)NULL DEFAULT NULL COMMENT '최종수정사번 ',</t>
  </si>
  <si>
    <t>`CHAN_SEQ_NO` INT(9) NOT NULL COMMENT '변경일련번호 (비밀번호 변경때마다 증가되는 일련번호)',</t>
    <phoneticPr fontId="1" type="noConversion"/>
  </si>
  <si>
    <t>PRIMARY KEY (`GRP_CODE`,`CUST_ID`, `CHAN_SEQ_NO`)</t>
    <phoneticPr fontId="1" type="noConversion"/>
  </si>
  <si>
    <t>비밀번호 변경일자</t>
    <phoneticPr fontId="1" type="noConversion"/>
  </si>
  <si>
    <t>비밀번호 변경시간</t>
    <phoneticPr fontId="1" type="noConversion"/>
  </si>
  <si>
    <t>`SERI_NO` INT(9) NOT NULL COMMENT '일련번호 (근무조건 변경시마다 증가)',</t>
    <phoneticPr fontId="1" type="noConversion"/>
  </si>
  <si>
    <t>근무조건 변경시마다 증가</t>
    <phoneticPr fontId="1" type="noConversion"/>
  </si>
  <si>
    <r>
      <t>COMMENT='</t>
    </r>
    <r>
      <rPr>
        <sz val="11"/>
        <color theme="1"/>
        <rFont val="돋움"/>
        <family val="3"/>
        <charset val="129"/>
      </rPr>
      <t>개인</t>
    </r>
    <r>
      <rPr>
        <sz val="11"/>
        <color theme="1"/>
        <rFont val="Consolas"/>
        <family val="3"/>
      </rPr>
      <t>,</t>
    </r>
    <r>
      <rPr>
        <sz val="11"/>
        <color theme="1"/>
        <rFont val="돋움"/>
        <family val="3"/>
        <charset val="129"/>
      </rPr>
      <t>소개업체의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근무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조건을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관리한다</t>
    </r>
    <r>
      <rPr>
        <sz val="11"/>
        <color theme="1"/>
        <rFont val="Consolas"/>
        <family val="3"/>
      </rPr>
      <t>.'</t>
    </r>
    <phoneticPr fontId="1" type="noConversion"/>
  </si>
  <si>
    <r>
      <t>COMMENT='</t>
    </r>
    <r>
      <rPr>
        <sz val="11"/>
        <color theme="1"/>
        <rFont val="돋움"/>
        <family val="3"/>
        <charset val="129"/>
      </rPr>
      <t>개인</t>
    </r>
    <r>
      <rPr>
        <sz val="11"/>
        <color theme="1"/>
        <rFont val="Consolas"/>
        <family val="3"/>
      </rPr>
      <t>,</t>
    </r>
    <r>
      <rPr>
        <sz val="11"/>
        <color theme="1"/>
        <rFont val="돋움"/>
        <family val="3"/>
        <charset val="129"/>
      </rPr>
      <t>소개업체의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회비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거래내역을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관리한다</t>
    </r>
    <r>
      <rPr>
        <sz val="11"/>
        <color theme="1"/>
        <rFont val="Consolas"/>
        <family val="3"/>
      </rPr>
      <t>.'</t>
    </r>
    <phoneticPr fontId="1" type="noConversion"/>
  </si>
  <si>
    <t>취소입금확인시간</t>
    <phoneticPr fontId="1" type="noConversion"/>
  </si>
  <si>
    <t>취소입금확인일자</t>
    <phoneticPr fontId="1" type="noConversion"/>
  </si>
  <si>
    <t>취소입금불능코드</t>
  </si>
  <si>
    <t>취소입금불능코드</t>
    <phoneticPr fontId="1" type="noConversion"/>
  </si>
  <si>
    <t>불능</t>
    <phoneticPr fontId="1" type="noConversion"/>
  </si>
  <si>
    <t>error</t>
    <phoneticPr fontId="1" type="noConversion"/>
  </si>
  <si>
    <t>TIMESTAMP</t>
    <phoneticPr fontId="1" type="noConversion"/>
  </si>
  <si>
    <t>VARCHAR</t>
    <phoneticPr fontId="1" type="noConversion"/>
  </si>
  <si>
    <t>당사에서 고객에게 입금시 오류가 발생된 원인 코드</t>
    <phoneticPr fontId="1" type="noConversion"/>
  </si>
  <si>
    <t>PRIMARY KEY (`GRP_CODE`,`CUST_ID`, `SERI_NO`)</t>
  </si>
  <si>
    <r>
      <t>COMMENT='</t>
    </r>
    <r>
      <rPr>
        <sz val="11"/>
        <color rgb="FF010101"/>
        <rFont val="돋움"/>
        <family val="3"/>
        <charset val="129"/>
      </rPr>
      <t>구인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회원의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근무조건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관리</t>
    </r>
    <r>
      <rPr>
        <sz val="11"/>
        <color rgb="FF010101"/>
        <rFont val="Consolas"/>
        <family val="3"/>
      </rPr>
      <t>'</t>
    </r>
    <phoneticPr fontId="1" type="noConversion"/>
  </si>
  <si>
    <t>PRIMARY KEY (`GRP_CODE`,`CUST_ID`)</t>
    <phoneticPr fontId="1" type="noConversion"/>
  </si>
  <si>
    <r>
      <t>COMMENT='</t>
    </r>
    <r>
      <rPr>
        <sz val="11"/>
        <color rgb="FF010101"/>
        <rFont val="돋움"/>
        <family val="3"/>
        <charset val="129"/>
      </rPr>
      <t>소개업체의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기본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및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근무조건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관리</t>
    </r>
    <r>
      <rPr>
        <sz val="11"/>
        <color rgb="FF010101"/>
        <rFont val="Consolas"/>
        <family val="3"/>
      </rPr>
      <t>'</t>
    </r>
    <phoneticPr fontId="1" type="noConversion"/>
  </si>
  <si>
    <t>COMMENT='회사별 공통코드를 관리한다.'</t>
    <phoneticPr fontId="1" type="noConversion"/>
  </si>
  <si>
    <t>MIDD_CODE</t>
  </si>
  <si>
    <t>PRIMARY KEY (`GRP_CODE`,`MAJO_CODE`,`MIDD_CODE`)</t>
    <phoneticPr fontId="1" type="noConversion"/>
  </si>
  <si>
    <t>불만접수일자</t>
    <phoneticPr fontId="1" type="noConversion"/>
  </si>
  <si>
    <t>불만접수가 발생될때마다,, 일자에 해당되는 일련번호 채번</t>
    <phoneticPr fontId="1" type="noConversion"/>
  </si>
  <si>
    <t>000000. 해당무, 000001. 공통, 000002. 영업 ….</t>
    <phoneticPr fontId="1" type="noConversion"/>
  </si>
  <si>
    <t>000000. 해당무, 000001. 회원정보</t>
    <phoneticPr fontId="1" type="noConversion"/>
  </si>
  <si>
    <t>구직자기소개</t>
    <phoneticPr fontId="1" type="noConversion"/>
  </si>
  <si>
    <t>우편주소목록</t>
    <phoneticPr fontId="1" type="noConversion"/>
  </si>
  <si>
    <t>구역번호</t>
  </si>
  <si>
    <t>시도</t>
    <phoneticPr fontId="1" type="noConversion"/>
  </si>
  <si>
    <t>시도영문명</t>
  </si>
  <si>
    <t>건물번호본번</t>
  </si>
  <si>
    <t>건물번호부번</t>
  </si>
  <si>
    <t>건물관리번호</t>
  </si>
  <si>
    <t>행정동명</t>
    <phoneticPr fontId="1" type="noConversion"/>
  </si>
  <si>
    <t>산여부</t>
  </si>
  <si>
    <t>구우편번호</t>
  </si>
  <si>
    <t>도로영문명</t>
  </si>
  <si>
    <t>지하여부</t>
  </si>
  <si>
    <t>INT</t>
    <phoneticPr fontId="1" type="noConversion"/>
  </si>
  <si>
    <t>구역</t>
    <phoneticPr fontId="1" type="noConversion"/>
  </si>
  <si>
    <t>area</t>
    <phoneticPr fontId="1" type="noConversion"/>
  </si>
  <si>
    <t>city</t>
    <phoneticPr fontId="1" type="noConversion"/>
  </si>
  <si>
    <t>한글</t>
    <phoneticPr fontId="1" type="noConversion"/>
  </si>
  <si>
    <t>korea</t>
    <phoneticPr fontId="1" type="noConversion"/>
  </si>
  <si>
    <t>영문</t>
    <phoneticPr fontId="1" type="noConversion"/>
  </si>
  <si>
    <t>english</t>
    <phoneticPr fontId="1" type="noConversion"/>
  </si>
  <si>
    <t>군</t>
    <phoneticPr fontId="1" type="noConversion"/>
  </si>
  <si>
    <t>goon</t>
    <phoneticPr fontId="1" type="noConversion"/>
  </si>
  <si>
    <t>읍</t>
    <phoneticPr fontId="1" type="noConversion"/>
  </si>
  <si>
    <t>eup</t>
    <phoneticPr fontId="1" type="noConversion"/>
  </si>
  <si>
    <t>도로</t>
    <phoneticPr fontId="1" type="noConversion"/>
  </si>
  <si>
    <t>명칭</t>
    <phoneticPr fontId="1" type="noConversion"/>
  </si>
  <si>
    <t>road</t>
    <phoneticPr fontId="1" type="noConversion"/>
  </si>
  <si>
    <t>지하</t>
    <phoneticPr fontId="1" type="noConversion"/>
  </si>
  <si>
    <t>basement</t>
    <phoneticPr fontId="1" type="noConversion"/>
  </si>
  <si>
    <t>건물</t>
    <phoneticPr fontId="1" type="noConversion"/>
  </si>
  <si>
    <t>본번</t>
    <phoneticPr fontId="1" type="noConversion"/>
  </si>
  <si>
    <t>building</t>
    <phoneticPr fontId="1" type="noConversion"/>
  </si>
  <si>
    <t>main</t>
    <phoneticPr fontId="1" type="noConversion"/>
  </si>
  <si>
    <t>부번</t>
    <phoneticPr fontId="1" type="noConversion"/>
  </si>
  <si>
    <t>second</t>
    <phoneticPr fontId="1" type="noConversion"/>
  </si>
  <si>
    <t>관리</t>
    <phoneticPr fontId="1" type="noConversion"/>
  </si>
  <si>
    <t>control</t>
    <phoneticPr fontId="1" type="noConversion"/>
  </si>
  <si>
    <t>다량</t>
    <phoneticPr fontId="1" type="noConversion"/>
  </si>
  <si>
    <t>much</t>
    <phoneticPr fontId="1" type="noConversion"/>
  </si>
  <si>
    <t>배달</t>
    <phoneticPr fontId="1" type="noConversion"/>
  </si>
  <si>
    <t>delivery</t>
    <phoneticPr fontId="1" type="noConversion"/>
  </si>
  <si>
    <t>지역</t>
    <phoneticPr fontId="1" type="noConversion"/>
  </si>
  <si>
    <t>소속</t>
    <phoneticPr fontId="1" type="noConversion"/>
  </si>
  <si>
    <t>attach</t>
    <phoneticPr fontId="1" type="noConversion"/>
  </si>
  <si>
    <t>법정</t>
    <phoneticPr fontId="1" type="noConversion"/>
  </si>
  <si>
    <t>legal</t>
    <phoneticPr fontId="1" type="noConversion"/>
  </si>
  <si>
    <t>리</t>
    <phoneticPr fontId="1" type="noConversion"/>
  </si>
  <si>
    <t>ri</t>
    <phoneticPr fontId="1" type="noConversion"/>
  </si>
  <si>
    <t>admistration</t>
    <phoneticPr fontId="1" type="noConversion"/>
  </si>
  <si>
    <t>산</t>
    <phoneticPr fontId="1" type="noConversion"/>
  </si>
  <si>
    <t>mount</t>
    <phoneticPr fontId="1" type="noConversion"/>
  </si>
  <si>
    <t>지번</t>
    <phoneticPr fontId="1" type="noConversion"/>
  </si>
  <si>
    <t>land</t>
    <phoneticPr fontId="1" type="noConversion"/>
  </si>
  <si>
    <t>부</t>
    <phoneticPr fontId="1" type="noConversion"/>
  </si>
  <si>
    <t>sub</t>
    <phoneticPr fontId="1" type="noConversion"/>
  </si>
  <si>
    <t>구</t>
    <phoneticPr fontId="1" type="noConversion"/>
  </si>
  <si>
    <t>우편</t>
    <phoneticPr fontId="1" type="noConversion"/>
  </si>
  <si>
    <t>old</t>
    <phoneticPr fontId="1" type="noConversion"/>
  </si>
  <si>
    <t>post</t>
    <phoneticPr fontId="1" type="noConversion"/>
  </si>
  <si>
    <t>시도한글명</t>
  </si>
  <si>
    <t>군한글명</t>
  </si>
  <si>
    <t>군영문명</t>
  </si>
  <si>
    <t>읍한글명</t>
  </si>
  <si>
    <t>읍영문명</t>
  </si>
  <si>
    <t>도로명칭코드</t>
  </si>
  <si>
    <t>도로한글명</t>
  </si>
  <si>
    <t>다량배달지역명</t>
  </si>
  <si>
    <t>시도소속건물명</t>
  </si>
  <si>
    <t>법정구역코드</t>
  </si>
  <si>
    <t>법정구역명</t>
  </si>
  <si>
    <t>리명칭</t>
  </si>
  <si>
    <t>행정동명구역명</t>
  </si>
  <si>
    <t>지번본번번호</t>
  </si>
  <si>
    <t>읍일련번호</t>
  </si>
  <si>
    <t>지번부번호</t>
  </si>
  <si>
    <t>우편일련번호</t>
  </si>
  <si>
    <r>
      <t>COMMENT='</t>
    </r>
    <r>
      <rPr>
        <sz val="11"/>
        <color rgb="FF010101"/>
        <rFont val="돋움"/>
        <family val="3"/>
        <charset val="129"/>
      </rPr>
      <t>우편번호</t>
    </r>
    <r>
      <rPr>
        <sz val="11"/>
        <color rgb="FF010101"/>
        <rFont val="Consolas"/>
        <family val="3"/>
      </rPr>
      <t xml:space="preserve"> </t>
    </r>
    <r>
      <rPr>
        <sz val="11"/>
        <color rgb="FF010101"/>
        <rFont val="돋움"/>
        <family val="3"/>
        <charset val="129"/>
      </rPr>
      <t>목록</t>
    </r>
    <r>
      <rPr>
        <sz val="11"/>
        <color rgb="FF010101"/>
        <rFont val="Consolas"/>
        <family val="3"/>
      </rPr>
      <t>'</t>
    </r>
    <phoneticPr fontId="1" type="noConversion"/>
  </si>
  <si>
    <t>01.채용자, 02.구직자, 03.파견업체, MA.회사직원, SI.전산외주개발, SM.전산유지보수, PJ. 전산프로젝트</t>
    <phoneticPr fontId="1" type="noConversion"/>
  </si>
  <si>
    <t>전화번호, 영문(대소문자구분), 회사근무직원은 앞2자리는 공정이며 뒤 8자리 포함 10자리만 사용한다.</t>
    <phoneticPr fontId="1" type="noConversion"/>
  </si>
  <si>
    <t>정보접근권한</t>
    <phoneticPr fontId="1" type="noConversion"/>
  </si>
  <si>
    <t>INFO_AUTH_LST</t>
    <phoneticPr fontId="1" type="noConversion"/>
  </si>
  <si>
    <r>
      <t>COMMENT='</t>
    </r>
    <r>
      <rPr>
        <sz val="11"/>
        <color theme="1"/>
        <rFont val="돋움"/>
        <family val="3"/>
        <charset val="129"/>
      </rPr>
      <t>직원별거래권한을관리한다</t>
    </r>
    <r>
      <rPr>
        <sz val="11"/>
        <color theme="1"/>
        <rFont val="Consolas"/>
        <family val="3"/>
      </rPr>
      <t>.'</t>
    </r>
    <phoneticPr fontId="1" type="noConversion"/>
  </si>
  <si>
    <t>회원구분 2자리+일련번호 8자리 합 10자리만 사용한다.</t>
    <phoneticPr fontId="1" type="noConversion"/>
  </si>
  <si>
    <t>MA.회사직원, SI.전산외주개발, SM.전산유지보수, PJ. 전산프로젝트</t>
    <phoneticPr fontId="1" type="noConversion"/>
  </si>
  <si>
    <t>프로그램ID</t>
    <phoneticPr fontId="1" type="noConversion"/>
  </si>
  <si>
    <t>접근구분</t>
    <phoneticPr fontId="1" type="noConversion"/>
  </si>
  <si>
    <t>01.전체, 02.관리자, 51.생성, 52.조회, 53.갱신, 54.삭제</t>
    <phoneticPr fontId="1" type="noConversion"/>
  </si>
  <si>
    <t>접근시작일자</t>
    <phoneticPr fontId="1" type="noConversion"/>
  </si>
  <si>
    <t>접근종료일자</t>
    <phoneticPr fontId="1" type="noConversion"/>
  </si>
  <si>
    <t>오류연락여부</t>
    <phoneticPr fontId="1" type="noConversion"/>
  </si>
  <si>
    <t>온라인오류, 배치작업오류시 휴대전화 수신 여부</t>
    <phoneticPr fontId="1" type="noConversion"/>
  </si>
  <si>
    <t>오류문자수신여부</t>
    <phoneticPr fontId="1" type="noConversion"/>
  </si>
  <si>
    <t>직원상태</t>
    <phoneticPr fontId="1" type="noConversion"/>
  </si>
  <si>
    <t>반차, 월차, 년차, 휴가, 출산휴가,…  사유에 따라 거래 제한할 수 있다.</t>
    <phoneticPr fontId="1" type="noConversion"/>
  </si>
  <si>
    <t>상태시작일자</t>
    <phoneticPr fontId="1" type="noConversion"/>
  </si>
  <si>
    <t>상태종료일자</t>
    <phoneticPr fontId="1" type="noConversion"/>
  </si>
  <si>
    <t>직원상태의 시작일자로 최초 입사일이 시작일이 된다.</t>
    <phoneticPr fontId="1" type="noConversion"/>
  </si>
  <si>
    <t>직원상태의 종료일자로 최초 입사시 기본일자는 9999-12-31로 생성한다.</t>
    <phoneticPr fontId="1" type="noConversion"/>
  </si>
  <si>
    <t>프로그램</t>
    <phoneticPr fontId="1" type="noConversion"/>
  </si>
  <si>
    <t>program</t>
    <phoneticPr fontId="1" type="noConversion"/>
  </si>
  <si>
    <t>유형</t>
    <phoneticPr fontId="1" type="noConversion"/>
  </si>
  <si>
    <t>접근</t>
    <phoneticPr fontId="1" type="noConversion"/>
  </si>
  <si>
    <t>시작</t>
    <phoneticPr fontId="1" type="noConversion"/>
  </si>
  <si>
    <t>종료</t>
    <phoneticPr fontId="1" type="noConversion"/>
  </si>
  <si>
    <t>end</t>
    <phoneticPr fontId="1" type="noConversion"/>
  </si>
  <si>
    <t>type</t>
    <phoneticPr fontId="1" type="noConversion"/>
  </si>
  <si>
    <t>access</t>
    <phoneticPr fontId="1" type="noConversion"/>
  </si>
  <si>
    <t>employ</t>
    <phoneticPr fontId="1" type="noConversion"/>
  </si>
  <si>
    <t>연락</t>
    <phoneticPr fontId="1" type="noConversion"/>
  </si>
  <si>
    <t>오류</t>
    <phoneticPr fontId="1" type="noConversion"/>
  </si>
  <si>
    <t>문자</t>
    <phoneticPr fontId="1" type="noConversion"/>
  </si>
  <si>
    <t>수신</t>
    <phoneticPr fontId="1" type="noConversion"/>
  </si>
  <si>
    <t>recive</t>
    <phoneticPr fontId="1" type="noConversion"/>
  </si>
  <si>
    <t>contact</t>
    <phoneticPr fontId="1" type="noConversion"/>
  </si>
  <si>
    <t>text</t>
    <phoneticPr fontId="1" type="noConversion"/>
  </si>
  <si>
    <t>DATE</t>
    <phoneticPr fontId="1" type="noConversion"/>
  </si>
  <si>
    <t>거래코드</t>
    <phoneticPr fontId="1" type="noConversion"/>
  </si>
  <si>
    <t>거래</t>
    <phoneticPr fontId="1" type="noConversion"/>
  </si>
  <si>
    <t>operate</t>
    <phoneticPr fontId="1" type="noConversion"/>
  </si>
  <si>
    <t>조작회원ID</t>
    <phoneticPr fontId="1" type="noConversion"/>
  </si>
  <si>
    <t>조작</t>
    <phoneticPr fontId="1" type="noConversion"/>
  </si>
  <si>
    <t>접수회원ID</t>
    <phoneticPr fontId="1" type="noConversion"/>
  </si>
  <si>
    <t>접수</t>
    <phoneticPr fontId="1" type="noConversion"/>
  </si>
  <si>
    <t>accept</t>
    <phoneticPr fontId="1" type="noConversion"/>
  </si>
  <si>
    <t>거래유형코드</t>
    <phoneticPr fontId="1" type="noConversion"/>
  </si>
  <si>
    <t>프로그램유형코드</t>
    <phoneticPr fontId="1" type="noConversion"/>
  </si>
  <si>
    <t>01.대분류, 02.중분류, 03. 소분류</t>
    <phoneticPr fontId="1" type="noConversion"/>
  </si>
  <si>
    <t>테이블목록</t>
  </si>
  <si>
    <t>테이블목록</t>
    <phoneticPr fontId="1" type="noConversion"/>
  </si>
  <si>
    <t>프로그램목록</t>
  </si>
  <si>
    <t>프로그램목록</t>
    <phoneticPr fontId="1" type="noConversion"/>
  </si>
  <si>
    <t>프로그램유형</t>
    <phoneticPr fontId="1" type="noConversion"/>
  </si>
  <si>
    <t>프로그램한글명</t>
    <phoneticPr fontId="1" type="noConversion"/>
  </si>
  <si>
    <t>프로그램영문명</t>
    <phoneticPr fontId="1" type="noConversion"/>
  </si>
  <si>
    <t>최초적용일자</t>
    <phoneticPr fontId="1" type="noConversion"/>
  </si>
  <si>
    <t>최종적용일자</t>
    <phoneticPr fontId="1" type="noConversion"/>
  </si>
  <si>
    <t>적용일련번호</t>
    <phoneticPr fontId="1" type="noConversion"/>
  </si>
  <si>
    <t>적용된 누적 횟수</t>
    <phoneticPr fontId="1" type="noConversion"/>
  </si>
  <si>
    <t>온라인, 배치</t>
    <phoneticPr fontId="1" type="noConversion"/>
  </si>
  <si>
    <t>프로그램 한글명</t>
    <phoneticPr fontId="1" type="noConversion"/>
  </si>
  <si>
    <t>프로그램 영문명</t>
    <phoneticPr fontId="1" type="noConversion"/>
  </si>
  <si>
    <t>프로그램요약</t>
    <phoneticPr fontId="1" type="noConversion"/>
  </si>
  <si>
    <t>최초</t>
    <phoneticPr fontId="1" type="noConversion"/>
  </si>
  <si>
    <t>적용</t>
    <phoneticPr fontId="1" type="noConversion"/>
  </si>
  <si>
    <t>application</t>
    <phoneticPr fontId="1" type="noConversion"/>
  </si>
  <si>
    <t>최종</t>
    <phoneticPr fontId="1" type="noConversion"/>
  </si>
  <si>
    <t>최종적용관리명</t>
    <phoneticPr fontId="1" type="noConversion"/>
  </si>
  <si>
    <t>최초적용관리명</t>
    <phoneticPr fontId="1" type="noConversion"/>
  </si>
  <si>
    <t>serial</t>
    <phoneticPr fontId="1" type="noConversion"/>
  </si>
  <si>
    <t>요약</t>
    <phoneticPr fontId="1" type="noConversion"/>
  </si>
  <si>
    <t>내용</t>
    <phoneticPr fontId="1" type="noConversion"/>
  </si>
  <si>
    <t>summing</t>
    <phoneticPr fontId="1" type="noConversion"/>
  </si>
  <si>
    <t>content</t>
    <phoneticPr fontId="1" type="noConversion"/>
  </si>
  <si>
    <t>관리부서코드</t>
    <phoneticPr fontId="1" type="noConversion"/>
  </si>
  <si>
    <t>부서</t>
    <phoneticPr fontId="1" type="noConversion"/>
  </si>
  <si>
    <t>department</t>
    <phoneticPr fontId="1" type="noConversion"/>
  </si>
  <si>
    <t>프로그램의 관리 주체 부서코드</t>
    <phoneticPr fontId="1" type="noConversion"/>
  </si>
  <si>
    <t>프로그램에 대한 설명</t>
    <phoneticPr fontId="1" type="noConversion"/>
  </si>
  <si>
    <t>테이블ID</t>
    <phoneticPr fontId="1" type="noConversion"/>
  </si>
  <si>
    <t>마스터, 코드, 목록, 내역(거래, 변경등)</t>
    <phoneticPr fontId="1" type="noConversion"/>
  </si>
  <si>
    <t>테이블한글명</t>
    <phoneticPr fontId="1" type="noConversion"/>
  </si>
  <si>
    <t>테이블영문명</t>
    <phoneticPr fontId="1" type="noConversion"/>
  </si>
  <si>
    <t>테이블요약내용</t>
    <phoneticPr fontId="1" type="noConversion"/>
  </si>
  <si>
    <t>테이블</t>
    <phoneticPr fontId="1" type="noConversion"/>
  </si>
  <si>
    <t>table</t>
    <phoneticPr fontId="1" type="noConversion"/>
  </si>
  <si>
    <t>테이블유형코드</t>
    <phoneticPr fontId="1" type="noConversion"/>
  </si>
  <si>
    <t>직원인사내용</t>
    <phoneticPr fontId="1" type="noConversion"/>
  </si>
  <si>
    <t>직원발령이력</t>
    <phoneticPr fontId="1" type="noConversion"/>
  </si>
  <si>
    <t>직원근무내용</t>
    <phoneticPr fontId="1" type="noConversion"/>
  </si>
  <si>
    <t>직원가족목록</t>
    <phoneticPr fontId="1" type="noConversion"/>
  </si>
  <si>
    <t>직원자격증목록</t>
    <phoneticPr fontId="1" type="noConversion"/>
  </si>
  <si>
    <t>직원포상목록</t>
    <phoneticPr fontId="1" type="noConversion"/>
  </si>
  <si>
    <t>JOB_HUNT_HST</t>
    <phoneticPr fontId="1" type="noConversion"/>
  </si>
  <si>
    <t>CUST_MAST_INF</t>
    <phoneticPr fontId="1" type="noConversion"/>
  </si>
  <si>
    <t>CUST_SUB_INF</t>
    <phoneticPr fontId="1" type="noConversion"/>
  </si>
  <si>
    <t>JOB_WORK_COND</t>
    <phoneticPr fontId="1" type="noConversion"/>
  </si>
  <si>
    <t>HUMN_SEEK_COND</t>
    <phoneticPr fontId="1" type="noConversion"/>
  </si>
  <si>
    <t>JOB_KIND_HST</t>
    <phoneticPr fontId="1" type="noConversion"/>
  </si>
  <si>
    <t>JOB_TYPE_HST</t>
    <phoneticPr fontId="1" type="noConversion"/>
  </si>
  <si>
    <t>JOB_HOPE_LST</t>
    <phoneticPr fontId="1" type="noConversion"/>
  </si>
  <si>
    <t>JOB_HUNT_INTR</t>
    <phoneticPr fontId="1" type="noConversion"/>
  </si>
  <si>
    <t>COMM_CODE_LST</t>
    <phoneticPr fontId="1" type="noConversion"/>
  </si>
  <si>
    <t>SEQ_ACCT_LST</t>
    <phoneticPr fontId="1" type="noConversion"/>
  </si>
  <si>
    <t>COMP_ACCP_HST</t>
    <phoneticPr fontId="1" type="noConversion"/>
  </si>
  <si>
    <t>COMP_PHOT_LST</t>
    <phoneticPr fontId="1" type="noConversion"/>
  </si>
  <si>
    <t>PASS_CHAN_HST</t>
    <phoneticPr fontId="1" type="noConversion"/>
  </si>
  <si>
    <t>HUNT_CUST_MAST</t>
    <phoneticPr fontId="1" type="noConversion"/>
  </si>
  <si>
    <t>HUNT_PERS_MAST</t>
    <phoneticPr fontId="1" type="noConversion"/>
  </si>
  <si>
    <t>HUNT_COMP_MAST</t>
    <phoneticPr fontId="1" type="noConversion"/>
  </si>
  <si>
    <t>WORK_COND_HST</t>
    <phoneticPr fontId="1" type="noConversion"/>
  </si>
  <si>
    <t>USE_FEE_HST</t>
    <phoneticPr fontId="1" type="noConversion"/>
  </si>
  <si>
    <t>POST_NUMB_LST</t>
    <phoneticPr fontId="1" type="noConversion"/>
  </si>
  <si>
    <t>DATA_BASE_LST</t>
    <phoneticPr fontId="1" type="noConversion"/>
  </si>
  <si>
    <t>WORK_PROG_LST</t>
    <phoneticPr fontId="1" type="noConversion"/>
  </si>
  <si>
    <t>EMPL_MATT_HST</t>
    <phoneticPr fontId="1" type="noConversion"/>
  </si>
  <si>
    <t>EMPL_TRAN_HST</t>
    <phoneticPr fontId="1" type="noConversion"/>
  </si>
  <si>
    <t>EMPL_WORK_HST</t>
    <phoneticPr fontId="1" type="noConversion"/>
  </si>
  <si>
    <t>EMPL_FAML_LST</t>
    <phoneticPr fontId="1" type="noConversion"/>
  </si>
  <si>
    <t>EMPL_LICE_LST</t>
    <phoneticPr fontId="1" type="noConversion"/>
  </si>
  <si>
    <t>EMPL_REWR_LST</t>
    <phoneticPr fontId="1" type="noConversion"/>
  </si>
  <si>
    <t>한글명</t>
    <phoneticPr fontId="1" type="noConversion"/>
  </si>
  <si>
    <t>영문ID</t>
    <phoneticPr fontId="1" type="noConversion"/>
  </si>
  <si>
    <t>명명규칙한글명</t>
    <phoneticPr fontId="1" type="noConversion"/>
  </si>
  <si>
    <t>명명규칙영문ID</t>
    <phoneticPr fontId="1" type="noConversion"/>
  </si>
  <si>
    <t>수정</t>
    <phoneticPr fontId="1" type="noConversion"/>
  </si>
  <si>
    <t>삭제</t>
    <phoneticPr fontId="1" type="noConversion"/>
  </si>
  <si>
    <t>ins</t>
    <phoneticPr fontId="1" type="noConversion"/>
  </si>
  <si>
    <t>upd</t>
    <phoneticPr fontId="1" type="noConversion"/>
  </si>
  <si>
    <t>del</t>
    <phoneticPr fontId="1" type="noConversion"/>
  </si>
  <si>
    <t>단건조회</t>
    <phoneticPr fontId="1" type="noConversion"/>
  </si>
  <si>
    <t>다건조회</t>
    <phoneticPr fontId="1" type="noConversion"/>
  </si>
  <si>
    <t>sinq</t>
    <phoneticPr fontId="1" type="noConversion"/>
  </si>
  <si>
    <t>minq</t>
    <phoneticPr fontId="1" type="noConversion"/>
  </si>
  <si>
    <t>조인조회</t>
    <phoneticPr fontId="1" type="noConversion"/>
  </si>
  <si>
    <t>jinq</t>
    <phoneticPr fontId="1" type="noConversion"/>
  </si>
  <si>
    <t>job_work_cond</t>
  </si>
  <si>
    <t>humn_seek_cond</t>
  </si>
  <si>
    <t>job_kind_hst</t>
  </si>
  <si>
    <t>job_type_hst</t>
  </si>
  <si>
    <t>job_hope_lst</t>
  </si>
  <si>
    <t>job_hunt_intr</t>
  </si>
  <si>
    <t>comm_code_lst</t>
  </si>
  <si>
    <t>seq_acct_lst</t>
  </si>
  <si>
    <t>comp_accp_hst</t>
  </si>
  <si>
    <t>comp_phot_lst</t>
  </si>
  <si>
    <t>pass_chan_hst</t>
  </si>
  <si>
    <t>hunt_pers_mast</t>
  </si>
  <si>
    <t>hunt_cust_mast</t>
  </si>
  <si>
    <t>hunt_comp_mast</t>
  </si>
  <si>
    <t>work_cond_hst</t>
  </si>
  <si>
    <t>use_fee_hst</t>
  </si>
  <si>
    <t>post_numb_lst</t>
  </si>
  <si>
    <t>info_auth_lst</t>
  </si>
  <si>
    <t>data_base_lst</t>
  </si>
  <si>
    <t>work_prog_lst</t>
  </si>
  <si>
    <t>empl_matt_hst</t>
  </si>
  <si>
    <t>empl_tran_hst</t>
  </si>
  <si>
    <t>empl_work_hst</t>
  </si>
  <si>
    <t>empl_faml_lst</t>
  </si>
  <si>
    <t>empl_lice_lst</t>
  </si>
  <si>
    <t>empl_rewr_lst</t>
  </si>
  <si>
    <t>custmastinf</t>
    <phoneticPr fontId="1" type="noConversion"/>
  </si>
  <si>
    <t>custsubinf</t>
    <phoneticPr fontId="1" type="noConversion"/>
  </si>
  <si>
    <t>jobhunthst</t>
    <phoneticPr fontId="1" type="noConversion"/>
  </si>
  <si>
    <t>영문id</t>
    <phoneticPr fontId="1" type="noConversion"/>
  </si>
  <si>
    <t>기본</t>
    <phoneticPr fontId="1" type="noConversion"/>
  </si>
  <si>
    <t>정보</t>
    <phoneticPr fontId="1" type="noConversion"/>
  </si>
  <si>
    <t>MEMBER</t>
    <phoneticPr fontId="1" type="noConversion"/>
  </si>
  <si>
    <t>MASTER</t>
    <phoneticPr fontId="1" type="noConversion"/>
  </si>
  <si>
    <t>INFORMATION</t>
    <phoneticPr fontId="1" type="noConversion"/>
  </si>
  <si>
    <t>보조</t>
    <phoneticPr fontId="1" type="noConversion"/>
  </si>
  <si>
    <t>목록</t>
  </si>
  <si>
    <t>구직</t>
    <phoneticPr fontId="1" type="noConversion"/>
  </si>
  <si>
    <t>근무</t>
    <phoneticPr fontId="1" type="noConversion"/>
  </si>
  <si>
    <t>조건</t>
    <phoneticPr fontId="1" type="noConversion"/>
  </si>
  <si>
    <t>구인</t>
    <phoneticPr fontId="1" type="noConversion"/>
  </si>
  <si>
    <t>직종</t>
    <phoneticPr fontId="1" type="noConversion"/>
  </si>
  <si>
    <t>희망</t>
    <phoneticPr fontId="1" type="noConversion"/>
  </si>
  <si>
    <t>자기</t>
    <phoneticPr fontId="1" type="noConversion"/>
  </si>
  <si>
    <t>소개</t>
    <phoneticPr fontId="1" type="noConversion"/>
  </si>
  <si>
    <t>전사</t>
    <phoneticPr fontId="1" type="noConversion"/>
  </si>
  <si>
    <t>공통</t>
    <phoneticPr fontId="1" type="noConversion"/>
  </si>
  <si>
    <t>불만</t>
    <phoneticPr fontId="1" type="noConversion"/>
  </si>
  <si>
    <t>증거</t>
    <phoneticPr fontId="1" type="noConversion"/>
  </si>
  <si>
    <t>사진</t>
    <phoneticPr fontId="1" type="noConversion"/>
  </si>
  <si>
    <t>목록</t>
    <phoneticPr fontId="1" type="noConversion"/>
  </si>
  <si>
    <t>비밀</t>
    <phoneticPr fontId="1" type="noConversion"/>
  </si>
  <si>
    <t>사업</t>
    <phoneticPr fontId="1" type="noConversion"/>
  </si>
  <si>
    <t>회비</t>
    <phoneticPr fontId="1" type="noConversion"/>
  </si>
  <si>
    <t>권한</t>
    <phoneticPr fontId="1" type="noConversion"/>
  </si>
  <si>
    <t>발령</t>
    <phoneticPr fontId="1" type="noConversion"/>
  </si>
  <si>
    <t>가족</t>
    <phoneticPr fontId="1" type="noConversion"/>
  </si>
  <si>
    <t>자격증</t>
    <phoneticPr fontId="1" type="noConversion"/>
  </si>
  <si>
    <t>포상</t>
    <phoneticPr fontId="1" type="noConversion"/>
  </si>
  <si>
    <t>구직목록</t>
  </si>
  <si>
    <t>구직직종목록</t>
  </si>
  <si>
    <t>구직유형목록</t>
  </si>
  <si>
    <t>불만접수목록</t>
  </si>
  <si>
    <t>비밀번호목록</t>
  </si>
  <si>
    <t>근무조건목록</t>
  </si>
  <si>
    <t>회원회비목록</t>
  </si>
  <si>
    <t>정원</t>
  </si>
  <si>
    <t>충훈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</si>
</sst>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8"/>
      <name val="돋움"/>
      <family val="3"/>
      <charset val="129"/>
    </font>
    <font>
      <sz val="12"/>
      <color theme="1"/>
      <name val="Calibri"/>
      <family val="2"/>
    </font>
    <font>
      <sz val="12"/>
      <color theme="1"/>
      <name val="맑은 고딕"/>
      <family val="3"/>
      <charset val="129"/>
    </font>
    <font>
      <sz val="12"/>
      <color theme="1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sz val="11"/>
      <name val="나눔고딕코딩"/>
      <family val="3"/>
      <charset val="129"/>
    </font>
    <font>
      <sz val="12"/>
      <color rgb="FFFF0000"/>
      <name val="나눔고딕코딩"/>
      <family val="3"/>
      <charset val="129"/>
    </font>
    <font>
      <sz val="12"/>
      <color rgb="FFFF0000"/>
      <name val="Calibri"/>
      <family val="2"/>
    </font>
    <font>
      <sz val="11"/>
      <color theme="1"/>
      <name val="Consolas"/>
      <family val="3"/>
    </font>
    <font>
      <sz val="11"/>
      <color rgb="FF010101"/>
      <name val="Consolas"/>
      <family val="3"/>
    </font>
    <font>
      <sz val="12"/>
      <name val="나눔고딕코딩"/>
      <family val="3"/>
      <charset val="129"/>
    </font>
    <font>
      <sz val="11"/>
      <color theme="1"/>
      <name val="돋움"/>
      <family val="3"/>
      <charset val="129"/>
    </font>
    <font>
      <sz val="11"/>
      <color rgb="FF010101"/>
      <name val="돋움"/>
      <family val="3"/>
      <charset val="129"/>
    </font>
    <font>
      <sz val="12"/>
      <name val="맑은 고딕"/>
      <family val="3"/>
      <charset val="129"/>
    </font>
    <font>
      <sz val="12"/>
      <color rgb="FF000000"/>
      <name val="나눔고딕코딩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2" borderId="5" xfId="0" quotePrefix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5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2" xfId="0" quotePrefix="1" applyFont="1" applyFill="1" applyBorder="1" applyAlignment="1">
      <alignment horizontal="left" vertical="center"/>
    </xf>
    <xf numFmtId="0" fontId="4" fillId="0" borderId="3" xfId="0" quotePrefix="1" applyFont="1" applyFill="1" applyBorder="1" applyAlignment="1">
      <alignment horizontal="left" vertical="center"/>
    </xf>
    <xf numFmtId="0" fontId="4" fillId="0" borderId="4" xfId="0" quotePrefix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styles" Target="styles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8C32-D35C-41CC-B812-66E324C6E2C7}">
  <sheetPr>
    <tabColor rgb="FF00B0F0"/>
  </sheetPr>
  <dimension ref="A1:Z1048576"/>
  <sheetViews>
    <sheetView zoomScale="75" zoomScaleNormal="75" workbookViewId="0">
      <selection activeCell="B3" sqref="B3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22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7.59765625" style="3" customWidth="1"/>
    <col min="19" max="19" width="52.22265625" style="3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9" t="s">
        <v>0</v>
      </c>
      <c r="C2" s="49" t="s">
        <v>1</v>
      </c>
      <c r="D2" s="49" t="s">
        <v>2</v>
      </c>
      <c r="E2" s="49" t="s">
        <v>3</v>
      </c>
      <c r="F2" s="5" t="s">
        <v>4</v>
      </c>
      <c r="G2" s="49" t="s">
        <v>5</v>
      </c>
      <c r="H2" s="49" t="s">
        <v>6</v>
      </c>
      <c r="I2" s="64" t="s">
        <v>7</v>
      </c>
      <c r="J2" s="64"/>
      <c r="K2" s="64"/>
      <c r="L2" s="64"/>
      <c r="M2" s="64"/>
      <c r="N2" s="64"/>
      <c r="O2" s="64"/>
      <c r="P2" s="64"/>
      <c r="Q2" s="48" t="s">
        <v>8</v>
      </c>
      <c r="R2" s="2"/>
      <c r="S2" s="2" t="e">
        <f>CONCATENATE("CREATE TABLE `",TRIM(B3),"` (")</f>
        <v>#N/A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e">
        <f>VLOOKUP(C3,테이블명!$A:$B,2,FALSE)</f>
        <v>#N/A</v>
      </c>
      <c r="C3" s="26" t="s">
        <v>651</v>
      </c>
      <c r="D3" s="26" t="str">
        <f>VLOOKUP(E3,컬럼명조립!B:C,2,FALSE)</f>
        <v>GRP_CODE</v>
      </c>
      <c r="E3" s="26" t="s">
        <v>600</v>
      </c>
      <c r="F3" s="30" t="s">
        <v>457</v>
      </c>
      <c r="G3" s="26" t="str">
        <f>VLOOKUP(E3,컬럼명조립!$B:$E,3,FALSE)</f>
        <v>VARCHAR</v>
      </c>
      <c r="H3" s="4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24" t="s">
        <v>461</v>
      </c>
      <c r="R3" s="2"/>
      <c r="S3" s="2" t="s">
        <v>605</v>
      </c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26" t="e">
        <f>VLOOKUP(C4,테이블명!$A:$B,2,FALSE)</f>
        <v>#N/A</v>
      </c>
      <c r="C4" s="26" t="s">
        <v>651</v>
      </c>
      <c r="D4" s="26" t="str">
        <f>VLOOKUP(E4,컬럼명조립!B:C,2,FALSE)</f>
        <v>CUST_ID</v>
      </c>
      <c r="E4" s="26" t="s">
        <v>495</v>
      </c>
      <c r="F4" s="30" t="s">
        <v>457</v>
      </c>
      <c r="G4" s="26" t="str">
        <f>VLOOKUP(E4,컬럼명조립!$B:$E,3,FALSE)</f>
        <v>VARCHAR</v>
      </c>
      <c r="H4" s="43">
        <f>VLOOKUP(E4,컬럼명조립!$B:$E,4,FALSE)</f>
        <v>50</v>
      </c>
      <c r="I4" s="65" t="s">
        <v>19</v>
      </c>
      <c r="J4" s="66"/>
      <c r="K4" s="66"/>
      <c r="L4" s="66"/>
      <c r="M4" s="66"/>
      <c r="N4" s="66"/>
      <c r="O4" s="66"/>
      <c r="P4" s="67"/>
      <c r="Q4" s="25"/>
      <c r="R4" s="2"/>
      <c r="S4" s="2" t="s">
        <v>565</v>
      </c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26" t="e">
        <f>VLOOKUP(C5,테이블명!$A:$B,2,FALSE)</f>
        <v>#N/A</v>
      </c>
      <c r="C5" s="26" t="s">
        <v>651</v>
      </c>
      <c r="D5" s="26" t="str">
        <f>VLOOKUP(E5,컬럼명조립!B:C,2,FALSE)</f>
        <v>SERI_NO</v>
      </c>
      <c r="E5" s="26" t="s">
        <v>652</v>
      </c>
      <c r="F5" s="36" t="s">
        <v>457</v>
      </c>
      <c r="G5" s="26" t="str">
        <f>VLOOKUP(E5,컬럼명조립!$B:$E,3,FALSE)</f>
        <v>INT</v>
      </c>
      <c r="H5" s="43">
        <f>VLOOKUP(E5,컬럼명조립!$B:$E,4,FALSE)</f>
        <v>9</v>
      </c>
      <c r="I5" s="68" t="s">
        <v>751</v>
      </c>
      <c r="J5" s="68"/>
      <c r="K5" s="68"/>
      <c r="L5" s="68"/>
      <c r="M5" s="68"/>
      <c r="N5" s="68"/>
      <c r="O5" s="68"/>
      <c r="P5" s="68"/>
      <c r="Q5" s="25"/>
      <c r="R5" s="2"/>
      <c r="S5" s="2" t="s">
        <v>750</v>
      </c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37" t="e">
        <f>VLOOKUP(C6,테이블명!$A:$B,2,FALSE)</f>
        <v>#N/A</v>
      </c>
      <c r="C6" s="37" t="s">
        <v>650</v>
      </c>
      <c r="D6" s="26" t="str">
        <f>VLOOKUP(E6,컬럼명조립!B:C,2,FALSE)</f>
        <v>STAT_CODE</v>
      </c>
      <c r="E6" s="26" t="s">
        <v>691</v>
      </c>
      <c r="F6" s="36"/>
      <c r="G6" s="26" t="str">
        <f>VLOOKUP(E6,컬럼명조립!$B:$E,3,FALSE)</f>
        <v>VARCHAR</v>
      </c>
      <c r="H6" s="43">
        <f>VLOOKUP(E6,컬럼명조립!$B:$E,4,FALSE)</f>
        <v>2</v>
      </c>
      <c r="I6" s="62" t="s">
        <v>698</v>
      </c>
      <c r="J6" s="63"/>
      <c r="K6" s="63"/>
      <c r="L6" s="63"/>
      <c r="M6" s="63"/>
      <c r="N6" s="63"/>
      <c r="O6" s="63"/>
      <c r="P6" s="63"/>
      <c r="Q6" s="23"/>
      <c r="R6" s="2"/>
      <c r="S6" s="2" t="str">
        <f>CONCATENATE("`",TRIM(D6),"`  ",TRIM(G6),"(",H6,")NULL DEFAULT NULL COMMENT '",TRIM(E6)," ",TRIM(I6),"',")</f>
        <v>`STAT_CODE`  VARCHAR(2)NULL DEFAULT NULL COMMENT '상태코드 00.관계없음, 01.정상(거래상태), 02.취소(거래중지), 03.탈회(거래종료), 04.종료 (거래종료)',</v>
      </c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37" t="e">
        <f>VLOOKUP(C7,테이블명!$A:$B,2,FALSE)</f>
        <v>#N/A</v>
      </c>
      <c r="C7" s="37" t="s">
        <v>650</v>
      </c>
      <c r="D7" s="26" t="str">
        <f>VLOOKUP(E7,컬럼명조립!B:C,2,FALSE)</f>
        <v>SERV_ONE_AREA</v>
      </c>
      <c r="E7" s="26" t="s">
        <v>87</v>
      </c>
      <c r="F7" s="36"/>
      <c r="G7" s="26" t="str">
        <f>VLOOKUP(E7,컬럼명조립!$B:$E,3,FALSE)</f>
        <v>VARCHAR</v>
      </c>
      <c r="H7" s="43">
        <f>VLOOKUP(E7,컬럼명조립!$B:$E,4,FALSE)</f>
        <v>5</v>
      </c>
      <c r="I7" s="62" t="s">
        <v>617</v>
      </c>
      <c r="J7" s="63"/>
      <c r="K7" s="63"/>
      <c r="L7" s="63"/>
      <c r="M7" s="63"/>
      <c r="N7" s="63"/>
      <c r="O7" s="63"/>
      <c r="P7" s="63"/>
      <c r="Q7" s="27"/>
      <c r="S7" s="2" t="str">
        <f t="shared" ref="S7:S35" si="0">CONCATENATE("`",TRIM(D7),"`  ",TRIM(G7),"(",H7,")NULL DEFAULT NULL COMMENT '",TRIM(E7)," ",TRIM(I7),"',")</f>
        <v>`SERV_ONE_AREA`  VARCHAR(5)NULL DEFAULT NULL COMMENT '서비스1차지역 우편번호기준',</v>
      </c>
    </row>
    <row r="8" spans="1:26" ht="17.25" customHeight="1" x14ac:dyDescent="0.15">
      <c r="A8" s="2"/>
      <c r="B8" s="37" t="e">
        <f>VLOOKUP(C8,테이블명!$A:$B,2,FALSE)</f>
        <v>#N/A</v>
      </c>
      <c r="C8" s="37" t="s">
        <v>650</v>
      </c>
      <c r="D8" s="26" t="str">
        <f>VLOOKUP(E8,컬럼명조립!B:C,2,FALSE)</f>
        <v>SERV_TWO_AREA</v>
      </c>
      <c r="E8" s="26" t="s">
        <v>88</v>
      </c>
      <c r="F8" s="36"/>
      <c r="G8" s="26" t="str">
        <f>VLOOKUP(E8,컬럼명조립!$B:$E,3,FALSE)</f>
        <v>VARCHAR</v>
      </c>
      <c r="H8" s="43">
        <f>VLOOKUP(E8,컬럼명조립!$B:$E,4,FALSE)</f>
        <v>5</v>
      </c>
      <c r="I8" s="62" t="s">
        <v>617</v>
      </c>
      <c r="J8" s="63"/>
      <c r="K8" s="63"/>
      <c r="L8" s="63"/>
      <c r="M8" s="63"/>
      <c r="N8" s="63"/>
      <c r="O8" s="63"/>
      <c r="P8" s="63"/>
      <c r="Q8" s="23"/>
      <c r="R8" s="2"/>
      <c r="S8" s="2" t="str">
        <f t="shared" si="0"/>
        <v>`SERV_TWO_AREA`  VARCHAR(5)NULL DEFAULT NULL COMMENT '서비스2차지역 우편번호기준',</v>
      </c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37" t="e">
        <f>VLOOKUP(C9,테이블명!$A:$B,2,FALSE)</f>
        <v>#N/A</v>
      </c>
      <c r="C9" s="37" t="s">
        <v>650</v>
      </c>
      <c r="D9" s="26" t="str">
        <f>VLOOKUP(E9,컬럼명조립!B:C,2,FALSE)</f>
        <v>SERV_THRE_AREA</v>
      </c>
      <c r="E9" s="26" t="s">
        <v>89</v>
      </c>
      <c r="F9" s="36"/>
      <c r="G9" s="26" t="str">
        <f>VLOOKUP(E9,컬럼명조립!$B:$E,3,FALSE)</f>
        <v>VARCHAR</v>
      </c>
      <c r="H9" s="43">
        <f>VLOOKUP(E9,컬럼명조립!$B:$E,4,FALSE)</f>
        <v>5</v>
      </c>
      <c r="I9" s="62" t="s">
        <v>617</v>
      </c>
      <c r="J9" s="63"/>
      <c r="K9" s="63"/>
      <c r="L9" s="63"/>
      <c r="M9" s="63"/>
      <c r="N9" s="63"/>
      <c r="O9" s="63"/>
      <c r="P9" s="63"/>
      <c r="Q9" s="27"/>
      <c r="S9" s="2" t="str">
        <f t="shared" si="0"/>
        <v>`SERV_THRE_AREA`  VARCHAR(5)NULL DEFAULT NULL COMMENT '서비스3차지역 우편번호기준',</v>
      </c>
    </row>
    <row r="10" spans="1:26" ht="17.25" customHeight="1" x14ac:dyDescent="0.15">
      <c r="A10" s="2"/>
      <c r="B10" s="37" t="e">
        <f>VLOOKUP(C10,테이블명!$A:$B,2,FALSE)</f>
        <v>#N/A</v>
      </c>
      <c r="C10" s="37" t="s">
        <v>650</v>
      </c>
      <c r="D10" s="26" t="str">
        <f>VLOOKUP(E10,컬럼명조립!B:C,2,FALSE)</f>
        <v>SERV_FOUR_AREA</v>
      </c>
      <c r="E10" s="26" t="s">
        <v>579</v>
      </c>
      <c r="F10" s="36"/>
      <c r="G10" s="26" t="str">
        <f>VLOOKUP(E10,컬럼명조립!$B:$E,3,FALSE)</f>
        <v>VARCHAR</v>
      </c>
      <c r="H10" s="43">
        <f>VLOOKUP(E10,컬럼명조립!$B:$E,4,FALSE)</f>
        <v>6</v>
      </c>
      <c r="I10" s="62" t="s">
        <v>615</v>
      </c>
      <c r="J10" s="63"/>
      <c r="K10" s="63"/>
      <c r="L10" s="63"/>
      <c r="M10" s="63"/>
      <c r="N10" s="63"/>
      <c r="O10" s="63"/>
      <c r="P10" s="63"/>
      <c r="Q10" s="23"/>
      <c r="R10" s="2"/>
      <c r="S10" s="2" t="str">
        <f t="shared" si="0"/>
        <v>`SERV_FOUR_AREA`  VARCHAR(6)NULL DEFAULT NULL COMMENT '서비스4차지역 01.월급, 02.주급, 03.일당, 04.파트',</v>
      </c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37" t="e">
        <f>VLOOKUP(C11,테이블명!$A:$B,2,FALSE)</f>
        <v>#N/A</v>
      </c>
      <c r="C11" s="37" t="s">
        <v>650</v>
      </c>
      <c r="D11" s="26" t="str">
        <f>VLOOKUP(E11,컬럼명조립!B:C,2,FALSE)</f>
        <v>SERV_FIVE_AREA</v>
      </c>
      <c r="E11" s="26" t="s">
        <v>580</v>
      </c>
      <c r="F11" s="36"/>
      <c r="G11" s="26" t="str">
        <f>VLOOKUP(E11,컬럼명조립!$B:$E,3,FALSE)</f>
        <v>VARCHAR</v>
      </c>
      <c r="H11" s="43">
        <f>VLOOKUP(E11,컬럼명조립!$B:$E,4,FALSE)</f>
        <v>6</v>
      </c>
      <c r="I11" s="62" t="s">
        <v>480</v>
      </c>
      <c r="J11" s="62"/>
      <c r="K11" s="62"/>
      <c r="L11" s="62"/>
      <c r="M11" s="62"/>
      <c r="N11" s="62"/>
      <c r="O11" s="62"/>
      <c r="P11" s="62"/>
      <c r="Q11" s="27"/>
      <c r="S11" s="2" t="str">
        <f t="shared" si="0"/>
        <v>`SERV_FIVE_AREA`  VARCHAR(6)NULL DEFAULT NULL COMMENT '서비스5차지역 1.여, 0.부',</v>
      </c>
    </row>
    <row r="12" spans="1:26" ht="17.25" customHeight="1" x14ac:dyDescent="0.15">
      <c r="A12" s="2"/>
      <c r="B12" s="37" t="e">
        <f>VLOOKUP(C12,테이블명!$A:$B,2,FALSE)</f>
        <v>#N/A</v>
      </c>
      <c r="C12" s="37" t="s">
        <v>650</v>
      </c>
      <c r="D12" s="26" t="str">
        <f>VLOOKUP(E12,컬럼명조립!B:C,2,FALSE)</f>
        <v>PAY_CATE_DIVI_CODE</v>
      </c>
      <c r="E12" s="26" t="s">
        <v>138</v>
      </c>
      <c r="F12" s="36"/>
      <c r="G12" s="26" t="str">
        <f>VLOOKUP(E12,컬럼명조립!$B:$E,3,FALSE)</f>
        <v>VARCHAR</v>
      </c>
      <c r="H12" s="43">
        <f>VLOOKUP(E12,컬럼명조립!$B:$E,4,FALSE)</f>
        <v>2</v>
      </c>
      <c r="I12" s="62" t="s">
        <v>615</v>
      </c>
      <c r="J12" s="63"/>
      <c r="K12" s="63"/>
      <c r="L12" s="63"/>
      <c r="M12" s="63"/>
      <c r="N12" s="63"/>
      <c r="O12" s="63"/>
      <c r="P12" s="63"/>
      <c r="Q12" s="23"/>
      <c r="R12" s="2"/>
      <c r="S12" s="2" t="str">
        <f t="shared" si="0"/>
        <v>`PAY_CATE_DIVI_CODE`  VARCHAR(2)NULL DEFAULT NULL COMMENT '급여유형구분코드 01.월급, 02.주급, 03.일당, 04.파트',</v>
      </c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37" t="e">
        <f>VLOOKUP(C13,테이블명!$A:$B,2,FALSE)</f>
        <v>#N/A</v>
      </c>
      <c r="C13" s="37" t="s">
        <v>650</v>
      </c>
      <c r="D13" s="26" t="str">
        <f>VLOOKUP(E13,컬럼명조립!B:C,2,FALSE)</f>
        <v>MOND_WORK_YN</v>
      </c>
      <c r="E13" s="26" t="s">
        <v>124</v>
      </c>
      <c r="F13" s="36"/>
      <c r="G13" s="26" t="str">
        <f>VLOOKUP(E13,컬럼명조립!$B:$E,3,FALSE)</f>
        <v>VARCHAR</v>
      </c>
      <c r="H13" s="43">
        <f>VLOOKUP(E13,컬럼명조립!$B:$E,4,FALSE)</f>
        <v>1</v>
      </c>
      <c r="I13" s="62" t="s">
        <v>715</v>
      </c>
      <c r="J13" s="62"/>
      <c r="K13" s="62"/>
      <c r="L13" s="62"/>
      <c r="M13" s="62"/>
      <c r="N13" s="62"/>
      <c r="O13" s="62"/>
      <c r="P13" s="62"/>
      <c r="Q13" s="27"/>
      <c r="S13" s="2" t="str">
        <f t="shared" si="0"/>
        <v>`MOND_WORK_YN`  VARCHAR(1)NULL DEFAULT NULL COMMENT '월요일근무여부 0.부, 1.여',</v>
      </c>
    </row>
    <row r="14" spans="1:26" ht="17.25" customHeight="1" x14ac:dyDescent="0.15">
      <c r="A14" s="2"/>
      <c r="B14" s="37" t="e">
        <f>VLOOKUP(C14,테이블명!$A:$B,2,FALSE)</f>
        <v>#N/A</v>
      </c>
      <c r="C14" s="37" t="s">
        <v>650</v>
      </c>
      <c r="D14" s="26" t="str">
        <f>VLOOKUP(E14,컬럼명조립!B:C,2,FALSE)</f>
        <v>TUES_WORK_YN</v>
      </c>
      <c r="E14" s="26" t="s">
        <v>126</v>
      </c>
      <c r="F14" s="36"/>
      <c r="G14" s="26" t="str">
        <f>VLOOKUP(E14,컬럼명조립!$B:$E,3,FALSE)</f>
        <v>VARCHAR</v>
      </c>
      <c r="H14" s="43">
        <f>VLOOKUP(E14,컬럼명조립!$B:$E,4,FALSE)</f>
        <v>1</v>
      </c>
      <c r="I14" s="62" t="s">
        <v>715</v>
      </c>
      <c r="J14" s="62"/>
      <c r="K14" s="62"/>
      <c r="L14" s="62"/>
      <c r="M14" s="62"/>
      <c r="N14" s="62"/>
      <c r="O14" s="62"/>
      <c r="P14" s="62"/>
      <c r="Q14" s="23"/>
      <c r="R14" s="2"/>
      <c r="S14" s="2" t="str">
        <f t="shared" si="0"/>
        <v>`TUES_WORK_YN`  VARCHAR(1)NULL DEFAULT NULL COMMENT '화요일근무여부 0.부, 1.여',</v>
      </c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37" t="e">
        <f>VLOOKUP(C15,테이블명!$A:$B,2,FALSE)</f>
        <v>#N/A</v>
      </c>
      <c r="C15" s="37" t="s">
        <v>650</v>
      </c>
      <c r="D15" s="26" t="str">
        <f>VLOOKUP(E15,컬럼명조립!B:C,2,FALSE)</f>
        <v>WEDN_WORK_YN</v>
      </c>
      <c r="E15" s="26" t="s">
        <v>127</v>
      </c>
      <c r="F15" s="36"/>
      <c r="G15" s="26" t="str">
        <f>VLOOKUP(E15,컬럼명조립!$B:$E,3,FALSE)</f>
        <v>VARCHAR</v>
      </c>
      <c r="H15" s="43">
        <f>VLOOKUP(E15,컬럼명조립!$B:$E,4,FALSE)</f>
        <v>1</v>
      </c>
      <c r="I15" s="62" t="s">
        <v>715</v>
      </c>
      <c r="J15" s="62"/>
      <c r="K15" s="62"/>
      <c r="L15" s="62"/>
      <c r="M15" s="62"/>
      <c r="N15" s="62"/>
      <c r="O15" s="62"/>
      <c r="P15" s="62"/>
      <c r="Q15" s="27"/>
      <c r="S15" s="2" t="str">
        <f t="shared" si="0"/>
        <v>`WEDN_WORK_YN`  VARCHAR(1)NULL DEFAULT NULL COMMENT '수요일근무여부 0.부, 1.여',</v>
      </c>
    </row>
    <row r="16" spans="1:26" ht="17.25" customHeight="1" x14ac:dyDescent="0.15">
      <c r="A16" s="2"/>
      <c r="B16" s="37" t="e">
        <f>VLOOKUP(C16,테이블명!$A:$B,2,FALSE)</f>
        <v>#N/A</v>
      </c>
      <c r="C16" s="37" t="s">
        <v>650</v>
      </c>
      <c r="D16" s="26" t="str">
        <f>VLOOKUP(E16,컬럼명조립!B:C,2,FALSE)</f>
        <v>THUR_WORK_YN</v>
      </c>
      <c r="E16" s="26" t="s">
        <v>128</v>
      </c>
      <c r="F16" s="36"/>
      <c r="G16" s="26" t="str">
        <f>VLOOKUP(E16,컬럼명조립!$B:$E,3,FALSE)</f>
        <v>VARCHAR</v>
      </c>
      <c r="H16" s="43">
        <f>VLOOKUP(E16,컬럼명조립!$B:$E,4,FALSE)</f>
        <v>1</v>
      </c>
      <c r="I16" s="62" t="s">
        <v>715</v>
      </c>
      <c r="J16" s="62"/>
      <c r="K16" s="62"/>
      <c r="L16" s="62"/>
      <c r="M16" s="62"/>
      <c r="N16" s="62"/>
      <c r="O16" s="62"/>
      <c r="P16" s="62"/>
      <c r="Q16" s="23"/>
      <c r="R16" s="2"/>
      <c r="S16" s="2" t="str">
        <f t="shared" si="0"/>
        <v>`THUR_WORK_YN`  VARCHAR(1)NULL DEFAULT NULL COMMENT '목요일근무여부 0.부, 1.여',</v>
      </c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37" t="e">
        <f>VLOOKUP(C17,테이블명!$A:$B,2,FALSE)</f>
        <v>#N/A</v>
      </c>
      <c r="C17" s="37" t="s">
        <v>650</v>
      </c>
      <c r="D17" s="26" t="str">
        <f>VLOOKUP(E17,컬럼명조립!B:C,2,FALSE)</f>
        <v>FRID_WORK_YN</v>
      </c>
      <c r="E17" s="26" t="s">
        <v>129</v>
      </c>
      <c r="F17" s="36"/>
      <c r="G17" s="26" t="str">
        <f>VLOOKUP(E17,컬럼명조립!$B:$E,3,FALSE)</f>
        <v>VARCHAR</v>
      </c>
      <c r="H17" s="43">
        <f>VLOOKUP(E17,컬럼명조립!$B:$E,4,FALSE)</f>
        <v>1</v>
      </c>
      <c r="I17" s="62" t="s">
        <v>715</v>
      </c>
      <c r="J17" s="62"/>
      <c r="K17" s="62"/>
      <c r="L17" s="62"/>
      <c r="M17" s="62"/>
      <c r="N17" s="62"/>
      <c r="O17" s="62"/>
      <c r="P17" s="62"/>
      <c r="Q17" s="27"/>
      <c r="S17" s="2" t="str">
        <f t="shared" si="0"/>
        <v>`FRID_WORK_YN`  VARCHAR(1)NULL DEFAULT NULL COMMENT '금요일근무여부 0.부, 1.여',</v>
      </c>
    </row>
    <row r="18" spans="1:26" ht="17.25" customHeight="1" x14ac:dyDescent="0.15">
      <c r="A18" s="2"/>
      <c r="B18" s="37" t="e">
        <f>VLOOKUP(C18,테이블명!$A:$B,2,FALSE)</f>
        <v>#N/A</v>
      </c>
      <c r="C18" s="37" t="s">
        <v>650</v>
      </c>
      <c r="D18" s="26" t="str">
        <f>VLOOKUP(E18,컬럼명조립!B:C,2,FALSE)</f>
        <v>WEEK_TIME_DIVI_CODE</v>
      </c>
      <c r="E18" s="26" t="s">
        <v>577</v>
      </c>
      <c r="F18" s="36"/>
      <c r="G18" s="26" t="str">
        <f>VLOOKUP(E18,컬럼명조립!$B:$E,3,FALSE)</f>
        <v>VARCHAR</v>
      </c>
      <c r="H18" s="43">
        <f>VLOOKUP(E18,컬럼명조립!$B:$E,4,FALSE)</f>
        <v>1</v>
      </c>
      <c r="I18" s="65" t="s">
        <v>616</v>
      </c>
      <c r="J18" s="66"/>
      <c r="K18" s="66"/>
      <c r="L18" s="66"/>
      <c r="M18" s="66"/>
      <c r="N18" s="66"/>
      <c r="O18" s="66"/>
      <c r="P18" s="67"/>
      <c r="Q18" s="23"/>
      <c r="R18" s="2"/>
      <c r="S18" s="2" t="str">
        <f t="shared" si="0"/>
        <v>`WEEK_TIME_DIVI_CODE`  VARCHAR(1)NULL DEFAULT NULL COMMENT '평일근무시간구분 01.상시근무, 02.오전, 03.오후, 04.야간, 05.필요시',</v>
      </c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37" t="e">
        <f>VLOOKUP(C19,테이블명!$A:$B,2,FALSE)</f>
        <v>#N/A</v>
      </c>
      <c r="C19" s="37" t="s">
        <v>650</v>
      </c>
      <c r="D19" s="26" t="str">
        <f>VLOOKUP(E19,컬럼명조립!B:C,2,FALSE)</f>
        <v>WEEK_STAR_TIME</v>
      </c>
      <c r="E19" s="26" t="s">
        <v>570</v>
      </c>
      <c r="F19" s="36"/>
      <c r="G19" s="26" t="str">
        <f>VLOOKUP(E19,컬럼명조립!$B:$E,3,FALSE)</f>
        <v>VARCHAR</v>
      </c>
      <c r="H19" s="43">
        <f>VLOOKUP(E19,컬럼명조립!$B:$E,4,FALSE)</f>
        <v>4</v>
      </c>
      <c r="I19" s="65" t="s">
        <v>614</v>
      </c>
      <c r="J19" s="66"/>
      <c r="K19" s="66"/>
      <c r="L19" s="66"/>
      <c r="M19" s="66"/>
      <c r="N19" s="66"/>
      <c r="O19" s="66"/>
      <c r="P19" s="67"/>
      <c r="Q19" s="27"/>
      <c r="S19" s="2" t="str">
        <f t="shared" si="0"/>
        <v>`WEEK_STAR_TIME`  VARCHAR(4)NULL DEFAULT NULL COMMENT '평일근무시작시간 근무시작 시간',</v>
      </c>
    </row>
    <row r="20" spans="1:26" ht="17.25" customHeight="1" x14ac:dyDescent="0.15">
      <c r="A20" s="2"/>
      <c r="B20" s="37" t="e">
        <f>VLOOKUP(C20,테이블명!$A:$B,2,FALSE)</f>
        <v>#N/A</v>
      </c>
      <c r="C20" s="37" t="s">
        <v>650</v>
      </c>
      <c r="D20" s="26" t="str">
        <f>VLOOKUP(E20,컬럼명조립!B:C,2,FALSE)</f>
        <v>SATU_WORK_YN</v>
      </c>
      <c r="E20" s="26" t="s">
        <v>73</v>
      </c>
      <c r="F20" s="36"/>
      <c r="G20" s="26" t="str">
        <f>VLOOKUP(E20,컬럼명조립!$B:$E,3,FALSE)</f>
        <v>VARCHAR</v>
      </c>
      <c r="H20" s="43">
        <f>VLOOKUP(E20,컬럼명조립!$B:$E,4,FALSE)</f>
        <v>1</v>
      </c>
      <c r="I20" s="62" t="s">
        <v>715</v>
      </c>
      <c r="J20" s="62"/>
      <c r="K20" s="62"/>
      <c r="L20" s="62"/>
      <c r="M20" s="62"/>
      <c r="N20" s="62"/>
      <c r="O20" s="62"/>
      <c r="P20" s="62"/>
      <c r="Q20" s="23"/>
      <c r="R20" s="2"/>
      <c r="S20" s="2" t="str">
        <f t="shared" si="0"/>
        <v>`SATU_WORK_YN`  VARCHAR(1)NULL DEFAULT NULL COMMENT '토요일근무여부 0.부, 1.여',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37" t="e">
        <f>VLOOKUP(C21,테이블명!$A:$B,2,FALSE)</f>
        <v>#N/A</v>
      </c>
      <c r="C21" s="37" t="s">
        <v>650</v>
      </c>
      <c r="D21" s="26" t="str">
        <f>VLOOKUP(E21,컬럼명조립!B:C,2,FALSE)</f>
        <v>SATU_TIME_DIVI_CODE</v>
      </c>
      <c r="E21" s="26" t="s">
        <v>74</v>
      </c>
      <c r="F21" s="36"/>
      <c r="G21" s="26" t="str">
        <f>VLOOKUP(E21,컬럼명조립!$B:$E,3,FALSE)</f>
        <v>VARCHAR</v>
      </c>
      <c r="H21" s="43">
        <f>VLOOKUP(E21,컬럼명조립!$B:$E,4,FALSE)</f>
        <v>2</v>
      </c>
      <c r="I21" s="65" t="s">
        <v>616</v>
      </c>
      <c r="J21" s="66"/>
      <c r="K21" s="66"/>
      <c r="L21" s="66"/>
      <c r="M21" s="66"/>
      <c r="N21" s="66"/>
      <c r="O21" s="66"/>
      <c r="P21" s="67"/>
      <c r="Q21" s="27"/>
      <c r="S21" s="2" t="str">
        <f t="shared" si="0"/>
        <v>`SATU_TIME_DIVI_CODE`  VARCHAR(2)NULL DEFAULT NULL COMMENT '토요일근무시간구분코드 01.상시근무, 02.오전, 03.오후, 04.야간, 05.필요시',</v>
      </c>
    </row>
    <row r="22" spans="1:26" ht="17.25" customHeight="1" x14ac:dyDescent="0.15">
      <c r="A22" s="2"/>
      <c r="B22" s="37" t="e">
        <f>VLOOKUP(C22,테이블명!$A:$B,2,FALSE)</f>
        <v>#N/A</v>
      </c>
      <c r="C22" s="37" t="s">
        <v>650</v>
      </c>
      <c r="D22" s="26" t="str">
        <f>VLOOKUP(E22,컬럼명조립!B:C,2,FALSE)</f>
        <v>SATU_STAR_TIME</v>
      </c>
      <c r="E22" s="26" t="s">
        <v>569</v>
      </c>
      <c r="F22" s="36"/>
      <c r="G22" s="26" t="str">
        <f>VLOOKUP(E22,컬럼명조립!$B:$E,3,FALSE)</f>
        <v>VARCHAR</v>
      </c>
      <c r="H22" s="43">
        <f>VLOOKUP(E22,컬럼명조립!$B:$E,4,FALSE)</f>
        <v>4</v>
      </c>
      <c r="I22" s="65" t="s">
        <v>614</v>
      </c>
      <c r="J22" s="66"/>
      <c r="K22" s="66"/>
      <c r="L22" s="66"/>
      <c r="M22" s="66"/>
      <c r="N22" s="66"/>
      <c r="O22" s="66"/>
      <c r="P22" s="67"/>
      <c r="Q22" s="23"/>
      <c r="R22" s="2"/>
      <c r="S22" s="2" t="str">
        <f t="shared" si="0"/>
        <v>`SATU_STAR_TIME`  VARCHAR(4)NULL DEFAULT NULL COMMENT '토요일근무시작시간 근무시작 시간',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37" t="e">
        <f>VLOOKUP(C23,테이블명!$A:$B,2,FALSE)</f>
        <v>#N/A</v>
      </c>
      <c r="C23" s="37" t="s">
        <v>650</v>
      </c>
      <c r="D23" s="26" t="str">
        <f>VLOOKUP(E23,컬럼명조립!B:C,2,FALSE)</f>
        <v>SUND_WORK_YN</v>
      </c>
      <c r="E23" s="26" t="s">
        <v>77</v>
      </c>
      <c r="F23" s="36"/>
      <c r="G23" s="26" t="str">
        <f>VLOOKUP(E23,컬럼명조립!$B:$E,3,FALSE)</f>
        <v>VARCHAR</v>
      </c>
      <c r="H23" s="43">
        <f>VLOOKUP(E23,컬럼명조립!$B:$E,4,FALSE)</f>
        <v>1</v>
      </c>
      <c r="I23" s="62" t="s">
        <v>715</v>
      </c>
      <c r="J23" s="62"/>
      <c r="K23" s="62"/>
      <c r="L23" s="62"/>
      <c r="M23" s="62"/>
      <c r="N23" s="62"/>
      <c r="O23" s="62"/>
      <c r="P23" s="62"/>
      <c r="Q23" s="27"/>
      <c r="S23" s="2" t="str">
        <f t="shared" si="0"/>
        <v>`SUND_WORK_YN`  VARCHAR(1)NULL DEFAULT NULL COMMENT '일요일근무여부 0.부, 1.여',</v>
      </c>
    </row>
    <row r="24" spans="1:26" ht="17.25" customHeight="1" x14ac:dyDescent="0.15">
      <c r="A24" s="2"/>
      <c r="B24" s="37" t="e">
        <f>VLOOKUP(C24,테이블명!$A:$B,2,FALSE)</f>
        <v>#N/A</v>
      </c>
      <c r="C24" s="37" t="s">
        <v>650</v>
      </c>
      <c r="D24" s="26" t="str">
        <f>VLOOKUP(E24,컬럼명조립!B:C,2,FALSE)</f>
        <v>SUND_WORK_TIME_DIVI_CODE</v>
      </c>
      <c r="E24" s="26" t="s">
        <v>78</v>
      </c>
      <c r="F24" s="36"/>
      <c r="G24" s="26" t="str">
        <f>VLOOKUP(E24,컬럼명조립!$B:$E,3,FALSE)</f>
        <v>VARCHAR</v>
      </c>
      <c r="H24" s="43">
        <f>VLOOKUP(E24,컬럼명조립!$B:$E,4,FALSE)</f>
        <v>2</v>
      </c>
      <c r="I24" s="65" t="s">
        <v>616</v>
      </c>
      <c r="J24" s="66"/>
      <c r="K24" s="66"/>
      <c r="L24" s="66"/>
      <c r="M24" s="66"/>
      <c r="N24" s="66"/>
      <c r="O24" s="66"/>
      <c r="P24" s="67"/>
      <c r="Q24" s="23"/>
      <c r="R24" s="2"/>
      <c r="S24" s="2" t="str">
        <f t="shared" si="0"/>
        <v>`SUND_WORK_TIME_DIVI_CODE`  VARCHAR(2)NULL DEFAULT NULL COMMENT '일요일근무시간구분 01.상시근무, 02.오전, 03.오후, 04.야간, 05.필요시',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37" t="e">
        <f>VLOOKUP(C25,테이블명!$A:$B,2,FALSE)</f>
        <v>#N/A</v>
      </c>
      <c r="C25" s="37" t="s">
        <v>650</v>
      </c>
      <c r="D25" s="26" t="str">
        <f>VLOOKUP(E25,컬럼명조립!B:C,2,FALSE)</f>
        <v>SUND_WORK_STAR_TIME</v>
      </c>
      <c r="E25" s="26" t="s">
        <v>568</v>
      </c>
      <c r="F25" s="36"/>
      <c r="G25" s="26" t="str">
        <f>VLOOKUP(E25,컬럼명조립!$B:$E,3,FALSE)</f>
        <v>VARCHAR</v>
      </c>
      <c r="H25" s="43">
        <f>VLOOKUP(E25,컬럼명조립!$B:$E,4,FALSE)</f>
        <v>2</v>
      </c>
      <c r="I25" s="65" t="s">
        <v>614</v>
      </c>
      <c r="J25" s="66"/>
      <c r="K25" s="66"/>
      <c r="L25" s="66"/>
      <c r="M25" s="66"/>
      <c r="N25" s="66"/>
      <c r="O25" s="66"/>
      <c r="P25" s="67"/>
      <c r="Q25" s="27"/>
      <c r="S25" s="2" t="str">
        <f t="shared" si="0"/>
        <v>`SUND_WORK_STAR_TIME`  VARCHAR(2)NULL DEFAULT NULL COMMENT '일요일근무시작시간 근무시작 시간',</v>
      </c>
    </row>
    <row r="26" spans="1:26" ht="17.25" customHeight="1" x14ac:dyDescent="0.15">
      <c r="A26" s="2"/>
      <c r="B26" s="37" t="e">
        <f>VLOOKUP(C26,테이블명!$A:$B,2,FALSE)</f>
        <v>#N/A</v>
      </c>
      <c r="C26" s="37" t="s">
        <v>650</v>
      </c>
      <c r="D26" s="26" t="str">
        <f>VLOOKUP(E26,컬럼명조립!B:C,2,FALSE)</f>
        <v>INTR_CONT_POSS_YN</v>
      </c>
      <c r="E26" s="26" t="s">
        <v>41</v>
      </c>
      <c r="F26" s="26"/>
      <c r="G26" s="26" t="str">
        <f>VLOOKUP(E26,컬럼명조립!$B:$E,3,FALSE)</f>
        <v>VARCHAR</v>
      </c>
      <c r="H26" s="43">
        <f>VLOOKUP(E26,컬럼명조립!$B:$E,4,FALSE)</f>
        <v>1</v>
      </c>
      <c r="I26" s="62" t="s">
        <v>715</v>
      </c>
      <c r="J26" s="62"/>
      <c r="K26" s="62"/>
      <c r="L26" s="62"/>
      <c r="M26" s="62"/>
      <c r="N26" s="62"/>
      <c r="O26" s="62"/>
      <c r="P26" s="62"/>
      <c r="Q26" s="23"/>
      <c r="R26" s="2"/>
      <c r="S26" s="2" t="str">
        <f t="shared" si="0"/>
        <v>`INTR_CONT_POSS_YN`  VARCHAR(1)NULL DEFAULT NULL COMMENT '소개업체연락가능여부 0.부, 1.여',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37" t="e">
        <f>VLOOKUP(C27,테이블명!$A:$B,2,FALSE)</f>
        <v>#N/A</v>
      </c>
      <c r="C27" s="37" t="s">
        <v>650</v>
      </c>
      <c r="D27" s="26" t="str">
        <f>VLOOKUP(E27,컬럼명조립!B:C,2,FALSE)</f>
        <v>INTR_CHAR_GIVE_YN</v>
      </c>
      <c r="E27" s="26" t="s">
        <v>43</v>
      </c>
      <c r="F27" s="26"/>
      <c r="G27" s="26" t="str">
        <f>VLOOKUP(E27,컬럼명조립!$B:$E,3,FALSE)</f>
        <v>VARCHAR</v>
      </c>
      <c r="H27" s="43">
        <f>VLOOKUP(E27,컬럼명조립!$B:$E,4,FALSE)</f>
        <v>1</v>
      </c>
      <c r="I27" s="62" t="s">
        <v>715</v>
      </c>
      <c r="J27" s="62"/>
      <c r="K27" s="62"/>
      <c r="L27" s="62"/>
      <c r="M27" s="62"/>
      <c r="N27" s="62"/>
      <c r="O27" s="62"/>
      <c r="P27" s="62"/>
      <c r="Q27" s="27"/>
      <c r="S27" s="2" t="str">
        <f t="shared" si="0"/>
        <v>`INTR_CHAR_GIVE_YN`  VARCHAR(1)NULL DEFAULT NULL COMMENT '소개업체수수료지급여부 0.부, 1.여',</v>
      </c>
    </row>
    <row r="28" spans="1:26" ht="17.25" customHeight="1" x14ac:dyDescent="0.15">
      <c r="A28" s="2"/>
      <c r="B28" s="37" t="e">
        <f>VLOOKUP(C28,테이블명!$A:$B,2,FALSE)</f>
        <v>#N/A</v>
      </c>
      <c r="C28" s="37" t="s">
        <v>650</v>
      </c>
      <c r="D28" s="26" t="str">
        <f>VLOOKUP(E28,컬럼명조립!B:C,2,FALSE)</f>
        <v>INTR_CHAR_UNIT</v>
      </c>
      <c r="E28" s="26" t="s">
        <v>83</v>
      </c>
      <c r="F28" s="26"/>
      <c r="G28" s="26" t="str">
        <f>VLOOKUP(E28,컬럼명조립!$B:$E,3,FALSE)</f>
        <v>VARCHAR</v>
      </c>
      <c r="H28" s="43">
        <f>VLOOKUP(E28,컬럼명조립!$B:$E,4,FALSE)</f>
        <v>2</v>
      </c>
      <c r="I28" s="69" t="s">
        <v>84</v>
      </c>
      <c r="J28" s="70"/>
      <c r="K28" s="70"/>
      <c r="L28" s="70"/>
      <c r="M28" s="70"/>
      <c r="N28" s="70"/>
      <c r="O28" s="70"/>
      <c r="P28" s="71"/>
      <c r="Q28" s="23"/>
      <c r="R28" s="2"/>
      <c r="S28" s="2" t="str">
        <f t="shared" si="0"/>
        <v>`INTR_CHAR_UNIT`  VARCHAR(2)NULL DEFAULT NULL COMMENT '소개수수료단위 1. 1개월, 2. 2개월 ….......... 12.12개월',</v>
      </c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37" t="e">
        <f>VLOOKUP(C29,테이블명!$A:$B,2,FALSE)</f>
        <v>#N/A</v>
      </c>
      <c r="C29" s="37" t="s">
        <v>650</v>
      </c>
      <c r="D29" s="26" t="str">
        <f>VLOOKUP(E29,컬럼명조립!B:C,2,FALSE)</f>
        <v>INTR_CHAR_RATE</v>
      </c>
      <c r="E29" s="26" t="s">
        <v>45</v>
      </c>
      <c r="F29" s="26"/>
      <c r="G29" s="26" t="str">
        <f>VLOOKUP(E29,컬럼명조립!$B:$E,3,FALSE)</f>
        <v>DECIMAL</v>
      </c>
      <c r="H29" s="43" t="str">
        <f>VLOOKUP(E29,컬럼명조립!$B:$E,4,FALSE)</f>
        <v>6,3</v>
      </c>
      <c r="I29" s="65"/>
      <c r="J29" s="66"/>
      <c r="K29" s="66"/>
      <c r="L29" s="66"/>
      <c r="M29" s="66"/>
      <c r="N29" s="66"/>
      <c r="O29" s="66"/>
      <c r="P29" s="67"/>
      <c r="Q29" s="27"/>
      <c r="S29" s="2" t="str">
        <f t="shared" si="0"/>
        <v>`INTR_CHAR_RATE`  DECIMAL(6,3)NULL DEFAULT NULL COMMENT '소개업체수수료율 ',</v>
      </c>
    </row>
    <row r="30" spans="1:26" ht="17.25" customHeight="1" x14ac:dyDescent="0.15">
      <c r="A30" s="2"/>
      <c r="B30" s="37" t="e">
        <f>VLOOKUP(C30,테이블명!$A:$B,2,FALSE)</f>
        <v>#N/A</v>
      </c>
      <c r="C30" s="37" t="s">
        <v>650</v>
      </c>
      <c r="D30" s="26" t="str">
        <f>VLOOKUP(E30,컬럼명조립!B:C,2,FALSE)</f>
        <v>FIRS_CREA_DATE</v>
      </c>
      <c r="E30" s="33" t="s">
        <v>92</v>
      </c>
      <c r="F30" s="36"/>
      <c r="G30" s="26" t="str">
        <f>VLOOKUP(E30,컬럼명조립!$B:$E,3,FALSE)</f>
        <v>DATE</v>
      </c>
      <c r="H30" s="43">
        <f>VLOOKUP(E30,컬럼명조립!$B:$E,4,FALSE)</f>
        <v>0</v>
      </c>
      <c r="I30" s="65"/>
      <c r="J30" s="66"/>
      <c r="K30" s="66"/>
      <c r="L30" s="66"/>
      <c r="M30" s="66"/>
      <c r="N30" s="66"/>
      <c r="O30" s="66"/>
      <c r="P30" s="67"/>
      <c r="Q30" s="23"/>
      <c r="R30" s="2"/>
      <c r="S30" s="2" t="str">
        <f t="shared" si="0"/>
        <v>`FIRS_CREA_DATE`  DATE(0)NULL DEFAULT NULL COMMENT '최초생성일자 ',</v>
      </c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37" t="e">
        <f>VLOOKUP(C31,테이블명!$A:$B,2,FALSE)</f>
        <v>#N/A</v>
      </c>
      <c r="C31" s="37" t="s">
        <v>650</v>
      </c>
      <c r="D31" s="26" t="str">
        <f>VLOOKUP(E31,컬럼명조립!B:C,2,FALSE)</f>
        <v>FIRS_CREA_TIME</v>
      </c>
      <c r="E31" s="33" t="s">
        <v>93</v>
      </c>
      <c r="F31" s="36"/>
      <c r="G31" s="26" t="str">
        <f>VLOOKUP(E31,컬럼명조립!$B:$E,3,FALSE)</f>
        <v>TIMESTAMP</v>
      </c>
      <c r="H31" s="43">
        <f>VLOOKUP(E31,컬럼명조립!$B:$E,4,FALSE)</f>
        <v>0</v>
      </c>
      <c r="I31" s="65"/>
      <c r="J31" s="66"/>
      <c r="K31" s="66"/>
      <c r="L31" s="66"/>
      <c r="M31" s="66"/>
      <c r="N31" s="66"/>
      <c r="O31" s="66"/>
      <c r="P31" s="67"/>
      <c r="Q31" s="27"/>
      <c r="S31" s="2" t="str">
        <f t="shared" si="0"/>
        <v>`FIRS_CREA_TIME`  TIMESTAMP(0)NULL DEFAULT NULL COMMENT '최초생성시간 ',</v>
      </c>
    </row>
    <row r="32" spans="1:26" ht="17.25" customHeight="1" x14ac:dyDescent="0.15">
      <c r="A32" s="2"/>
      <c r="B32" s="37" t="e">
        <f>VLOOKUP(C32,테이블명!$A:$B,2,FALSE)</f>
        <v>#N/A</v>
      </c>
      <c r="C32" s="37" t="s">
        <v>650</v>
      </c>
      <c r="D32" s="26" t="str">
        <f>VLOOKUP(E32,컬럼명조립!B:C,2,FALSE)</f>
        <v>FIRS_CREA_EMPL</v>
      </c>
      <c r="E32" s="33" t="s">
        <v>482</v>
      </c>
      <c r="F32" s="36"/>
      <c r="G32" s="26" t="str">
        <f>VLOOKUP(E32,컬럼명조립!$B:$E,3,FALSE)</f>
        <v>VARCHAR</v>
      </c>
      <c r="H32" s="43">
        <f>VLOOKUP(E32,컬럼명조립!$B:$E,4,FALSE)</f>
        <v>10</v>
      </c>
      <c r="I32" s="65"/>
      <c r="J32" s="66"/>
      <c r="K32" s="66"/>
      <c r="L32" s="66"/>
      <c r="M32" s="66"/>
      <c r="N32" s="66"/>
      <c r="O32" s="66"/>
      <c r="P32" s="67"/>
      <c r="Q32" s="2"/>
      <c r="R32" s="2"/>
      <c r="S32" s="2" t="str">
        <f t="shared" si="0"/>
        <v>`FIRS_CREA_EMPL`  VARCHAR(10)NULL DEFAULT NULL COMMENT '최초생성사번 ',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37" t="e">
        <f>VLOOKUP(C33,테이블명!$A:$B,2,FALSE)</f>
        <v>#N/A</v>
      </c>
      <c r="C33" s="37" t="s">
        <v>650</v>
      </c>
      <c r="D33" s="26" t="str">
        <f>VLOOKUP(E33,컬럼명조립!B:C,2,FALSE)</f>
        <v>LAST_EDIT_DATE</v>
      </c>
      <c r="E33" s="33" t="s">
        <v>95</v>
      </c>
      <c r="F33" s="36"/>
      <c r="G33" s="26" t="str">
        <f>VLOOKUP(E33,컬럼명조립!$B:$E,3,FALSE)</f>
        <v>DATE</v>
      </c>
      <c r="H33" s="43">
        <f>VLOOKUP(E33,컬럼명조립!$B:$E,4,FALSE)</f>
        <v>0</v>
      </c>
      <c r="I33" s="65"/>
      <c r="J33" s="66"/>
      <c r="K33" s="66"/>
      <c r="L33" s="66"/>
      <c r="M33" s="66"/>
      <c r="N33" s="66"/>
      <c r="O33" s="66"/>
      <c r="P33" s="67"/>
      <c r="Q33" s="2"/>
      <c r="R33" s="2"/>
      <c r="S33" s="2" t="str">
        <f t="shared" si="0"/>
        <v>`LAST_EDIT_DATE`  DATE(0)NULL DEFAULT NULL COMMENT '최종수정일자 ',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37" t="e">
        <f>VLOOKUP(C34,테이블명!$A:$B,2,FALSE)</f>
        <v>#N/A</v>
      </c>
      <c r="C34" s="37" t="s">
        <v>650</v>
      </c>
      <c r="D34" s="26" t="str">
        <f>VLOOKUP(E34,컬럼명조립!B:C,2,FALSE)</f>
        <v>LAST_EDIT_TIME</v>
      </c>
      <c r="E34" s="33" t="s">
        <v>96</v>
      </c>
      <c r="F34" s="36"/>
      <c r="G34" s="26" t="str">
        <f>VLOOKUP(E34,컬럼명조립!$B:$E,3,FALSE)</f>
        <v>TIMESTAMP</v>
      </c>
      <c r="H34" s="43">
        <f>VLOOKUP(E34,컬럼명조립!$B:$E,4,FALSE)</f>
        <v>0</v>
      </c>
      <c r="I34" s="65"/>
      <c r="J34" s="66"/>
      <c r="K34" s="66"/>
      <c r="L34" s="66"/>
      <c r="M34" s="66"/>
      <c r="N34" s="66"/>
      <c r="O34" s="66"/>
      <c r="P34" s="67"/>
      <c r="Q34" s="2"/>
      <c r="R34" s="2"/>
      <c r="S34" s="2" t="str">
        <f t="shared" si="0"/>
        <v>`LAST_EDIT_TIME`  TIMESTAMP(0)NULL DEFAULT NULL COMMENT '최종수정시간 ',</v>
      </c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37" t="e">
        <f>VLOOKUP(C35,테이블명!$A:$B,2,FALSE)</f>
        <v>#N/A</v>
      </c>
      <c r="C35" s="37" t="s">
        <v>650</v>
      </c>
      <c r="D35" s="26" t="str">
        <f>VLOOKUP(E35,컬럼명조립!B:C,2,FALSE)</f>
        <v>LAST_EDIT_EMPL</v>
      </c>
      <c r="E35" s="33" t="s">
        <v>481</v>
      </c>
      <c r="F35" s="36"/>
      <c r="G35" s="26" t="str">
        <f>VLOOKUP(E35,컬럼명조립!$B:$E,3,FALSE)</f>
        <v>VARCHAR</v>
      </c>
      <c r="H35" s="43">
        <f>VLOOKUP(E35,컬럼명조립!$B:$E,4,FALSE)</f>
        <v>10</v>
      </c>
      <c r="I35" s="65"/>
      <c r="J35" s="66"/>
      <c r="K35" s="66"/>
      <c r="L35" s="66"/>
      <c r="M35" s="66"/>
      <c r="N35" s="66"/>
      <c r="O35" s="66"/>
      <c r="P35" s="67"/>
      <c r="Q35" s="2"/>
      <c r="R35" s="2"/>
      <c r="S35" s="2" t="str">
        <f t="shared" si="0"/>
        <v>`LAST_EDIT_EMPL`  VARCHAR(10)NULL DEFAULT NULL COMMENT '최종수정사번 ',</v>
      </c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5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 t="s">
        <v>492</v>
      </c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5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4" t="s">
        <v>752</v>
      </c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5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5" t="s">
        <v>545</v>
      </c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5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5" t="s">
        <v>546</v>
      </c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5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5" t="s">
        <v>547</v>
      </c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5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5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5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5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5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5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5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5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5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5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5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5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5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5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5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5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5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5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5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5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5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5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5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5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5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5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5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5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5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5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5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5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5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5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5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5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5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5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5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5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5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5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5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5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5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5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5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5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5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5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5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5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5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5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5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5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5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5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5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5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5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5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5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5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5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5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5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5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5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5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5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5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5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5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5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5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5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5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5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5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5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5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5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5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5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5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5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5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5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5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5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5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5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5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5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5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5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5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5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5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5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5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5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5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5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5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5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5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5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5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5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5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5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5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5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5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5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5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5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5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5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5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5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5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5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5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5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5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5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5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5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5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5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5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5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5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5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5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5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5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5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5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5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5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5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5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5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5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5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5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5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5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5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5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5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5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5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5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5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5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5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5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5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5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5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5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5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5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5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5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5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5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5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5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5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5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5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5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5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5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5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5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5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5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5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5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5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5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5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5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5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5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5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5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5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5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5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5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5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5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5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5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5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5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5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5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5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5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5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5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5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5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5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5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5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5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5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5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5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5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5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5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5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5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5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5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5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5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5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5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5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5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5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5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5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5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5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5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5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5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5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5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5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5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5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5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5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5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5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5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5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5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5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5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5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5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5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5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5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5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5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5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5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5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5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5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5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5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5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5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5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5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5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5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5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5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5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5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5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5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5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5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5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5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5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5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5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5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5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5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5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5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5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5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5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5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5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5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5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5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5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5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5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5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5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5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5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5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5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5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5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5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5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5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5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5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5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5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5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5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5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5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5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5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5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5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5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5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5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5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5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5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5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5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5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5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5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1048576" spans="9:16" ht="15" customHeight="1" x14ac:dyDescent="0.15">
      <c r="I1048576" s="65"/>
      <c r="J1048576" s="66"/>
      <c r="K1048576" s="66"/>
      <c r="L1048576" s="66"/>
      <c r="M1048576" s="66"/>
      <c r="N1048576" s="66"/>
      <c r="O1048576" s="66"/>
      <c r="P1048576" s="67"/>
    </row>
  </sheetData>
  <mergeCells count="35">
    <mergeCell ref="I32:P32"/>
    <mergeCell ref="I33:P33"/>
    <mergeCell ref="I34:P34"/>
    <mergeCell ref="I35:P35"/>
    <mergeCell ref="I1048576:P1048576"/>
    <mergeCell ref="I31:P31"/>
    <mergeCell ref="I20:P20"/>
    <mergeCell ref="I21:P21"/>
    <mergeCell ref="I22:P22"/>
    <mergeCell ref="I23:P23"/>
    <mergeCell ref="I24:P24"/>
    <mergeCell ref="I25:P25"/>
    <mergeCell ref="I26:P26"/>
    <mergeCell ref="I27:P27"/>
    <mergeCell ref="I28:P28"/>
    <mergeCell ref="I29:P29"/>
    <mergeCell ref="I30:P30"/>
    <mergeCell ref="I19:P19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7:P7"/>
    <mergeCell ref="I2:P2"/>
    <mergeCell ref="I3:P3"/>
    <mergeCell ref="I4:P4"/>
    <mergeCell ref="I5:P5"/>
    <mergeCell ref="I6:P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927"/>
  <sheetViews>
    <sheetView topLeftCell="A52" zoomScaleNormal="100" workbookViewId="0">
      <selection activeCell="E54" sqref="E54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bestFit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e">
        <f>VLOOKUP(C3,테이블명!$A$3:$B$14,2,FALSE)</f>
        <v>#N/A</v>
      </c>
      <c r="C3" s="6" t="s">
        <v>97</v>
      </c>
      <c r="D3" s="6" t="str">
        <f>VLOOKUP(E3,컬럼명조립!B:C,2,FALSE)</f>
        <v>SERI_NO</v>
      </c>
      <c r="E3" s="6" t="s">
        <v>15</v>
      </c>
      <c r="F3" s="6"/>
      <c r="G3" s="6" t="s">
        <v>455</v>
      </c>
      <c r="H3" s="6">
        <v>12</v>
      </c>
      <c r="I3" s="75" t="s">
        <v>458</v>
      </c>
      <c r="J3" s="73"/>
      <c r="K3" s="73"/>
      <c r="L3" s="73"/>
      <c r="M3" s="73"/>
      <c r="N3" s="73"/>
      <c r="O3" s="73"/>
      <c r="P3" s="74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e">
        <f>VLOOKUP(C4,테이블명!$A$3:$B$14,2,FALSE)</f>
        <v>#N/A</v>
      </c>
      <c r="C4" s="6" t="s">
        <v>97</v>
      </c>
      <c r="D4" s="6" t="str">
        <f>VLOOKUP(E4,컬럼명조립!B:C,2,FALSE)</f>
        <v>EMPL_DEAL_SERI_NUMB</v>
      </c>
      <c r="E4" s="6" t="s">
        <v>98</v>
      </c>
      <c r="F4" s="6"/>
      <c r="G4" s="6" t="s">
        <v>455</v>
      </c>
      <c r="H4" s="6">
        <v>12</v>
      </c>
      <c r="I4" s="75"/>
      <c r="J4" s="73"/>
      <c r="K4" s="73"/>
      <c r="L4" s="73"/>
      <c r="M4" s="73"/>
      <c r="N4" s="73"/>
      <c r="O4" s="73"/>
      <c r="P4" s="74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e">
        <f>VLOOKUP(C5,테이블명!$A$3:$B$14,2,FALSE)</f>
        <v>#N/A</v>
      </c>
      <c r="C5" s="6" t="s">
        <v>97</v>
      </c>
      <c r="D5" s="6" t="str">
        <f>VLOOKUP(E5,컬럼명조립!B:C,2,FALSE)</f>
        <v>EMPL_REGI_CATE_CODE</v>
      </c>
      <c r="E5" s="6" t="s">
        <v>99</v>
      </c>
      <c r="F5" s="6"/>
      <c r="G5" s="6" t="s">
        <v>11</v>
      </c>
      <c r="H5" s="6">
        <v>2</v>
      </c>
      <c r="I5" s="75"/>
      <c r="J5" s="73"/>
      <c r="K5" s="73"/>
      <c r="L5" s="73"/>
      <c r="M5" s="73"/>
      <c r="N5" s="73"/>
      <c r="O5" s="73"/>
      <c r="P5" s="74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e">
        <f>VLOOKUP(C6,테이블명!$A$3:$B$14,2,FALSE)</f>
        <v>#N/A</v>
      </c>
      <c r="C6" s="6" t="s">
        <v>97</v>
      </c>
      <c r="D6" s="6" t="str">
        <f>VLOOKUP(E6,컬럼명조립!B:C,2,FALSE)</f>
        <v>EMPL_INFO_POSS_YN</v>
      </c>
      <c r="E6" s="6" t="s">
        <v>100</v>
      </c>
      <c r="F6" s="6"/>
      <c r="G6" s="6" t="s">
        <v>11</v>
      </c>
      <c r="H6" s="6">
        <v>1</v>
      </c>
      <c r="I6" s="75"/>
      <c r="J6" s="73"/>
      <c r="K6" s="73"/>
      <c r="L6" s="73"/>
      <c r="M6" s="73"/>
      <c r="N6" s="73"/>
      <c r="O6" s="73"/>
      <c r="P6" s="74"/>
      <c r="Q6" s="6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e">
        <f>VLOOKUP(C7,테이블명!$A$3:$B$14,2,FALSE)</f>
        <v>#N/A</v>
      </c>
      <c r="C7" s="6" t="s">
        <v>97</v>
      </c>
      <c r="D7" s="6" t="str">
        <f>VLOOKUP(E7,컬럼명조립!B:C,2,FALSE)</f>
        <v>EMPL_INQU_STAR_DATE</v>
      </c>
      <c r="E7" s="6" t="s">
        <v>101</v>
      </c>
      <c r="F7" s="6"/>
      <c r="G7" s="6" t="s">
        <v>26</v>
      </c>
      <c r="H7" s="6">
        <v>8</v>
      </c>
      <c r="I7" s="75"/>
      <c r="J7" s="73"/>
      <c r="K7" s="73"/>
      <c r="L7" s="73"/>
      <c r="M7" s="73"/>
      <c r="N7" s="73"/>
      <c r="O7" s="73"/>
      <c r="P7" s="74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e">
        <f>VLOOKUP(C8,테이블명!$A$3:$B$14,2,FALSE)</f>
        <v>#N/A</v>
      </c>
      <c r="C8" s="6" t="s">
        <v>97</v>
      </c>
      <c r="D8" s="6" t="str">
        <f>VLOOKUP(E8,컬럼명조립!B:C,2,FALSE)</f>
        <v>EMPL_INQU_END_DATE</v>
      </c>
      <c r="E8" s="6" t="s">
        <v>102</v>
      </c>
      <c r="F8" s="6"/>
      <c r="G8" s="6" t="s">
        <v>26</v>
      </c>
      <c r="H8" s="6">
        <v>8</v>
      </c>
      <c r="I8" s="75"/>
      <c r="J8" s="73"/>
      <c r="K8" s="73"/>
      <c r="L8" s="73"/>
      <c r="M8" s="73"/>
      <c r="N8" s="73"/>
      <c r="O8" s="73"/>
      <c r="P8" s="74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e">
        <f>VLOOKUP(C9,테이블명!$A$3:$B$14,2,FALSE)</f>
        <v>#N/A</v>
      </c>
      <c r="C9" s="6" t="s">
        <v>97</v>
      </c>
      <c r="D9" s="6" t="str">
        <f>VLOOKUP(E9,컬럼명조립!B:C,2,FALSE)</f>
        <v>EMPL_INQU_STAR_TIME</v>
      </c>
      <c r="E9" s="6" t="s">
        <v>103</v>
      </c>
      <c r="F9" s="6"/>
      <c r="G9" s="6" t="s">
        <v>11</v>
      </c>
      <c r="H9" s="6">
        <v>4</v>
      </c>
      <c r="I9" s="75"/>
      <c r="J9" s="73"/>
      <c r="K9" s="73"/>
      <c r="L9" s="73"/>
      <c r="M9" s="73"/>
      <c r="N9" s="73"/>
      <c r="O9" s="73"/>
      <c r="P9" s="74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e">
        <f>VLOOKUP(C10,테이블명!$A$3:$B$14,2,FALSE)</f>
        <v>#N/A</v>
      </c>
      <c r="C10" s="6" t="s">
        <v>97</v>
      </c>
      <c r="D10" s="6" t="str">
        <f>VLOOKUP(E10,컬럼명조립!B:C,2,FALSE)</f>
        <v>EMPL_INQU_END_TIME</v>
      </c>
      <c r="E10" s="6" t="s">
        <v>104</v>
      </c>
      <c r="F10" s="6"/>
      <c r="G10" s="6" t="s">
        <v>11</v>
      </c>
      <c r="H10" s="6">
        <v>4</v>
      </c>
      <c r="I10" s="75"/>
      <c r="J10" s="73"/>
      <c r="K10" s="73"/>
      <c r="L10" s="73"/>
      <c r="M10" s="73"/>
      <c r="N10" s="73"/>
      <c r="O10" s="73"/>
      <c r="P10" s="74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e">
        <f>VLOOKUP(C11,테이블명!$A$3:$B$14,2,FALSE)</f>
        <v>#N/A</v>
      </c>
      <c r="C11" s="6" t="s">
        <v>97</v>
      </c>
      <c r="D11" s="6" t="str">
        <f>VLOOKUP(E11,컬럼명조립!B:C,2,FALSE)</f>
        <v>EMPL_REGI_DATE</v>
      </c>
      <c r="E11" s="6" t="s">
        <v>105</v>
      </c>
      <c r="F11" s="6"/>
      <c r="G11" s="6" t="s">
        <v>26</v>
      </c>
      <c r="H11" s="6">
        <v>8</v>
      </c>
      <c r="I11" s="75"/>
      <c r="J11" s="73"/>
      <c r="K11" s="73"/>
      <c r="L11" s="73"/>
      <c r="M11" s="73"/>
      <c r="N11" s="73"/>
      <c r="O11" s="73"/>
      <c r="P11" s="74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e">
        <f>VLOOKUP(C12,테이블명!$A$3:$B$14,2,FALSE)</f>
        <v>#N/A</v>
      </c>
      <c r="C12" s="6" t="s">
        <v>97</v>
      </c>
      <c r="D12" s="6" t="str">
        <f>VLOOKUP(E12,컬럼명조립!B:C,2,FALSE)</f>
        <v>EMPL_END_DATE</v>
      </c>
      <c r="E12" s="6" t="s">
        <v>106</v>
      </c>
      <c r="F12" s="6"/>
      <c r="G12" s="6" t="s">
        <v>26</v>
      </c>
      <c r="H12" s="6">
        <v>8</v>
      </c>
      <c r="I12" s="75"/>
      <c r="J12" s="73"/>
      <c r="K12" s="73"/>
      <c r="L12" s="73"/>
      <c r="M12" s="73"/>
      <c r="N12" s="73"/>
      <c r="O12" s="73"/>
      <c r="P12" s="74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e">
        <f>VLOOKUP(C13,테이블명!$A$3:$B$14,2,FALSE)</f>
        <v>#N/A</v>
      </c>
      <c r="C13" s="6" t="s">
        <v>97</v>
      </c>
      <c r="D13" s="6" t="str">
        <f>VLOOKUP(E13,컬럼명조립!B:C,2,FALSE)</f>
        <v>DEPO_ASCE_DATE</v>
      </c>
      <c r="E13" s="6" t="s">
        <v>107</v>
      </c>
      <c r="F13" s="6"/>
      <c r="G13" s="6" t="s">
        <v>26</v>
      </c>
      <c r="H13" s="6">
        <v>8</v>
      </c>
      <c r="I13" s="75"/>
      <c r="J13" s="73"/>
      <c r="K13" s="73"/>
      <c r="L13" s="73"/>
      <c r="M13" s="73"/>
      <c r="N13" s="73"/>
      <c r="O13" s="73"/>
      <c r="P13" s="74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e">
        <f>VLOOKUP(C14,테이블명!$A$3:$B$14,2,FALSE)</f>
        <v>#N/A</v>
      </c>
      <c r="C14" s="6" t="s">
        <v>97</v>
      </c>
      <c r="D14" s="6" t="str">
        <f>VLOOKUP(E14,컬럼명조립!B:C,2,FALSE)</f>
        <v>DEPO_ASCE_TIME</v>
      </c>
      <c r="E14" s="6" t="s">
        <v>108</v>
      </c>
      <c r="F14" s="6"/>
      <c r="G14" s="6" t="s">
        <v>94</v>
      </c>
      <c r="H14" s="6"/>
      <c r="I14" s="75"/>
      <c r="J14" s="73"/>
      <c r="K14" s="73"/>
      <c r="L14" s="73"/>
      <c r="M14" s="73"/>
      <c r="N14" s="73"/>
      <c r="O14" s="73"/>
      <c r="P14" s="74"/>
      <c r="Q14" s="6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e">
        <f>VLOOKUP(C15,테이블명!$A$3:$B$14,2,FALSE)</f>
        <v>#N/A</v>
      </c>
      <c r="C15" s="6" t="s">
        <v>97</v>
      </c>
      <c r="D15" s="6" t="str">
        <f>VLOOKUP(E15,컬럼명조립!B:C,2,FALSE)</f>
        <v>DEPO_BANK_CODE</v>
      </c>
      <c r="E15" s="6" t="s">
        <v>109</v>
      </c>
      <c r="F15" s="6"/>
      <c r="G15" s="6" t="s">
        <v>11</v>
      </c>
      <c r="H15" s="6">
        <v>3</v>
      </c>
      <c r="I15" s="75" t="s">
        <v>110</v>
      </c>
      <c r="J15" s="73"/>
      <c r="K15" s="73"/>
      <c r="L15" s="73"/>
      <c r="M15" s="73"/>
      <c r="N15" s="73"/>
      <c r="O15" s="73"/>
      <c r="P15" s="74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e">
        <f>VLOOKUP(C16,테이블명!$A$3:$B$14,2,FALSE)</f>
        <v>#N/A</v>
      </c>
      <c r="C16" s="6" t="s">
        <v>97</v>
      </c>
      <c r="D16" s="6" t="str">
        <f>VLOOKUP(E16,컬럼명조립!B:C,2,FALSE)</f>
        <v>DEPO_ACCO_NUMB</v>
      </c>
      <c r="E16" s="6" t="s">
        <v>111</v>
      </c>
      <c r="F16" s="6"/>
      <c r="G16" s="6" t="s">
        <v>11</v>
      </c>
      <c r="H16" s="6">
        <v>50</v>
      </c>
      <c r="I16" s="75" t="s">
        <v>112</v>
      </c>
      <c r="J16" s="73"/>
      <c r="K16" s="73"/>
      <c r="L16" s="73"/>
      <c r="M16" s="73"/>
      <c r="N16" s="73"/>
      <c r="O16" s="73"/>
      <c r="P16" s="74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e">
        <f>VLOOKUP(C17,테이블명!$A$3:$B$14,2,FALSE)</f>
        <v>#N/A</v>
      </c>
      <c r="C17" s="6" t="s">
        <v>97</v>
      </c>
      <c r="D17" s="6" t="str">
        <f>VLOOKUP(E17,컬럼명조립!B:C,2,FALSE)</f>
        <v>TRAN_BANK_CODE</v>
      </c>
      <c r="E17" s="6" t="s">
        <v>113</v>
      </c>
      <c r="F17" s="6"/>
      <c r="G17" s="6" t="s">
        <v>11</v>
      </c>
      <c r="H17" s="6">
        <v>3</v>
      </c>
      <c r="I17" s="75" t="s">
        <v>114</v>
      </c>
      <c r="J17" s="73"/>
      <c r="K17" s="73"/>
      <c r="L17" s="73"/>
      <c r="M17" s="73"/>
      <c r="N17" s="73"/>
      <c r="O17" s="73"/>
      <c r="P17" s="74"/>
      <c r="Q17" s="6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e">
        <f>VLOOKUP(C18,테이블명!$A$3:$B$14,2,FALSE)</f>
        <v>#N/A</v>
      </c>
      <c r="C18" s="6" t="s">
        <v>97</v>
      </c>
      <c r="D18" s="6" t="str">
        <f>VLOOKUP(E18,컬럼명조립!B:C,2,FALSE)</f>
        <v>TRAN_ACCO_NUMB</v>
      </c>
      <c r="E18" s="6" t="s">
        <v>115</v>
      </c>
      <c r="F18" s="6"/>
      <c r="G18" s="6" t="s">
        <v>11</v>
      </c>
      <c r="H18" s="6">
        <v>50</v>
      </c>
      <c r="I18" s="75" t="s">
        <v>116</v>
      </c>
      <c r="J18" s="73"/>
      <c r="K18" s="73"/>
      <c r="L18" s="73"/>
      <c r="M18" s="73"/>
      <c r="N18" s="73"/>
      <c r="O18" s="73"/>
      <c r="P18" s="74"/>
      <c r="Q18" s="6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6" t="e">
        <f>VLOOKUP(C19,테이블명!$A$3:$B$14,2,FALSE)</f>
        <v>#N/A</v>
      </c>
      <c r="C19" s="6" t="s">
        <v>97</v>
      </c>
      <c r="D19" s="6" t="str">
        <f>VLOOKUP(E19,컬럼명조립!B:C,2,FALSE)</f>
        <v>CANC_DEPO_BANK_CODE</v>
      </c>
      <c r="E19" s="6" t="s">
        <v>117</v>
      </c>
      <c r="F19" s="6"/>
      <c r="G19" s="6" t="s">
        <v>11</v>
      </c>
      <c r="H19" s="6">
        <v>3</v>
      </c>
      <c r="I19" s="75" t="s">
        <v>118</v>
      </c>
      <c r="J19" s="73"/>
      <c r="K19" s="73"/>
      <c r="L19" s="73"/>
      <c r="M19" s="73"/>
      <c r="N19" s="73"/>
      <c r="O19" s="73"/>
      <c r="P19" s="74"/>
      <c r="Q19" s="6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6" t="e">
        <f>VLOOKUP(C20,테이블명!$A$3:$B$14,2,FALSE)</f>
        <v>#N/A</v>
      </c>
      <c r="C20" s="6" t="s">
        <v>97</v>
      </c>
      <c r="D20" s="6" t="str">
        <f>VLOOKUP(E20,컬럼명조립!B:C,2,FALSE)</f>
        <v>CANC_DEPO_ACCO_NUMB</v>
      </c>
      <c r="E20" s="6" t="s">
        <v>119</v>
      </c>
      <c r="F20" s="6"/>
      <c r="G20" s="6" t="s">
        <v>11</v>
      </c>
      <c r="H20" s="6">
        <v>50</v>
      </c>
      <c r="I20" s="75" t="s">
        <v>120</v>
      </c>
      <c r="J20" s="73"/>
      <c r="K20" s="73"/>
      <c r="L20" s="73"/>
      <c r="M20" s="73"/>
      <c r="N20" s="73"/>
      <c r="O20" s="73"/>
      <c r="P20" s="74"/>
      <c r="Q20" s="6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6" t="e">
        <f>VLOOKUP(C21,테이블명!$A$3:$B$14,2,FALSE)</f>
        <v>#N/A</v>
      </c>
      <c r="C21" s="6" t="s">
        <v>97</v>
      </c>
      <c r="D21" s="6" t="str">
        <f>VLOOKUP(E21,컬럼명조립!B:C,2,FALSE)</f>
        <v>CONT_POSS_TIME_CODE</v>
      </c>
      <c r="E21" s="6" t="s">
        <v>37</v>
      </c>
      <c r="F21" s="6"/>
      <c r="G21" s="6" t="s">
        <v>11</v>
      </c>
      <c r="H21" s="6">
        <v>1</v>
      </c>
      <c r="I21" s="75" t="s">
        <v>38</v>
      </c>
      <c r="J21" s="73"/>
      <c r="K21" s="73"/>
      <c r="L21" s="73"/>
      <c r="M21" s="73"/>
      <c r="N21" s="73"/>
      <c r="O21" s="73"/>
      <c r="P21" s="74"/>
      <c r="Q21" s="6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6" t="e">
        <f>VLOOKUP(C22,테이블명!$A$3:$B$14,2,FALSE)</f>
        <v>#N/A</v>
      </c>
      <c r="C22" s="6" t="s">
        <v>97</v>
      </c>
      <c r="D22" s="6" t="str">
        <f>VLOOKUP(E22,컬럼명조립!B:C,2,FALSE)</f>
        <v>CONT_STAR_TIME</v>
      </c>
      <c r="E22" s="6" t="s">
        <v>39</v>
      </c>
      <c r="F22" s="6"/>
      <c r="G22" s="6" t="s">
        <v>11</v>
      </c>
      <c r="H22" s="6">
        <v>2</v>
      </c>
      <c r="I22" s="75"/>
      <c r="J22" s="73"/>
      <c r="K22" s="73"/>
      <c r="L22" s="73"/>
      <c r="M22" s="73"/>
      <c r="N22" s="73"/>
      <c r="O22" s="73"/>
      <c r="P22" s="74"/>
      <c r="Q22" s="6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6" t="e">
        <f>VLOOKUP(C23,테이블명!$A$3:$B$14,2,FALSE)</f>
        <v>#N/A</v>
      </c>
      <c r="C23" s="6" t="s">
        <v>97</v>
      </c>
      <c r="D23" s="6" t="str">
        <f>VLOOKUP(E23,컬럼명조립!B:C,2,FALSE)</f>
        <v>CONT_END_TIME</v>
      </c>
      <c r="E23" s="6" t="s">
        <v>40</v>
      </c>
      <c r="F23" s="6"/>
      <c r="G23" s="6" t="s">
        <v>11</v>
      </c>
      <c r="H23" s="6">
        <v>2</v>
      </c>
      <c r="I23" s="75"/>
      <c r="J23" s="73"/>
      <c r="K23" s="73"/>
      <c r="L23" s="73"/>
      <c r="M23" s="73"/>
      <c r="N23" s="73"/>
      <c r="O23" s="73"/>
      <c r="P23" s="74"/>
      <c r="Q23" s="6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6" t="e">
        <f>VLOOKUP(C24,테이블명!$A$3:$B$14,2,FALSE)</f>
        <v>#N/A</v>
      </c>
      <c r="C24" s="6" t="s">
        <v>97</v>
      </c>
      <c r="D24" s="6" t="str">
        <f>VLOOKUP(E24,컬럼명조립!B:C,2,FALSE)</f>
        <v>INTR_CONT_POSS_YN</v>
      </c>
      <c r="E24" s="6" t="s">
        <v>41</v>
      </c>
      <c r="F24" s="6"/>
      <c r="G24" s="6" t="s">
        <v>11</v>
      </c>
      <c r="H24" s="6">
        <v>1</v>
      </c>
      <c r="I24" s="75" t="s">
        <v>42</v>
      </c>
      <c r="J24" s="73"/>
      <c r="K24" s="73"/>
      <c r="L24" s="73"/>
      <c r="M24" s="73"/>
      <c r="N24" s="73"/>
      <c r="O24" s="73"/>
      <c r="P24" s="74"/>
      <c r="Q24" s="6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6" t="e">
        <f>VLOOKUP(C25,테이블명!$A$3:$B$14,2,FALSE)</f>
        <v>#N/A</v>
      </c>
      <c r="C25" s="6" t="s">
        <v>97</v>
      </c>
      <c r="D25" s="6" t="str">
        <f>VLOOKUP(E25,컬럼명조립!B:C,2,FALSE)</f>
        <v>INTR_CHAR_GIVE_YN</v>
      </c>
      <c r="E25" s="6" t="s">
        <v>43</v>
      </c>
      <c r="F25" s="6"/>
      <c r="G25" s="6" t="s">
        <v>11</v>
      </c>
      <c r="H25" s="6">
        <v>1</v>
      </c>
      <c r="I25" s="75" t="s">
        <v>44</v>
      </c>
      <c r="J25" s="73"/>
      <c r="K25" s="73"/>
      <c r="L25" s="73"/>
      <c r="M25" s="73"/>
      <c r="N25" s="73"/>
      <c r="O25" s="73"/>
      <c r="P25" s="74"/>
      <c r="Q25" s="6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6" t="e">
        <f>VLOOKUP(C26,테이블명!$A$3:$B$14,2,FALSE)</f>
        <v>#N/A</v>
      </c>
      <c r="C26" s="6" t="s">
        <v>97</v>
      </c>
      <c r="D26" s="6" t="str">
        <f>VLOOKUP(E26,컬럼명조립!B:C,2,FALSE)</f>
        <v>INTR_CHAR_RATE</v>
      </c>
      <c r="E26" s="6" t="s">
        <v>45</v>
      </c>
      <c r="F26" s="6"/>
      <c r="G26" s="6" t="s">
        <v>16</v>
      </c>
      <c r="H26" s="6"/>
      <c r="I26" s="75" t="s">
        <v>46</v>
      </c>
      <c r="J26" s="73"/>
      <c r="K26" s="73"/>
      <c r="L26" s="73"/>
      <c r="M26" s="73"/>
      <c r="N26" s="73"/>
      <c r="O26" s="73"/>
      <c r="P26" s="74"/>
      <c r="Q26" s="6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6" t="e">
        <f>VLOOKUP(C27,테이블명!$A$3:$B$14,2,FALSE)</f>
        <v>#N/A</v>
      </c>
      <c r="C27" s="6" t="s">
        <v>97</v>
      </c>
      <c r="D27" s="6" t="str">
        <f>VLOOKUP(E27,컬럼명조립!B:C,2,FALSE)</f>
        <v>NOW_RESI_AREA_CODE</v>
      </c>
      <c r="E27" s="6" t="s">
        <v>121</v>
      </c>
      <c r="F27" s="6"/>
      <c r="G27" s="6" t="s">
        <v>11</v>
      </c>
      <c r="H27" s="6">
        <v>4</v>
      </c>
      <c r="I27" s="75" t="s">
        <v>122</v>
      </c>
      <c r="J27" s="73"/>
      <c r="K27" s="73"/>
      <c r="L27" s="73"/>
      <c r="M27" s="73"/>
      <c r="N27" s="73"/>
      <c r="O27" s="73"/>
      <c r="P27" s="74"/>
      <c r="Q27" s="6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6" t="e">
        <f>VLOOKUP(C28,테이블명!$A$3:$B$14,2,FALSE)</f>
        <v>#N/A</v>
      </c>
      <c r="C28" s="6" t="s">
        <v>97</v>
      </c>
      <c r="D28" s="6" t="str">
        <f>VLOOKUP(E28,컬럼명조립!B:C,2,FALSE)</f>
        <v>RESI_AREA_AUTO_REGI_YN</v>
      </c>
      <c r="E28" s="6" t="s">
        <v>123</v>
      </c>
      <c r="F28" s="6"/>
      <c r="G28" s="6" t="s">
        <v>11</v>
      </c>
      <c r="H28" s="6">
        <v>1</v>
      </c>
      <c r="I28" s="75"/>
      <c r="J28" s="73"/>
      <c r="K28" s="73"/>
      <c r="L28" s="73"/>
      <c r="M28" s="73"/>
      <c r="N28" s="73"/>
      <c r="O28" s="73"/>
      <c r="P28" s="74"/>
      <c r="Q28" s="6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6" t="e">
        <f>VLOOKUP(C29,테이블명!$A$3:$B$14,2,FALSE)</f>
        <v>#N/A</v>
      </c>
      <c r="C29" s="6" t="s">
        <v>97</v>
      </c>
      <c r="D29" s="6" t="str">
        <f>VLOOKUP(E29,컬럼명조립!B:C,2,FALSE)</f>
        <v>MOND_WORK_YN</v>
      </c>
      <c r="E29" s="6" t="s">
        <v>124</v>
      </c>
      <c r="F29" s="6"/>
      <c r="G29" s="6" t="s">
        <v>11</v>
      </c>
      <c r="H29" s="6">
        <v>1</v>
      </c>
      <c r="I29" s="75" t="s">
        <v>125</v>
      </c>
      <c r="J29" s="73"/>
      <c r="K29" s="73"/>
      <c r="L29" s="73"/>
      <c r="M29" s="73"/>
      <c r="N29" s="73"/>
      <c r="O29" s="73"/>
      <c r="P29" s="74"/>
      <c r="Q29" s="6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6" t="e">
        <f>VLOOKUP(C30,테이블명!$A$3:$B$14,2,FALSE)</f>
        <v>#N/A</v>
      </c>
      <c r="C30" s="6" t="s">
        <v>97</v>
      </c>
      <c r="D30" s="6" t="str">
        <f>VLOOKUP(E30,컬럼명조립!B:C,2,FALSE)</f>
        <v>TUES_WORK_YN</v>
      </c>
      <c r="E30" s="6" t="s">
        <v>126</v>
      </c>
      <c r="F30" s="6"/>
      <c r="G30" s="6" t="s">
        <v>11</v>
      </c>
      <c r="H30" s="6">
        <v>1</v>
      </c>
      <c r="I30" s="75" t="s">
        <v>125</v>
      </c>
      <c r="J30" s="73"/>
      <c r="K30" s="73"/>
      <c r="L30" s="73"/>
      <c r="M30" s="73"/>
      <c r="N30" s="73"/>
      <c r="O30" s="73"/>
      <c r="P30" s="74"/>
      <c r="Q30" s="6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6" t="e">
        <f>VLOOKUP(C31,테이블명!$A$3:$B$14,2,FALSE)</f>
        <v>#N/A</v>
      </c>
      <c r="C31" s="6" t="s">
        <v>97</v>
      </c>
      <c r="D31" s="6" t="str">
        <f>VLOOKUP(E31,컬럼명조립!B:C,2,FALSE)</f>
        <v>WEDN_WORK_YN</v>
      </c>
      <c r="E31" s="6" t="s">
        <v>127</v>
      </c>
      <c r="F31" s="6"/>
      <c r="G31" s="6" t="s">
        <v>11</v>
      </c>
      <c r="H31" s="6">
        <v>1</v>
      </c>
      <c r="I31" s="75" t="s">
        <v>125</v>
      </c>
      <c r="J31" s="73"/>
      <c r="K31" s="73"/>
      <c r="L31" s="73"/>
      <c r="M31" s="73"/>
      <c r="N31" s="73"/>
      <c r="O31" s="73"/>
      <c r="P31" s="74"/>
      <c r="Q31" s="6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6" t="e">
        <f>VLOOKUP(C32,테이블명!$A$3:$B$14,2,FALSE)</f>
        <v>#N/A</v>
      </c>
      <c r="C32" s="6" t="s">
        <v>97</v>
      </c>
      <c r="D32" s="6" t="str">
        <f>VLOOKUP(E32,컬럼명조립!B:C,2,FALSE)</f>
        <v>THUR_WORK_YN</v>
      </c>
      <c r="E32" s="6" t="s">
        <v>128</v>
      </c>
      <c r="F32" s="6"/>
      <c r="G32" s="6" t="s">
        <v>11</v>
      </c>
      <c r="H32" s="6">
        <v>1</v>
      </c>
      <c r="I32" s="75" t="s">
        <v>125</v>
      </c>
      <c r="J32" s="73"/>
      <c r="K32" s="73"/>
      <c r="L32" s="73"/>
      <c r="M32" s="73"/>
      <c r="N32" s="73"/>
      <c r="O32" s="73"/>
      <c r="P32" s="74"/>
      <c r="Q32" s="6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6" t="e">
        <f>VLOOKUP(C33,테이블명!$A$3:$B$14,2,FALSE)</f>
        <v>#N/A</v>
      </c>
      <c r="C33" s="6" t="s">
        <v>97</v>
      </c>
      <c r="D33" s="6" t="str">
        <f>VLOOKUP(E33,컬럼명조립!B:C,2,FALSE)</f>
        <v>FRID_WORK_YN</v>
      </c>
      <c r="E33" s="6" t="s">
        <v>129</v>
      </c>
      <c r="F33" s="6"/>
      <c r="G33" s="6" t="s">
        <v>11</v>
      </c>
      <c r="H33" s="6">
        <v>1</v>
      </c>
      <c r="I33" s="75" t="s">
        <v>125</v>
      </c>
      <c r="J33" s="73"/>
      <c r="K33" s="73"/>
      <c r="L33" s="73"/>
      <c r="M33" s="73"/>
      <c r="N33" s="73"/>
      <c r="O33" s="73"/>
      <c r="P33" s="74"/>
      <c r="Q33" s="6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6" t="e">
        <f>VLOOKUP(C34,테이블명!$A$3:$B$14,2,FALSE)</f>
        <v>#N/A</v>
      </c>
      <c r="C34" s="6" t="s">
        <v>97</v>
      </c>
      <c r="D34" s="6" t="str">
        <f>VLOOKUP(E34,컬럼명조립!B:C,2,FALSE)</f>
        <v>SATU_WORK_YN</v>
      </c>
      <c r="E34" s="6" t="s">
        <v>73</v>
      </c>
      <c r="F34" s="6"/>
      <c r="G34" s="6" t="s">
        <v>11</v>
      </c>
      <c r="H34" s="6">
        <v>1</v>
      </c>
      <c r="I34" s="75" t="s">
        <v>125</v>
      </c>
      <c r="J34" s="73"/>
      <c r="K34" s="73"/>
      <c r="L34" s="73"/>
      <c r="M34" s="73"/>
      <c r="N34" s="73"/>
      <c r="O34" s="73"/>
      <c r="P34" s="74"/>
      <c r="Q34" s="6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6" t="e">
        <f>VLOOKUP(C35,테이블명!$A$3:$B$14,2,FALSE)</f>
        <v>#N/A</v>
      </c>
      <c r="C35" s="6" t="s">
        <v>97</v>
      </c>
      <c r="D35" s="6" t="str">
        <f>VLOOKUP(E35,컬럼명조립!B:C,2,FALSE)</f>
        <v>SUND_WORK_YN</v>
      </c>
      <c r="E35" s="6" t="s">
        <v>77</v>
      </c>
      <c r="F35" s="6"/>
      <c r="G35" s="6" t="s">
        <v>11</v>
      </c>
      <c r="H35" s="6">
        <v>1</v>
      </c>
      <c r="I35" s="75" t="s">
        <v>125</v>
      </c>
      <c r="J35" s="73"/>
      <c r="K35" s="73"/>
      <c r="L35" s="73"/>
      <c r="M35" s="73"/>
      <c r="N35" s="73"/>
      <c r="O35" s="73"/>
      <c r="P35" s="74"/>
      <c r="Q35" s="6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6" t="e">
        <f>VLOOKUP(C36,테이블명!$A$3:$B$14,2,FALSE)</f>
        <v>#N/A</v>
      </c>
      <c r="C36" s="6" t="s">
        <v>97</v>
      </c>
      <c r="D36" s="6" t="str">
        <f>VLOOKUP(E36,컬럼명조립!B:C,2,FALSE)</f>
        <v>ALLD_WORK_YN</v>
      </c>
      <c r="E36" s="6" t="s">
        <v>130</v>
      </c>
      <c r="F36" s="6"/>
      <c r="G36" s="6" t="s">
        <v>11</v>
      </c>
      <c r="H36" s="6">
        <v>1</v>
      </c>
      <c r="I36" s="75" t="s">
        <v>125</v>
      </c>
      <c r="J36" s="73"/>
      <c r="K36" s="73"/>
      <c r="L36" s="73"/>
      <c r="M36" s="73"/>
      <c r="N36" s="73"/>
      <c r="O36" s="73"/>
      <c r="P36" s="74"/>
      <c r="Q36" s="6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6" t="e">
        <f>VLOOKUP(C37,테이블명!$A$3:$B$14,2,FALSE)</f>
        <v>#N/A</v>
      </c>
      <c r="C37" s="6" t="s">
        <v>97</v>
      </c>
      <c r="D37" s="6" t="str">
        <f>VLOOKUP(E37,컬럼명조립!B:C,2,FALSE)</f>
        <v>MORN_WORK_YN</v>
      </c>
      <c r="E37" s="6" t="s">
        <v>131</v>
      </c>
      <c r="F37" s="6"/>
      <c r="G37" s="6" t="s">
        <v>11</v>
      </c>
      <c r="H37" s="6">
        <v>1</v>
      </c>
      <c r="I37" s="75" t="s">
        <v>125</v>
      </c>
      <c r="J37" s="73"/>
      <c r="K37" s="73"/>
      <c r="L37" s="73"/>
      <c r="M37" s="73"/>
      <c r="N37" s="73"/>
      <c r="O37" s="73"/>
      <c r="P37" s="74"/>
      <c r="Q37" s="6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6" t="e">
        <f>VLOOKUP(C38,테이블명!$A$3:$B$14,2,FALSE)</f>
        <v>#N/A</v>
      </c>
      <c r="C38" s="6" t="s">
        <v>97</v>
      </c>
      <c r="D38" s="6" t="str">
        <f>VLOOKUP(E38,컬럼명조립!B:C,2,FALSE)</f>
        <v>AFTE_WORK_YN</v>
      </c>
      <c r="E38" s="6" t="s">
        <v>132</v>
      </c>
      <c r="F38" s="6"/>
      <c r="G38" s="6" t="s">
        <v>11</v>
      </c>
      <c r="H38" s="6">
        <v>1</v>
      </c>
      <c r="I38" s="75" t="s">
        <v>125</v>
      </c>
      <c r="J38" s="73"/>
      <c r="K38" s="73"/>
      <c r="L38" s="73"/>
      <c r="M38" s="73"/>
      <c r="N38" s="73"/>
      <c r="O38" s="73"/>
      <c r="P38" s="74"/>
      <c r="Q38" s="6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6" t="e">
        <f>VLOOKUP(C39,테이블명!$A$3:$B$14,2,FALSE)</f>
        <v>#N/A</v>
      </c>
      <c r="C39" s="6" t="s">
        <v>97</v>
      </c>
      <c r="D39" s="6" t="str">
        <f>VLOOKUP(E39,컬럼명조립!B:C,2,FALSE)</f>
        <v>NIGH_WORK_YN</v>
      </c>
      <c r="E39" s="6" t="s">
        <v>133</v>
      </c>
      <c r="F39" s="6"/>
      <c r="G39" s="6" t="s">
        <v>11</v>
      </c>
      <c r="H39" s="6">
        <v>1</v>
      </c>
      <c r="I39" s="75" t="s">
        <v>125</v>
      </c>
      <c r="J39" s="73"/>
      <c r="K39" s="73"/>
      <c r="L39" s="73"/>
      <c r="M39" s="73"/>
      <c r="N39" s="73"/>
      <c r="O39" s="73"/>
      <c r="P39" s="74"/>
      <c r="Q39" s="6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6" t="e">
        <f>VLOOKUP(C40,테이블명!$A$3:$B$14,2,FALSE)</f>
        <v>#N/A</v>
      </c>
      <c r="C40" s="6" t="s">
        <v>97</v>
      </c>
      <c r="D40" s="6" t="str">
        <f>VLOOKUP(E40,컬럼명조립!B:C,2,FALSE)</f>
        <v>MORN_AFTE_DIVI_CODE</v>
      </c>
      <c r="E40" s="6" t="s">
        <v>134</v>
      </c>
      <c r="F40" s="6"/>
      <c r="G40" s="6" t="s">
        <v>11</v>
      </c>
      <c r="H40" s="6">
        <v>1</v>
      </c>
      <c r="I40" s="75" t="s">
        <v>135</v>
      </c>
      <c r="J40" s="73"/>
      <c r="K40" s="73"/>
      <c r="L40" s="73"/>
      <c r="M40" s="73"/>
      <c r="N40" s="73"/>
      <c r="O40" s="73"/>
      <c r="P40" s="74"/>
      <c r="Q40" s="6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6" t="e">
        <f>VLOOKUP(C41,테이블명!$A$3:$B$14,2,FALSE)</f>
        <v>#N/A</v>
      </c>
      <c r="C41" s="6" t="s">
        <v>97</v>
      </c>
      <c r="D41" s="6" t="str">
        <f>VLOOKUP(E41,컬럼명조립!B:C,2,FALSE)</f>
        <v>WORK_STAR_TIME</v>
      </c>
      <c r="E41" s="6" t="s">
        <v>136</v>
      </c>
      <c r="F41" s="6"/>
      <c r="G41" s="6" t="s">
        <v>11</v>
      </c>
      <c r="H41" s="6">
        <v>2</v>
      </c>
      <c r="I41" s="75"/>
      <c r="J41" s="73"/>
      <c r="K41" s="73"/>
      <c r="L41" s="73"/>
      <c r="M41" s="73"/>
      <c r="N41" s="73"/>
      <c r="O41" s="73"/>
      <c r="P41" s="74"/>
      <c r="Q41" s="6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6" t="e">
        <f>VLOOKUP(C42,테이블명!$A$3:$B$14,2,FALSE)</f>
        <v>#N/A</v>
      </c>
      <c r="C42" s="6" t="s">
        <v>97</v>
      </c>
      <c r="D42" s="6" t="str">
        <f>VLOOKUP(E42,컬럼명조립!B:C,2,FALSE)</f>
        <v>WORN_END_TIME</v>
      </c>
      <c r="E42" s="6" t="s">
        <v>137</v>
      </c>
      <c r="F42" s="6"/>
      <c r="G42" s="6" t="s">
        <v>11</v>
      </c>
      <c r="H42" s="6">
        <v>2</v>
      </c>
      <c r="I42" s="75"/>
      <c r="J42" s="73"/>
      <c r="K42" s="73"/>
      <c r="L42" s="73"/>
      <c r="M42" s="73"/>
      <c r="N42" s="73"/>
      <c r="O42" s="73"/>
      <c r="P42" s="74"/>
      <c r="Q42" s="6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6" t="e">
        <f>VLOOKUP(C43,테이블명!$A$3:$B$14,2,FALSE)</f>
        <v>#N/A</v>
      </c>
      <c r="C43" s="6" t="s">
        <v>97</v>
      </c>
      <c r="D43" s="6" t="str">
        <f>VLOOKUP(E43,컬럼명조립!B:C,2,FALSE)</f>
        <v>PAY_CATE_DIVI_CODE</v>
      </c>
      <c r="E43" s="6" t="s">
        <v>138</v>
      </c>
      <c r="F43" s="6"/>
      <c r="G43" s="6" t="s">
        <v>11</v>
      </c>
      <c r="H43" s="6">
        <v>2</v>
      </c>
      <c r="I43" s="75" t="s">
        <v>139</v>
      </c>
      <c r="J43" s="73"/>
      <c r="K43" s="73"/>
      <c r="L43" s="73"/>
      <c r="M43" s="73"/>
      <c r="N43" s="73"/>
      <c r="O43" s="73"/>
      <c r="P43" s="74"/>
      <c r="Q43" s="6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6" t="e">
        <f>VLOOKUP(C44,테이블명!$A$3:$B$14,2,FALSE)</f>
        <v>#N/A</v>
      </c>
      <c r="C44" s="6" t="s">
        <v>97</v>
      </c>
      <c r="D44" s="6" t="str">
        <f>VLOOKUP(E44,컬럼명조립!B:C,2,FALSE)</f>
        <v>RELE_AREA_CARE_DIVI_CODE</v>
      </c>
      <c r="E44" s="6" t="s">
        <v>140</v>
      </c>
      <c r="F44" s="6"/>
      <c r="G44" s="6" t="s">
        <v>11</v>
      </c>
      <c r="H44" s="6">
        <v>2</v>
      </c>
      <c r="I44" s="78" t="s">
        <v>141</v>
      </c>
      <c r="J44" s="73"/>
      <c r="K44" s="73"/>
      <c r="L44" s="73"/>
      <c r="M44" s="73"/>
      <c r="N44" s="73"/>
      <c r="O44" s="73"/>
      <c r="P44" s="74"/>
      <c r="Q44" s="6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6" t="e">
        <f>VLOOKUP(C45,테이블명!$A$3:$B$14,2,FALSE)</f>
        <v>#N/A</v>
      </c>
      <c r="C45" s="6" t="s">
        <v>97</v>
      </c>
      <c r="D45" s="6" t="str">
        <f>VLOOKUP(E45,컬럼명조립!B:C,2,FALSE)</f>
        <v>LICE_POSS_YN</v>
      </c>
      <c r="E45" s="6" t="s">
        <v>142</v>
      </c>
      <c r="F45" s="6"/>
      <c r="G45" s="6" t="s">
        <v>11</v>
      </c>
      <c r="H45" s="6">
        <v>1</v>
      </c>
      <c r="I45" s="75" t="s">
        <v>125</v>
      </c>
      <c r="J45" s="73"/>
      <c r="K45" s="73"/>
      <c r="L45" s="73"/>
      <c r="M45" s="73"/>
      <c r="N45" s="73"/>
      <c r="O45" s="73"/>
      <c r="P45" s="74"/>
      <c r="Q45" s="6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6" t="e">
        <f>VLOOKUP(C46,테이블명!$A$3:$B$14,2,FALSE)</f>
        <v>#N/A</v>
      </c>
      <c r="C46" s="6" t="s">
        <v>97</v>
      </c>
      <c r="D46" s="6" t="str">
        <f>VLOOKUP(E46,컬럼명조립!B:C,2,FALSE)</f>
        <v>FIRS_CREA_DATE</v>
      </c>
      <c r="E46" s="6" t="s">
        <v>92</v>
      </c>
      <c r="F46" s="6"/>
      <c r="G46" s="6" t="s">
        <v>26</v>
      </c>
      <c r="H46" s="6">
        <v>8</v>
      </c>
      <c r="I46" s="75"/>
      <c r="J46" s="73"/>
      <c r="K46" s="73"/>
      <c r="L46" s="73"/>
      <c r="M46" s="73"/>
      <c r="N46" s="73"/>
      <c r="O46" s="73"/>
      <c r="P46" s="74"/>
      <c r="Q46" s="6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6" t="e">
        <f>VLOOKUP(C47,테이블명!$A$3:$B$14,2,FALSE)</f>
        <v>#N/A</v>
      </c>
      <c r="C47" s="6" t="s">
        <v>97</v>
      </c>
      <c r="D47" s="6" t="str">
        <f>VLOOKUP(E47,컬럼명조립!B:C,2,FALSE)</f>
        <v>FIRS_CREA_TIME</v>
      </c>
      <c r="E47" s="6" t="s">
        <v>93</v>
      </c>
      <c r="F47" s="6"/>
      <c r="G47" s="6" t="s">
        <v>94</v>
      </c>
      <c r="H47" s="6"/>
      <c r="I47" s="75"/>
      <c r="J47" s="73"/>
      <c r="K47" s="73"/>
      <c r="L47" s="73"/>
      <c r="M47" s="73"/>
      <c r="N47" s="73"/>
      <c r="O47" s="73"/>
      <c r="P47" s="74"/>
      <c r="Q47" s="6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6" t="e">
        <f>VLOOKUP(C48,테이블명!$A$3:$B$14,2,FALSE)</f>
        <v>#N/A</v>
      </c>
      <c r="C48" s="6" t="s">
        <v>97</v>
      </c>
      <c r="D48" s="6" t="str">
        <f>VLOOKUP(E48,컬럼명조립!B:C,2,FALSE)</f>
        <v>LAST_EDIT_DATE</v>
      </c>
      <c r="E48" s="6" t="s">
        <v>95</v>
      </c>
      <c r="F48" s="6"/>
      <c r="G48" s="6" t="s">
        <v>26</v>
      </c>
      <c r="H48" s="6">
        <v>8</v>
      </c>
      <c r="I48" s="75"/>
      <c r="J48" s="73"/>
      <c r="K48" s="73"/>
      <c r="L48" s="73"/>
      <c r="M48" s="73"/>
      <c r="N48" s="73"/>
      <c r="O48" s="73"/>
      <c r="P48" s="74"/>
      <c r="Q48" s="6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6" t="e">
        <f>VLOOKUP(C49,테이블명!$A$3:$B$14,2,FALSE)</f>
        <v>#N/A</v>
      </c>
      <c r="C49" s="6" t="s">
        <v>97</v>
      </c>
      <c r="D49" s="6" t="str">
        <f>VLOOKUP(E49,컬럼명조립!B:C,2,FALSE)</f>
        <v>LAST_EDIT_TIME</v>
      </c>
      <c r="E49" s="6" t="s">
        <v>96</v>
      </c>
      <c r="F49" s="6"/>
      <c r="G49" s="6" t="s">
        <v>94</v>
      </c>
      <c r="H49" s="6"/>
      <c r="I49" s="75"/>
      <c r="J49" s="73"/>
      <c r="K49" s="73"/>
      <c r="L49" s="73"/>
      <c r="M49" s="73"/>
      <c r="N49" s="73"/>
      <c r="O49" s="73"/>
      <c r="P49" s="74"/>
      <c r="Q49" s="6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6" t="e">
        <f>VLOOKUP(C50,테이블명!$A$3:$B$14,2,FALSE)</f>
        <v>#N/A</v>
      </c>
      <c r="C50" s="6" t="s">
        <v>143</v>
      </c>
      <c r="D50" s="6" t="str">
        <f>VLOOKUP(E50,컬럼명조립!B:C,2,FALSE)</f>
        <v>MEMB_REGI_DIVI_CODE</v>
      </c>
      <c r="E50" s="6" t="s">
        <v>12</v>
      </c>
      <c r="F50" s="6"/>
      <c r="G50" s="6" t="s">
        <v>11</v>
      </c>
      <c r="H50" s="6">
        <v>2</v>
      </c>
      <c r="I50" s="75" t="s">
        <v>13</v>
      </c>
      <c r="J50" s="73"/>
      <c r="K50" s="73"/>
      <c r="L50" s="73"/>
      <c r="M50" s="73"/>
      <c r="N50" s="73"/>
      <c r="O50" s="73"/>
      <c r="P50" s="74"/>
      <c r="Q50" s="6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6" t="e">
        <f>VLOOKUP(C51,테이블명!$A$3:$B$14,2,FALSE)</f>
        <v>#N/A</v>
      </c>
      <c r="C51" s="6" t="s">
        <v>143</v>
      </c>
      <c r="D51" s="6" t="str">
        <f>VLOOKUP(E51,컬럼명조립!B:C,2,FALSE)</f>
        <v>SERI_NO</v>
      </c>
      <c r="E51" s="6" t="s">
        <v>15</v>
      </c>
      <c r="F51" s="6"/>
      <c r="G51" s="6" t="s">
        <v>455</v>
      </c>
      <c r="H51" s="6">
        <v>12</v>
      </c>
      <c r="I51" s="75" t="s">
        <v>458</v>
      </c>
      <c r="J51" s="73"/>
      <c r="K51" s="73"/>
      <c r="L51" s="73"/>
      <c r="M51" s="73"/>
      <c r="N51" s="73"/>
      <c r="O51" s="73"/>
      <c r="P51" s="74"/>
      <c r="Q51" s="6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6" t="e">
        <f>VLOOKUP(C52,테이블명!$A$3:$B$14,2,FALSE)</f>
        <v>#N/A</v>
      </c>
      <c r="C52" s="6" t="s">
        <v>143</v>
      </c>
      <c r="D52" s="6" t="str">
        <f>VLOOKUP(E52,컬럼명조립!B:C,2,FALSE)</f>
        <v>EMPL_DEAL_SERI_NUMB</v>
      </c>
      <c r="E52" s="6" t="s">
        <v>98</v>
      </c>
      <c r="F52" s="6"/>
      <c r="G52" s="6" t="s">
        <v>455</v>
      </c>
      <c r="H52" s="6">
        <v>12</v>
      </c>
      <c r="I52" s="75"/>
      <c r="J52" s="73"/>
      <c r="K52" s="73"/>
      <c r="L52" s="73"/>
      <c r="M52" s="73"/>
      <c r="N52" s="73"/>
      <c r="O52" s="73"/>
      <c r="P52" s="74"/>
      <c r="Q52" s="6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6" t="e">
        <f>VLOOKUP(C53,테이블명!$A$3:$B$14,2,FALSE)</f>
        <v>#N/A</v>
      </c>
      <c r="C53" s="6" t="s">
        <v>143</v>
      </c>
      <c r="D53" s="6" t="str">
        <f>VLOOKUP(E53,컬럼명조립!B:C,2,FALSE)</f>
        <v>EMPL_TYPE_SERI</v>
      </c>
      <c r="E53" s="6" t="s">
        <v>144</v>
      </c>
      <c r="F53" s="6"/>
      <c r="G53" s="6" t="s">
        <v>455</v>
      </c>
      <c r="H53" s="6">
        <v>12</v>
      </c>
      <c r="I53" s="75"/>
      <c r="J53" s="73"/>
      <c r="K53" s="73"/>
      <c r="L53" s="73"/>
      <c r="M53" s="73"/>
      <c r="N53" s="73"/>
      <c r="O53" s="73"/>
      <c r="P53" s="74"/>
      <c r="Q53" s="6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6" t="e">
        <f>VLOOKUP(C54,테이블명!$A$3:$B$14,2,FALSE)</f>
        <v>#N/A</v>
      </c>
      <c r="C54" s="6" t="s">
        <v>143</v>
      </c>
      <c r="D54" s="6" t="str">
        <f>VLOOKUP(E54,컬럼명조립!B:C,2,FALSE)</f>
        <v>EMPL_CATE_MAJO_CODE</v>
      </c>
      <c r="E54" s="6" t="s">
        <v>145</v>
      </c>
      <c r="F54" s="6"/>
      <c r="G54" s="6" t="s">
        <v>11</v>
      </c>
      <c r="H54" s="6">
        <v>6</v>
      </c>
      <c r="I54" s="75" t="s">
        <v>146</v>
      </c>
      <c r="J54" s="73"/>
      <c r="K54" s="73"/>
      <c r="L54" s="73"/>
      <c r="M54" s="73"/>
      <c r="N54" s="73"/>
      <c r="O54" s="73"/>
      <c r="P54" s="74"/>
      <c r="Q54" s="6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6" t="e">
        <f>VLOOKUP(C55,테이블명!$A$3:$B$14,2,FALSE)</f>
        <v>#N/A</v>
      </c>
      <c r="C55" s="6" t="s">
        <v>143</v>
      </c>
      <c r="D55" s="6" t="e">
        <f>VLOOKUP(E55,컬럼명조립!B:C,2,FALSE)</f>
        <v>#N/A</v>
      </c>
      <c r="E55" s="6" t="s">
        <v>147</v>
      </c>
      <c r="F55" s="6"/>
      <c r="G55" s="6" t="s">
        <v>11</v>
      </c>
      <c r="H55" s="6">
        <v>6</v>
      </c>
      <c r="I55" s="75" t="s">
        <v>148</v>
      </c>
      <c r="J55" s="73"/>
      <c r="K55" s="73"/>
      <c r="L55" s="73"/>
      <c r="M55" s="73"/>
      <c r="N55" s="73"/>
      <c r="O55" s="73"/>
      <c r="P55" s="74"/>
      <c r="Q55" s="6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B56" s="6" t="e">
        <f>VLOOKUP(C56,테이블명!$A$3:$B$14,2,FALSE)</f>
        <v>#N/A</v>
      </c>
      <c r="C56" s="6" t="s">
        <v>149</v>
      </c>
      <c r="D56" s="6" t="str">
        <f>VLOOKUP(E56,컬럼명조립!B:C,2,FALSE)</f>
        <v>MEMB_REGI_DIVI_CODE</v>
      </c>
      <c r="E56" s="7" t="s">
        <v>12</v>
      </c>
      <c r="F56" s="7"/>
      <c r="G56" s="7" t="s">
        <v>11</v>
      </c>
      <c r="H56" s="7">
        <v>2</v>
      </c>
      <c r="I56" s="72" t="s">
        <v>13</v>
      </c>
      <c r="J56" s="73"/>
      <c r="K56" s="73"/>
      <c r="L56" s="73"/>
      <c r="M56" s="73"/>
      <c r="N56" s="73"/>
      <c r="O56" s="73"/>
      <c r="P56" s="74"/>
      <c r="Q56" s="7"/>
    </row>
    <row r="57" spans="1:26" ht="17.25" customHeight="1" x14ac:dyDescent="0.15">
      <c r="B57" s="6" t="e">
        <f>VLOOKUP(C57,테이블명!$A$3:$B$14,2,FALSE)</f>
        <v>#N/A</v>
      </c>
      <c r="C57" s="6" t="s">
        <v>149</v>
      </c>
      <c r="D57" s="6" t="str">
        <f>VLOOKUP(E57,컬럼명조립!B:C,2,FALSE)</f>
        <v>SERI_NO</v>
      </c>
      <c r="E57" s="7" t="s">
        <v>15</v>
      </c>
      <c r="F57" s="7"/>
      <c r="G57" s="6" t="s">
        <v>455</v>
      </c>
      <c r="H57" s="7">
        <v>12</v>
      </c>
      <c r="I57" s="72" t="s">
        <v>17</v>
      </c>
      <c r="J57" s="73"/>
      <c r="K57" s="73"/>
      <c r="L57" s="73"/>
      <c r="M57" s="73"/>
      <c r="N57" s="73"/>
      <c r="O57" s="73"/>
      <c r="P57" s="74"/>
      <c r="Q57" s="7"/>
    </row>
    <row r="58" spans="1:26" ht="17.25" customHeight="1" x14ac:dyDescent="0.15">
      <c r="B58" s="6" t="e">
        <f>VLOOKUP(C58,테이블명!$A$3:$B$14,2,FALSE)</f>
        <v>#N/A</v>
      </c>
      <c r="C58" s="6" t="s">
        <v>149</v>
      </c>
      <c r="D58" s="6" t="str">
        <f>VLOOKUP(E58,컬럼명조립!B:C,2,FALSE)</f>
        <v>EMPL_DEAL_SERI_NUMB</v>
      </c>
      <c r="E58" s="7" t="s">
        <v>98</v>
      </c>
      <c r="F58" s="7"/>
      <c r="G58" s="6" t="s">
        <v>455</v>
      </c>
      <c r="H58" s="7">
        <v>12</v>
      </c>
      <c r="I58" s="72"/>
      <c r="J58" s="73"/>
      <c r="K58" s="73"/>
      <c r="L58" s="73"/>
      <c r="M58" s="73"/>
      <c r="N58" s="73"/>
      <c r="O58" s="73"/>
      <c r="P58" s="74"/>
      <c r="Q58" s="7"/>
    </row>
    <row r="59" spans="1:26" ht="17.25" customHeight="1" x14ac:dyDescent="0.15">
      <c r="B59" s="6" t="e">
        <f>VLOOKUP(C59,테이블명!$A$3:$B$14,2,FALSE)</f>
        <v>#N/A</v>
      </c>
      <c r="C59" s="6" t="s">
        <v>149</v>
      </c>
      <c r="D59" s="6" t="str">
        <f>VLOOKUP(E59,컬럼명조립!B:C,2,FALSE)</f>
        <v>EMPL_CATE_DIVI_CODE</v>
      </c>
      <c r="E59" s="7" t="s">
        <v>150</v>
      </c>
      <c r="F59" s="7"/>
      <c r="G59" s="7" t="s">
        <v>11</v>
      </c>
      <c r="H59" s="7">
        <v>1</v>
      </c>
      <c r="I59" s="72"/>
      <c r="J59" s="73"/>
      <c r="K59" s="73"/>
      <c r="L59" s="73"/>
      <c r="M59" s="73"/>
      <c r="N59" s="73"/>
      <c r="O59" s="73"/>
      <c r="P59" s="74"/>
      <c r="Q59" s="7"/>
    </row>
    <row r="60" spans="1:26" ht="17.25" customHeight="1" x14ac:dyDescent="0.15">
      <c r="B60" s="6" t="e">
        <f>VLOOKUP(C60,테이블명!$A$3:$B$14,2,FALSE)</f>
        <v>#N/A</v>
      </c>
      <c r="C60" s="6" t="s">
        <v>149</v>
      </c>
      <c r="D60" s="6" t="str">
        <f>VLOOKUP(E60,컬럼명조립!B:C,2,FALSE)</f>
        <v>EMPL_CATE_SMAL_CODE</v>
      </c>
      <c r="E60" s="7" t="s">
        <v>151</v>
      </c>
      <c r="F60" s="7"/>
      <c r="G60" s="7" t="s">
        <v>11</v>
      </c>
      <c r="H60" s="7">
        <v>2</v>
      </c>
      <c r="I60" s="72"/>
      <c r="J60" s="73"/>
      <c r="K60" s="73"/>
      <c r="L60" s="73"/>
      <c r="M60" s="73"/>
      <c r="N60" s="73"/>
      <c r="O60" s="73"/>
      <c r="P60" s="74"/>
      <c r="Q60" s="7"/>
    </row>
    <row r="61" spans="1:26" ht="17.25" customHeight="1" x14ac:dyDescent="0.15">
      <c r="B61" s="6" t="e">
        <f>VLOOKUP(C61,테이블명!$A$3:$B$14,2,FALSE)</f>
        <v>#N/A</v>
      </c>
      <c r="C61" s="6" t="s">
        <v>149</v>
      </c>
      <c r="D61" s="6" t="str">
        <f>VLOOKUP(E61,컬럼명조립!B:C,2,FALSE)</f>
        <v>FIRS_CREA_DATE</v>
      </c>
      <c r="E61" s="7" t="s">
        <v>92</v>
      </c>
      <c r="F61" s="7"/>
      <c r="G61" s="6" t="s">
        <v>26</v>
      </c>
      <c r="H61" s="7">
        <v>8</v>
      </c>
      <c r="I61" s="72"/>
      <c r="J61" s="73"/>
      <c r="K61" s="73"/>
      <c r="L61" s="73"/>
      <c r="M61" s="73"/>
      <c r="N61" s="73"/>
      <c r="O61" s="73"/>
      <c r="P61" s="74"/>
      <c r="Q61" s="7"/>
    </row>
    <row r="62" spans="1:26" ht="17.25" customHeight="1" x14ac:dyDescent="0.15">
      <c r="B62" s="6" t="e">
        <f>VLOOKUP(C62,테이블명!$A$3:$B$14,2,FALSE)</f>
        <v>#N/A</v>
      </c>
      <c r="C62" s="6" t="s">
        <v>149</v>
      </c>
      <c r="D62" s="6" t="str">
        <f>VLOOKUP(E62,컬럼명조립!B:C,2,FALSE)</f>
        <v>FIRS_CREA_TIME</v>
      </c>
      <c r="E62" s="7" t="s">
        <v>93</v>
      </c>
      <c r="F62" s="7"/>
      <c r="G62" s="6" t="s">
        <v>94</v>
      </c>
      <c r="H62" s="7"/>
      <c r="I62" s="72"/>
      <c r="J62" s="73"/>
      <c r="K62" s="73"/>
      <c r="L62" s="73"/>
      <c r="M62" s="73"/>
      <c r="N62" s="73"/>
      <c r="O62" s="73"/>
      <c r="P62" s="74"/>
      <c r="Q62" s="7"/>
    </row>
    <row r="63" spans="1:26" ht="17.25" customHeight="1" x14ac:dyDescent="0.15">
      <c r="B63" s="6" t="e">
        <f>VLOOKUP(C63,테이블명!$A$3:$B$14,2,FALSE)</f>
        <v>#N/A</v>
      </c>
      <c r="C63" s="6" t="s">
        <v>149</v>
      </c>
      <c r="D63" s="6" t="str">
        <f>VLOOKUP(E63,컬럼명조립!B:C,2,FALSE)</f>
        <v>LAST_EDIT_DATE</v>
      </c>
      <c r="E63" s="7" t="s">
        <v>95</v>
      </c>
      <c r="F63" s="7"/>
      <c r="G63" s="6" t="s">
        <v>26</v>
      </c>
      <c r="H63" s="7">
        <v>8</v>
      </c>
      <c r="I63" s="72"/>
      <c r="J63" s="73"/>
      <c r="K63" s="73"/>
      <c r="L63" s="73"/>
      <c r="M63" s="73"/>
      <c r="N63" s="73"/>
      <c r="O63" s="73"/>
      <c r="P63" s="74"/>
      <c r="Q63" s="7"/>
    </row>
    <row r="64" spans="1:26" ht="17.25" customHeight="1" x14ac:dyDescent="0.15">
      <c r="B64" s="6" t="e">
        <f>VLOOKUP(C64,테이블명!$A$3:$B$14,2,FALSE)</f>
        <v>#N/A</v>
      </c>
      <c r="C64" s="6" t="s">
        <v>149</v>
      </c>
      <c r="D64" s="6" t="str">
        <f>VLOOKUP(E64,컬럼명조립!B:C,2,FALSE)</f>
        <v>LAST_EDIT_TIME</v>
      </c>
      <c r="E64" s="7" t="s">
        <v>96</v>
      </c>
      <c r="F64" s="7"/>
      <c r="G64" s="6" t="s">
        <v>94</v>
      </c>
      <c r="H64" s="7"/>
      <c r="I64" s="72"/>
      <c r="J64" s="73"/>
      <c r="K64" s="73"/>
      <c r="L64" s="73"/>
      <c r="M64" s="73"/>
      <c r="N64" s="73"/>
      <c r="O64" s="73"/>
      <c r="P64" s="74"/>
      <c r="Q64" s="7"/>
    </row>
    <row r="65" spans="1:26" ht="17.25" customHeight="1" x14ac:dyDescent="0.15">
      <c r="A65" s="2"/>
      <c r="B65" s="6" t="str">
        <f>VLOOKUP(C65,테이블명!$A$3:$B$14,2,FALSE)</f>
        <v>JOB_HOPE_LST</v>
      </c>
      <c r="C65" s="6" t="s">
        <v>152</v>
      </c>
      <c r="D65" s="6" t="str">
        <f>VLOOKUP(E65,컬럼명조립!B:C,2,FALSE)</f>
        <v>MEMB_REGI_DIVI_CODE</v>
      </c>
      <c r="E65" s="6" t="s">
        <v>12</v>
      </c>
      <c r="F65" s="6"/>
      <c r="G65" s="6" t="s">
        <v>11</v>
      </c>
      <c r="H65" s="6">
        <v>2</v>
      </c>
      <c r="I65" s="75" t="s">
        <v>13</v>
      </c>
      <c r="J65" s="73"/>
      <c r="K65" s="73"/>
      <c r="L65" s="73"/>
      <c r="M65" s="73"/>
      <c r="N65" s="73"/>
      <c r="O65" s="73"/>
      <c r="P65" s="74"/>
      <c r="Q65" s="6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6" t="str">
        <f>VLOOKUP(C66,테이블명!$A$3:$B$14,2,FALSE)</f>
        <v>JOB_HOPE_LST</v>
      </c>
      <c r="C66" s="6" t="s">
        <v>152</v>
      </c>
      <c r="D66" s="6" t="str">
        <f>VLOOKUP(E66,컬럼명조립!B:C,2,FALSE)</f>
        <v>SERI_NO</v>
      </c>
      <c r="E66" s="6" t="s">
        <v>15</v>
      </c>
      <c r="F66" s="6"/>
      <c r="G66" s="6" t="s">
        <v>455</v>
      </c>
      <c r="H66" s="6">
        <v>12</v>
      </c>
      <c r="I66" s="75" t="s">
        <v>458</v>
      </c>
      <c r="J66" s="73"/>
      <c r="K66" s="73"/>
      <c r="L66" s="73"/>
      <c r="M66" s="73"/>
      <c r="N66" s="73"/>
      <c r="O66" s="73"/>
      <c r="P66" s="74"/>
      <c r="Q66" s="6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6" t="str">
        <f>VLOOKUP(C67,테이블명!$A$3:$B$14,2,FALSE)</f>
        <v>JOB_HOPE_LST</v>
      </c>
      <c r="C67" s="6" t="s">
        <v>152</v>
      </c>
      <c r="D67" s="6" t="str">
        <f>VLOOKUP(E67,컬럼명조립!B:C,2,FALSE)</f>
        <v>EMPL_DEAL_SERI_NUMB</v>
      </c>
      <c r="E67" s="6" t="s">
        <v>98</v>
      </c>
      <c r="F67" s="6"/>
      <c r="G67" s="6" t="s">
        <v>455</v>
      </c>
      <c r="H67" s="7">
        <v>12</v>
      </c>
      <c r="I67" s="75"/>
      <c r="J67" s="73"/>
      <c r="K67" s="73"/>
      <c r="L67" s="73"/>
      <c r="M67" s="73"/>
      <c r="N67" s="73"/>
      <c r="O67" s="73"/>
      <c r="P67" s="74"/>
      <c r="Q67" s="6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6" t="str">
        <f>VLOOKUP(C68,테이블명!$A$3:$B$14,2,FALSE)</f>
        <v>JOB_HOPE_LST</v>
      </c>
      <c r="C68" s="6" t="s">
        <v>152</v>
      </c>
      <c r="D68" s="6" t="str">
        <f>VLOOKUP(E68,컬럼명조립!B:C,2,FALSE)</f>
        <v>EMPL_HOPE_AREA_CODE</v>
      </c>
      <c r="E68" s="6" t="s">
        <v>153</v>
      </c>
      <c r="F68" s="6"/>
      <c r="G68" s="6" t="s">
        <v>11</v>
      </c>
      <c r="H68" s="6">
        <v>5</v>
      </c>
      <c r="I68" s="75"/>
      <c r="J68" s="73"/>
      <c r="K68" s="73"/>
      <c r="L68" s="73"/>
      <c r="M68" s="73"/>
      <c r="N68" s="73"/>
      <c r="O68" s="73"/>
      <c r="P68" s="74"/>
      <c r="Q68" s="6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6" t="str">
        <f>VLOOKUP(C69,테이블명!$A$3:$B$14,2,FALSE)</f>
        <v>JOB_HOPE_LST</v>
      </c>
      <c r="C69" s="6" t="s">
        <v>152</v>
      </c>
      <c r="D69" s="6" t="str">
        <f>VLOOKUP(E69,컬럼명조립!B:C,2,FALSE)</f>
        <v>EMPL_HOPE_DETA_AREA_CODE</v>
      </c>
      <c r="E69" s="6" t="s">
        <v>154</v>
      </c>
      <c r="F69" s="6"/>
      <c r="G69" s="6" t="s">
        <v>11</v>
      </c>
      <c r="H69" s="6">
        <v>5</v>
      </c>
      <c r="I69" s="72"/>
      <c r="J69" s="73"/>
      <c r="K69" s="73"/>
      <c r="L69" s="73"/>
      <c r="M69" s="73"/>
      <c r="N69" s="73"/>
      <c r="O69" s="73"/>
      <c r="P69" s="74"/>
      <c r="Q69" s="6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6" t="str">
        <f>VLOOKUP(C70,테이블명!$A$3:$B$14,2,FALSE)</f>
        <v>JOB_HOPE_LST</v>
      </c>
      <c r="C70" s="6" t="s">
        <v>152</v>
      </c>
      <c r="D70" s="6" t="str">
        <f>VLOOKUP(E70,컬럼명조립!B:C,2,FALSE)</f>
        <v>FIRS_CREA_DATE</v>
      </c>
      <c r="E70" s="6" t="s">
        <v>92</v>
      </c>
      <c r="F70" s="6"/>
      <c r="G70" s="6" t="s">
        <v>26</v>
      </c>
      <c r="H70" s="6">
        <v>8</v>
      </c>
      <c r="I70" s="72"/>
      <c r="J70" s="73"/>
      <c r="K70" s="73"/>
      <c r="L70" s="73"/>
      <c r="M70" s="73"/>
      <c r="N70" s="73"/>
      <c r="O70" s="73"/>
      <c r="P70" s="74"/>
      <c r="Q70" s="6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6" t="str">
        <f>VLOOKUP(C71,테이블명!$A$3:$B$14,2,FALSE)</f>
        <v>JOB_HOPE_LST</v>
      </c>
      <c r="C71" s="6" t="s">
        <v>152</v>
      </c>
      <c r="D71" s="6" t="str">
        <f>VLOOKUP(E71,컬럼명조립!B:C,2,FALSE)</f>
        <v>FIRS_CREA_TIME</v>
      </c>
      <c r="E71" s="6" t="s">
        <v>93</v>
      </c>
      <c r="F71" s="6"/>
      <c r="G71" s="6" t="s">
        <v>94</v>
      </c>
      <c r="H71" s="6"/>
      <c r="I71" s="72"/>
      <c r="J71" s="73"/>
      <c r="K71" s="73"/>
      <c r="L71" s="73"/>
      <c r="M71" s="73"/>
      <c r="N71" s="73"/>
      <c r="O71" s="73"/>
      <c r="P71" s="74"/>
      <c r="Q71" s="6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6" t="str">
        <f>VLOOKUP(C72,테이블명!$A$3:$B$14,2,FALSE)</f>
        <v>JOB_HOPE_LST</v>
      </c>
      <c r="C72" s="6" t="s">
        <v>152</v>
      </c>
      <c r="D72" s="6" t="str">
        <f>VLOOKUP(E72,컬럼명조립!B:C,2,FALSE)</f>
        <v>LAST_EDIT_DATE</v>
      </c>
      <c r="E72" s="6" t="s">
        <v>95</v>
      </c>
      <c r="F72" s="6"/>
      <c r="G72" s="6" t="s">
        <v>26</v>
      </c>
      <c r="H72" s="6">
        <v>8</v>
      </c>
      <c r="I72" s="72"/>
      <c r="J72" s="73"/>
      <c r="K72" s="73"/>
      <c r="L72" s="73"/>
      <c r="M72" s="73"/>
      <c r="N72" s="73"/>
      <c r="O72" s="73"/>
      <c r="P72" s="74"/>
      <c r="Q72" s="6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6" t="str">
        <f>VLOOKUP(C73,테이블명!$A$3:$B$14,2,FALSE)</f>
        <v>JOB_HOPE_LST</v>
      </c>
      <c r="C73" s="6" t="s">
        <v>152</v>
      </c>
      <c r="D73" s="6" t="str">
        <f>VLOOKUP(E73,컬럼명조립!B:C,2,FALSE)</f>
        <v>LAST_EDIT_TIME</v>
      </c>
      <c r="E73" s="6" t="s">
        <v>96</v>
      </c>
      <c r="F73" s="6"/>
      <c r="G73" s="6" t="s">
        <v>94</v>
      </c>
      <c r="H73" s="6"/>
      <c r="I73" s="72"/>
      <c r="J73" s="73"/>
      <c r="K73" s="73"/>
      <c r="L73" s="73"/>
      <c r="M73" s="73"/>
      <c r="N73" s="73"/>
      <c r="O73" s="73"/>
      <c r="P73" s="74"/>
      <c r="Q73" s="6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6" t="str">
        <f>VLOOKUP(C74,테이블명!$A$3:$B$14,2,FALSE)</f>
        <v>JOB_HUNT_INTR</v>
      </c>
      <c r="C74" s="6" t="s">
        <v>155</v>
      </c>
      <c r="D74" s="6" t="str">
        <f>VLOOKUP(E74,컬럼명조립!B:C,2,FALSE)</f>
        <v>MEMB_REGI_DIVI_CODE</v>
      </c>
      <c r="E74" s="6" t="s">
        <v>12</v>
      </c>
      <c r="F74" s="6"/>
      <c r="G74" s="6" t="s">
        <v>11</v>
      </c>
      <c r="H74" s="6">
        <v>2</v>
      </c>
      <c r="I74" s="75" t="s">
        <v>13</v>
      </c>
      <c r="J74" s="73"/>
      <c r="K74" s="73"/>
      <c r="L74" s="73"/>
      <c r="M74" s="73"/>
      <c r="N74" s="73"/>
      <c r="O74" s="73"/>
      <c r="P74" s="74"/>
      <c r="Q74" s="6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6" t="str">
        <f>VLOOKUP(C75,테이블명!$A$3:$B$14,2,FALSE)</f>
        <v>JOB_HUNT_INTR</v>
      </c>
      <c r="C75" s="6" t="s">
        <v>155</v>
      </c>
      <c r="D75" s="6" t="str">
        <f>VLOOKUP(E75,컬럼명조립!B:C,2,FALSE)</f>
        <v>SERI_NO</v>
      </c>
      <c r="E75" s="6" t="s">
        <v>15</v>
      </c>
      <c r="F75" s="6"/>
      <c r="G75" s="6" t="s">
        <v>455</v>
      </c>
      <c r="H75" s="6">
        <v>12</v>
      </c>
      <c r="I75" s="75" t="s">
        <v>458</v>
      </c>
      <c r="J75" s="73"/>
      <c r="K75" s="73"/>
      <c r="L75" s="73"/>
      <c r="M75" s="73"/>
      <c r="N75" s="73"/>
      <c r="O75" s="73"/>
      <c r="P75" s="74"/>
      <c r="Q75" s="6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6" t="str">
        <f>VLOOKUP(C76,테이블명!$A$3:$B$14,2,FALSE)</f>
        <v>JOB_HUNT_INTR</v>
      </c>
      <c r="C76" s="6" t="s">
        <v>155</v>
      </c>
      <c r="D76" s="6" t="str">
        <f>VLOOKUP(E76,컬럼명조립!B:C,2,FALSE)</f>
        <v>EMPL_DEAL_SERI_NUMB</v>
      </c>
      <c r="E76" s="6" t="s">
        <v>98</v>
      </c>
      <c r="F76" s="6"/>
      <c r="G76" s="6" t="s">
        <v>455</v>
      </c>
      <c r="H76" s="7">
        <v>12</v>
      </c>
      <c r="I76" s="75"/>
      <c r="J76" s="73"/>
      <c r="K76" s="73"/>
      <c r="L76" s="73"/>
      <c r="M76" s="73"/>
      <c r="N76" s="73"/>
      <c r="O76" s="73"/>
      <c r="P76" s="74"/>
      <c r="Q76" s="6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6" t="str">
        <f>VLOOKUP(C77,테이블명!$A$3:$B$14,2,FALSE)</f>
        <v>JOB_HUNT_INTR</v>
      </c>
      <c r="C77" s="6" t="s">
        <v>155</v>
      </c>
      <c r="D77" s="6" t="str">
        <f>VLOOKUP(E77,컬럼명조립!B:C,2,FALSE)</f>
        <v>PERS_INTR_TITL</v>
      </c>
      <c r="E77" s="6" t="s">
        <v>156</v>
      </c>
      <c r="F77" s="6"/>
      <c r="G77" s="6" t="s">
        <v>157</v>
      </c>
      <c r="H77" s="6">
        <v>100</v>
      </c>
      <c r="I77" s="72"/>
      <c r="J77" s="73"/>
      <c r="K77" s="73"/>
      <c r="L77" s="73"/>
      <c r="M77" s="73"/>
      <c r="N77" s="73"/>
      <c r="O77" s="73"/>
      <c r="P77" s="74"/>
      <c r="Q77" s="6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6" t="str">
        <f>VLOOKUP(C78,테이블명!$A$3:$B$14,2,FALSE)</f>
        <v>JOB_HUNT_INTR</v>
      </c>
      <c r="C78" s="6" t="s">
        <v>155</v>
      </c>
      <c r="D78" s="6" t="str">
        <f>VLOOKUP(E78,컬럼명조립!B:C,2,FALSE)</f>
        <v>PERS_INTR_REMA</v>
      </c>
      <c r="E78" s="6" t="s">
        <v>158</v>
      </c>
      <c r="F78" s="6"/>
      <c r="G78" s="6" t="s">
        <v>157</v>
      </c>
      <c r="H78" s="6">
        <v>1000</v>
      </c>
      <c r="I78" s="72"/>
      <c r="J78" s="73"/>
      <c r="K78" s="73"/>
      <c r="L78" s="73"/>
      <c r="M78" s="73"/>
      <c r="N78" s="73"/>
      <c r="O78" s="73"/>
      <c r="P78" s="74"/>
      <c r="Q78" s="6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6" t="str">
        <f>VLOOKUP(C79,테이블명!$A$3:$B$14,2,FALSE)</f>
        <v>JOB_HUNT_INTR</v>
      </c>
      <c r="C79" s="6" t="s">
        <v>155</v>
      </c>
      <c r="D79" s="6" t="str">
        <f>VLOOKUP(E79,컬럼명조립!B:C,2,FALSE)</f>
        <v>FIRS_CREA_DATE</v>
      </c>
      <c r="E79" s="6" t="s">
        <v>92</v>
      </c>
      <c r="F79" s="6"/>
      <c r="G79" s="6" t="s">
        <v>26</v>
      </c>
      <c r="H79" s="6">
        <v>8</v>
      </c>
      <c r="I79" s="72"/>
      <c r="J79" s="73"/>
      <c r="K79" s="73"/>
      <c r="L79" s="73"/>
      <c r="M79" s="73"/>
      <c r="N79" s="73"/>
      <c r="O79" s="73"/>
      <c r="P79" s="74"/>
      <c r="Q79" s="6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6" t="str">
        <f>VLOOKUP(C80,테이블명!$A$3:$B$14,2,FALSE)</f>
        <v>JOB_HUNT_INTR</v>
      </c>
      <c r="C80" s="6" t="s">
        <v>155</v>
      </c>
      <c r="D80" s="6" t="str">
        <f>VLOOKUP(E80,컬럼명조립!B:C,2,FALSE)</f>
        <v>FIRS_CREA_TIME</v>
      </c>
      <c r="E80" s="6" t="s">
        <v>93</v>
      </c>
      <c r="F80" s="6"/>
      <c r="G80" s="6" t="s">
        <v>94</v>
      </c>
      <c r="H80" s="6"/>
      <c r="I80" s="72"/>
      <c r="J80" s="73"/>
      <c r="K80" s="73"/>
      <c r="L80" s="73"/>
      <c r="M80" s="73"/>
      <c r="N80" s="73"/>
      <c r="O80" s="73"/>
      <c r="P80" s="74"/>
      <c r="Q80" s="6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6" t="str">
        <f>VLOOKUP(C81,테이블명!$A$3:$B$14,2,FALSE)</f>
        <v>JOB_HUNT_INTR</v>
      </c>
      <c r="C81" s="6" t="s">
        <v>155</v>
      </c>
      <c r="D81" s="6" t="str">
        <f>VLOOKUP(E81,컬럼명조립!B:C,2,FALSE)</f>
        <v>LAST_EDIT_DATE</v>
      </c>
      <c r="E81" s="6" t="s">
        <v>95</v>
      </c>
      <c r="F81" s="6"/>
      <c r="G81" s="6" t="s">
        <v>26</v>
      </c>
      <c r="H81" s="6">
        <v>8</v>
      </c>
      <c r="I81" s="72"/>
      <c r="J81" s="73"/>
      <c r="K81" s="73"/>
      <c r="L81" s="73"/>
      <c r="M81" s="73"/>
      <c r="N81" s="73"/>
      <c r="O81" s="73"/>
      <c r="P81" s="74"/>
      <c r="Q81" s="6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6" t="str">
        <f>VLOOKUP(C82,테이블명!$A$3:$B$14,2,FALSE)</f>
        <v>JOB_HUNT_INTR</v>
      </c>
      <c r="C82" s="6" t="s">
        <v>155</v>
      </c>
      <c r="D82" s="6" t="str">
        <f>VLOOKUP(E82,컬럼명조립!B:C,2,FALSE)</f>
        <v>LAST_EDIT_TIME</v>
      </c>
      <c r="E82" s="6" t="s">
        <v>96</v>
      </c>
      <c r="F82" s="6"/>
      <c r="G82" s="6" t="s">
        <v>94</v>
      </c>
      <c r="H82" s="6"/>
      <c r="I82" s="72"/>
      <c r="J82" s="73"/>
      <c r="K82" s="73"/>
      <c r="L82" s="73"/>
      <c r="M82" s="73"/>
      <c r="N82" s="73"/>
      <c r="O82" s="73"/>
      <c r="P82" s="74"/>
      <c r="Q82" s="6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6" t="str">
        <f>VLOOKUP(C83,테이블명!$A$3:$B$14,2,FALSE)</f>
        <v>COMM_CODE_LST</v>
      </c>
      <c r="C83" s="6" t="s">
        <v>159</v>
      </c>
      <c r="D83" s="6" t="str">
        <f>VLOOKUP(E83,컬럼명조립!B:C,2,FALSE)</f>
        <v>MAJO_CODE</v>
      </c>
      <c r="E83" s="6" t="s">
        <v>160</v>
      </c>
      <c r="F83" s="6"/>
      <c r="G83" s="6" t="s">
        <v>11</v>
      </c>
      <c r="H83" s="6">
        <v>6</v>
      </c>
      <c r="I83" s="75"/>
      <c r="J83" s="73"/>
      <c r="K83" s="73"/>
      <c r="L83" s="73"/>
      <c r="M83" s="73"/>
      <c r="N83" s="73"/>
      <c r="O83" s="73"/>
      <c r="P83" s="74"/>
      <c r="Q83" s="6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6" t="str">
        <f>VLOOKUP(C84,테이블명!$A$3:$B$14,2,FALSE)</f>
        <v>COMM_CODE_LST</v>
      </c>
      <c r="C84" s="6" t="s">
        <v>159</v>
      </c>
      <c r="D84" s="6" t="str">
        <f>VLOOKUP(E84,컬럼명조립!B:C,2,FALSE)</f>
        <v>MIDD_CODE</v>
      </c>
      <c r="E84" s="6" t="s">
        <v>161</v>
      </c>
      <c r="F84" s="6"/>
      <c r="G84" s="6" t="s">
        <v>11</v>
      </c>
      <c r="H84" s="6">
        <v>6</v>
      </c>
      <c r="I84" s="75"/>
      <c r="J84" s="73"/>
      <c r="K84" s="73"/>
      <c r="L84" s="73"/>
      <c r="M84" s="73"/>
      <c r="N84" s="73"/>
      <c r="O84" s="73"/>
      <c r="P84" s="74"/>
      <c r="Q84" s="6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6" t="str">
        <f>VLOOKUP(C85,테이블명!$A$3:$B$14,2,FALSE)</f>
        <v>COMM_CODE_LST</v>
      </c>
      <c r="C85" s="6" t="s">
        <v>159</v>
      </c>
      <c r="D85" s="6" t="str">
        <f>VLOOKUP(E85,컬럼명조립!B:C,2,FALSE)</f>
        <v>MAJO_TITL</v>
      </c>
      <c r="E85" s="6" t="s">
        <v>162</v>
      </c>
      <c r="F85" s="6"/>
      <c r="G85" s="6" t="s">
        <v>11</v>
      </c>
      <c r="H85" s="6">
        <v>100</v>
      </c>
      <c r="I85" s="72"/>
      <c r="J85" s="73"/>
      <c r="K85" s="73"/>
      <c r="L85" s="73"/>
      <c r="M85" s="73"/>
      <c r="N85" s="73"/>
      <c r="O85" s="73"/>
      <c r="P85" s="74"/>
      <c r="Q85" s="6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6" t="str">
        <f>VLOOKUP(C86,테이블명!$A$3:$B$14,2,FALSE)</f>
        <v>COMM_CODE_LST</v>
      </c>
      <c r="C86" s="6" t="s">
        <v>159</v>
      </c>
      <c r="D86" s="6" t="str">
        <f>VLOOKUP(E86,컬럼명조립!B:C,2,FALSE)</f>
        <v>SMAL_NAME</v>
      </c>
      <c r="E86" s="6" t="s">
        <v>163</v>
      </c>
      <c r="F86" s="6"/>
      <c r="G86" s="6" t="s">
        <v>11</v>
      </c>
      <c r="H86" s="6">
        <v>100</v>
      </c>
      <c r="I86" s="72"/>
      <c r="J86" s="73"/>
      <c r="K86" s="73"/>
      <c r="L86" s="73"/>
      <c r="M86" s="73"/>
      <c r="N86" s="73"/>
      <c r="O86" s="73"/>
      <c r="P86" s="74"/>
      <c r="Q86" s="6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6" t="str">
        <f>VLOOKUP(C87,테이블명!$A$3:$B$14,2,FALSE)</f>
        <v>COMM_CODE_LST</v>
      </c>
      <c r="C87" s="6" t="s">
        <v>159</v>
      </c>
      <c r="D87" s="6" t="str">
        <f>VLOOKUP(E87,컬럼명조립!B:C,2,FALSE)</f>
        <v>MAJO_COMP_TITL</v>
      </c>
      <c r="E87" s="6" t="s">
        <v>164</v>
      </c>
      <c r="F87" s="6"/>
      <c r="G87" s="6" t="s">
        <v>11</v>
      </c>
      <c r="H87" s="6">
        <v>50</v>
      </c>
      <c r="I87" s="72"/>
      <c r="J87" s="73"/>
      <c r="K87" s="73"/>
      <c r="L87" s="73"/>
      <c r="M87" s="73"/>
      <c r="N87" s="73"/>
      <c r="O87" s="73"/>
      <c r="P87" s="74"/>
      <c r="Q87" s="6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6" t="str">
        <f>VLOOKUP(C88,테이블명!$A$3:$B$14,2,FALSE)</f>
        <v>COMM_CODE_LST</v>
      </c>
      <c r="C88" s="6" t="s">
        <v>159</v>
      </c>
      <c r="D88" s="6" t="str">
        <f>VLOOKUP(E88,컬럼명조립!B:C,2,FALSE)</f>
        <v>MIDD_COMP_TITL</v>
      </c>
      <c r="E88" s="6" t="s">
        <v>165</v>
      </c>
      <c r="F88" s="6"/>
      <c r="G88" s="6" t="s">
        <v>11</v>
      </c>
      <c r="H88" s="6">
        <v>50</v>
      </c>
      <c r="I88" s="72"/>
      <c r="J88" s="73"/>
      <c r="K88" s="73"/>
      <c r="L88" s="73"/>
      <c r="M88" s="73"/>
      <c r="N88" s="73"/>
      <c r="O88" s="73"/>
      <c r="P88" s="74"/>
      <c r="Q88" s="6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6" t="str">
        <f>VLOOKUP(C89,테이블명!$A$3:$B$14,2,FALSE)</f>
        <v>COMM_CODE_LST</v>
      </c>
      <c r="C89" s="6" t="s">
        <v>159</v>
      </c>
      <c r="D89" s="6" t="str">
        <f>VLOOKUP(E89,컬럼명조립!B:C,2,FALSE)</f>
        <v>FIRS_CREA_DATE</v>
      </c>
      <c r="E89" s="6" t="s">
        <v>92</v>
      </c>
      <c r="F89" s="6"/>
      <c r="G89" s="6" t="s">
        <v>26</v>
      </c>
      <c r="H89" s="6">
        <v>8</v>
      </c>
      <c r="I89" s="72"/>
      <c r="J89" s="73"/>
      <c r="K89" s="73"/>
      <c r="L89" s="73"/>
      <c r="M89" s="73"/>
      <c r="N89" s="73"/>
      <c r="O89" s="73"/>
      <c r="P89" s="74"/>
      <c r="Q89" s="6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6" t="str">
        <f>VLOOKUP(C90,테이블명!$A$3:$B$14,2,FALSE)</f>
        <v>COMM_CODE_LST</v>
      </c>
      <c r="C90" s="6" t="s">
        <v>159</v>
      </c>
      <c r="D90" s="6" t="str">
        <f>VLOOKUP(E90,컬럼명조립!B:C,2,FALSE)</f>
        <v>FIRS_CREA_TIME</v>
      </c>
      <c r="E90" s="6" t="s">
        <v>93</v>
      </c>
      <c r="F90" s="6"/>
      <c r="G90" s="6" t="s">
        <v>94</v>
      </c>
      <c r="H90" s="6"/>
      <c r="I90" s="72"/>
      <c r="J90" s="73"/>
      <c r="K90" s="73"/>
      <c r="L90" s="73"/>
      <c r="M90" s="73"/>
      <c r="N90" s="73"/>
      <c r="O90" s="73"/>
      <c r="P90" s="74"/>
      <c r="Q90" s="6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6" t="str">
        <f>VLOOKUP(C91,테이블명!$A$3:$B$14,2,FALSE)</f>
        <v>COMM_CODE_LST</v>
      </c>
      <c r="C91" s="6" t="s">
        <v>159</v>
      </c>
      <c r="D91" s="6" t="str">
        <f>VLOOKUP(E91,컬럼명조립!B:C,2,FALSE)</f>
        <v>LAST_EDIT_DATE</v>
      </c>
      <c r="E91" s="6" t="s">
        <v>95</v>
      </c>
      <c r="F91" s="6"/>
      <c r="G91" s="6" t="s">
        <v>26</v>
      </c>
      <c r="H91" s="6">
        <v>8</v>
      </c>
      <c r="I91" s="72"/>
      <c r="J91" s="73"/>
      <c r="K91" s="73"/>
      <c r="L91" s="73"/>
      <c r="M91" s="73"/>
      <c r="N91" s="73"/>
      <c r="O91" s="73"/>
      <c r="P91" s="74"/>
      <c r="Q91" s="6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6" t="str">
        <f>VLOOKUP(C92,테이블명!$A$3:$B$14,2,FALSE)</f>
        <v>COMM_CODE_LST</v>
      </c>
      <c r="C92" s="6" t="s">
        <v>159</v>
      </c>
      <c r="D92" s="6" t="str">
        <f>VLOOKUP(E92,컬럼명조립!B:C,2,FALSE)</f>
        <v>LAST_EDIT_TIME</v>
      </c>
      <c r="E92" s="6" t="s">
        <v>96</v>
      </c>
      <c r="F92" s="6"/>
      <c r="G92" s="6" t="s">
        <v>94</v>
      </c>
      <c r="H92" s="6"/>
      <c r="I92" s="72"/>
      <c r="J92" s="73"/>
      <c r="K92" s="73"/>
      <c r="L92" s="73"/>
      <c r="M92" s="73"/>
      <c r="N92" s="73"/>
      <c r="O92" s="73"/>
      <c r="P92" s="74"/>
      <c r="Q92" s="6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B93" s="6" t="str">
        <f>VLOOKUP(C93,테이블명!$A$3:$B$14,2,FALSE)</f>
        <v>SEQ_ACCT_LST</v>
      </c>
      <c r="C93" s="6" t="s">
        <v>166</v>
      </c>
      <c r="D93" s="6" t="str">
        <f>VLOOKUP(E93,컬럼명조립!B:C,2,FALSE)</f>
        <v>JOB_DIVI_CODE</v>
      </c>
      <c r="E93" s="7" t="s">
        <v>167</v>
      </c>
      <c r="F93" s="7"/>
      <c r="G93" s="7" t="s">
        <v>11</v>
      </c>
      <c r="H93" s="7">
        <v>6</v>
      </c>
      <c r="I93" s="75"/>
      <c r="J93" s="73"/>
      <c r="K93" s="73"/>
      <c r="L93" s="73"/>
      <c r="M93" s="73"/>
      <c r="N93" s="73"/>
      <c r="O93" s="73"/>
      <c r="P93" s="74"/>
      <c r="Q93" s="7"/>
    </row>
    <row r="94" spans="1:26" ht="17.25" customHeight="1" x14ac:dyDescent="0.15">
      <c r="B94" s="6" t="str">
        <f>VLOOKUP(C94,테이블명!$A$3:$B$14,2,FALSE)</f>
        <v>SEQ_ACCT_LST</v>
      </c>
      <c r="C94" s="6" t="s">
        <v>166</v>
      </c>
      <c r="D94" s="6" t="str">
        <f>VLOOKUP(E94,컬럼명조립!B:C,2,FALSE)</f>
        <v>ACCR_DIVI_CODE</v>
      </c>
      <c r="E94" s="7" t="s">
        <v>168</v>
      </c>
      <c r="F94" s="7"/>
      <c r="G94" s="7" t="s">
        <v>11</v>
      </c>
      <c r="H94" s="7">
        <v>6</v>
      </c>
      <c r="I94" s="75"/>
      <c r="J94" s="73"/>
      <c r="K94" s="73"/>
      <c r="L94" s="73"/>
      <c r="M94" s="73"/>
      <c r="N94" s="73"/>
      <c r="O94" s="73"/>
      <c r="P94" s="74"/>
      <c r="Q94" s="7"/>
    </row>
    <row r="95" spans="1:26" ht="17.25" customHeight="1" x14ac:dyDescent="0.15">
      <c r="B95" s="6" t="str">
        <f>VLOOKUP(C95,테이블명!$A$3:$B$14,2,FALSE)</f>
        <v>SEQ_ACCT_LST</v>
      </c>
      <c r="C95" s="6" t="s">
        <v>166</v>
      </c>
      <c r="D95" s="6" t="str">
        <f>VLOOKUP(E95,컬럼명조립!B:C,2,FALSE)</f>
        <v>SERI_NO</v>
      </c>
      <c r="E95" s="7" t="s">
        <v>15</v>
      </c>
      <c r="F95" s="7"/>
      <c r="G95" s="6" t="s">
        <v>455</v>
      </c>
      <c r="H95" s="7">
        <v>12</v>
      </c>
      <c r="I95" s="75"/>
      <c r="J95" s="73"/>
      <c r="K95" s="73"/>
      <c r="L95" s="73"/>
      <c r="M95" s="73"/>
      <c r="N95" s="73"/>
      <c r="O95" s="73"/>
      <c r="P95" s="74"/>
      <c r="Q95" s="7"/>
    </row>
    <row r="96" spans="1:26" ht="17.25" customHeight="1" x14ac:dyDescent="0.15">
      <c r="B96" s="6" t="str">
        <f>VLOOKUP(C96,테이블명!$A$3:$B$14,2,FALSE)</f>
        <v>SEQ_ACCT_LST</v>
      </c>
      <c r="C96" s="6" t="s">
        <v>166</v>
      </c>
      <c r="D96" s="6" t="str">
        <f>VLOOKUP(E96,컬럼명조립!B:C,2,FALSE)</f>
        <v>FIRS_CREA_DATE</v>
      </c>
      <c r="E96" s="7" t="s">
        <v>92</v>
      </c>
      <c r="F96" s="7"/>
      <c r="G96" s="6" t="s">
        <v>26</v>
      </c>
      <c r="H96" s="7">
        <v>8</v>
      </c>
      <c r="I96" s="72"/>
      <c r="J96" s="73"/>
      <c r="K96" s="73"/>
      <c r="L96" s="73"/>
      <c r="M96" s="73"/>
      <c r="N96" s="73"/>
      <c r="O96" s="73"/>
      <c r="P96" s="74"/>
      <c r="Q96" s="7"/>
    </row>
    <row r="97" spans="1:26" ht="17.25" customHeight="1" x14ac:dyDescent="0.15">
      <c r="B97" s="6" t="str">
        <f>VLOOKUP(C97,테이블명!$A$3:$B$14,2,FALSE)</f>
        <v>SEQ_ACCT_LST</v>
      </c>
      <c r="C97" s="6" t="s">
        <v>166</v>
      </c>
      <c r="D97" s="6" t="str">
        <f>VLOOKUP(E97,컬럼명조립!B:C,2,FALSE)</f>
        <v>FIRS_CREA_TIME</v>
      </c>
      <c r="E97" s="7" t="s">
        <v>93</v>
      </c>
      <c r="F97" s="7"/>
      <c r="G97" s="6" t="s">
        <v>94</v>
      </c>
      <c r="H97" s="7"/>
      <c r="I97" s="72"/>
      <c r="J97" s="73"/>
      <c r="K97" s="73"/>
      <c r="L97" s="73"/>
      <c r="M97" s="73"/>
      <c r="N97" s="73"/>
      <c r="O97" s="73"/>
      <c r="P97" s="74"/>
      <c r="Q97" s="7"/>
    </row>
    <row r="98" spans="1:26" ht="17.25" customHeight="1" x14ac:dyDescent="0.15">
      <c r="B98" s="6" t="str">
        <f>VLOOKUP(C98,테이블명!$A$3:$B$14,2,FALSE)</f>
        <v>SEQ_ACCT_LST</v>
      </c>
      <c r="C98" s="6" t="s">
        <v>166</v>
      </c>
      <c r="D98" s="6" t="str">
        <f>VLOOKUP(E98,컬럼명조립!B:C,2,FALSE)</f>
        <v>LAST_EDIT_DATE</v>
      </c>
      <c r="E98" s="7" t="s">
        <v>95</v>
      </c>
      <c r="F98" s="7"/>
      <c r="G98" s="6" t="s">
        <v>26</v>
      </c>
      <c r="H98" s="7">
        <v>8</v>
      </c>
      <c r="I98" s="72"/>
      <c r="J98" s="73"/>
      <c r="K98" s="73"/>
      <c r="L98" s="73"/>
      <c r="M98" s="73"/>
      <c r="N98" s="73"/>
      <c r="O98" s="73"/>
      <c r="P98" s="74"/>
      <c r="Q98" s="7"/>
    </row>
    <row r="99" spans="1:26" ht="17.25" customHeight="1" x14ac:dyDescent="0.15">
      <c r="B99" s="6" t="str">
        <f>VLOOKUP(C99,테이블명!$A$3:$B$14,2,FALSE)</f>
        <v>SEQ_ACCT_LST</v>
      </c>
      <c r="C99" s="6" t="s">
        <v>166</v>
      </c>
      <c r="D99" s="6" t="str">
        <f>VLOOKUP(E99,컬럼명조립!B:C,2,FALSE)</f>
        <v>LAST_EDIT_TIME</v>
      </c>
      <c r="E99" s="7" t="s">
        <v>96</v>
      </c>
      <c r="F99" s="7"/>
      <c r="G99" s="6" t="s">
        <v>94</v>
      </c>
      <c r="H99" s="7"/>
      <c r="I99" s="72"/>
      <c r="J99" s="73"/>
      <c r="K99" s="73"/>
      <c r="L99" s="73"/>
      <c r="M99" s="73"/>
      <c r="N99" s="73"/>
      <c r="O99" s="73"/>
      <c r="P99" s="74"/>
      <c r="Q99" s="7"/>
    </row>
    <row r="100" spans="1:26" ht="17.25" customHeight="1" x14ac:dyDescent="0.15">
      <c r="A100" s="2"/>
      <c r="B100" s="6" t="e">
        <f>VLOOKUP(C100,테이블명!$A$3:$B$14,2,FALSE)</f>
        <v>#N/A</v>
      </c>
      <c r="C100" s="6" t="s">
        <v>169</v>
      </c>
      <c r="D100" s="6" t="str">
        <f>VLOOKUP(E100,컬럼명조립!B:C,2,FALSE)</f>
        <v>MEMB_REGI_DIVI_CODE</v>
      </c>
      <c r="E100" s="6" t="s">
        <v>12</v>
      </c>
      <c r="F100" s="6"/>
      <c r="G100" s="6" t="s">
        <v>11</v>
      </c>
      <c r="H100" s="6">
        <v>2</v>
      </c>
      <c r="I100" s="75" t="s">
        <v>13</v>
      </c>
      <c r="J100" s="73"/>
      <c r="K100" s="73"/>
      <c r="L100" s="73"/>
      <c r="M100" s="73"/>
      <c r="N100" s="73"/>
      <c r="O100" s="73"/>
      <c r="P100" s="74"/>
      <c r="Q100" s="6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6" t="e">
        <f>VLOOKUP(C101,테이블명!$A$3:$B$14,2,FALSE)</f>
        <v>#N/A</v>
      </c>
      <c r="C101" s="6" t="s">
        <v>169</v>
      </c>
      <c r="D101" s="6" t="str">
        <f>VLOOKUP(E101,컬럼명조립!B:C,2,FALSE)</f>
        <v>SERI_NO</v>
      </c>
      <c r="E101" s="6" t="s">
        <v>15</v>
      </c>
      <c r="F101" s="6"/>
      <c r="G101" s="6" t="s">
        <v>455</v>
      </c>
      <c r="H101" s="6">
        <v>12</v>
      </c>
      <c r="I101" s="75" t="s">
        <v>458</v>
      </c>
      <c r="J101" s="73"/>
      <c r="K101" s="73"/>
      <c r="L101" s="73"/>
      <c r="M101" s="73"/>
      <c r="N101" s="73"/>
      <c r="O101" s="73"/>
      <c r="P101" s="74"/>
      <c r="Q101" s="6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6" t="e">
        <f>VLOOKUP(C102,테이블명!$A$3:$B$14,2,FALSE)</f>
        <v>#N/A</v>
      </c>
      <c r="C102" s="6" t="s">
        <v>169</v>
      </c>
      <c r="D102" s="6" t="str">
        <f>VLOOKUP(E102,컬럼명조립!B:C,2,FALSE)</f>
        <v>DISS_HAND_SERI</v>
      </c>
      <c r="E102" s="6" t="s">
        <v>170</v>
      </c>
      <c r="F102" s="6"/>
      <c r="G102" s="6" t="s">
        <v>455</v>
      </c>
      <c r="H102" s="7">
        <v>12</v>
      </c>
      <c r="I102" s="75"/>
      <c r="J102" s="73"/>
      <c r="K102" s="73"/>
      <c r="L102" s="73"/>
      <c r="M102" s="73"/>
      <c r="N102" s="73"/>
      <c r="O102" s="73"/>
      <c r="P102" s="74"/>
      <c r="Q102" s="6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6" t="e">
        <f>VLOOKUP(C103,테이블명!$A$3:$B$14,2,FALSE)</f>
        <v>#N/A</v>
      </c>
      <c r="C103" s="6" t="s">
        <v>169</v>
      </c>
      <c r="D103" s="6" t="str">
        <f>VLOOKUP(E103,컬럼명조립!B:C,2,FALSE)</f>
        <v>DISS_ACCE_DATE</v>
      </c>
      <c r="E103" s="6" t="s">
        <v>171</v>
      </c>
      <c r="F103" s="6"/>
      <c r="G103" s="6" t="s">
        <v>26</v>
      </c>
      <c r="H103" s="6">
        <v>8</v>
      </c>
      <c r="I103" s="72"/>
      <c r="J103" s="73"/>
      <c r="K103" s="73"/>
      <c r="L103" s="73"/>
      <c r="M103" s="73"/>
      <c r="N103" s="73"/>
      <c r="O103" s="73"/>
      <c r="P103" s="74"/>
      <c r="Q103" s="6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6" t="e">
        <f>VLOOKUP(C104,테이블명!$A$3:$B$14,2,FALSE)</f>
        <v>#N/A</v>
      </c>
      <c r="C104" s="6" t="s">
        <v>169</v>
      </c>
      <c r="D104" s="6" t="str">
        <f>VLOOKUP(E104,컬럼명조립!B:C,2,FALSE)</f>
        <v>DISS_ACCE_TIME</v>
      </c>
      <c r="E104" s="6" t="s">
        <v>172</v>
      </c>
      <c r="F104" s="6"/>
      <c r="G104" s="6" t="s">
        <v>94</v>
      </c>
      <c r="H104" s="6"/>
      <c r="I104" s="72"/>
      <c r="J104" s="73"/>
      <c r="K104" s="73"/>
      <c r="L104" s="73"/>
      <c r="M104" s="73"/>
      <c r="N104" s="73"/>
      <c r="O104" s="73"/>
      <c r="P104" s="74"/>
      <c r="Q104" s="6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6" t="e">
        <f>VLOOKUP(C105,테이블명!$A$3:$B$14,2,FALSE)</f>
        <v>#N/A</v>
      </c>
      <c r="C105" s="6" t="s">
        <v>169</v>
      </c>
      <c r="D105" s="6" t="str">
        <f>VLOOKUP(E105,컬럼명조립!B:C,2,FALSE)</f>
        <v>DISS_ACCE_CUST</v>
      </c>
      <c r="E105" s="6" t="s">
        <v>173</v>
      </c>
      <c r="F105" s="6"/>
      <c r="G105" s="6" t="s">
        <v>16</v>
      </c>
      <c r="H105" s="6"/>
      <c r="I105" s="72"/>
      <c r="J105" s="73"/>
      <c r="K105" s="73"/>
      <c r="L105" s="73"/>
      <c r="M105" s="73"/>
      <c r="N105" s="73"/>
      <c r="O105" s="73"/>
      <c r="P105" s="74"/>
      <c r="Q105" s="6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6" t="e">
        <f>VLOOKUP(C106,테이블명!$A$3:$B$14,2,FALSE)</f>
        <v>#N/A</v>
      </c>
      <c r="C106" s="6" t="s">
        <v>169</v>
      </c>
      <c r="D106" s="6" t="str">
        <f>VLOOKUP(E106,컬럼명조립!B:C,2,FALSE)</f>
        <v>DISS_ACCE_CUST_RERA</v>
      </c>
      <c r="E106" s="6" t="s">
        <v>174</v>
      </c>
      <c r="F106" s="6"/>
      <c r="G106" s="6" t="s">
        <v>11</v>
      </c>
      <c r="H106" s="6">
        <v>6</v>
      </c>
      <c r="I106" s="72"/>
      <c r="J106" s="73"/>
      <c r="K106" s="73"/>
      <c r="L106" s="73"/>
      <c r="M106" s="73"/>
      <c r="N106" s="73"/>
      <c r="O106" s="73"/>
      <c r="P106" s="74"/>
      <c r="Q106" s="6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6" t="e">
        <f>VLOOKUP(C107,테이블명!$A$3:$B$14,2,FALSE)</f>
        <v>#N/A</v>
      </c>
      <c r="C107" s="6" t="s">
        <v>169</v>
      </c>
      <c r="D107" s="6" t="str">
        <f>VLOOKUP(E107,컬럼명조립!B:C,2,FALSE)</f>
        <v>DISS_CATE_CODE</v>
      </c>
      <c r="E107" s="6" t="s">
        <v>91</v>
      </c>
      <c r="F107" s="6"/>
      <c r="G107" s="6" t="s">
        <v>11</v>
      </c>
      <c r="H107" s="6">
        <v>6</v>
      </c>
      <c r="I107" s="72"/>
      <c r="J107" s="73"/>
      <c r="K107" s="73"/>
      <c r="L107" s="73"/>
      <c r="M107" s="73"/>
      <c r="N107" s="73"/>
      <c r="O107" s="73"/>
      <c r="P107" s="74"/>
      <c r="Q107" s="6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6" t="e">
        <f>VLOOKUP(C108,테이블명!$A$3:$B$14,2,FALSE)</f>
        <v>#N/A</v>
      </c>
      <c r="C108" s="6" t="s">
        <v>169</v>
      </c>
      <c r="D108" s="6" t="str">
        <f>VLOOKUP(E108,컬럼명조립!B:C,2,FALSE)</f>
        <v>DISS_DETA_INFO</v>
      </c>
      <c r="E108" s="6" t="s">
        <v>175</v>
      </c>
      <c r="F108" s="6"/>
      <c r="G108" s="6" t="s">
        <v>11</v>
      </c>
      <c r="H108" s="6">
        <v>1000</v>
      </c>
      <c r="I108" s="72"/>
      <c r="J108" s="73"/>
      <c r="K108" s="73"/>
      <c r="L108" s="73"/>
      <c r="M108" s="73"/>
      <c r="N108" s="73"/>
      <c r="O108" s="73"/>
      <c r="P108" s="74"/>
      <c r="Q108" s="6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6" t="e">
        <f>VLOOKUP(C109,테이블명!$A$3:$B$14,2,FALSE)</f>
        <v>#N/A</v>
      </c>
      <c r="C109" s="6" t="s">
        <v>169</v>
      </c>
      <c r="D109" s="6" t="str">
        <f>VLOOKUP(E109,컬럼명조립!B:C,2,FALSE)</f>
        <v>DEAL_STOP_YN</v>
      </c>
      <c r="E109" s="6" t="s">
        <v>90</v>
      </c>
      <c r="F109" s="6"/>
      <c r="G109" s="6" t="s">
        <v>11</v>
      </c>
      <c r="H109" s="6">
        <v>1</v>
      </c>
      <c r="I109" s="72"/>
      <c r="J109" s="73"/>
      <c r="K109" s="73"/>
      <c r="L109" s="73"/>
      <c r="M109" s="73"/>
      <c r="N109" s="73"/>
      <c r="O109" s="73"/>
      <c r="P109" s="74"/>
      <c r="Q109" s="6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6" t="e">
        <f>VLOOKUP(C110,테이블명!$A$3:$B$14,2,FALSE)</f>
        <v>#N/A</v>
      </c>
      <c r="C110" s="6" t="s">
        <v>169</v>
      </c>
      <c r="D110" s="6" t="str">
        <f>VLOOKUP(E110,컬럼명조립!B:C,2,FALSE)</f>
        <v>REGI_ACCE_YN</v>
      </c>
      <c r="E110" s="6" t="s">
        <v>176</v>
      </c>
      <c r="F110" s="6"/>
      <c r="G110" s="6" t="s">
        <v>11</v>
      </c>
      <c r="H110" s="6">
        <v>1</v>
      </c>
      <c r="I110" s="72"/>
      <c r="J110" s="73"/>
      <c r="K110" s="73"/>
      <c r="L110" s="73"/>
      <c r="M110" s="73"/>
      <c r="N110" s="73"/>
      <c r="O110" s="73"/>
      <c r="P110" s="74"/>
      <c r="Q110" s="6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6" t="e">
        <f>VLOOKUP(C111,테이블명!$A$3:$B$14,2,FALSE)</f>
        <v>#N/A</v>
      </c>
      <c r="C111" s="6" t="s">
        <v>169</v>
      </c>
      <c r="D111" s="6" t="str">
        <f>VLOOKUP(E111,컬럼명조립!B:C,2,FALSE)</f>
        <v>REGI_ACCE_CONT</v>
      </c>
      <c r="E111" s="6" t="s">
        <v>177</v>
      </c>
      <c r="F111" s="6"/>
      <c r="G111" s="6" t="s">
        <v>11</v>
      </c>
      <c r="H111" s="6">
        <v>1000</v>
      </c>
      <c r="I111" s="72"/>
      <c r="J111" s="73"/>
      <c r="K111" s="73"/>
      <c r="L111" s="73"/>
      <c r="M111" s="73"/>
      <c r="N111" s="73"/>
      <c r="O111" s="73"/>
      <c r="P111" s="74"/>
      <c r="Q111" s="6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6" t="e">
        <f>VLOOKUP(C112,테이블명!$A$3:$B$14,2,FALSE)</f>
        <v>#N/A</v>
      </c>
      <c r="C112" s="6" t="s">
        <v>169</v>
      </c>
      <c r="D112" s="6" t="str">
        <f>VLOOKUP(E112,컬럼명조립!B:C,2,FALSE)</f>
        <v>REGI_ACCE_CUST</v>
      </c>
      <c r="E112" s="6" t="s">
        <v>178</v>
      </c>
      <c r="F112" s="6"/>
      <c r="G112" s="6" t="s">
        <v>16</v>
      </c>
      <c r="H112" s="6"/>
      <c r="I112" s="72"/>
      <c r="J112" s="73"/>
      <c r="K112" s="73"/>
      <c r="L112" s="73"/>
      <c r="M112" s="73"/>
      <c r="N112" s="73"/>
      <c r="O112" s="73"/>
      <c r="P112" s="74"/>
      <c r="Q112" s="6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6" t="e">
        <f>VLOOKUP(C113,테이블명!$A$3:$B$14,2,FALSE)</f>
        <v>#N/A</v>
      </c>
      <c r="C113" s="6" t="s">
        <v>169</v>
      </c>
      <c r="D113" s="6" t="str">
        <f>VLOOKUP(E113,컬럼명조립!B:C,2,FALSE)</f>
        <v>REGI_ACCE_CUST_RERA</v>
      </c>
      <c r="E113" s="6" t="s">
        <v>179</v>
      </c>
      <c r="F113" s="6"/>
      <c r="G113" s="6" t="s">
        <v>11</v>
      </c>
      <c r="H113" s="6">
        <v>6</v>
      </c>
      <c r="I113" s="72"/>
      <c r="J113" s="73"/>
      <c r="K113" s="73"/>
      <c r="L113" s="73"/>
      <c r="M113" s="73"/>
      <c r="N113" s="73"/>
      <c r="O113" s="73"/>
      <c r="P113" s="74"/>
      <c r="Q113" s="6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6" t="e">
        <f>VLOOKUP(C114,테이블명!$A$3:$B$14,2,FALSE)</f>
        <v>#N/A</v>
      </c>
      <c r="C114" s="6" t="s">
        <v>169</v>
      </c>
      <c r="D114" s="6" t="str">
        <f>VLOOKUP(E114,컬럼명조립!B:C,2,FALSE)</f>
        <v>REGI_ACCE_DATE</v>
      </c>
      <c r="E114" s="6" t="s">
        <v>180</v>
      </c>
      <c r="F114" s="6"/>
      <c r="G114" s="6" t="s">
        <v>26</v>
      </c>
      <c r="H114" s="6">
        <v>8</v>
      </c>
      <c r="I114" s="72"/>
      <c r="J114" s="73"/>
      <c r="K114" s="73"/>
      <c r="L114" s="73"/>
      <c r="M114" s="73"/>
      <c r="N114" s="73"/>
      <c r="O114" s="73"/>
      <c r="P114" s="74"/>
      <c r="Q114" s="6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6" t="e">
        <f>VLOOKUP(C115,테이블명!$A$3:$B$14,2,FALSE)</f>
        <v>#N/A</v>
      </c>
      <c r="C115" s="6" t="s">
        <v>169</v>
      </c>
      <c r="D115" s="6" t="str">
        <f>VLOOKUP(E115,컬럼명조립!B:C,2,FALSE)</f>
        <v>REGI_ACCE_TIME</v>
      </c>
      <c r="E115" s="6" t="s">
        <v>181</v>
      </c>
      <c r="F115" s="6"/>
      <c r="G115" s="6" t="s">
        <v>94</v>
      </c>
      <c r="H115" s="6"/>
      <c r="I115" s="72"/>
      <c r="J115" s="73"/>
      <c r="K115" s="73"/>
      <c r="L115" s="73"/>
      <c r="M115" s="73"/>
      <c r="N115" s="73"/>
      <c r="O115" s="73"/>
      <c r="P115" s="74"/>
      <c r="Q115" s="6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6" t="e">
        <f>VLOOKUP(C116,테이블명!$A$3:$B$14,2,FALSE)</f>
        <v>#N/A</v>
      </c>
      <c r="C116" s="6" t="s">
        <v>169</v>
      </c>
      <c r="D116" s="6" t="str">
        <f>VLOOKUP(E116,컬럼명조립!B:C,2,FALSE)</f>
        <v>REGI_ACCE_CONT_POLI</v>
      </c>
      <c r="E116" s="6" t="s">
        <v>182</v>
      </c>
      <c r="F116" s="6"/>
      <c r="G116" s="6" t="s">
        <v>11</v>
      </c>
      <c r="H116" s="6">
        <v>50</v>
      </c>
      <c r="I116" s="72"/>
      <c r="J116" s="73"/>
      <c r="K116" s="73"/>
      <c r="L116" s="73"/>
      <c r="M116" s="73"/>
      <c r="N116" s="73"/>
      <c r="O116" s="73"/>
      <c r="P116" s="74"/>
      <c r="Q116" s="6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6" t="e">
        <f>VLOOKUP(C117,테이블명!$A$3:$B$14,2,FALSE)</f>
        <v>#N/A</v>
      </c>
      <c r="C117" s="6" t="s">
        <v>169</v>
      </c>
      <c r="D117" s="6" t="str">
        <f>VLOOKUP(E117,컬럼명조립!B:C,2,FALSE)</f>
        <v>REGI_ACCE_POLI_NAME</v>
      </c>
      <c r="E117" s="6" t="s">
        <v>183</v>
      </c>
      <c r="F117" s="6"/>
      <c r="G117" s="6" t="s">
        <v>11</v>
      </c>
      <c r="H117" s="6">
        <v>50</v>
      </c>
      <c r="I117" s="72"/>
      <c r="J117" s="73"/>
      <c r="K117" s="73"/>
      <c r="L117" s="73"/>
      <c r="M117" s="73"/>
      <c r="N117" s="73"/>
      <c r="O117" s="73"/>
      <c r="P117" s="74"/>
      <c r="Q117" s="6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6" t="e">
        <f>VLOOKUP(C118,테이블명!$A$3:$B$14,2,FALSE)</f>
        <v>#N/A</v>
      </c>
      <c r="C118" s="6" t="s">
        <v>169</v>
      </c>
      <c r="D118" s="6" t="str">
        <f>VLOOKUP(E118,컬럼명조립!B:C,2,FALSE)</f>
        <v>MIDD_EXTA_YN</v>
      </c>
      <c r="E118" s="6" t="s">
        <v>184</v>
      </c>
      <c r="F118" s="6"/>
      <c r="G118" s="6" t="s">
        <v>11</v>
      </c>
      <c r="H118" s="6">
        <v>1</v>
      </c>
      <c r="I118" s="72"/>
      <c r="J118" s="73"/>
      <c r="K118" s="73"/>
      <c r="L118" s="73"/>
      <c r="M118" s="73"/>
      <c r="N118" s="73"/>
      <c r="O118" s="73"/>
      <c r="P118" s="74"/>
      <c r="Q118" s="6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6" t="e">
        <f>VLOOKUP(C119,테이블명!$A$3:$B$14,2,FALSE)</f>
        <v>#N/A</v>
      </c>
      <c r="C119" s="6" t="s">
        <v>169</v>
      </c>
      <c r="D119" s="6" t="str">
        <f>VLOOKUP(E119,컬럼명조립!B:C,2,FALSE)</f>
        <v>EVID_PHOT_YN</v>
      </c>
      <c r="E119" s="6" t="s">
        <v>185</v>
      </c>
      <c r="F119" s="6"/>
      <c r="G119" s="6" t="s">
        <v>11</v>
      </c>
      <c r="H119" s="6">
        <v>1</v>
      </c>
      <c r="I119" s="72"/>
      <c r="J119" s="73"/>
      <c r="K119" s="73"/>
      <c r="L119" s="73"/>
      <c r="M119" s="73"/>
      <c r="N119" s="73"/>
      <c r="O119" s="73"/>
      <c r="P119" s="74"/>
      <c r="Q119" s="6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6" t="e">
        <f>VLOOKUP(C120,테이블명!$A$3:$B$14,2,FALSE)</f>
        <v>#N/A</v>
      </c>
      <c r="C120" s="6" t="s">
        <v>169</v>
      </c>
      <c r="D120" s="6" t="str">
        <f>VLOOKUP(E120,컬럼명조립!B:C,2,FALSE)</f>
        <v>EVID_PHOT_SUBM_YN</v>
      </c>
      <c r="E120" s="6" t="s">
        <v>186</v>
      </c>
      <c r="F120" s="6"/>
      <c r="G120" s="6" t="s">
        <v>11</v>
      </c>
      <c r="H120" s="6">
        <v>1</v>
      </c>
      <c r="I120" s="72"/>
      <c r="J120" s="73"/>
      <c r="K120" s="73"/>
      <c r="L120" s="73"/>
      <c r="M120" s="73"/>
      <c r="N120" s="73"/>
      <c r="O120" s="73"/>
      <c r="P120" s="74"/>
      <c r="Q120" s="6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6" t="e">
        <f>VLOOKUP(C121,테이블명!$A$3:$B$14,2,FALSE)</f>
        <v>#N/A</v>
      </c>
      <c r="C121" s="6" t="s">
        <v>169</v>
      </c>
      <c r="D121" s="6" t="str">
        <f>VLOOKUP(E121,컬럼명조립!B:C,2,FALSE)</f>
        <v>FIRS_CREA_DATE</v>
      </c>
      <c r="E121" s="6" t="s">
        <v>92</v>
      </c>
      <c r="F121" s="6"/>
      <c r="G121" s="6" t="s">
        <v>26</v>
      </c>
      <c r="H121" s="6">
        <v>8</v>
      </c>
      <c r="I121" s="72"/>
      <c r="J121" s="73"/>
      <c r="K121" s="73"/>
      <c r="L121" s="73"/>
      <c r="M121" s="73"/>
      <c r="N121" s="73"/>
      <c r="O121" s="73"/>
      <c r="P121" s="74"/>
      <c r="Q121" s="6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6" t="e">
        <f>VLOOKUP(C122,테이블명!$A$3:$B$14,2,FALSE)</f>
        <v>#N/A</v>
      </c>
      <c r="C122" s="6" t="s">
        <v>169</v>
      </c>
      <c r="D122" s="6" t="str">
        <f>VLOOKUP(E122,컬럼명조립!B:C,2,FALSE)</f>
        <v>FIRS_CREA_TIME</v>
      </c>
      <c r="E122" s="6" t="s">
        <v>93</v>
      </c>
      <c r="F122" s="6"/>
      <c r="G122" s="6" t="s">
        <v>94</v>
      </c>
      <c r="H122" s="6"/>
      <c r="I122" s="72"/>
      <c r="J122" s="73"/>
      <c r="K122" s="73"/>
      <c r="L122" s="73"/>
      <c r="M122" s="73"/>
      <c r="N122" s="73"/>
      <c r="O122" s="73"/>
      <c r="P122" s="74"/>
      <c r="Q122" s="6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6" t="e">
        <f>VLOOKUP(C123,테이블명!$A$3:$B$14,2,FALSE)</f>
        <v>#N/A</v>
      </c>
      <c r="C123" s="6" t="s">
        <v>169</v>
      </c>
      <c r="D123" s="6" t="str">
        <f>VLOOKUP(E123,컬럼명조립!B:C,2,FALSE)</f>
        <v>LAST_EDIT_DATE</v>
      </c>
      <c r="E123" s="6" t="s">
        <v>95</v>
      </c>
      <c r="F123" s="6"/>
      <c r="G123" s="6" t="s">
        <v>26</v>
      </c>
      <c r="H123" s="6">
        <v>8</v>
      </c>
      <c r="I123" s="72"/>
      <c r="J123" s="73"/>
      <c r="K123" s="73"/>
      <c r="L123" s="73"/>
      <c r="M123" s="73"/>
      <c r="N123" s="73"/>
      <c r="O123" s="73"/>
      <c r="P123" s="74"/>
      <c r="Q123" s="6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6" t="e">
        <f>VLOOKUP(C124,테이블명!$A$3:$B$14,2,FALSE)</f>
        <v>#N/A</v>
      </c>
      <c r="C124" s="6" t="s">
        <v>169</v>
      </c>
      <c r="D124" s="6" t="str">
        <f>VLOOKUP(E124,컬럼명조립!B:C,2,FALSE)</f>
        <v>LAST_EDIT_TIME</v>
      </c>
      <c r="E124" s="6" t="s">
        <v>96</v>
      </c>
      <c r="F124" s="6"/>
      <c r="G124" s="6" t="s">
        <v>94</v>
      </c>
      <c r="H124" s="6"/>
      <c r="I124" s="72"/>
      <c r="J124" s="73"/>
      <c r="K124" s="73"/>
      <c r="L124" s="73"/>
      <c r="M124" s="73"/>
      <c r="N124" s="73"/>
      <c r="O124" s="73"/>
      <c r="P124" s="74"/>
      <c r="Q124" s="6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6" t="str">
        <f>VLOOKUP(C125,테이블명!$A$3:$B$14,2,FALSE)</f>
        <v>COMP_PHOT_LST</v>
      </c>
      <c r="C125" s="6" t="s">
        <v>187</v>
      </c>
      <c r="D125" s="6" t="str">
        <f>VLOOKUP(E125,컬럼명조립!B:C,2,FALSE)</f>
        <v>REGI_DATE</v>
      </c>
      <c r="E125" s="6" t="s">
        <v>188</v>
      </c>
      <c r="F125" s="6"/>
      <c r="G125" s="6" t="s">
        <v>26</v>
      </c>
      <c r="H125" s="6">
        <v>8</v>
      </c>
      <c r="I125" s="75" t="s">
        <v>189</v>
      </c>
      <c r="J125" s="76"/>
      <c r="K125" s="76"/>
      <c r="L125" s="76"/>
      <c r="M125" s="76"/>
      <c r="N125" s="76"/>
      <c r="O125" s="76"/>
      <c r="P125" s="77"/>
      <c r="Q125" s="6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6" t="str">
        <f>VLOOKUP(C126,테이블명!$A$3:$B$14,2,FALSE)</f>
        <v>COMP_PHOT_LST</v>
      </c>
      <c r="C126" s="6" t="s">
        <v>187</v>
      </c>
      <c r="D126" s="6" t="str">
        <f>VLOOKUP(E126,컬럼명조립!B:C,2,FALSE)</f>
        <v>SERI_NO</v>
      </c>
      <c r="E126" s="6" t="s">
        <v>15</v>
      </c>
      <c r="F126" s="6"/>
      <c r="G126" s="6" t="s">
        <v>455</v>
      </c>
      <c r="H126" s="7">
        <v>12</v>
      </c>
      <c r="I126" s="75" t="s">
        <v>17</v>
      </c>
      <c r="J126" s="73"/>
      <c r="K126" s="73"/>
      <c r="L126" s="73"/>
      <c r="M126" s="73"/>
      <c r="N126" s="73"/>
      <c r="O126" s="73"/>
      <c r="P126" s="74"/>
      <c r="Q126" s="6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6" t="str">
        <f>VLOOKUP(C127,테이블명!$A$3:$B$14,2,FALSE)</f>
        <v>COMP_PHOT_LST</v>
      </c>
      <c r="C127" s="6" t="s">
        <v>187</v>
      </c>
      <c r="D127" s="6" t="str">
        <f>VLOOKUP(E127,컬럼명조립!B:C,2,FALSE)</f>
        <v>DISS_HAND_SERI</v>
      </c>
      <c r="E127" s="6" t="s">
        <v>170</v>
      </c>
      <c r="F127" s="6"/>
      <c r="G127" s="6" t="s">
        <v>455</v>
      </c>
      <c r="H127" s="7">
        <v>12</v>
      </c>
      <c r="I127" s="75"/>
      <c r="J127" s="73"/>
      <c r="K127" s="73"/>
      <c r="L127" s="73"/>
      <c r="M127" s="73"/>
      <c r="N127" s="73"/>
      <c r="O127" s="73"/>
      <c r="P127" s="74"/>
      <c r="Q127" s="6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6" t="str">
        <f>VLOOKUP(C128,테이블명!$A$3:$B$14,2,FALSE)</f>
        <v>COMP_PHOT_LST</v>
      </c>
      <c r="C128" s="6" t="s">
        <v>187</v>
      </c>
      <c r="D128" s="6" t="str">
        <f>VLOOKUP(E128,컬럼명조립!B:C,2,FALSE)</f>
        <v>EVID_SERI_NUMB</v>
      </c>
      <c r="E128" s="6" t="s">
        <v>190</v>
      </c>
      <c r="F128" s="6"/>
      <c r="G128" s="6" t="s">
        <v>455</v>
      </c>
      <c r="H128" s="7">
        <v>12</v>
      </c>
      <c r="I128" s="72"/>
      <c r="J128" s="73"/>
      <c r="K128" s="73"/>
      <c r="L128" s="73"/>
      <c r="M128" s="73"/>
      <c r="N128" s="73"/>
      <c r="O128" s="73"/>
      <c r="P128" s="74"/>
      <c r="Q128" s="6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6" t="str">
        <f>VLOOKUP(C129,테이블명!$A$3:$B$14,2,FALSE)</f>
        <v>COMP_PHOT_LST</v>
      </c>
      <c r="C129" s="6" t="s">
        <v>187</v>
      </c>
      <c r="D129" s="6" t="str">
        <f>VLOOKUP(E129,컬럼명조립!B:C,2,FALSE)</f>
        <v>EVID_PHOT_TITL</v>
      </c>
      <c r="E129" s="6" t="s">
        <v>191</v>
      </c>
      <c r="F129" s="6"/>
      <c r="G129" s="6" t="s">
        <v>11</v>
      </c>
      <c r="H129" s="6">
        <v>100</v>
      </c>
      <c r="I129" s="72"/>
      <c r="J129" s="73"/>
      <c r="K129" s="73"/>
      <c r="L129" s="73"/>
      <c r="M129" s="73"/>
      <c r="N129" s="73"/>
      <c r="O129" s="73"/>
      <c r="P129" s="74"/>
      <c r="Q129" s="6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6" t="str">
        <f>VLOOKUP(C130,테이블명!$A$3:$B$14,2,FALSE)</f>
        <v>COMP_PHOT_LST</v>
      </c>
      <c r="C130" s="6" t="s">
        <v>187</v>
      </c>
      <c r="D130" s="6" t="str">
        <f>VLOOKUP(E130,컬럼명조립!B:C,2,FALSE)</f>
        <v>EVID_PHOT_IMAG</v>
      </c>
      <c r="E130" s="6" t="s">
        <v>192</v>
      </c>
      <c r="F130" s="6"/>
      <c r="G130" s="6" t="s">
        <v>11</v>
      </c>
      <c r="H130" s="6">
        <v>500</v>
      </c>
      <c r="I130" s="72"/>
      <c r="J130" s="73"/>
      <c r="K130" s="73"/>
      <c r="L130" s="73"/>
      <c r="M130" s="73"/>
      <c r="N130" s="73"/>
      <c r="O130" s="73"/>
      <c r="P130" s="74"/>
      <c r="Q130" s="6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6" t="str">
        <f>VLOOKUP(C131,테이블명!$A$3:$B$14,2,FALSE)</f>
        <v>COMP_PHOT_LST</v>
      </c>
      <c r="C131" s="6" t="s">
        <v>187</v>
      </c>
      <c r="D131" s="6" t="str">
        <f>VLOOKUP(E131,컬럼명조립!B:C,2,FALSE)</f>
        <v>INFO_DELE_YN</v>
      </c>
      <c r="E131" s="6" t="s">
        <v>193</v>
      </c>
      <c r="F131" s="6"/>
      <c r="G131" s="6" t="s">
        <v>11</v>
      </c>
      <c r="H131" s="6">
        <v>1</v>
      </c>
      <c r="I131" s="72"/>
      <c r="J131" s="73"/>
      <c r="K131" s="73"/>
      <c r="L131" s="73"/>
      <c r="M131" s="73"/>
      <c r="N131" s="73"/>
      <c r="O131" s="73"/>
      <c r="P131" s="74"/>
      <c r="Q131" s="6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6" t="str">
        <f>VLOOKUP(C132,테이블명!$A$3:$B$14,2,FALSE)</f>
        <v>COMP_PHOT_LST</v>
      </c>
      <c r="C132" s="6" t="s">
        <v>187</v>
      </c>
      <c r="D132" s="6" t="str">
        <f>VLOOKUP(E132,컬럼명조립!B:C,2,FALSE)</f>
        <v>EVID_PHOT_YN</v>
      </c>
      <c r="E132" s="6" t="s">
        <v>185</v>
      </c>
      <c r="F132" s="6"/>
      <c r="G132" s="6" t="s">
        <v>11</v>
      </c>
      <c r="H132" s="6">
        <v>1</v>
      </c>
      <c r="I132" s="72"/>
      <c r="J132" s="73"/>
      <c r="K132" s="73"/>
      <c r="L132" s="73"/>
      <c r="M132" s="73"/>
      <c r="N132" s="73"/>
      <c r="O132" s="73"/>
      <c r="P132" s="74"/>
      <c r="Q132" s="6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6" t="str">
        <f>VLOOKUP(C133,테이블명!$A$3:$B$14,2,FALSE)</f>
        <v>COMP_PHOT_LST</v>
      </c>
      <c r="C133" s="6" t="s">
        <v>187</v>
      </c>
      <c r="D133" s="6" t="str">
        <f>VLOOKUP(E133,컬럼명조립!B:C,2,FALSE)</f>
        <v>FIRS_CREA_DATE</v>
      </c>
      <c r="E133" s="6" t="s">
        <v>92</v>
      </c>
      <c r="F133" s="6"/>
      <c r="G133" s="6" t="s">
        <v>26</v>
      </c>
      <c r="H133" s="6">
        <v>8</v>
      </c>
      <c r="I133" s="72"/>
      <c r="J133" s="73"/>
      <c r="K133" s="73"/>
      <c r="L133" s="73"/>
      <c r="M133" s="73"/>
      <c r="N133" s="73"/>
      <c r="O133" s="73"/>
      <c r="P133" s="74"/>
      <c r="Q133" s="6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6" t="str">
        <f>VLOOKUP(C134,테이블명!$A$3:$B$14,2,FALSE)</f>
        <v>COMP_PHOT_LST</v>
      </c>
      <c r="C134" s="6" t="s">
        <v>187</v>
      </c>
      <c r="D134" s="6" t="str">
        <f>VLOOKUP(E134,컬럼명조립!B:C,2,FALSE)</f>
        <v>FIRS_CREA_TIME</v>
      </c>
      <c r="E134" s="6" t="s">
        <v>93</v>
      </c>
      <c r="F134" s="6"/>
      <c r="G134" s="6" t="s">
        <v>94</v>
      </c>
      <c r="H134" s="6"/>
      <c r="I134" s="72"/>
      <c r="J134" s="73"/>
      <c r="K134" s="73"/>
      <c r="L134" s="73"/>
      <c r="M134" s="73"/>
      <c r="N134" s="73"/>
      <c r="O134" s="73"/>
      <c r="P134" s="74"/>
      <c r="Q134" s="6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6" t="str">
        <f>VLOOKUP(C135,테이블명!$A$3:$B$14,2,FALSE)</f>
        <v>COMP_PHOT_LST</v>
      </c>
      <c r="C135" s="6" t="s">
        <v>187</v>
      </c>
      <c r="D135" s="6" t="str">
        <f>VLOOKUP(E135,컬럼명조립!B:C,2,FALSE)</f>
        <v>LAST_EDIT_DATE</v>
      </c>
      <c r="E135" s="6" t="s">
        <v>95</v>
      </c>
      <c r="F135" s="6"/>
      <c r="G135" s="6" t="s">
        <v>26</v>
      </c>
      <c r="H135" s="6">
        <v>8</v>
      </c>
      <c r="I135" s="72"/>
      <c r="J135" s="73"/>
      <c r="K135" s="73"/>
      <c r="L135" s="73"/>
      <c r="M135" s="73"/>
      <c r="N135" s="73"/>
      <c r="O135" s="73"/>
      <c r="P135" s="74"/>
      <c r="Q135" s="6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6" t="str">
        <f>VLOOKUP(C136,테이블명!$A$3:$B$14,2,FALSE)</f>
        <v>COMP_PHOT_LST</v>
      </c>
      <c r="C136" s="6" t="s">
        <v>187</v>
      </c>
      <c r="D136" s="6" t="str">
        <f>VLOOKUP(E136,컬럼명조립!B:C,2,FALSE)</f>
        <v>LAST_EDIT_TIME</v>
      </c>
      <c r="E136" s="6" t="s">
        <v>96</v>
      </c>
      <c r="F136" s="6"/>
      <c r="G136" s="6" t="s">
        <v>94</v>
      </c>
      <c r="H136" s="6"/>
      <c r="I136" s="72"/>
      <c r="J136" s="73"/>
      <c r="K136" s="73"/>
      <c r="L136" s="73"/>
      <c r="M136" s="73"/>
      <c r="N136" s="73"/>
      <c r="O136" s="73"/>
      <c r="P136" s="74"/>
      <c r="Q136" s="6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</sheetData>
  <autoFilter ref="B2:Q136" xr:uid="{E2936068-AAD9-47B4-8633-50896CAB833A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135">
    <mergeCell ref="I3:P3"/>
    <mergeCell ref="I4:P4"/>
    <mergeCell ref="I5:P5"/>
    <mergeCell ref="I6:P6"/>
    <mergeCell ref="I7:P7"/>
    <mergeCell ref="I8:P8"/>
    <mergeCell ref="I9:P9"/>
    <mergeCell ref="I2:P2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I22:P22"/>
    <mergeCell ref="I23:P23"/>
    <mergeCell ref="I24:P24"/>
    <mergeCell ref="I25:P25"/>
    <mergeCell ref="I26:P26"/>
    <mergeCell ref="I27:P27"/>
    <mergeCell ref="I28:P28"/>
    <mergeCell ref="I29:P29"/>
    <mergeCell ref="I30:P30"/>
    <mergeCell ref="I31:P31"/>
    <mergeCell ref="I32:P32"/>
    <mergeCell ref="I33:P33"/>
    <mergeCell ref="I34:P34"/>
    <mergeCell ref="I35:P35"/>
    <mergeCell ref="I36:P36"/>
    <mergeCell ref="I37:P37"/>
    <mergeCell ref="I38:P38"/>
    <mergeCell ref="I39:P39"/>
    <mergeCell ref="I40:P40"/>
    <mergeCell ref="I41:P41"/>
    <mergeCell ref="I42:P42"/>
    <mergeCell ref="I43:P43"/>
    <mergeCell ref="I44:P44"/>
    <mergeCell ref="I45:P45"/>
    <mergeCell ref="I54:P54"/>
    <mergeCell ref="I55:P55"/>
    <mergeCell ref="I56:P56"/>
    <mergeCell ref="I57:P57"/>
    <mergeCell ref="I58:P58"/>
    <mergeCell ref="I59:P59"/>
    <mergeCell ref="I60:P60"/>
    <mergeCell ref="I61:P61"/>
    <mergeCell ref="I46:P46"/>
    <mergeCell ref="I47:P47"/>
    <mergeCell ref="I48:P48"/>
    <mergeCell ref="I49:P49"/>
    <mergeCell ref="I50:P50"/>
    <mergeCell ref="I51:P51"/>
    <mergeCell ref="I52:P52"/>
    <mergeCell ref="I53:P53"/>
    <mergeCell ref="I70:P70"/>
    <mergeCell ref="I71:P71"/>
    <mergeCell ref="I72:P72"/>
    <mergeCell ref="I73:P73"/>
    <mergeCell ref="I74:P74"/>
    <mergeCell ref="I75:P75"/>
    <mergeCell ref="I76:P76"/>
    <mergeCell ref="I77:P77"/>
    <mergeCell ref="I62:P62"/>
    <mergeCell ref="I63:P63"/>
    <mergeCell ref="I64:P64"/>
    <mergeCell ref="I65:P65"/>
    <mergeCell ref="I66:P66"/>
    <mergeCell ref="I67:P67"/>
    <mergeCell ref="I68:P68"/>
    <mergeCell ref="I69:P69"/>
    <mergeCell ref="I78:P78"/>
    <mergeCell ref="I79:P79"/>
    <mergeCell ref="I80:P80"/>
    <mergeCell ref="I132:P132"/>
    <mergeCell ref="I133:P133"/>
    <mergeCell ref="I134:P134"/>
    <mergeCell ref="I135:P135"/>
    <mergeCell ref="I136:P136"/>
    <mergeCell ref="I125:P125"/>
    <mergeCell ref="I126:P126"/>
    <mergeCell ref="I127:P127"/>
    <mergeCell ref="I128:P128"/>
    <mergeCell ref="I129:P129"/>
    <mergeCell ref="I130:P130"/>
    <mergeCell ref="I131:P131"/>
    <mergeCell ref="I81:P81"/>
    <mergeCell ref="I82:P82"/>
    <mergeCell ref="I83:P83"/>
    <mergeCell ref="I84:P84"/>
    <mergeCell ref="I85:P85"/>
    <mergeCell ref="I86:P86"/>
    <mergeCell ref="I87:P87"/>
    <mergeCell ref="I88:P88"/>
    <mergeCell ref="I97:P97"/>
    <mergeCell ref="I98:P98"/>
    <mergeCell ref="I99:P99"/>
    <mergeCell ref="I100:P100"/>
    <mergeCell ref="I101:P101"/>
    <mergeCell ref="I102:P102"/>
    <mergeCell ref="I103:P103"/>
    <mergeCell ref="I104:P104"/>
    <mergeCell ref="I89:P89"/>
    <mergeCell ref="I90:P90"/>
    <mergeCell ref="I91:P91"/>
    <mergeCell ref="I92:P92"/>
    <mergeCell ref="I93:P93"/>
    <mergeCell ref="I94:P94"/>
    <mergeCell ref="I95:P95"/>
    <mergeCell ref="I96:P96"/>
    <mergeCell ref="I105:P105"/>
    <mergeCell ref="I106:P106"/>
    <mergeCell ref="I107:P107"/>
    <mergeCell ref="I108:P108"/>
    <mergeCell ref="I109:P109"/>
    <mergeCell ref="I110:P110"/>
    <mergeCell ref="I111:P111"/>
    <mergeCell ref="I112:P112"/>
    <mergeCell ref="I113:P113"/>
    <mergeCell ref="I123:P123"/>
    <mergeCell ref="I124:P124"/>
    <mergeCell ref="I114:P114"/>
    <mergeCell ref="I115:P115"/>
    <mergeCell ref="I116:P116"/>
    <mergeCell ref="I117:P117"/>
    <mergeCell ref="I118:P118"/>
    <mergeCell ref="I119:P119"/>
    <mergeCell ref="I120:P120"/>
    <mergeCell ref="I121:P121"/>
    <mergeCell ref="I122:P122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1004"/>
  <sheetViews>
    <sheetView zoomScale="75" zoomScaleNormal="75" workbookViewId="0">
      <selection activeCell="H28" sqref="H28"/>
    </sheetView>
  </sheetViews>
  <sheetFormatPr defaultColWidth="12.625" defaultRowHeight="15" customHeight="1" x14ac:dyDescent="0.15"/>
  <cols>
    <col min="1" max="1" width="21.94140625" style="58" customWidth="1"/>
    <col min="2" max="2" width="25.98828125" style="58" customWidth="1"/>
    <col min="3" max="13" width="16.1796875" style="58" customWidth="1"/>
    <col min="14" max="25" width="7.59765625" style="58" customWidth="1"/>
    <col min="26" max="16384" width="12.625" style="58"/>
  </cols>
  <sheetData>
    <row r="1" spans="1:9" ht="15" customHeight="1" x14ac:dyDescent="0.15">
      <c r="A1" s="61" t="s">
        <v>975</v>
      </c>
      <c r="B1" s="61" t="s">
        <v>1019</v>
      </c>
    </row>
    <row r="2" spans="1:9" ht="16.5" customHeight="1" x14ac:dyDescent="0.15">
      <c r="A2" s="59" t="s">
        <v>9</v>
      </c>
      <c r="B2" s="58" t="s">
        <v>948</v>
      </c>
      <c r="C2" s="58" t="s">
        <v>609</v>
      </c>
      <c r="D2" s="58" t="s">
        <v>1022</v>
      </c>
      <c r="E2" s="58" t="s">
        <v>1020</v>
      </c>
      <c r="F2" s="58" t="s">
        <v>1023</v>
      </c>
      <c r="G2" s="58" t="s">
        <v>1021</v>
      </c>
      <c r="H2" s="58" t="s">
        <v>1024</v>
      </c>
    </row>
    <row r="3" spans="1:9" ht="16.5" customHeight="1" x14ac:dyDescent="0.15">
      <c r="A3" s="59" t="s">
        <v>476</v>
      </c>
      <c r="B3" s="58" t="s">
        <v>949</v>
      </c>
      <c r="C3" s="58" t="s">
        <v>609</v>
      </c>
      <c r="E3" s="58" t="s">
        <v>1025</v>
      </c>
      <c r="G3" s="58" t="s">
        <v>1021</v>
      </c>
    </row>
    <row r="4" spans="1:9" ht="16.5" customHeight="1" x14ac:dyDescent="0.15">
      <c r="A4" s="59" t="s">
        <v>1049</v>
      </c>
      <c r="B4" s="58" t="s">
        <v>947</v>
      </c>
      <c r="C4" s="58" t="s">
        <v>609</v>
      </c>
      <c r="E4" s="58" t="s">
        <v>1027</v>
      </c>
      <c r="G4" s="58" t="s">
        <v>1026</v>
      </c>
    </row>
    <row r="5" spans="1:9" ht="16.5" customHeight="1" x14ac:dyDescent="0.15">
      <c r="A5" s="59" t="s">
        <v>499</v>
      </c>
      <c r="B5" s="58" t="s">
        <v>950</v>
      </c>
      <c r="C5" s="58" t="s">
        <v>1027</v>
      </c>
      <c r="E5" s="58" t="s">
        <v>1028</v>
      </c>
      <c r="G5" s="58" t="s">
        <v>1029</v>
      </c>
    </row>
    <row r="6" spans="1:9" ht="16.5" customHeight="1" x14ac:dyDescent="0.15">
      <c r="A6" s="59" t="s">
        <v>500</v>
      </c>
      <c r="B6" s="58" t="s">
        <v>951</v>
      </c>
      <c r="C6" s="58" t="s">
        <v>1030</v>
      </c>
      <c r="E6" s="58" t="s">
        <v>1028</v>
      </c>
      <c r="G6" s="58" t="s">
        <v>1029</v>
      </c>
    </row>
    <row r="7" spans="1:9" ht="16.5" customHeight="1" x14ac:dyDescent="0.15">
      <c r="A7" s="59" t="s">
        <v>1050</v>
      </c>
      <c r="B7" s="58" t="s">
        <v>952</v>
      </c>
      <c r="C7" s="58" t="s">
        <v>1027</v>
      </c>
      <c r="E7" s="58" t="s">
        <v>1031</v>
      </c>
      <c r="G7" s="58" t="s">
        <v>1026</v>
      </c>
    </row>
    <row r="8" spans="1:9" ht="16.5" customHeight="1" x14ac:dyDescent="0.15">
      <c r="A8" s="59" t="s">
        <v>1051</v>
      </c>
      <c r="B8" s="58" t="s">
        <v>953</v>
      </c>
      <c r="C8" s="58" t="s">
        <v>1027</v>
      </c>
      <c r="E8" s="58" t="s">
        <v>875</v>
      </c>
      <c r="G8" s="58" t="s">
        <v>1026</v>
      </c>
    </row>
    <row r="9" spans="1:9" ht="16.5" customHeight="1" x14ac:dyDescent="0.15">
      <c r="A9" s="59" t="s">
        <v>152</v>
      </c>
      <c r="B9" s="58" t="s">
        <v>954</v>
      </c>
      <c r="C9" s="58" t="s">
        <v>1027</v>
      </c>
      <c r="E9" s="58" t="s">
        <v>1032</v>
      </c>
      <c r="G9" s="58" t="s">
        <v>816</v>
      </c>
    </row>
    <row r="10" spans="1:9" ht="16.5" customHeight="1" x14ac:dyDescent="0.15">
      <c r="A10" s="59" t="s">
        <v>155</v>
      </c>
      <c r="B10" s="58" t="s">
        <v>955</v>
      </c>
      <c r="C10" s="58" t="s">
        <v>1027</v>
      </c>
      <c r="E10" s="58" t="s">
        <v>1033</v>
      </c>
      <c r="G10" s="58" t="s">
        <v>1034</v>
      </c>
    </row>
    <row r="11" spans="1:9" ht="16.5" customHeight="1" x14ac:dyDescent="0.15">
      <c r="A11" s="59" t="s">
        <v>159</v>
      </c>
      <c r="B11" s="58" t="s">
        <v>956</v>
      </c>
      <c r="C11" s="58" t="s">
        <v>1035</v>
      </c>
      <c r="E11" s="58" t="s">
        <v>1036</v>
      </c>
      <c r="G11" s="58" t="s">
        <v>454</v>
      </c>
    </row>
    <row r="12" spans="1:9" ht="16.5" customHeight="1" x14ac:dyDescent="0.15">
      <c r="A12" s="59" t="s">
        <v>166</v>
      </c>
      <c r="B12" s="58" t="s">
        <v>957</v>
      </c>
      <c r="C12" s="58" t="s">
        <v>521</v>
      </c>
      <c r="E12" s="58" t="s">
        <v>452</v>
      </c>
    </row>
    <row r="13" spans="1:9" ht="16.5" customHeight="1" x14ac:dyDescent="0.15">
      <c r="A13" s="59" t="s">
        <v>1052</v>
      </c>
      <c r="B13" s="58" t="s">
        <v>958</v>
      </c>
      <c r="C13" s="58" t="s">
        <v>1037</v>
      </c>
      <c r="E13" s="58" t="s">
        <v>897</v>
      </c>
      <c r="G13" s="58" t="s">
        <v>1026</v>
      </c>
    </row>
    <row r="14" spans="1:9" ht="16.5" customHeight="1" x14ac:dyDescent="0.15">
      <c r="A14" s="59" t="s">
        <v>187</v>
      </c>
      <c r="B14" s="58" t="s">
        <v>959</v>
      </c>
      <c r="C14" s="58" t="s">
        <v>1038</v>
      </c>
      <c r="E14" s="58" t="s">
        <v>1039</v>
      </c>
      <c r="G14" s="58" t="s">
        <v>1040</v>
      </c>
    </row>
    <row r="15" spans="1:9" ht="16.5" customHeight="1" x14ac:dyDescent="0.15">
      <c r="A15" s="58" t="s">
        <v>1053</v>
      </c>
      <c r="B15" s="58" t="s">
        <v>960</v>
      </c>
      <c r="C15" s="58" t="s">
        <v>1041</v>
      </c>
      <c r="E15" s="58" t="s">
        <v>452</v>
      </c>
      <c r="G15" s="58" t="s">
        <v>1026</v>
      </c>
    </row>
    <row r="16" spans="1:9" ht="16.5" customHeight="1" x14ac:dyDescent="0.15">
      <c r="A16" s="58" t="s">
        <v>573</v>
      </c>
      <c r="B16" s="58" t="s">
        <v>962</v>
      </c>
      <c r="C16" s="58" t="s">
        <v>1027</v>
      </c>
      <c r="E16" s="58" t="s">
        <v>609</v>
      </c>
      <c r="G16" s="58" t="s">
        <v>1020</v>
      </c>
      <c r="I16" s="58" t="s">
        <v>1021</v>
      </c>
    </row>
    <row r="17" spans="1:9" ht="16.5" customHeight="1" x14ac:dyDescent="0.15">
      <c r="A17" s="58" t="s">
        <v>574</v>
      </c>
      <c r="B17" s="58" t="s">
        <v>961</v>
      </c>
      <c r="C17" s="58" t="s">
        <v>1030</v>
      </c>
      <c r="E17" s="58" t="s">
        <v>609</v>
      </c>
      <c r="G17" s="58" t="s">
        <v>1020</v>
      </c>
      <c r="I17" s="58" t="s">
        <v>1021</v>
      </c>
    </row>
    <row r="18" spans="1:9" ht="16.5" customHeight="1" x14ac:dyDescent="0.15">
      <c r="A18" s="58" t="s">
        <v>575</v>
      </c>
      <c r="B18" s="58" t="s">
        <v>963</v>
      </c>
      <c r="C18" s="58" t="s">
        <v>1042</v>
      </c>
      <c r="E18" s="58" t="s">
        <v>609</v>
      </c>
      <c r="G18" s="58" t="s">
        <v>1020</v>
      </c>
      <c r="I18" s="58" t="s">
        <v>1021</v>
      </c>
    </row>
    <row r="19" spans="1:9" ht="16.5" customHeight="1" x14ac:dyDescent="0.15">
      <c r="A19" s="58" t="s">
        <v>1054</v>
      </c>
      <c r="B19" s="58" t="s">
        <v>964</v>
      </c>
      <c r="C19" s="58" t="s">
        <v>1028</v>
      </c>
      <c r="E19" s="58" t="s">
        <v>1029</v>
      </c>
      <c r="G19" s="58" t="s">
        <v>1026</v>
      </c>
    </row>
    <row r="20" spans="1:9" ht="16.5" customHeight="1" x14ac:dyDescent="0.15">
      <c r="A20" s="58" t="s">
        <v>1055</v>
      </c>
      <c r="B20" s="58" t="s">
        <v>965</v>
      </c>
      <c r="C20" s="58" t="s">
        <v>609</v>
      </c>
      <c r="E20" s="58" t="s">
        <v>1043</v>
      </c>
      <c r="G20" s="58" t="s">
        <v>1026</v>
      </c>
    </row>
    <row r="21" spans="1:9" ht="16.5" customHeight="1" x14ac:dyDescent="0.15">
      <c r="A21" s="58" t="s">
        <v>775</v>
      </c>
      <c r="B21" s="58" t="s">
        <v>966</v>
      </c>
      <c r="C21" s="58" t="s">
        <v>831</v>
      </c>
      <c r="E21" s="58" t="s">
        <v>463</v>
      </c>
      <c r="G21" s="58" t="s">
        <v>1040</v>
      </c>
    </row>
    <row r="22" spans="1:9" ht="16.5" customHeight="1" x14ac:dyDescent="0.15">
      <c r="A22" s="58" t="s">
        <v>854</v>
      </c>
      <c r="B22" s="58" t="s">
        <v>855</v>
      </c>
      <c r="C22" s="58" t="s">
        <v>1021</v>
      </c>
      <c r="E22" s="58" t="s">
        <v>876</v>
      </c>
      <c r="G22" s="58" t="s">
        <v>1044</v>
      </c>
    </row>
    <row r="23" spans="1:9" ht="16.5" customHeight="1" x14ac:dyDescent="0.15">
      <c r="A23" s="58" t="s">
        <v>903</v>
      </c>
      <c r="B23" s="60" t="s">
        <v>967</v>
      </c>
      <c r="C23" s="60" t="s">
        <v>938</v>
      </c>
      <c r="E23" s="58" t="s">
        <v>1040</v>
      </c>
    </row>
    <row r="24" spans="1:9" ht="16.5" customHeight="1" x14ac:dyDescent="0.15">
      <c r="A24" s="58" t="s">
        <v>905</v>
      </c>
      <c r="B24" s="58" t="s">
        <v>968</v>
      </c>
      <c r="C24" s="58" t="s">
        <v>873</v>
      </c>
      <c r="E24" s="58" t="s">
        <v>1040</v>
      </c>
    </row>
    <row r="25" spans="1:9" ht="16.5" customHeight="1" x14ac:dyDescent="0.15">
      <c r="A25" s="58" t="s">
        <v>941</v>
      </c>
      <c r="B25" s="58" t="s">
        <v>969</v>
      </c>
      <c r="C25" s="58" t="s">
        <v>483</v>
      </c>
      <c r="E25" s="58" t="s">
        <v>1020</v>
      </c>
      <c r="G25" s="58" t="s">
        <v>1021</v>
      </c>
    </row>
    <row r="26" spans="1:9" ht="16.5" customHeight="1" x14ac:dyDescent="0.15">
      <c r="A26" s="58" t="s">
        <v>942</v>
      </c>
      <c r="B26" s="58" t="s">
        <v>970</v>
      </c>
      <c r="C26" s="58" t="s">
        <v>483</v>
      </c>
      <c r="E26" s="58" t="s">
        <v>1045</v>
      </c>
      <c r="G26" s="58" t="s">
        <v>479</v>
      </c>
    </row>
    <row r="27" spans="1:9" ht="16.5" customHeight="1" x14ac:dyDescent="0.15">
      <c r="A27" s="58" t="s">
        <v>943</v>
      </c>
      <c r="B27" s="58" t="s">
        <v>971</v>
      </c>
      <c r="C27" s="58" t="s">
        <v>483</v>
      </c>
      <c r="E27" s="58" t="s">
        <v>1028</v>
      </c>
      <c r="G27" s="58" t="s">
        <v>479</v>
      </c>
    </row>
    <row r="28" spans="1:9" ht="16.5" customHeight="1" x14ac:dyDescent="0.15">
      <c r="A28" s="58" t="s">
        <v>944</v>
      </c>
      <c r="B28" s="58" t="s">
        <v>972</v>
      </c>
      <c r="C28" s="58" t="s">
        <v>483</v>
      </c>
      <c r="E28" s="58" t="s">
        <v>1046</v>
      </c>
      <c r="G28" s="58" t="s">
        <v>1026</v>
      </c>
    </row>
    <row r="29" spans="1:9" ht="16.5" customHeight="1" x14ac:dyDescent="0.15">
      <c r="A29" s="58" t="s">
        <v>945</v>
      </c>
      <c r="B29" s="58" t="s">
        <v>973</v>
      </c>
      <c r="C29" s="58" t="s">
        <v>483</v>
      </c>
      <c r="E29" s="58" t="s">
        <v>1047</v>
      </c>
      <c r="G29" s="58" t="s">
        <v>1026</v>
      </c>
    </row>
    <row r="30" spans="1:9" ht="16.5" customHeight="1" x14ac:dyDescent="0.15">
      <c r="A30" s="58" t="s">
        <v>946</v>
      </c>
      <c r="B30" s="58" t="s">
        <v>974</v>
      </c>
      <c r="C30" s="58" t="s">
        <v>483</v>
      </c>
      <c r="E30" s="58" t="s">
        <v>1048</v>
      </c>
      <c r="G30" s="58" t="s">
        <v>1040</v>
      </c>
    </row>
    <row r="31" spans="1:9" ht="16.5" customHeight="1" x14ac:dyDescent="0.15"/>
    <row r="32" spans="1:9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</sheetData>
  <phoneticPr fontId="1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FCF9-03BC-7B4C-84C7-7CB6EA81CF59}">
  <dimension ref="A1:C14"/>
  <sheetViews>
    <sheetView tabSelected="1" topLeftCell="B7" zoomScaleNormal="60" zoomScaleSheetLayoutView="100" workbookViewId="0">
      <selection activeCell="B15" sqref="B15"/>
    </sheetView>
  </sheetViews>
  <sheetFormatPr defaultRowHeight="13.5" x14ac:dyDescent="0.15"/>
  <sheetData>
    <row r="1" spans="1:3" x14ac:dyDescent="0.15">
      <c r="A1" t="s">
        <v>1056</v>
      </c>
      <c r="B1" t="s">
        <v>1057</v>
      </c>
      <c r="C1">
        <f>SUM(A:A)</f>
        <v>91</v>
      </c>
    </row>
    <row r="2" spans="1:3" x14ac:dyDescent="0.15">
      <c r="A2">
        <v>9</v>
      </c>
      <c r="B2">
        <v>7</v>
      </c>
      <c r="C2">
        <f>SUM(B:B)</f>
        <v>100</v>
      </c>
    </row>
    <row r="3" spans="1:3" x14ac:dyDescent="0.15">
      <c r="A3">
        <v>5</v>
      </c>
      <c r="B3">
        <v>6</v>
      </c>
    </row>
    <row r="4" spans="1:3" x14ac:dyDescent="0.15">
      <c r="A4">
        <v>20</v>
      </c>
      <c r="B4">
        <v>10</v>
      </c>
    </row>
    <row r="5" spans="1:3" x14ac:dyDescent="0.15">
      <c r="A5">
        <v>7</v>
      </c>
      <c r="B5">
        <v>6</v>
      </c>
    </row>
    <row r="6" spans="1:3" x14ac:dyDescent="0.15">
      <c r="A6">
        <v>7</v>
      </c>
      <c r="B6">
        <v>6</v>
      </c>
    </row>
    <row r="7" spans="1:3" x14ac:dyDescent="0.15">
      <c r="A7">
        <v>12</v>
      </c>
      <c r="B7">
        <v>10</v>
      </c>
    </row>
    <row r="8" spans="1:3" x14ac:dyDescent="0.15">
      <c r="A8">
        <v>8</v>
      </c>
      <c r="B8">
        <v>12</v>
      </c>
    </row>
    <row r="9" spans="1:3" x14ac:dyDescent="0.15">
      <c r="A9">
        <v>6</v>
      </c>
      <c r="B9">
        <v>5</v>
      </c>
    </row>
    <row r="10" spans="1:3" x14ac:dyDescent="0.15">
      <c r="A10">
        <v>9</v>
      </c>
      <c r="B10">
        <v>6</v>
      </c>
    </row>
    <row r="11" spans="1:3" x14ac:dyDescent="0.15">
      <c r="A11">
        <v>8</v>
      </c>
      <c r="B11">
        <v>10</v>
      </c>
    </row>
    <row r="12" spans="1:3" x14ac:dyDescent="0.15">
      <c r="B12">
        <v>8</v>
      </c>
    </row>
    <row r="13" spans="1:3" x14ac:dyDescent="0.15">
      <c r="B13">
        <v>6</v>
      </c>
    </row>
    <row r="14" spans="1:3" x14ac:dyDescent="0.15"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9A02-6A25-4C40-B3B5-13EE33DE0FCC}">
  <sheetPr>
    <tabColor rgb="FF00B050"/>
  </sheetPr>
  <dimension ref="A1:K1004"/>
  <sheetViews>
    <sheetView zoomScale="75" zoomScaleNormal="75" workbookViewId="0"/>
  </sheetViews>
  <sheetFormatPr defaultColWidth="12.625" defaultRowHeight="15" customHeight="1" x14ac:dyDescent="0.15"/>
  <cols>
    <col min="1" max="1" width="21.94140625" style="58" customWidth="1"/>
    <col min="2" max="5" width="25.98828125" style="58" customWidth="1"/>
    <col min="6" max="8" width="30.5234375" style="58" bestFit="1" customWidth="1"/>
    <col min="9" max="11" width="31.62890625" style="58" bestFit="1" customWidth="1"/>
    <col min="12" max="22" width="7.59765625" style="58" customWidth="1"/>
    <col min="23" max="16384" width="12.625" style="58"/>
  </cols>
  <sheetData>
    <row r="1" spans="1:11" ht="15" customHeight="1" x14ac:dyDescent="0.15">
      <c r="A1" s="58" t="s">
        <v>975</v>
      </c>
      <c r="B1" s="58" t="s">
        <v>976</v>
      </c>
      <c r="D1" s="58" t="s">
        <v>977</v>
      </c>
      <c r="E1" s="58" t="s">
        <v>978</v>
      </c>
      <c r="F1" s="58" t="s">
        <v>655</v>
      </c>
      <c r="G1" s="58" t="s">
        <v>979</v>
      </c>
      <c r="H1" s="58" t="s">
        <v>980</v>
      </c>
      <c r="I1" s="58" t="s">
        <v>984</v>
      </c>
      <c r="J1" s="58" t="s">
        <v>985</v>
      </c>
      <c r="K1" s="58" t="s">
        <v>988</v>
      </c>
    </row>
    <row r="2" spans="1:11" ht="16.5" customHeight="1" x14ac:dyDescent="0.15">
      <c r="A2" s="59" t="s">
        <v>9</v>
      </c>
      <c r="B2" s="58" t="s">
        <v>948</v>
      </c>
      <c r="C2" s="58" t="s">
        <v>1016</v>
      </c>
      <c r="D2" s="58" t="s">
        <v>655</v>
      </c>
      <c r="E2" s="58" t="s">
        <v>981</v>
      </c>
      <c r="F2" s="58" t="str">
        <f>CONCATENATE("qry_",E2,"_",LOWER(B2),"_","0001")</f>
        <v>qry_ins_cust_mast_inf_0001</v>
      </c>
      <c r="G2" s="58" t="str">
        <f>CONCATENATE("qry_",E3,"_",LOWER(B2),"_","0001")</f>
        <v>qry_upd_cust_mast_inf_0001</v>
      </c>
      <c r="H2" s="58" t="str">
        <f>CONCATENATE("qry_",E4,"_",LOWER(B2),"_","0001")</f>
        <v>qry_del_cust_mast_inf_0001</v>
      </c>
      <c r="I2" s="58" t="str">
        <f>CONCATENATE("qry_",E5,"_",LOWER(B2),"_","0001")</f>
        <v>qry_sinq_cust_mast_inf_0001</v>
      </c>
      <c r="J2" s="58" t="str">
        <f>CONCATENATE("qry_",E6,"_",LOWER(B2),"_","0001")</f>
        <v>qry_minq_cust_mast_inf_0001</v>
      </c>
      <c r="K2" s="58" t="str">
        <f>CONCATENATE("qry_",E7,"_",LOWER(B2),"_","0001")</f>
        <v>qry_jinq_cust_mast_inf_0001</v>
      </c>
    </row>
    <row r="3" spans="1:11" ht="16.5" customHeight="1" x14ac:dyDescent="0.15">
      <c r="A3" s="59" t="s">
        <v>476</v>
      </c>
      <c r="B3" s="58" t="s">
        <v>949</v>
      </c>
      <c r="C3" s="58" t="s">
        <v>1017</v>
      </c>
      <c r="D3" s="58" t="s">
        <v>979</v>
      </c>
      <c r="E3" s="58" t="s">
        <v>982</v>
      </c>
    </row>
    <row r="4" spans="1:11" ht="16.5" customHeight="1" x14ac:dyDescent="0.15">
      <c r="A4" s="59" t="s">
        <v>477</v>
      </c>
      <c r="B4" s="58" t="s">
        <v>947</v>
      </c>
      <c r="C4" s="58" t="s">
        <v>1018</v>
      </c>
      <c r="D4" s="58" t="s">
        <v>980</v>
      </c>
      <c r="E4" s="58" t="s">
        <v>983</v>
      </c>
    </row>
    <row r="5" spans="1:11" ht="16.5" customHeight="1" x14ac:dyDescent="0.15">
      <c r="A5" s="59" t="s">
        <v>499</v>
      </c>
      <c r="B5" s="58" t="s">
        <v>950</v>
      </c>
      <c r="C5" s="58" t="s">
        <v>990</v>
      </c>
      <c r="D5" s="58" t="s">
        <v>984</v>
      </c>
      <c r="E5" s="58" t="s">
        <v>986</v>
      </c>
    </row>
    <row r="6" spans="1:11" ht="16.5" customHeight="1" x14ac:dyDescent="0.15">
      <c r="A6" s="59" t="s">
        <v>500</v>
      </c>
      <c r="B6" s="58" t="s">
        <v>951</v>
      </c>
      <c r="C6" s="58" t="s">
        <v>991</v>
      </c>
      <c r="D6" s="58" t="s">
        <v>985</v>
      </c>
      <c r="E6" s="58" t="s">
        <v>987</v>
      </c>
    </row>
    <row r="7" spans="1:11" ht="16.5" customHeight="1" x14ac:dyDescent="0.15">
      <c r="A7" s="59" t="s">
        <v>143</v>
      </c>
      <c r="B7" s="58" t="s">
        <v>952</v>
      </c>
      <c r="C7" s="58" t="s">
        <v>992</v>
      </c>
      <c r="D7" s="58" t="s">
        <v>988</v>
      </c>
      <c r="E7" s="58" t="s">
        <v>989</v>
      </c>
    </row>
    <row r="8" spans="1:11" ht="16.5" customHeight="1" x14ac:dyDescent="0.15">
      <c r="A8" s="59" t="s">
        <v>149</v>
      </c>
      <c r="B8" s="58" t="s">
        <v>953</v>
      </c>
      <c r="C8" s="58" t="s">
        <v>993</v>
      </c>
    </row>
    <row r="9" spans="1:11" ht="16.5" customHeight="1" x14ac:dyDescent="0.15">
      <c r="A9" s="59" t="s">
        <v>152</v>
      </c>
      <c r="B9" s="58" t="s">
        <v>954</v>
      </c>
      <c r="C9" s="58" t="s">
        <v>994</v>
      </c>
    </row>
    <row r="10" spans="1:11" ht="16.5" customHeight="1" x14ac:dyDescent="0.15">
      <c r="A10" s="59" t="s">
        <v>155</v>
      </c>
      <c r="B10" s="58" t="s">
        <v>955</v>
      </c>
      <c r="C10" s="58" t="s">
        <v>995</v>
      </c>
    </row>
    <row r="11" spans="1:11" ht="16.5" customHeight="1" x14ac:dyDescent="0.15">
      <c r="A11" s="59" t="s">
        <v>159</v>
      </c>
      <c r="B11" s="58" t="s">
        <v>956</v>
      </c>
      <c r="C11" s="58" t="s">
        <v>996</v>
      </c>
    </row>
    <row r="12" spans="1:11" ht="16.5" customHeight="1" x14ac:dyDescent="0.15">
      <c r="A12" s="59" t="s">
        <v>166</v>
      </c>
      <c r="B12" s="58" t="s">
        <v>957</v>
      </c>
      <c r="C12" s="58" t="s">
        <v>997</v>
      </c>
    </row>
    <row r="13" spans="1:11" ht="16.5" customHeight="1" x14ac:dyDescent="0.15">
      <c r="A13" s="59" t="s">
        <v>169</v>
      </c>
      <c r="B13" s="58" t="s">
        <v>958</v>
      </c>
      <c r="C13" s="58" t="s">
        <v>998</v>
      </c>
    </row>
    <row r="14" spans="1:11" ht="16.5" customHeight="1" x14ac:dyDescent="0.15">
      <c r="A14" s="59" t="s">
        <v>187</v>
      </c>
      <c r="B14" s="58" t="s">
        <v>959</v>
      </c>
      <c r="C14" s="58" t="s">
        <v>999</v>
      </c>
    </row>
    <row r="15" spans="1:11" ht="16.5" customHeight="1" x14ac:dyDescent="0.15">
      <c r="A15" s="58" t="s">
        <v>515</v>
      </c>
      <c r="B15" s="58" t="s">
        <v>960</v>
      </c>
      <c r="C15" s="58" t="s">
        <v>1000</v>
      </c>
    </row>
    <row r="16" spans="1:11" ht="16.5" customHeight="1" x14ac:dyDescent="0.15">
      <c r="A16" s="58" t="s">
        <v>573</v>
      </c>
      <c r="B16" s="58" t="s">
        <v>962</v>
      </c>
      <c r="C16" s="58" t="s">
        <v>1001</v>
      </c>
    </row>
    <row r="17" spans="1:5" ht="16.5" customHeight="1" x14ac:dyDescent="0.15">
      <c r="A17" s="58" t="s">
        <v>574</v>
      </c>
      <c r="B17" s="58" t="s">
        <v>961</v>
      </c>
      <c r="C17" s="58" t="s">
        <v>1002</v>
      </c>
    </row>
    <row r="18" spans="1:5" ht="16.5" customHeight="1" x14ac:dyDescent="0.15">
      <c r="A18" s="58" t="s">
        <v>575</v>
      </c>
      <c r="B18" s="58" t="s">
        <v>963</v>
      </c>
      <c r="C18" s="58" t="s">
        <v>1003</v>
      </c>
    </row>
    <row r="19" spans="1:5" ht="16.5" customHeight="1" x14ac:dyDescent="0.15">
      <c r="A19" s="58" t="s">
        <v>651</v>
      </c>
      <c r="B19" s="58" t="s">
        <v>964</v>
      </c>
      <c r="C19" s="58" t="s">
        <v>1004</v>
      </c>
    </row>
    <row r="20" spans="1:5" ht="16.5" customHeight="1" x14ac:dyDescent="0.15">
      <c r="A20" s="58" t="s">
        <v>653</v>
      </c>
      <c r="B20" s="58" t="s">
        <v>965</v>
      </c>
      <c r="C20" s="58" t="s">
        <v>1005</v>
      </c>
    </row>
    <row r="21" spans="1:5" ht="16.5" customHeight="1" x14ac:dyDescent="0.15">
      <c r="A21" s="58" t="s">
        <v>775</v>
      </c>
      <c r="B21" s="58" t="s">
        <v>966</v>
      </c>
      <c r="C21" s="58" t="s">
        <v>1006</v>
      </c>
    </row>
    <row r="22" spans="1:5" ht="16.5" customHeight="1" x14ac:dyDescent="0.15">
      <c r="A22" s="58" t="s">
        <v>854</v>
      </c>
      <c r="B22" s="58" t="s">
        <v>855</v>
      </c>
      <c r="C22" s="58" t="s">
        <v>1007</v>
      </c>
    </row>
    <row r="23" spans="1:5" ht="16.5" customHeight="1" x14ac:dyDescent="0.15">
      <c r="A23" s="58" t="s">
        <v>903</v>
      </c>
      <c r="B23" s="60" t="s">
        <v>967</v>
      </c>
      <c r="C23" s="58" t="s">
        <v>1008</v>
      </c>
      <c r="D23" s="60"/>
      <c r="E23" s="60"/>
    </row>
    <row r="24" spans="1:5" ht="16.5" customHeight="1" x14ac:dyDescent="0.15">
      <c r="A24" s="58" t="s">
        <v>905</v>
      </c>
      <c r="B24" s="58" t="s">
        <v>968</v>
      </c>
      <c r="C24" s="58" t="s">
        <v>1009</v>
      </c>
    </row>
    <row r="25" spans="1:5" ht="16.5" customHeight="1" x14ac:dyDescent="0.15">
      <c r="A25" s="58" t="s">
        <v>941</v>
      </c>
      <c r="B25" s="58" t="s">
        <v>969</v>
      </c>
      <c r="C25" s="58" t="s">
        <v>1010</v>
      </c>
    </row>
    <row r="26" spans="1:5" ht="16.5" customHeight="1" x14ac:dyDescent="0.15">
      <c r="A26" s="58" t="s">
        <v>942</v>
      </c>
      <c r="B26" s="58" t="s">
        <v>970</v>
      </c>
      <c r="C26" s="58" t="s">
        <v>1011</v>
      </c>
    </row>
    <row r="27" spans="1:5" ht="16.5" customHeight="1" x14ac:dyDescent="0.15">
      <c r="A27" s="58" t="s">
        <v>943</v>
      </c>
      <c r="B27" s="58" t="s">
        <v>971</v>
      </c>
      <c r="C27" s="58" t="s">
        <v>1012</v>
      </c>
    </row>
    <row r="28" spans="1:5" ht="16.5" customHeight="1" x14ac:dyDescent="0.15">
      <c r="A28" s="58" t="s">
        <v>944</v>
      </c>
      <c r="B28" s="58" t="s">
        <v>972</v>
      </c>
      <c r="C28" s="58" t="s">
        <v>1013</v>
      </c>
    </row>
    <row r="29" spans="1:5" ht="16.5" customHeight="1" x14ac:dyDescent="0.15">
      <c r="A29" s="58" t="s">
        <v>945</v>
      </c>
      <c r="B29" s="58" t="s">
        <v>973</v>
      </c>
      <c r="C29" s="58" t="s">
        <v>1014</v>
      </c>
    </row>
    <row r="30" spans="1:5" ht="16.5" customHeight="1" x14ac:dyDescent="0.15">
      <c r="A30" s="58" t="s">
        <v>946</v>
      </c>
      <c r="B30" s="58" t="s">
        <v>974</v>
      </c>
      <c r="C30" s="58" t="s">
        <v>1015</v>
      </c>
    </row>
    <row r="31" spans="1:5" ht="16.5" customHeight="1" x14ac:dyDescent="0.15"/>
    <row r="32" spans="1:5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</sheetData>
  <phoneticPr fontId="1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B1:R1142"/>
  <sheetViews>
    <sheetView topLeftCell="A196" zoomScale="75" zoomScaleNormal="75" workbookViewId="0">
      <selection activeCell="E225" sqref="E225"/>
    </sheetView>
  </sheetViews>
  <sheetFormatPr defaultColWidth="12.625" defaultRowHeight="15" customHeight="1" x14ac:dyDescent="0.15"/>
  <cols>
    <col min="1" max="1" width="7.84375" style="1" customWidth="1"/>
    <col min="2" max="2" width="28.1953125" style="1" bestFit="1" customWidth="1"/>
    <col min="3" max="3" width="33.22265625" style="1" customWidth="1"/>
    <col min="4" max="4" width="16.1796875" style="1" customWidth="1"/>
    <col min="5" max="6" width="7.84375" style="1" customWidth="1"/>
    <col min="7" max="7" width="30.76953125" style="1" customWidth="1"/>
    <col min="8" max="8" width="5.390625" style="1" customWidth="1"/>
    <col min="9" max="9" width="10.05078125" style="1" bestFit="1" customWidth="1"/>
    <col min="10" max="10" width="18.265625" style="1" bestFit="1" customWidth="1"/>
    <col min="11" max="11" width="9.8046875" style="1" bestFit="1" customWidth="1"/>
    <col min="12" max="12" width="15.078125" style="1" bestFit="1" customWidth="1"/>
    <col min="13" max="13" width="10.05078125" style="1" bestFit="1" customWidth="1"/>
    <col min="14" max="14" width="15.078125" style="1" bestFit="1" customWidth="1"/>
    <col min="15" max="15" width="9.8046875" style="1" bestFit="1" customWidth="1"/>
    <col min="16" max="16" width="14.83203125" style="1" bestFit="1" customWidth="1"/>
    <col min="17" max="17" width="6.25" style="1" customWidth="1"/>
    <col min="18" max="18" width="7.96484375" style="1" customWidth="1"/>
    <col min="19" max="28" width="7.59765625" style="1" customWidth="1"/>
    <col min="29" max="16384" width="12.625" style="1"/>
  </cols>
  <sheetData>
    <row r="1" spans="2:18" ht="39" customHeight="1" x14ac:dyDescent="0.25">
      <c r="B1" s="12" t="s">
        <v>194</v>
      </c>
      <c r="C1" s="13" t="s">
        <v>195</v>
      </c>
      <c r="D1" s="29" t="s">
        <v>701</v>
      </c>
      <c r="E1" s="29" t="s">
        <v>700</v>
      </c>
      <c r="F1" s="13"/>
      <c r="G1" s="13" t="s">
        <v>196</v>
      </c>
      <c r="H1" s="13"/>
      <c r="I1" s="13" t="s">
        <v>197</v>
      </c>
      <c r="J1" s="13" t="s">
        <v>198</v>
      </c>
      <c r="K1" s="13" t="s">
        <v>199</v>
      </c>
      <c r="L1" s="13" t="s">
        <v>200</v>
      </c>
      <c r="M1" s="13" t="s">
        <v>201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206</v>
      </c>
    </row>
    <row r="2" spans="2:18" ht="17.25" customHeight="1" x14ac:dyDescent="0.15">
      <c r="B2" s="1" t="s">
        <v>90</v>
      </c>
      <c r="C2" s="1" t="str">
        <f>UPPER(TRIM(MID(G2,1,(F2-1))))</f>
        <v>DEAL_STOP_YN</v>
      </c>
      <c r="D2" s="1" t="s">
        <v>677</v>
      </c>
      <c r="E2" s="44">
        <v>1</v>
      </c>
      <c r="F2" s="1">
        <f t="shared" ref="F2:F153" si="0">SEARCH("__",G2)</f>
        <v>13</v>
      </c>
      <c r="G2" s="1" t="str">
        <f t="shared" ref="G2:G153" si="1">CONCATENATE(LEFT(J2,4),"_",LEFT(L2,4),"_",LEFT(N2,4),"_",LEFT(P2,4),"_",LEFT(R2,4),"_",LEFT(T2,4),"_",LEFT(V2,4),"_",LEFT(W2,4),"_",LEFT(Y2,4),"_",LEFT(AA2,4))</f>
        <v>deal_stop_yn_______</v>
      </c>
      <c r="I2" s="1" t="s">
        <v>207</v>
      </c>
      <c r="J2" s="1" t="s">
        <v>208</v>
      </c>
      <c r="K2" s="1" t="s">
        <v>209</v>
      </c>
      <c r="L2" s="1" t="s">
        <v>210</v>
      </c>
      <c r="M2" s="1" t="s">
        <v>211</v>
      </c>
      <c r="N2" s="1" t="s">
        <v>212</v>
      </c>
    </row>
    <row r="3" spans="2:18" ht="17.25" customHeight="1" x14ac:dyDescent="0.15">
      <c r="B3" s="1" t="s">
        <v>123</v>
      </c>
      <c r="C3" s="1" t="str">
        <f t="shared" ref="C3:C73" si="2">UPPER(TRIM(MID(G3,1,(F3-1))))</f>
        <v>RESI_AREA_AUTO_REGI_YN</v>
      </c>
      <c r="D3" s="1" t="s">
        <v>677</v>
      </c>
      <c r="E3" s="44">
        <v>1</v>
      </c>
      <c r="F3" s="1">
        <f t="shared" si="0"/>
        <v>23</v>
      </c>
      <c r="G3" s="1" t="str">
        <f t="shared" si="1"/>
        <v>resi_area_auto_regi_yn_____</v>
      </c>
      <c r="I3" s="1" t="s">
        <v>213</v>
      </c>
      <c r="J3" s="1" t="s">
        <v>214</v>
      </c>
      <c r="K3" s="1" t="s">
        <v>215</v>
      </c>
      <c r="L3" s="1" t="s">
        <v>216</v>
      </c>
      <c r="M3" s="1" t="s">
        <v>217</v>
      </c>
      <c r="N3" s="1" t="s">
        <v>218</v>
      </c>
      <c r="O3" s="1" t="s">
        <v>219</v>
      </c>
      <c r="P3" s="1" t="s">
        <v>220</v>
      </c>
      <c r="Q3" s="1" t="s">
        <v>221</v>
      </c>
      <c r="R3" s="1" t="s">
        <v>212</v>
      </c>
    </row>
    <row r="4" spans="2:18" ht="17.25" customHeight="1" x14ac:dyDescent="0.15">
      <c r="B4" s="1" t="s">
        <v>183</v>
      </c>
      <c r="C4" s="1" t="str">
        <f t="shared" si="2"/>
        <v>REGI_ACCE_POLI_NAME</v>
      </c>
      <c r="D4" s="1" t="s">
        <v>677</v>
      </c>
      <c r="E4" s="44">
        <v>30</v>
      </c>
      <c r="F4" s="1">
        <f t="shared" si="0"/>
        <v>20</v>
      </c>
      <c r="G4" s="1" t="str">
        <f t="shared" si="1"/>
        <v>regi_acce_poli_name______</v>
      </c>
      <c r="I4" s="1" t="s">
        <v>222</v>
      </c>
      <c r="J4" s="1" t="s">
        <v>223</v>
      </c>
      <c r="K4" s="1" t="s">
        <v>224</v>
      </c>
      <c r="L4" s="1" t="s">
        <v>225</v>
      </c>
      <c r="M4" s="1" t="s">
        <v>226</v>
      </c>
      <c r="N4" s="1" t="s">
        <v>227</v>
      </c>
      <c r="O4" s="1" t="s">
        <v>228</v>
      </c>
      <c r="P4" s="1" t="s">
        <v>229</v>
      </c>
    </row>
    <row r="5" spans="2:18" ht="17.25" customHeight="1" x14ac:dyDescent="0.15">
      <c r="B5" s="1" t="s">
        <v>178</v>
      </c>
      <c r="C5" s="1" t="str">
        <f t="shared" si="2"/>
        <v>REGI_ACCE_CUST</v>
      </c>
      <c r="D5" s="1" t="s">
        <v>677</v>
      </c>
      <c r="E5" s="44">
        <v>1</v>
      </c>
      <c r="F5" s="1">
        <f t="shared" si="0"/>
        <v>15</v>
      </c>
      <c r="G5" s="1" t="str">
        <f t="shared" si="1"/>
        <v>regi_acce_cust_______</v>
      </c>
      <c r="I5" s="1" t="s">
        <v>222</v>
      </c>
      <c r="J5" s="1" t="s">
        <v>223</v>
      </c>
      <c r="K5" s="1" t="s">
        <v>224</v>
      </c>
      <c r="L5" s="1" t="s">
        <v>225</v>
      </c>
      <c r="M5" s="1" t="s">
        <v>230</v>
      </c>
      <c r="N5" s="1" t="s">
        <v>231</v>
      </c>
    </row>
    <row r="6" spans="2:18" ht="17.25" customHeight="1" x14ac:dyDescent="0.15">
      <c r="B6" s="1" t="s">
        <v>179</v>
      </c>
      <c r="C6" s="1" t="str">
        <f t="shared" si="2"/>
        <v>REGI_ACCE_CUST_RERA</v>
      </c>
      <c r="D6" s="1" t="s">
        <v>677</v>
      </c>
      <c r="E6" s="44">
        <v>2</v>
      </c>
      <c r="F6" s="1">
        <f t="shared" si="0"/>
        <v>20</v>
      </c>
      <c r="G6" s="1" t="str">
        <f t="shared" si="1"/>
        <v>regi_acce_cust_rera______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230</v>
      </c>
      <c r="N6" s="1" t="s">
        <v>231</v>
      </c>
      <c r="O6" s="1" t="s">
        <v>232</v>
      </c>
      <c r="P6" s="1" t="s">
        <v>233</v>
      </c>
    </row>
    <row r="7" spans="2:18" ht="17.25" customHeight="1" x14ac:dyDescent="0.15">
      <c r="B7" s="1" t="s">
        <v>182</v>
      </c>
      <c r="C7" s="1" t="str">
        <f t="shared" si="2"/>
        <v>REGI_ACCE_CONT_POLI</v>
      </c>
      <c r="D7" s="1" t="s">
        <v>677</v>
      </c>
      <c r="E7" s="44">
        <v>5</v>
      </c>
      <c r="F7" s="1">
        <f t="shared" si="0"/>
        <v>20</v>
      </c>
      <c r="G7" s="1" t="str">
        <f t="shared" si="1"/>
        <v>regi_acce_cont_poli______</v>
      </c>
      <c r="I7" s="1" t="s">
        <v>222</v>
      </c>
      <c r="J7" s="1" t="s">
        <v>223</v>
      </c>
      <c r="K7" s="1" t="s">
        <v>224</v>
      </c>
      <c r="L7" s="1" t="s">
        <v>225</v>
      </c>
      <c r="M7" s="1" t="s">
        <v>234</v>
      </c>
      <c r="N7" s="1" t="s">
        <v>235</v>
      </c>
      <c r="O7" s="1" t="s">
        <v>236</v>
      </c>
      <c r="P7" s="1" t="s">
        <v>237</v>
      </c>
    </row>
    <row r="8" spans="2:18" ht="17.25" customHeight="1" x14ac:dyDescent="0.15">
      <c r="B8" s="1" t="s">
        <v>177</v>
      </c>
      <c r="C8" s="1" t="str">
        <f t="shared" si="2"/>
        <v>REGI_ACCE_CONT</v>
      </c>
      <c r="D8" s="1" t="s">
        <v>677</v>
      </c>
      <c r="E8" s="44">
        <v>500</v>
      </c>
      <c r="F8" s="1">
        <f t="shared" si="0"/>
        <v>15</v>
      </c>
      <c r="G8" s="1" t="str">
        <f t="shared" si="1"/>
        <v>regi_acce_cont_______</v>
      </c>
      <c r="I8" s="1" t="s">
        <v>222</v>
      </c>
      <c r="J8" s="1" t="s">
        <v>223</v>
      </c>
      <c r="K8" s="1" t="s">
        <v>224</v>
      </c>
      <c r="L8" s="1" t="s">
        <v>225</v>
      </c>
      <c r="M8" s="1" t="s">
        <v>238</v>
      </c>
      <c r="N8" s="1" t="s">
        <v>239</v>
      </c>
    </row>
    <row r="9" spans="2:18" ht="17.25" customHeight="1" x14ac:dyDescent="0.15">
      <c r="B9" s="1" t="s">
        <v>181</v>
      </c>
      <c r="C9" s="1" t="str">
        <f t="shared" si="2"/>
        <v>REGI_ACCE_TIME</v>
      </c>
      <c r="D9" s="1" t="s">
        <v>677</v>
      </c>
      <c r="E9" s="44">
        <v>4</v>
      </c>
      <c r="F9" s="1">
        <f t="shared" si="0"/>
        <v>15</v>
      </c>
      <c r="G9" s="1" t="str">
        <f t="shared" si="1"/>
        <v>regi_acce_time_______</v>
      </c>
      <c r="I9" s="1" t="s">
        <v>222</v>
      </c>
      <c r="J9" s="1" t="s">
        <v>223</v>
      </c>
      <c r="K9" s="1" t="s">
        <v>224</v>
      </c>
      <c r="L9" s="1" t="s">
        <v>225</v>
      </c>
      <c r="M9" s="1" t="s">
        <v>240</v>
      </c>
      <c r="N9" s="1" t="s">
        <v>94</v>
      </c>
    </row>
    <row r="10" spans="2:18" ht="17.25" customHeight="1" x14ac:dyDescent="0.15">
      <c r="B10" s="1" t="s">
        <v>176</v>
      </c>
      <c r="C10" s="1" t="str">
        <f t="shared" si="2"/>
        <v>REGI_ACCE_YN</v>
      </c>
      <c r="D10" s="1" t="s">
        <v>677</v>
      </c>
      <c r="E10" s="44">
        <v>1</v>
      </c>
      <c r="F10" s="1">
        <f t="shared" si="0"/>
        <v>13</v>
      </c>
      <c r="G10" s="1" t="str">
        <f t="shared" si="1"/>
        <v>regi_acce_yn_______</v>
      </c>
      <c r="I10" s="1" t="s">
        <v>222</v>
      </c>
      <c r="J10" s="1" t="s">
        <v>223</v>
      </c>
      <c r="K10" s="1" t="s">
        <v>224</v>
      </c>
      <c r="L10" s="1" t="s">
        <v>225</v>
      </c>
      <c r="M10" s="1" t="s">
        <v>221</v>
      </c>
      <c r="N10" s="1" t="s">
        <v>212</v>
      </c>
    </row>
    <row r="11" spans="2:18" ht="17.25" customHeight="1" x14ac:dyDescent="0.15">
      <c r="B11" s="1" t="s">
        <v>180</v>
      </c>
      <c r="C11" s="1" t="str">
        <f t="shared" si="2"/>
        <v>REGI_ACCE_DATE</v>
      </c>
      <c r="D11" s="1" t="s">
        <v>680</v>
      </c>
      <c r="E11" s="44">
        <v>0</v>
      </c>
      <c r="F11" s="1">
        <f t="shared" si="0"/>
        <v>15</v>
      </c>
      <c r="G11" s="1" t="str">
        <f t="shared" si="1"/>
        <v>regi_acce_date_______</v>
      </c>
      <c r="I11" s="1" t="s">
        <v>222</v>
      </c>
      <c r="J11" s="1" t="s">
        <v>223</v>
      </c>
      <c r="K11" s="1" t="s">
        <v>224</v>
      </c>
      <c r="L11" s="1" t="s">
        <v>225</v>
      </c>
      <c r="M11" s="1" t="s">
        <v>241</v>
      </c>
      <c r="N11" s="1" t="s">
        <v>26</v>
      </c>
    </row>
    <row r="12" spans="2:18" ht="17.25" customHeight="1" x14ac:dyDescent="0.15">
      <c r="B12" s="1" t="s">
        <v>98</v>
      </c>
      <c r="C12" s="1" t="str">
        <f t="shared" si="2"/>
        <v>EMPL_DEAL_SERI_NUMB</v>
      </c>
      <c r="D12" s="1" t="s">
        <v>677</v>
      </c>
      <c r="E12" s="44">
        <v>9</v>
      </c>
      <c r="F12" s="1">
        <f>SEARCH("__",G12)</f>
        <v>20</v>
      </c>
      <c r="G12" s="1" t="str">
        <f>CONCATENATE(LEFT(J12,4),"_",LEFT(L12,4),"_",LEFT(N12,4),"_",LEFT(P12,4),"_",LEFT(R12,4),"_",LEFT(T12,4),"_",LEFT(V12,4),"_",LEFT(W12,4),"_",LEFT(Y12,4),"_",LEFT(AA12,4))</f>
        <v>empl_deal_seri_numb______</v>
      </c>
      <c r="I12" s="1" t="s">
        <v>242</v>
      </c>
      <c r="J12" s="1" t="s">
        <v>243</v>
      </c>
      <c r="K12" s="1" t="s">
        <v>207</v>
      </c>
      <c r="L12" s="1" t="s">
        <v>208</v>
      </c>
      <c r="M12" s="1" t="s">
        <v>521</v>
      </c>
      <c r="N12" s="1" t="s">
        <v>244</v>
      </c>
      <c r="O12" s="1" t="s">
        <v>452</v>
      </c>
      <c r="P12" s="1" t="s">
        <v>455</v>
      </c>
    </row>
    <row r="13" spans="2:18" ht="17.25" customHeight="1" x14ac:dyDescent="0.15">
      <c r="B13" s="1" t="s">
        <v>478</v>
      </c>
      <c r="C13" s="1" t="str">
        <f t="shared" ref="C13" si="3">UPPER(TRIM(MID(G13,1,(F13-1))))</f>
        <v>EMPL_HIST_SERI_NUMB</v>
      </c>
      <c r="D13" s="1" t="s">
        <v>678</v>
      </c>
      <c r="E13" s="44">
        <v>9</v>
      </c>
      <c r="F13" s="1">
        <f t="shared" ref="F13" si="4">SEARCH("__",G13)</f>
        <v>20</v>
      </c>
      <c r="G13" s="1" t="str">
        <f t="shared" ref="G13" si="5">CONCATENATE(LEFT(J13,4),"_",LEFT(L13,4),"_",LEFT(N13,4),"_",LEFT(P13,4),"_",LEFT(R13,4),"_",LEFT(T13,4),"_",LEFT(V13,4),"_",LEFT(W13,4),"_",LEFT(Y13,4),"_",LEFT(AA13,4))</f>
        <v>empl_hist_seri_numb______</v>
      </c>
      <c r="I13" s="1" t="s">
        <v>242</v>
      </c>
      <c r="J13" s="1" t="s">
        <v>243</v>
      </c>
      <c r="K13" s="1" t="s">
        <v>479</v>
      </c>
      <c r="L13" s="1" t="s">
        <v>484</v>
      </c>
      <c r="M13" s="1" t="s">
        <v>521</v>
      </c>
      <c r="N13" s="1" t="s">
        <v>244</v>
      </c>
      <c r="O13" s="1" t="s">
        <v>452</v>
      </c>
      <c r="P13" s="1" t="s">
        <v>455</v>
      </c>
    </row>
    <row r="14" spans="2:18" ht="17.25" customHeight="1" x14ac:dyDescent="0.15">
      <c r="B14" s="1" t="s">
        <v>652</v>
      </c>
      <c r="C14" s="1" t="str">
        <f t="shared" si="2"/>
        <v>SERI_NO</v>
      </c>
      <c r="D14" s="1" t="s">
        <v>678</v>
      </c>
      <c r="E14" s="44">
        <v>9</v>
      </c>
      <c r="F14" s="1">
        <f t="shared" si="0"/>
        <v>8</v>
      </c>
      <c r="G14" s="1" t="str">
        <f t="shared" si="1"/>
        <v>seri_no________</v>
      </c>
      <c r="I14" s="1" t="s">
        <v>521</v>
      </c>
      <c r="J14" s="1" t="s">
        <v>244</v>
      </c>
      <c r="K14" s="1" t="s">
        <v>452</v>
      </c>
      <c r="L14" s="1" t="s">
        <v>524</v>
      </c>
    </row>
    <row r="15" spans="2:18" ht="17.25" customHeight="1" x14ac:dyDescent="0.15">
      <c r="B15" s="1" t="s">
        <v>99</v>
      </c>
      <c r="C15" s="1" t="str">
        <f t="shared" si="2"/>
        <v>EMPL_REGI_CATE_CODE</v>
      </c>
      <c r="D15" s="1" t="s">
        <v>677</v>
      </c>
      <c r="E15" s="44">
        <v>3</v>
      </c>
      <c r="F15" s="1">
        <f t="shared" si="0"/>
        <v>20</v>
      </c>
      <c r="G15" s="1" t="str">
        <f t="shared" si="1"/>
        <v>empl_regi_cate_code______</v>
      </c>
      <c r="I15" s="1" t="s">
        <v>242</v>
      </c>
      <c r="J15" s="1" t="s">
        <v>243</v>
      </c>
      <c r="K15" s="1" t="s">
        <v>219</v>
      </c>
      <c r="L15" s="1" t="s">
        <v>220</v>
      </c>
      <c r="M15" s="1" t="s">
        <v>245</v>
      </c>
      <c r="N15" s="1" t="s">
        <v>246</v>
      </c>
      <c r="O15" s="1" t="s">
        <v>247</v>
      </c>
      <c r="P15" s="1" t="s">
        <v>248</v>
      </c>
    </row>
    <row r="16" spans="2:18" ht="17.25" customHeight="1" x14ac:dyDescent="0.15">
      <c r="B16" s="1" t="s">
        <v>105</v>
      </c>
      <c r="C16" s="1" t="str">
        <f t="shared" si="2"/>
        <v>EMPL_REGI_DATE</v>
      </c>
      <c r="D16" s="1" t="s">
        <v>680</v>
      </c>
      <c r="E16" s="44">
        <v>0</v>
      </c>
      <c r="F16" s="1">
        <f t="shared" si="0"/>
        <v>15</v>
      </c>
      <c r="G16" s="1" t="str">
        <f t="shared" si="1"/>
        <v>empl_regi_date_______</v>
      </c>
      <c r="I16" s="1" t="s">
        <v>242</v>
      </c>
      <c r="J16" s="1" t="s">
        <v>243</v>
      </c>
      <c r="K16" s="1" t="s">
        <v>219</v>
      </c>
      <c r="L16" s="1" t="s">
        <v>220</v>
      </c>
      <c r="M16" s="1" t="s">
        <v>241</v>
      </c>
      <c r="N16" s="1" t="s">
        <v>26</v>
      </c>
    </row>
    <row r="17" spans="2:18" ht="17.25" customHeight="1" x14ac:dyDescent="0.15">
      <c r="B17" s="1" t="s">
        <v>150</v>
      </c>
      <c r="C17" s="1" t="str">
        <f t="shared" si="2"/>
        <v>EMPL_CATE_DIVI_CODE</v>
      </c>
      <c r="D17" s="1" t="s">
        <v>677</v>
      </c>
      <c r="E17" s="44">
        <v>3</v>
      </c>
      <c r="F17" s="1">
        <f t="shared" si="0"/>
        <v>20</v>
      </c>
      <c r="G17" s="1" t="str">
        <f t="shared" si="1"/>
        <v>empl_cate_divi_code______</v>
      </c>
      <c r="I17" s="1" t="s">
        <v>242</v>
      </c>
      <c r="J17" s="1" t="s">
        <v>243</v>
      </c>
      <c r="K17" s="1" t="s">
        <v>245</v>
      </c>
      <c r="L17" s="1" t="s">
        <v>246</v>
      </c>
      <c r="M17" s="1" t="s">
        <v>249</v>
      </c>
      <c r="N17" s="1" t="s">
        <v>250</v>
      </c>
      <c r="O17" s="1" t="s">
        <v>247</v>
      </c>
      <c r="P17" s="1" t="s">
        <v>248</v>
      </c>
    </row>
    <row r="18" spans="2:18" ht="17.25" customHeight="1" x14ac:dyDescent="0.15">
      <c r="B18" s="1" t="s">
        <v>145</v>
      </c>
      <c r="C18" s="1" t="str">
        <f t="shared" si="2"/>
        <v>EMPL_CATE_MAJO_CODE</v>
      </c>
      <c r="D18" s="1" t="s">
        <v>677</v>
      </c>
      <c r="E18" s="44">
        <v>3</v>
      </c>
      <c r="F18" s="1">
        <f t="shared" si="0"/>
        <v>20</v>
      </c>
      <c r="G18" s="1" t="str">
        <f t="shared" si="1"/>
        <v>empl_cate_majo_code______</v>
      </c>
      <c r="I18" s="1" t="s">
        <v>242</v>
      </c>
      <c r="J18" s="1" t="s">
        <v>243</v>
      </c>
      <c r="K18" s="1" t="s">
        <v>245</v>
      </c>
      <c r="L18" s="1" t="s">
        <v>246</v>
      </c>
      <c r="M18" s="1" t="s">
        <v>251</v>
      </c>
      <c r="N18" s="1" t="s">
        <v>252</v>
      </c>
      <c r="O18" s="1" t="s">
        <v>247</v>
      </c>
      <c r="P18" s="1" t="s">
        <v>248</v>
      </c>
    </row>
    <row r="19" spans="2:18" ht="17.25" customHeight="1" x14ac:dyDescent="0.15">
      <c r="B19" s="1" t="s">
        <v>151</v>
      </c>
      <c r="C19" s="1" t="str">
        <f t="shared" si="2"/>
        <v>EMPL_CATE_SMAL_CODE</v>
      </c>
      <c r="D19" s="1" t="s">
        <v>677</v>
      </c>
      <c r="E19" s="44">
        <v>3</v>
      </c>
      <c r="F19" s="1">
        <f t="shared" si="0"/>
        <v>20</v>
      </c>
      <c r="G19" s="1" t="str">
        <f t="shared" si="1"/>
        <v>empl_cate_smal_code______</v>
      </c>
      <c r="I19" s="1" t="s">
        <v>242</v>
      </c>
      <c r="J19" s="1" t="s">
        <v>243</v>
      </c>
      <c r="K19" s="1" t="s">
        <v>245</v>
      </c>
      <c r="L19" s="1" t="s">
        <v>246</v>
      </c>
      <c r="M19" s="1" t="s">
        <v>253</v>
      </c>
      <c r="N19" s="1" t="s">
        <v>254</v>
      </c>
      <c r="O19" s="1" t="s">
        <v>247</v>
      </c>
      <c r="P19" s="1" t="s">
        <v>248</v>
      </c>
    </row>
    <row r="20" spans="2:18" ht="17.25" customHeight="1" x14ac:dyDescent="0.15">
      <c r="B20" s="1" t="s">
        <v>704</v>
      </c>
      <c r="C20" s="1" t="str">
        <f t="shared" si="2"/>
        <v>EMPL_CATE_MIDD_CODE</v>
      </c>
      <c r="D20" s="1" t="s">
        <v>677</v>
      </c>
      <c r="E20" s="44">
        <v>3</v>
      </c>
      <c r="F20" s="1">
        <f t="shared" si="0"/>
        <v>20</v>
      </c>
      <c r="G20" s="1" t="str">
        <f t="shared" si="1"/>
        <v>empl_cate_midd_code______</v>
      </c>
      <c r="I20" s="1" t="s">
        <v>242</v>
      </c>
      <c r="J20" s="1" t="s">
        <v>243</v>
      </c>
      <c r="K20" s="1" t="s">
        <v>245</v>
      </c>
      <c r="L20" s="1" t="s">
        <v>246</v>
      </c>
      <c r="M20" s="1" t="s">
        <v>255</v>
      </c>
      <c r="N20" s="1" t="s">
        <v>256</v>
      </c>
      <c r="O20" s="1" t="s">
        <v>247</v>
      </c>
      <c r="P20" s="1" t="s">
        <v>248</v>
      </c>
    </row>
    <row r="21" spans="2:18" ht="17.25" customHeight="1" x14ac:dyDescent="0.15">
      <c r="B21" s="1" t="s">
        <v>100</v>
      </c>
      <c r="C21" s="1" t="str">
        <f t="shared" si="2"/>
        <v>EMPL_INFO_POSS_YN</v>
      </c>
      <c r="D21" s="1" t="s">
        <v>677</v>
      </c>
      <c r="E21" s="44">
        <v>1</v>
      </c>
      <c r="F21" s="1">
        <f t="shared" si="0"/>
        <v>18</v>
      </c>
      <c r="G21" s="1" t="str">
        <f t="shared" si="1"/>
        <v>empl_info_poss_yn______</v>
      </c>
      <c r="I21" s="1" t="s">
        <v>242</v>
      </c>
      <c r="J21" s="1" t="s">
        <v>243</v>
      </c>
      <c r="K21" s="1" t="s">
        <v>257</v>
      </c>
      <c r="L21" s="1" t="s">
        <v>258</v>
      </c>
      <c r="M21" s="1" t="s">
        <v>259</v>
      </c>
      <c r="N21" s="1" t="s">
        <v>260</v>
      </c>
      <c r="O21" s="1" t="s">
        <v>221</v>
      </c>
      <c r="P21" s="1" t="s">
        <v>212</v>
      </c>
    </row>
    <row r="22" spans="2:18" ht="17.25" customHeight="1" x14ac:dyDescent="0.15">
      <c r="B22" s="1" t="s">
        <v>103</v>
      </c>
      <c r="C22" s="1" t="str">
        <f t="shared" si="2"/>
        <v>EMPL_INQU_STAR_TIME</v>
      </c>
      <c r="D22" s="1" t="s">
        <v>707</v>
      </c>
      <c r="E22" s="44">
        <v>0</v>
      </c>
      <c r="F22" s="1">
        <f t="shared" si="0"/>
        <v>20</v>
      </c>
      <c r="G22" s="1" t="str">
        <f t="shared" si="1"/>
        <v>empl_inqu_star_time______</v>
      </c>
      <c r="I22" s="1" t="s">
        <v>242</v>
      </c>
      <c r="J22" s="1" t="s">
        <v>243</v>
      </c>
      <c r="K22" s="1" t="s">
        <v>261</v>
      </c>
      <c r="L22" s="1" t="s">
        <v>262</v>
      </c>
      <c r="M22" s="1" t="s">
        <v>263</v>
      </c>
      <c r="N22" s="1" t="s">
        <v>264</v>
      </c>
      <c r="O22" s="1" t="s">
        <v>240</v>
      </c>
      <c r="P22" s="1" t="s">
        <v>94</v>
      </c>
    </row>
    <row r="23" spans="2:18" ht="17.25" customHeight="1" x14ac:dyDescent="0.15">
      <c r="B23" s="1" t="s">
        <v>101</v>
      </c>
      <c r="C23" s="1" t="str">
        <f t="shared" si="2"/>
        <v>EMPL_INQU_STAR_DATE</v>
      </c>
      <c r="D23" s="1" t="s">
        <v>680</v>
      </c>
      <c r="E23" s="44">
        <v>0</v>
      </c>
      <c r="F23" s="1">
        <f t="shared" si="0"/>
        <v>20</v>
      </c>
      <c r="G23" s="1" t="str">
        <f t="shared" si="1"/>
        <v>empl_inqu_star_date______</v>
      </c>
      <c r="I23" s="1" t="s">
        <v>242</v>
      </c>
      <c r="J23" s="1" t="s">
        <v>243</v>
      </c>
      <c r="K23" s="1" t="s">
        <v>261</v>
      </c>
      <c r="L23" s="1" t="s">
        <v>262</v>
      </c>
      <c r="M23" s="1" t="s">
        <v>263</v>
      </c>
      <c r="N23" s="1" t="s">
        <v>264</v>
      </c>
      <c r="O23" s="1" t="s">
        <v>241</v>
      </c>
      <c r="P23" s="1" t="s">
        <v>26</v>
      </c>
    </row>
    <row r="24" spans="2:18" ht="17.25" customHeight="1" x14ac:dyDescent="0.15">
      <c r="B24" s="1" t="s">
        <v>104</v>
      </c>
      <c r="C24" s="1" t="str">
        <f t="shared" si="2"/>
        <v>EMPL_INQU_END_TIME</v>
      </c>
      <c r="D24" s="1" t="s">
        <v>707</v>
      </c>
      <c r="E24" s="44">
        <v>0</v>
      </c>
      <c r="F24" s="1">
        <f t="shared" si="0"/>
        <v>19</v>
      </c>
      <c r="G24" s="1" t="str">
        <f t="shared" si="1"/>
        <v>empl_inqu_end_time______</v>
      </c>
      <c r="I24" s="1" t="s">
        <v>242</v>
      </c>
      <c r="J24" s="1" t="s">
        <v>243</v>
      </c>
      <c r="K24" s="1" t="s">
        <v>261</v>
      </c>
      <c r="L24" s="1" t="s">
        <v>262</v>
      </c>
      <c r="M24" s="1" t="s">
        <v>265</v>
      </c>
      <c r="N24" s="1" t="s">
        <v>266</v>
      </c>
      <c r="O24" s="1" t="s">
        <v>240</v>
      </c>
      <c r="P24" s="1" t="s">
        <v>94</v>
      </c>
    </row>
    <row r="25" spans="2:18" ht="17.25" customHeight="1" x14ac:dyDescent="0.15">
      <c r="B25" s="1" t="s">
        <v>102</v>
      </c>
      <c r="C25" s="1" t="str">
        <f t="shared" si="2"/>
        <v>EMPL_INQU_END_DATE</v>
      </c>
      <c r="D25" s="1" t="s">
        <v>680</v>
      </c>
      <c r="E25" s="44">
        <v>0</v>
      </c>
      <c r="F25" s="1">
        <f t="shared" si="0"/>
        <v>19</v>
      </c>
      <c r="G25" s="1" t="str">
        <f t="shared" si="1"/>
        <v>empl_inqu_end_date______</v>
      </c>
      <c r="I25" s="1" t="s">
        <v>242</v>
      </c>
      <c r="J25" s="1" t="s">
        <v>243</v>
      </c>
      <c r="K25" s="1" t="s">
        <v>261</v>
      </c>
      <c r="L25" s="1" t="s">
        <v>262</v>
      </c>
      <c r="M25" s="1" t="s">
        <v>265</v>
      </c>
      <c r="N25" s="1" t="s">
        <v>266</v>
      </c>
      <c r="O25" s="1" t="s">
        <v>241</v>
      </c>
      <c r="P25" s="1" t="s">
        <v>26</v>
      </c>
    </row>
    <row r="26" spans="2:18" ht="17.25" customHeight="1" x14ac:dyDescent="0.15">
      <c r="B26" s="1" t="s">
        <v>106</v>
      </c>
      <c r="C26" s="1" t="str">
        <f t="shared" si="2"/>
        <v>EMPL_END_DATE</v>
      </c>
      <c r="D26" s="1" t="s">
        <v>680</v>
      </c>
      <c r="E26" s="44">
        <v>0</v>
      </c>
      <c r="F26" s="1">
        <f t="shared" si="0"/>
        <v>14</v>
      </c>
      <c r="G26" s="1" t="str">
        <f t="shared" si="1"/>
        <v>empl_end_date_______</v>
      </c>
      <c r="I26" s="1" t="s">
        <v>242</v>
      </c>
      <c r="J26" s="1" t="s">
        <v>243</v>
      </c>
      <c r="K26" s="1" t="s">
        <v>265</v>
      </c>
      <c r="L26" s="1" t="s">
        <v>266</v>
      </c>
      <c r="M26" s="1" t="s">
        <v>241</v>
      </c>
      <c r="N26" s="1" t="s">
        <v>26</v>
      </c>
    </row>
    <row r="27" spans="2:18" ht="17.25" customHeight="1" x14ac:dyDescent="0.15">
      <c r="B27" s="1" t="s">
        <v>144</v>
      </c>
      <c r="C27" s="1" t="str">
        <f t="shared" si="2"/>
        <v>EMPL_TYPE_SERI</v>
      </c>
      <c r="D27" s="1" t="s">
        <v>678</v>
      </c>
      <c r="E27" s="44">
        <v>9</v>
      </c>
      <c r="F27" s="1">
        <f t="shared" si="0"/>
        <v>15</v>
      </c>
      <c r="G27" s="1" t="str">
        <f t="shared" si="1"/>
        <v>empl_type_seri_______</v>
      </c>
      <c r="I27" s="1" t="s">
        <v>242</v>
      </c>
      <c r="J27" s="1" t="s">
        <v>243</v>
      </c>
      <c r="K27" s="1" t="s">
        <v>267</v>
      </c>
      <c r="L27" s="1" t="s">
        <v>268</v>
      </c>
      <c r="M27" s="1" t="s">
        <v>15</v>
      </c>
      <c r="N27" s="1" t="s">
        <v>244</v>
      </c>
    </row>
    <row r="28" spans="2:18" ht="17.25" customHeight="1" x14ac:dyDescent="0.15">
      <c r="B28" s="1" t="s">
        <v>154</v>
      </c>
      <c r="C28" s="1" t="str">
        <f t="shared" si="2"/>
        <v>EMPL_HOPE_DETA_AREA_CODE</v>
      </c>
      <c r="D28" s="1" t="s">
        <v>677</v>
      </c>
      <c r="E28" s="44">
        <v>5</v>
      </c>
      <c r="F28" s="1">
        <f t="shared" si="0"/>
        <v>25</v>
      </c>
      <c r="G28" s="1" t="str">
        <f t="shared" si="1"/>
        <v>empl_hope_deta_area_code_____</v>
      </c>
      <c r="I28" s="1" t="s">
        <v>242</v>
      </c>
      <c r="J28" s="1" t="s">
        <v>243</v>
      </c>
      <c r="K28" s="1" t="s">
        <v>269</v>
      </c>
      <c r="L28" s="1" t="s">
        <v>270</v>
      </c>
      <c r="M28" s="1" t="s">
        <v>271</v>
      </c>
      <c r="N28" s="1" t="s">
        <v>272</v>
      </c>
      <c r="O28" s="1" t="s">
        <v>215</v>
      </c>
      <c r="P28" s="1" t="s">
        <v>216</v>
      </c>
      <c r="Q28" s="1" t="s">
        <v>247</v>
      </c>
      <c r="R28" s="1" t="s">
        <v>248</v>
      </c>
    </row>
    <row r="29" spans="2:18" ht="17.25" customHeight="1" x14ac:dyDescent="0.15">
      <c r="B29" s="1" t="s">
        <v>153</v>
      </c>
      <c r="C29" s="1" t="str">
        <f t="shared" si="2"/>
        <v>EMPL_HOPE_AREA_CODE</v>
      </c>
      <c r="D29" s="1" t="s">
        <v>677</v>
      </c>
      <c r="E29" s="44">
        <v>5</v>
      </c>
      <c r="F29" s="1">
        <f t="shared" si="0"/>
        <v>20</v>
      </c>
      <c r="G29" s="1" t="str">
        <f t="shared" si="1"/>
        <v>empl_hope_area_code______</v>
      </c>
      <c r="I29" s="1" t="s">
        <v>242</v>
      </c>
      <c r="J29" s="1" t="s">
        <v>243</v>
      </c>
      <c r="K29" s="1" t="s">
        <v>269</v>
      </c>
      <c r="L29" s="1" t="s">
        <v>270</v>
      </c>
      <c r="M29" s="1" t="s">
        <v>215</v>
      </c>
      <c r="N29" s="1" t="s">
        <v>216</v>
      </c>
      <c r="O29" s="1" t="s">
        <v>247</v>
      </c>
      <c r="P29" s="1" t="s">
        <v>248</v>
      </c>
    </row>
    <row r="30" spans="2:18" ht="17.25" customHeight="1" x14ac:dyDescent="0.15">
      <c r="B30" s="1" t="s">
        <v>23</v>
      </c>
      <c r="C30" s="1" t="str">
        <f t="shared" si="2"/>
        <v>NATI_CODE</v>
      </c>
      <c r="D30" s="1" t="s">
        <v>677</v>
      </c>
      <c r="E30" s="44">
        <v>3</v>
      </c>
      <c r="F30" s="1">
        <f t="shared" si="0"/>
        <v>10</v>
      </c>
      <c r="G30" s="1" t="str">
        <f t="shared" si="1"/>
        <v>nati_code________</v>
      </c>
      <c r="I30" s="1" t="s">
        <v>273</v>
      </c>
      <c r="J30" s="1" t="s">
        <v>274</v>
      </c>
      <c r="K30" s="1" t="s">
        <v>247</v>
      </c>
      <c r="L30" s="1" t="s">
        <v>248</v>
      </c>
    </row>
    <row r="31" spans="2:18" ht="17.25" customHeight="1" x14ac:dyDescent="0.15">
      <c r="B31" s="1" t="s">
        <v>136</v>
      </c>
      <c r="C31" s="1" t="str">
        <f t="shared" si="2"/>
        <v>WORK_STAR_TIME</v>
      </c>
      <c r="D31" s="1" t="s">
        <v>677</v>
      </c>
      <c r="E31" s="44">
        <v>4</v>
      </c>
      <c r="F31" s="1">
        <f t="shared" si="0"/>
        <v>15</v>
      </c>
      <c r="G31" s="1" t="str">
        <f t="shared" si="1"/>
        <v>work_star_time_______</v>
      </c>
      <c r="I31" s="1" t="s">
        <v>275</v>
      </c>
      <c r="J31" s="1" t="s">
        <v>276</v>
      </c>
      <c r="K31" s="1" t="s">
        <v>263</v>
      </c>
      <c r="L31" s="1" t="s">
        <v>264</v>
      </c>
      <c r="M31" s="1" t="s">
        <v>240</v>
      </c>
      <c r="N31" s="1" t="s">
        <v>94</v>
      </c>
    </row>
    <row r="32" spans="2:18" ht="17.25" customHeight="1" x14ac:dyDescent="0.15">
      <c r="B32" s="1" t="s">
        <v>137</v>
      </c>
      <c r="C32" s="1" t="str">
        <f t="shared" si="2"/>
        <v>WORN_END_TIME</v>
      </c>
      <c r="D32" s="1" t="s">
        <v>677</v>
      </c>
      <c r="E32" s="44">
        <v>4</v>
      </c>
      <c r="F32" s="1">
        <f t="shared" si="0"/>
        <v>14</v>
      </c>
      <c r="G32" s="1" t="str">
        <f t="shared" si="1"/>
        <v>worn_end_time_______</v>
      </c>
      <c r="I32" s="1" t="s">
        <v>275</v>
      </c>
      <c r="J32" s="1" t="s">
        <v>277</v>
      </c>
      <c r="K32" s="1" t="s">
        <v>265</v>
      </c>
      <c r="L32" s="1" t="s">
        <v>266</v>
      </c>
      <c r="M32" s="1" t="s">
        <v>240</v>
      </c>
      <c r="N32" s="1" t="s">
        <v>94</v>
      </c>
    </row>
    <row r="33" spans="2:16" ht="17.25" customHeight="1" x14ac:dyDescent="0.15">
      <c r="B33" s="1" t="s">
        <v>129</v>
      </c>
      <c r="C33" s="1" t="str">
        <f t="shared" si="2"/>
        <v>FRID_WORK_YN</v>
      </c>
      <c r="D33" s="1" t="s">
        <v>677</v>
      </c>
      <c r="E33" s="44">
        <v>1</v>
      </c>
      <c r="F33" s="1">
        <f t="shared" si="0"/>
        <v>13</v>
      </c>
      <c r="G33" s="1" t="str">
        <f t="shared" si="1"/>
        <v>frid_work_yn_______</v>
      </c>
      <c r="I33" s="1" t="s">
        <v>278</v>
      </c>
      <c r="J33" s="1" t="s">
        <v>279</v>
      </c>
      <c r="K33" s="1" t="s">
        <v>275</v>
      </c>
      <c r="L33" s="1" t="s">
        <v>276</v>
      </c>
      <c r="M33" s="1" t="s">
        <v>221</v>
      </c>
      <c r="N33" s="1" t="s">
        <v>212</v>
      </c>
    </row>
    <row r="34" spans="2:16" ht="17.25" customHeight="1" x14ac:dyDescent="0.15">
      <c r="B34" s="1" t="s">
        <v>138</v>
      </c>
      <c r="C34" s="1" t="str">
        <f t="shared" si="2"/>
        <v>PAY_CATE_DIVI_CODE</v>
      </c>
      <c r="D34" s="1" t="s">
        <v>677</v>
      </c>
      <c r="E34" s="44">
        <v>2</v>
      </c>
      <c r="F34" s="1">
        <f t="shared" si="0"/>
        <v>19</v>
      </c>
      <c r="G34" s="1" t="str">
        <f t="shared" si="1"/>
        <v>pay_cate_divi_code______</v>
      </c>
      <c r="I34" s="1" t="s">
        <v>280</v>
      </c>
      <c r="J34" s="1" t="s">
        <v>281</v>
      </c>
      <c r="K34" s="1" t="s">
        <v>245</v>
      </c>
      <c r="L34" s="1" t="s">
        <v>246</v>
      </c>
      <c r="M34" s="1" t="s">
        <v>249</v>
      </c>
      <c r="N34" s="1" t="s">
        <v>250</v>
      </c>
      <c r="O34" s="1" t="s">
        <v>247</v>
      </c>
      <c r="P34" s="1" t="s">
        <v>248</v>
      </c>
    </row>
    <row r="35" spans="2:16" ht="17.25" customHeight="1" x14ac:dyDescent="0.15">
      <c r="B35" s="1" t="s">
        <v>53</v>
      </c>
      <c r="C35" s="1" t="str">
        <f t="shared" si="2"/>
        <v>PERS_NAME</v>
      </c>
      <c r="D35" s="1" t="s">
        <v>677</v>
      </c>
      <c r="E35" s="44">
        <v>30</v>
      </c>
      <c r="F35" s="1">
        <f t="shared" si="0"/>
        <v>10</v>
      </c>
      <c r="G35" s="1" t="str">
        <f t="shared" si="1"/>
        <v>pers_name________</v>
      </c>
      <c r="I35" s="1" t="s">
        <v>282</v>
      </c>
      <c r="J35" s="1" t="s">
        <v>283</v>
      </c>
      <c r="K35" s="1" t="s">
        <v>284</v>
      </c>
      <c r="L35" s="1" t="s">
        <v>229</v>
      </c>
    </row>
    <row r="36" spans="2:16" ht="17.25" customHeight="1" x14ac:dyDescent="0.15">
      <c r="B36" s="1" t="s">
        <v>67</v>
      </c>
      <c r="C36" s="1" t="str">
        <f t="shared" si="2"/>
        <v>PERS_CARR_PHON_NUMB</v>
      </c>
      <c r="D36" s="1" t="s">
        <v>677</v>
      </c>
      <c r="E36" s="44">
        <v>12</v>
      </c>
      <c r="F36" s="1">
        <f t="shared" si="0"/>
        <v>20</v>
      </c>
      <c r="G36" s="1" t="str">
        <f t="shared" si="1"/>
        <v>pers_carr_phon_numb______</v>
      </c>
      <c r="I36" s="1" t="s">
        <v>282</v>
      </c>
      <c r="J36" s="1" t="s">
        <v>283</v>
      </c>
      <c r="K36" s="1" t="s">
        <v>285</v>
      </c>
      <c r="L36" s="1" t="s">
        <v>286</v>
      </c>
      <c r="M36" s="1" t="s">
        <v>287</v>
      </c>
      <c r="N36" s="1" t="s">
        <v>288</v>
      </c>
      <c r="O36" s="1" t="s">
        <v>289</v>
      </c>
      <c r="P36" s="1" t="s">
        <v>290</v>
      </c>
    </row>
    <row r="37" spans="2:16" ht="17.25" customHeight="1" x14ac:dyDescent="0.15">
      <c r="B37" s="1" t="s">
        <v>162</v>
      </c>
      <c r="C37" s="1" t="str">
        <f t="shared" si="2"/>
        <v>MAJO_TITL</v>
      </c>
      <c r="D37" s="1" t="s">
        <v>677</v>
      </c>
      <c r="E37" s="44">
        <v>100</v>
      </c>
      <c r="F37" s="1">
        <f t="shared" si="0"/>
        <v>10</v>
      </c>
      <c r="G37" s="1" t="str">
        <f t="shared" si="1"/>
        <v>majo_titl________</v>
      </c>
      <c r="I37" s="1" t="s">
        <v>251</v>
      </c>
      <c r="J37" s="1" t="s">
        <v>252</v>
      </c>
      <c r="K37" s="1" t="s">
        <v>291</v>
      </c>
      <c r="L37" s="1" t="s">
        <v>292</v>
      </c>
    </row>
    <row r="38" spans="2:16" ht="17.25" customHeight="1" x14ac:dyDescent="0.15">
      <c r="B38" s="1" t="s">
        <v>164</v>
      </c>
      <c r="C38" s="1" t="str">
        <f t="shared" si="2"/>
        <v>MAJO_COMP_TITL</v>
      </c>
      <c r="D38" s="1" t="s">
        <v>677</v>
      </c>
      <c r="E38" s="44">
        <v>50</v>
      </c>
      <c r="F38" s="1">
        <f t="shared" si="0"/>
        <v>15</v>
      </c>
      <c r="G38" s="1" t="str">
        <f t="shared" si="1"/>
        <v>majo_comp_titl_______</v>
      </c>
      <c r="I38" s="1" t="s">
        <v>251</v>
      </c>
      <c r="J38" s="1" t="s">
        <v>252</v>
      </c>
      <c r="K38" s="1" t="s">
        <v>293</v>
      </c>
      <c r="L38" s="1" t="s">
        <v>294</v>
      </c>
      <c r="M38" s="1" t="s">
        <v>291</v>
      </c>
      <c r="N38" s="1" t="s">
        <v>292</v>
      </c>
    </row>
    <row r="39" spans="2:16" ht="17.25" customHeight="1" x14ac:dyDescent="0.15">
      <c r="B39" s="1" t="s">
        <v>160</v>
      </c>
      <c r="C39" s="1" t="str">
        <f t="shared" si="2"/>
        <v>MAJO_CODE</v>
      </c>
      <c r="D39" s="1" t="s">
        <v>677</v>
      </c>
      <c r="E39" s="44">
        <v>6</v>
      </c>
      <c r="F39" s="1">
        <f t="shared" si="0"/>
        <v>10</v>
      </c>
      <c r="G39" s="1" t="str">
        <f t="shared" si="1"/>
        <v>majo_code________</v>
      </c>
      <c r="I39" s="1" t="s">
        <v>251</v>
      </c>
      <c r="J39" s="1" t="s">
        <v>252</v>
      </c>
      <c r="K39" s="1" t="s">
        <v>247</v>
      </c>
      <c r="L39" s="1" t="s">
        <v>248</v>
      </c>
    </row>
    <row r="40" spans="2:16" ht="17.25" customHeight="1" x14ac:dyDescent="0.15">
      <c r="B40" s="1" t="s">
        <v>51</v>
      </c>
      <c r="C40" s="1" t="str">
        <f t="shared" si="2"/>
        <v>REPR_NAME</v>
      </c>
      <c r="D40" s="1" t="s">
        <v>677</v>
      </c>
      <c r="E40" s="44">
        <v>30</v>
      </c>
      <c r="F40" s="1">
        <f t="shared" si="0"/>
        <v>10</v>
      </c>
      <c r="G40" s="1" t="str">
        <f t="shared" si="1"/>
        <v>repr_name________</v>
      </c>
      <c r="I40" s="1" t="s">
        <v>295</v>
      </c>
      <c r="J40" s="1" t="s">
        <v>296</v>
      </c>
      <c r="K40" s="1" t="s">
        <v>284</v>
      </c>
      <c r="L40" s="1" t="s">
        <v>229</v>
      </c>
    </row>
    <row r="41" spans="2:16" ht="17.25" customHeight="1" x14ac:dyDescent="0.15">
      <c r="B41" s="1" t="s">
        <v>65</v>
      </c>
      <c r="C41" s="1" t="str">
        <f t="shared" si="2"/>
        <v>REPR_CARR_PHON_NUMB</v>
      </c>
      <c r="D41" s="1" t="s">
        <v>677</v>
      </c>
      <c r="E41" s="44">
        <v>12</v>
      </c>
      <c r="F41" s="1">
        <f t="shared" si="0"/>
        <v>20</v>
      </c>
      <c r="G41" s="1" t="str">
        <f t="shared" si="1"/>
        <v>repr_carr_phon_numb______</v>
      </c>
      <c r="I41" s="1" t="s">
        <v>295</v>
      </c>
      <c r="J41" s="1" t="s">
        <v>296</v>
      </c>
      <c r="K41" s="1" t="s">
        <v>285</v>
      </c>
      <c r="L41" s="1" t="s">
        <v>286</v>
      </c>
      <c r="M41" s="1" t="s">
        <v>287</v>
      </c>
      <c r="N41" s="1" t="s">
        <v>288</v>
      </c>
      <c r="O41" s="1" t="s">
        <v>289</v>
      </c>
      <c r="P41" s="1" t="s">
        <v>290</v>
      </c>
    </row>
    <row r="42" spans="2:16" ht="17.25" customHeight="1" x14ac:dyDescent="0.15">
      <c r="B42" s="1" t="s">
        <v>657</v>
      </c>
      <c r="C42" s="1" t="str">
        <f t="shared" ref="C42" si="6">UPPER(TRIM(MID(G42,1,(F42-1))))</f>
        <v>MEMB_AMOU</v>
      </c>
      <c r="D42" s="1" t="s">
        <v>679</v>
      </c>
      <c r="E42" s="44" t="s">
        <v>708</v>
      </c>
      <c r="F42" s="1">
        <f t="shared" ref="F42" si="7">SEARCH("__",G42)</f>
        <v>10</v>
      </c>
      <c r="G42" s="1" t="str">
        <f t="shared" ref="G42" si="8">CONCATENATE(LEFT(J42,4),"_",LEFT(L42,4),"_",LEFT(N42,4),"_",LEFT(P42,4),"_",LEFT(R42,4),"_",LEFT(T42,4),"_",LEFT(V42,4),"_",LEFT(W42,4),"_",LEFT(Y42,4),"_",LEFT(AA42,4))</f>
        <v>memb_amou________</v>
      </c>
      <c r="I42" s="1" t="s">
        <v>609</v>
      </c>
      <c r="J42" s="1" t="s">
        <v>610</v>
      </c>
      <c r="K42" s="1" t="s">
        <v>301</v>
      </c>
      <c r="L42" s="1" t="s">
        <v>302</v>
      </c>
    </row>
    <row r="43" spans="2:16" ht="17.25" customHeight="1" x14ac:dyDescent="0.15">
      <c r="B43" s="1" t="s">
        <v>82</v>
      </c>
      <c r="C43" s="1" t="str">
        <f t="shared" si="2"/>
        <v>GUID_ANNU_AMOU</v>
      </c>
      <c r="D43" s="1" t="s">
        <v>679</v>
      </c>
      <c r="E43" s="44" t="s">
        <v>708</v>
      </c>
      <c r="F43" s="1">
        <f t="shared" si="0"/>
        <v>15</v>
      </c>
      <c r="G43" s="1" t="str">
        <f t="shared" si="1"/>
        <v>guid_annu_amou_______</v>
      </c>
      <c r="I43" s="1" t="s">
        <v>297</v>
      </c>
      <c r="J43" s="1" t="s">
        <v>298</v>
      </c>
      <c r="K43" s="1" t="s">
        <v>299</v>
      </c>
      <c r="L43" s="1" t="s">
        <v>300</v>
      </c>
      <c r="M43" s="1" t="s">
        <v>301</v>
      </c>
      <c r="N43" s="1" t="s">
        <v>302</v>
      </c>
    </row>
    <row r="44" spans="2:16" ht="17.25" customHeight="1" x14ac:dyDescent="0.15">
      <c r="B44" s="1" t="s">
        <v>607</v>
      </c>
      <c r="C44" s="1" t="str">
        <f t="shared" ref="C44:C45" si="9">UPPER(TRIM(MID(G44,1,(F44-1))))</f>
        <v>GUID_ANNU_YN</v>
      </c>
      <c r="D44" s="1" t="s">
        <v>677</v>
      </c>
      <c r="E44" s="44">
        <v>1</v>
      </c>
      <c r="F44" s="1">
        <f t="shared" ref="F44:F45" si="10">SEARCH("__",G44)</f>
        <v>13</v>
      </c>
      <c r="G44" s="1" t="str">
        <f t="shared" ref="G44:G45" si="11">CONCATENATE(LEFT(J44,4),"_",LEFT(L44,4),"_",LEFT(N44,4),"_",LEFT(P44,4),"_",LEFT(R44,4),"_",LEFT(T44,4),"_",LEFT(V44,4),"_",LEFT(W44,4),"_",LEFT(Y44,4),"_",LEFT(AA44,4))</f>
        <v>guid_annu_yn_______</v>
      </c>
      <c r="I44" s="1" t="s">
        <v>297</v>
      </c>
      <c r="J44" s="1" t="s">
        <v>298</v>
      </c>
      <c r="K44" s="1" t="s">
        <v>299</v>
      </c>
      <c r="L44" s="1" t="s">
        <v>300</v>
      </c>
      <c r="M44" s="1" t="s">
        <v>221</v>
      </c>
      <c r="N44" s="1" t="s">
        <v>212</v>
      </c>
    </row>
    <row r="45" spans="2:16" ht="17.25" customHeight="1" x14ac:dyDescent="0.15">
      <c r="B45" s="1" t="s">
        <v>612</v>
      </c>
      <c r="C45" s="1" t="str">
        <f t="shared" si="9"/>
        <v>YEAR_MEMB_YN</v>
      </c>
      <c r="D45" s="1" t="s">
        <v>677</v>
      </c>
      <c r="E45" s="44">
        <v>1</v>
      </c>
      <c r="F45" s="1">
        <f t="shared" si="10"/>
        <v>13</v>
      </c>
      <c r="G45" s="1" t="str">
        <f t="shared" si="11"/>
        <v>year_memb_yn_______</v>
      </c>
      <c r="I45" s="1" t="s">
        <v>299</v>
      </c>
      <c r="J45" s="1" t="s">
        <v>608</v>
      </c>
      <c r="K45" s="1" t="s">
        <v>609</v>
      </c>
      <c r="L45" s="1" t="s">
        <v>610</v>
      </c>
      <c r="M45" s="1" t="s">
        <v>526</v>
      </c>
      <c r="N45" s="1" t="s">
        <v>538</v>
      </c>
    </row>
    <row r="46" spans="2:16" ht="17.25" customHeight="1" x14ac:dyDescent="0.15">
      <c r="B46" s="1" t="s">
        <v>654</v>
      </c>
      <c r="C46" s="1" t="str">
        <f t="shared" si="2"/>
        <v>MEMB_REGI_DIVI_CODE</v>
      </c>
      <c r="D46" s="1" t="s">
        <v>677</v>
      </c>
      <c r="E46" s="44">
        <v>2</v>
      </c>
      <c r="F46" s="1">
        <f t="shared" si="0"/>
        <v>20</v>
      </c>
      <c r="G46" s="1" t="str">
        <f t="shared" si="1"/>
        <v>memb_regi_divi_code______</v>
      </c>
      <c r="I46" s="1" t="s">
        <v>609</v>
      </c>
      <c r="J46" s="1" t="s">
        <v>610</v>
      </c>
      <c r="K46" s="1" t="s">
        <v>655</v>
      </c>
      <c r="L46" s="1" t="s">
        <v>656</v>
      </c>
      <c r="M46" s="1" t="s">
        <v>453</v>
      </c>
      <c r="N46" s="1" t="s">
        <v>456</v>
      </c>
      <c r="O46" s="1" t="s">
        <v>454</v>
      </c>
      <c r="P46" s="1" t="s">
        <v>488</v>
      </c>
    </row>
    <row r="47" spans="2:16" ht="17.25" customHeight="1" x14ac:dyDescent="0.15">
      <c r="B47" s="1" t="s">
        <v>188</v>
      </c>
      <c r="C47" s="1" t="str">
        <f t="shared" si="2"/>
        <v>REGI_DATE</v>
      </c>
      <c r="D47" s="1" t="s">
        <v>680</v>
      </c>
      <c r="E47" s="44">
        <v>0</v>
      </c>
      <c r="F47" s="1">
        <f t="shared" si="0"/>
        <v>10</v>
      </c>
      <c r="G47" s="1" t="str">
        <f t="shared" si="1"/>
        <v>regi_date________</v>
      </c>
      <c r="I47" s="1" t="s">
        <v>219</v>
      </c>
      <c r="J47" s="1" t="s">
        <v>220</v>
      </c>
      <c r="K47" s="1" t="s">
        <v>241</v>
      </c>
      <c r="L47" s="1" t="s">
        <v>26</v>
      </c>
    </row>
    <row r="48" spans="2:16" ht="17.25" customHeight="1" x14ac:dyDescent="0.15">
      <c r="B48" s="1" t="s">
        <v>128</v>
      </c>
      <c r="C48" s="1" t="str">
        <f t="shared" si="2"/>
        <v>THUR_WORK_YN</v>
      </c>
      <c r="D48" s="1" t="s">
        <v>677</v>
      </c>
      <c r="E48" s="44">
        <v>1</v>
      </c>
      <c r="F48" s="1">
        <f t="shared" si="0"/>
        <v>13</v>
      </c>
      <c r="G48" s="1" t="str">
        <f t="shared" si="1"/>
        <v>thur_work_yn_______</v>
      </c>
      <c r="I48" s="1" t="s">
        <v>303</v>
      </c>
      <c r="J48" s="1" t="s">
        <v>304</v>
      </c>
      <c r="K48" s="1" t="s">
        <v>275</v>
      </c>
      <c r="L48" s="1" t="s">
        <v>276</v>
      </c>
      <c r="M48" s="1" t="s">
        <v>221</v>
      </c>
      <c r="N48" s="1" t="s">
        <v>212</v>
      </c>
    </row>
    <row r="49" spans="2:16" ht="17.25" customHeight="1" x14ac:dyDescent="0.15">
      <c r="B49" s="1" t="s">
        <v>175</v>
      </c>
      <c r="C49" s="1" t="str">
        <f t="shared" si="2"/>
        <v>DISS_DETA_INFO</v>
      </c>
      <c r="D49" s="1" t="s">
        <v>677</v>
      </c>
      <c r="E49" s="44">
        <v>500</v>
      </c>
      <c r="F49" s="1">
        <f t="shared" si="0"/>
        <v>15</v>
      </c>
      <c r="G49" s="1" t="str">
        <f t="shared" si="1"/>
        <v>diss_deta_info_______</v>
      </c>
      <c r="I49" s="1" t="s">
        <v>305</v>
      </c>
      <c r="J49" s="1" t="s">
        <v>306</v>
      </c>
      <c r="K49" s="1" t="s">
        <v>271</v>
      </c>
      <c r="L49" s="1" t="s">
        <v>272</v>
      </c>
      <c r="M49" s="1" t="s">
        <v>238</v>
      </c>
      <c r="N49" s="1" t="s">
        <v>258</v>
      </c>
    </row>
    <row r="50" spans="2:16" ht="17.25" customHeight="1" x14ac:dyDescent="0.15">
      <c r="B50" s="1" t="s">
        <v>91</v>
      </c>
      <c r="C50" s="1" t="str">
        <f t="shared" si="2"/>
        <v>DISS_CATE_CODE</v>
      </c>
      <c r="D50" s="1" t="s">
        <v>677</v>
      </c>
      <c r="E50" s="44">
        <v>6</v>
      </c>
      <c r="F50" s="1">
        <f t="shared" si="0"/>
        <v>15</v>
      </c>
      <c r="G50" s="1" t="str">
        <f t="shared" si="1"/>
        <v>diss_cate_code_______</v>
      </c>
      <c r="I50" s="1" t="s">
        <v>305</v>
      </c>
      <c r="J50" s="1" t="s">
        <v>306</v>
      </c>
      <c r="K50" s="1" t="s">
        <v>245</v>
      </c>
      <c r="L50" s="1" t="s">
        <v>246</v>
      </c>
      <c r="M50" s="1" t="s">
        <v>247</v>
      </c>
      <c r="N50" s="1" t="s">
        <v>248</v>
      </c>
    </row>
    <row r="51" spans="2:16" ht="17.25" customHeight="1" x14ac:dyDescent="0.15">
      <c r="B51" s="1" t="s">
        <v>173</v>
      </c>
      <c r="C51" s="1" t="str">
        <f t="shared" si="2"/>
        <v>DISS_ACCE_CUST</v>
      </c>
      <c r="D51" s="1" t="s">
        <v>677</v>
      </c>
      <c r="E51" s="44">
        <v>50</v>
      </c>
      <c r="F51" s="1">
        <f t="shared" si="0"/>
        <v>15</v>
      </c>
      <c r="G51" s="1" t="str">
        <f t="shared" si="1"/>
        <v>diss_acce_cust_______</v>
      </c>
      <c r="I51" s="1" t="s">
        <v>305</v>
      </c>
      <c r="J51" s="1" t="s">
        <v>306</v>
      </c>
      <c r="K51" s="1" t="s">
        <v>224</v>
      </c>
      <c r="L51" s="1" t="s">
        <v>225</v>
      </c>
      <c r="M51" s="1" t="s">
        <v>230</v>
      </c>
      <c r="N51" s="1" t="s">
        <v>231</v>
      </c>
    </row>
    <row r="52" spans="2:16" ht="17.25" customHeight="1" x14ac:dyDescent="0.15">
      <c r="B52" s="1" t="s">
        <v>174</v>
      </c>
      <c r="C52" s="1" t="str">
        <f t="shared" si="2"/>
        <v>DISS_ACCE_CUST_RERA</v>
      </c>
      <c r="D52" s="1" t="s">
        <v>677</v>
      </c>
      <c r="E52" s="44">
        <v>3</v>
      </c>
      <c r="F52" s="1">
        <f t="shared" si="0"/>
        <v>20</v>
      </c>
      <c r="G52" s="1" t="str">
        <f t="shared" si="1"/>
        <v>diss_acce_cust_rera______</v>
      </c>
      <c r="I52" s="1" t="s">
        <v>305</v>
      </c>
      <c r="J52" s="1" t="s">
        <v>306</v>
      </c>
      <c r="K52" s="1" t="s">
        <v>224</v>
      </c>
      <c r="L52" s="1" t="s">
        <v>225</v>
      </c>
      <c r="M52" s="1" t="s">
        <v>230</v>
      </c>
      <c r="N52" s="1" t="s">
        <v>231</v>
      </c>
      <c r="O52" s="1" t="s">
        <v>232</v>
      </c>
      <c r="P52" s="1" t="s">
        <v>233</v>
      </c>
    </row>
    <row r="53" spans="2:16" ht="17.25" customHeight="1" x14ac:dyDescent="0.15">
      <c r="B53" s="1" t="s">
        <v>172</v>
      </c>
      <c r="C53" s="1" t="str">
        <f t="shared" si="2"/>
        <v>DISS_ACCE_TIME</v>
      </c>
      <c r="D53" s="1" t="s">
        <v>677</v>
      </c>
      <c r="E53" s="44">
        <v>4</v>
      </c>
      <c r="F53" s="1">
        <f t="shared" si="0"/>
        <v>15</v>
      </c>
      <c r="G53" s="1" t="str">
        <f t="shared" si="1"/>
        <v>diss_acce_time_______</v>
      </c>
      <c r="I53" s="1" t="s">
        <v>305</v>
      </c>
      <c r="J53" s="1" t="s">
        <v>306</v>
      </c>
      <c r="K53" s="1" t="s">
        <v>224</v>
      </c>
      <c r="L53" s="1" t="s">
        <v>225</v>
      </c>
      <c r="M53" s="1" t="s">
        <v>240</v>
      </c>
      <c r="N53" s="1" t="s">
        <v>94</v>
      </c>
    </row>
    <row r="54" spans="2:16" ht="17.25" customHeight="1" x14ac:dyDescent="0.15">
      <c r="B54" s="1" t="s">
        <v>171</v>
      </c>
      <c r="C54" s="1" t="str">
        <f t="shared" si="2"/>
        <v>DISS_ACCE_DATE</v>
      </c>
      <c r="D54" s="1" t="s">
        <v>680</v>
      </c>
      <c r="E54" s="44">
        <v>0</v>
      </c>
      <c r="F54" s="1">
        <f t="shared" si="0"/>
        <v>15</v>
      </c>
      <c r="G54" s="1" t="str">
        <f t="shared" si="1"/>
        <v>diss_acce_date_______</v>
      </c>
      <c r="I54" s="1" t="s">
        <v>305</v>
      </c>
      <c r="J54" s="1" t="s">
        <v>306</v>
      </c>
      <c r="K54" s="1" t="s">
        <v>224</v>
      </c>
      <c r="L54" s="1" t="s">
        <v>225</v>
      </c>
      <c r="M54" s="1" t="s">
        <v>241</v>
      </c>
      <c r="N54" s="1" t="s">
        <v>26</v>
      </c>
    </row>
    <row r="55" spans="2:16" ht="17.25" customHeight="1" x14ac:dyDescent="0.15">
      <c r="B55" s="1" t="s">
        <v>170</v>
      </c>
      <c r="C55" s="1" t="str">
        <f t="shared" si="2"/>
        <v>DISS_HAND_SERI</v>
      </c>
      <c r="D55" s="1" t="s">
        <v>678</v>
      </c>
      <c r="E55" s="44">
        <v>9</v>
      </c>
      <c r="F55" s="1">
        <f t="shared" si="0"/>
        <v>15</v>
      </c>
      <c r="G55" s="1" t="str">
        <f t="shared" si="1"/>
        <v>diss_hand_seri_______</v>
      </c>
      <c r="I55" s="1" t="s">
        <v>305</v>
      </c>
      <c r="J55" s="1" t="s">
        <v>306</v>
      </c>
      <c r="K55" s="1" t="s">
        <v>307</v>
      </c>
      <c r="L55" s="1" t="s">
        <v>308</v>
      </c>
      <c r="M55" s="1" t="s">
        <v>15</v>
      </c>
      <c r="N55" s="1" t="s">
        <v>244</v>
      </c>
    </row>
    <row r="56" spans="2:16" ht="17.25" customHeight="1" x14ac:dyDescent="0.15">
      <c r="B56" s="1" t="s">
        <v>20</v>
      </c>
      <c r="C56" s="1" t="str">
        <f t="shared" si="2"/>
        <v>SECR_NUMB</v>
      </c>
      <c r="D56" s="1" t="s">
        <v>677</v>
      </c>
      <c r="E56" s="44">
        <v>50</v>
      </c>
      <c r="F56" s="1">
        <f t="shared" si="0"/>
        <v>10</v>
      </c>
      <c r="G56" s="1" t="str">
        <f t="shared" si="1"/>
        <v>secr_numb________</v>
      </c>
      <c r="I56" s="1" t="s">
        <v>309</v>
      </c>
      <c r="J56" s="1" t="s">
        <v>310</v>
      </c>
      <c r="K56" s="1" t="s">
        <v>289</v>
      </c>
      <c r="L56" s="1" t="s">
        <v>290</v>
      </c>
    </row>
    <row r="57" spans="2:16" ht="17.25" customHeight="1" x14ac:dyDescent="0.15">
      <c r="B57" s="1" t="s">
        <v>47</v>
      </c>
      <c r="C57" s="1" t="str">
        <f t="shared" si="2"/>
        <v>LICE_NUMB</v>
      </c>
      <c r="D57" s="1" t="s">
        <v>677</v>
      </c>
      <c r="E57" s="44">
        <v>10</v>
      </c>
      <c r="F57" s="1">
        <f t="shared" si="0"/>
        <v>10</v>
      </c>
      <c r="G57" s="1" t="str">
        <f t="shared" si="1"/>
        <v>lice_numb________</v>
      </c>
      <c r="I57" s="1" t="s">
        <v>311</v>
      </c>
      <c r="J57" s="1" t="s">
        <v>312</v>
      </c>
      <c r="K57" s="1" t="s">
        <v>289</v>
      </c>
      <c r="L57" s="1" t="s">
        <v>290</v>
      </c>
    </row>
    <row r="58" spans="2:16" ht="17.25" customHeight="1" x14ac:dyDescent="0.15">
      <c r="B58" s="1" t="s">
        <v>57</v>
      </c>
      <c r="C58" s="1" t="str">
        <f t="shared" si="2"/>
        <v>PLAC_DETA_ADDR_NAME</v>
      </c>
      <c r="D58" s="1" t="s">
        <v>677</v>
      </c>
      <c r="E58" s="44">
        <v>50</v>
      </c>
      <c r="F58" s="1">
        <f t="shared" si="0"/>
        <v>20</v>
      </c>
      <c r="G58" s="1" t="str">
        <f t="shared" si="1"/>
        <v>plac_deta_addr_name______</v>
      </c>
      <c r="I58" s="1" t="s">
        <v>313</v>
      </c>
      <c r="J58" s="1" t="s">
        <v>314</v>
      </c>
      <c r="K58" s="1" t="s">
        <v>271</v>
      </c>
      <c r="L58" s="1" t="s">
        <v>272</v>
      </c>
      <c r="M58" s="1" t="s">
        <v>315</v>
      </c>
      <c r="N58" s="1" t="s">
        <v>316</v>
      </c>
      <c r="O58" s="1" t="s">
        <v>228</v>
      </c>
      <c r="P58" s="1" t="s">
        <v>229</v>
      </c>
    </row>
    <row r="59" spans="2:16" ht="17.25" customHeight="1" x14ac:dyDescent="0.15">
      <c r="B59" s="1" t="s">
        <v>55</v>
      </c>
      <c r="C59" s="1" t="str">
        <f t="shared" si="2"/>
        <v>PLAC_POST_NUMB</v>
      </c>
      <c r="D59" s="1" t="s">
        <v>677</v>
      </c>
      <c r="E59" s="44">
        <v>5</v>
      </c>
      <c r="F59" s="1">
        <f t="shared" si="0"/>
        <v>15</v>
      </c>
      <c r="G59" s="1" t="str">
        <f t="shared" si="1"/>
        <v>plac_post_numb_______</v>
      </c>
      <c r="I59" s="1" t="s">
        <v>313</v>
      </c>
      <c r="J59" s="1" t="s">
        <v>314</v>
      </c>
      <c r="K59" s="1" t="s">
        <v>317</v>
      </c>
      <c r="L59" s="1" t="s">
        <v>318</v>
      </c>
      <c r="M59" s="1" t="s">
        <v>289</v>
      </c>
      <c r="N59" s="1" t="s">
        <v>290</v>
      </c>
    </row>
    <row r="60" spans="2:16" ht="17.25" customHeight="1" x14ac:dyDescent="0.15">
      <c r="B60" s="1" t="s">
        <v>61</v>
      </c>
      <c r="C60" s="1" t="str">
        <f t="shared" si="2"/>
        <v>PLAC_TELI_NUMB</v>
      </c>
      <c r="D60" s="1" t="s">
        <v>677</v>
      </c>
      <c r="E60" s="44">
        <v>12</v>
      </c>
      <c r="F60" s="1">
        <f t="shared" si="0"/>
        <v>15</v>
      </c>
      <c r="G60" s="1" t="str">
        <f t="shared" si="1"/>
        <v>plac_teli_numb_______</v>
      </c>
      <c r="I60" s="1" t="s">
        <v>313</v>
      </c>
      <c r="J60" s="1" t="s">
        <v>314</v>
      </c>
      <c r="K60" s="1" t="s">
        <v>287</v>
      </c>
      <c r="L60" s="1" t="s">
        <v>319</v>
      </c>
      <c r="M60" s="1" t="s">
        <v>289</v>
      </c>
      <c r="N60" s="1" t="s">
        <v>290</v>
      </c>
    </row>
    <row r="61" spans="2:16" ht="17.25" customHeight="1" x14ac:dyDescent="0.15">
      <c r="B61" s="1" t="s">
        <v>63</v>
      </c>
      <c r="C61" s="1" t="str">
        <f t="shared" si="2"/>
        <v>PLAC_FAX_NUMB</v>
      </c>
      <c r="D61" s="1" t="s">
        <v>677</v>
      </c>
      <c r="E61" s="44">
        <v>12</v>
      </c>
      <c r="F61" s="1">
        <f t="shared" si="0"/>
        <v>14</v>
      </c>
      <c r="G61" s="1" t="str">
        <f t="shared" si="1"/>
        <v>plac_fax_numb_______</v>
      </c>
      <c r="I61" s="1" t="s">
        <v>313</v>
      </c>
      <c r="J61" s="1" t="s">
        <v>314</v>
      </c>
      <c r="K61" s="1" t="s">
        <v>320</v>
      </c>
      <c r="L61" s="1" t="s">
        <v>321</v>
      </c>
      <c r="M61" s="1" t="s">
        <v>289</v>
      </c>
      <c r="N61" s="1" t="s">
        <v>290</v>
      </c>
    </row>
    <row r="62" spans="2:16" ht="17.25" customHeight="1" x14ac:dyDescent="0.15">
      <c r="B62" s="1" t="s">
        <v>49</v>
      </c>
      <c r="C62" s="1" t="str">
        <f t="shared" si="2"/>
        <v>COMP_NAME</v>
      </c>
      <c r="D62" s="1" t="s">
        <v>677</v>
      </c>
      <c r="E62" s="44">
        <v>50</v>
      </c>
      <c r="F62" s="1">
        <f t="shared" si="0"/>
        <v>10</v>
      </c>
      <c r="G62" s="1" t="str">
        <f t="shared" si="1"/>
        <v>comp_name________</v>
      </c>
      <c r="I62" s="1" t="s">
        <v>322</v>
      </c>
      <c r="J62" s="1" t="s">
        <v>323</v>
      </c>
      <c r="K62" s="1" t="s">
        <v>291</v>
      </c>
      <c r="L62" s="1" t="s">
        <v>229</v>
      </c>
    </row>
    <row r="63" spans="2:16" ht="17.25" customHeight="1" x14ac:dyDescent="0.15">
      <c r="B63" s="1" t="s">
        <v>25</v>
      </c>
      <c r="C63" s="1" t="str">
        <f t="shared" si="2"/>
        <v>BIRT_DAY</v>
      </c>
      <c r="D63" s="1" t="s">
        <v>677</v>
      </c>
      <c r="E63" s="44">
        <v>8</v>
      </c>
      <c r="F63" s="1">
        <f t="shared" si="0"/>
        <v>9</v>
      </c>
      <c r="G63" s="1" t="str">
        <f t="shared" si="1"/>
        <v>birt_day________</v>
      </c>
      <c r="I63" s="1" t="s">
        <v>25</v>
      </c>
      <c r="J63" s="1" t="s">
        <v>324</v>
      </c>
      <c r="K63" s="1" t="s">
        <v>504</v>
      </c>
      <c r="L63" s="1" t="s">
        <v>505</v>
      </c>
    </row>
    <row r="64" spans="2:16" ht="17.25" customHeight="1" x14ac:dyDescent="0.15">
      <c r="B64" s="1" t="s">
        <v>87</v>
      </c>
      <c r="C64" s="1" t="str">
        <f t="shared" ref="C64:C66" si="12">UPPER(TRIM(MID(G64,1,(F64-1))))</f>
        <v>SERV_ONE_AREA</v>
      </c>
      <c r="D64" s="1" t="s">
        <v>677</v>
      </c>
      <c r="E64" s="44">
        <v>5</v>
      </c>
      <c r="F64" s="1">
        <f t="shared" ref="F64:F66" si="13">SEARCH("__",G64)</f>
        <v>14</v>
      </c>
      <c r="G64" s="1" t="str">
        <f t="shared" ref="G64:G66" si="14">CONCATENATE(LEFT(J64,4),"_",LEFT(L64,4),"_",LEFT(N64,4),"_",LEFT(P64,4),"_",LEFT(R64,4),"_",LEFT(T64,4),"_",LEFT(V64,4),"_",LEFT(W64,4),"_",LEFT(Y64,4),"_",LEFT(AA64,4))</f>
        <v>serv_one_area_______</v>
      </c>
      <c r="I64" s="1" t="s">
        <v>325</v>
      </c>
      <c r="J64" s="1" t="s">
        <v>326</v>
      </c>
      <c r="K64" s="1" t="s">
        <v>327</v>
      </c>
      <c r="L64" s="1" t="s">
        <v>328</v>
      </c>
      <c r="M64" s="1" t="s">
        <v>215</v>
      </c>
      <c r="N64" s="1" t="s">
        <v>216</v>
      </c>
    </row>
    <row r="65" spans="2:16" ht="17.25" customHeight="1" x14ac:dyDescent="0.15">
      <c r="B65" s="1" t="s">
        <v>88</v>
      </c>
      <c r="C65" s="1" t="str">
        <f t="shared" si="12"/>
        <v>SERV_TWO_AREA</v>
      </c>
      <c r="D65" s="1" t="s">
        <v>677</v>
      </c>
      <c r="E65" s="44">
        <v>5</v>
      </c>
      <c r="F65" s="1">
        <f t="shared" si="13"/>
        <v>14</v>
      </c>
      <c r="G65" s="1" t="str">
        <f t="shared" si="14"/>
        <v>serv_two_area_______</v>
      </c>
      <c r="I65" s="1" t="s">
        <v>325</v>
      </c>
      <c r="J65" s="1" t="s">
        <v>326</v>
      </c>
      <c r="K65" s="1" t="s">
        <v>329</v>
      </c>
      <c r="L65" s="1" t="s">
        <v>330</v>
      </c>
      <c r="M65" s="1" t="s">
        <v>215</v>
      </c>
      <c r="N65" s="1" t="s">
        <v>216</v>
      </c>
    </row>
    <row r="66" spans="2:16" ht="17.25" customHeight="1" x14ac:dyDescent="0.15">
      <c r="B66" s="1" t="s">
        <v>89</v>
      </c>
      <c r="C66" s="1" t="str">
        <f t="shared" si="12"/>
        <v>SERV_THRE_AREA</v>
      </c>
      <c r="D66" s="1" t="s">
        <v>677</v>
      </c>
      <c r="E66" s="44">
        <v>5</v>
      </c>
      <c r="F66" s="1">
        <f t="shared" si="13"/>
        <v>15</v>
      </c>
      <c r="G66" s="1" t="str">
        <f t="shared" si="14"/>
        <v>serv_thre_area_______</v>
      </c>
      <c r="I66" s="1" t="s">
        <v>325</v>
      </c>
      <c r="J66" s="1" t="s">
        <v>326</v>
      </c>
      <c r="K66" s="1" t="s">
        <v>331</v>
      </c>
      <c r="L66" s="1" t="s">
        <v>332</v>
      </c>
      <c r="M66" s="1" t="s">
        <v>215</v>
      </c>
      <c r="N66" s="1" t="s">
        <v>216</v>
      </c>
    </row>
    <row r="67" spans="2:16" ht="17.25" customHeight="1" x14ac:dyDescent="0.15">
      <c r="B67" s="1" t="s">
        <v>579</v>
      </c>
      <c r="C67" s="1" t="str">
        <f t="shared" si="2"/>
        <v>SERV_FOUR_AREA</v>
      </c>
      <c r="D67" s="1" t="s">
        <v>677</v>
      </c>
      <c r="E67" s="44">
        <v>6</v>
      </c>
      <c r="F67" s="1">
        <f t="shared" si="0"/>
        <v>15</v>
      </c>
      <c r="G67" s="1" t="str">
        <f t="shared" si="1"/>
        <v>serv_four_area_______</v>
      </c>
      <c r="I67" s="1" t="s">
        <v>325</v>
      </c>
      <c r="J67" s="1" t="s">
        <v>326</v>
      </c>
      <c r="K67" s="1" t="s">
        <v>582</v>
      </c>
      <c r="L67" s="1" t="s">
        <v>587</v>
      </c>
      <c r="M67" s="1" t="s">
        <v>215</v>
      </c>
      <c r="N67" s="1" t="s">
        <v>216</v>
      </c>
    </row>
    <row r="68" spans="2:16" ht="17.25" customHeight="1" x14ac:dyDescent="0.15">
      <c r="B68" s="1" t="s">
        <v>580</v>
      </c>
      <c r="C68" s="1" t="str">
        <f t="shared" si="2"/>
        <v>SERV_FIVE_AREA</v>
      </c>
      <c r="D68" s="1" t="s">
        <v>677</v>
      </c>
      <c r="E68" s="44">
        <v>6</v>
      </c>
      <c r="F68" s="1">
        <f t="shared" si="0"/>
        <v>15</v>
      </c>
      <c r="G68" s="1" t="str">
        <f t="shared" si="1"/>
        <v>serv_five_area_______</v>
      </c>
      <c r="I68" s="1" t="s">
        <v>325</v>
      </c>
      <c r="J68" s="1" t="s">
        <v>326</v>
      </c>
      <c r="K68" s="1" t="s">
        <v>583</v>
      </c>
      <c r="L68" s="1" t="s">
        <v>585</v>
      </c>
      <c r="M68" s="1" t="s">
        <v>215</v>
      </c>
      <c r="N68" s="1" t="s">
        <v>216</v>
      </c>
    </row>
    <row r="69" spans="2:16" ht="17.25" customHeight="1" x14ac:dyDescent="0.15">
      <c r="B69" s="1" t="s">
        <v>581</v>
      </c>
      <c r="C69" s="1" t="str">
        <f t="shared" si="2"/>
        <v>SERV_SIX_AREA</v>
      </c>
      <c r="D69" s="1" t="s">
        <v>677</v>
      </c>
      <c r="E69" s="44">
        <v>6</v>
      </c>
      <c r="F69" s="1">
        <f t="shared" si="0"/>
        <v>14</v>
      </c>
      <c r="G69" s="1" t="str">
        <f t="shared" si="1"/>
        <v>serv_six_area_______</v>
      </c>
      <c r="I69" s="1" t="s">
        <v>325</v>
      </c>
      <c r="J69" s="1" t="s">
        <v>326</v>
      </c>
      <c r="K69" s="1" t="s">
        <v>584</v>
      </c>
      <c r="L69" s="1" t="s">
        <v>586</v>
      </c>
      <c r="M69" s="1" t="s">
        <v>215</v>
      </c>
      <c r="N69" s="1" t="s">
        <v>216</v>
      </c>
    </row>
    <row r="70" spans="2:16" ht="17.25" customHeight="1" x14ac:dyDescent="0.15">
      <c r="B70" s="1" t="s">
        <v>29</v>
      </c>
      <c r="C70" s="1" t="str">
        <f t="shared" si="2"/>
        <v>SEX</v>
      </c>
      <c r="D70" s="1" t="s">
        <v>677</v>
      </c>
      <c r="E70" s="44">
        <v>1</v>
      </c>
      <c r="F70" s="1">
        <f t="shared" si="0"/>
        <v>4</v>
      </c>
      <c r="G70" s="1" t="str">
        <f t="shared" si="1"/>
        <v>sex_________</v>
      </c>
      <c r="I70" s="1" t="s">
        <v>29</v>
      </c>
      <c r="J70" s="1" t="s">
        <v>333</v>
      </c>
    </row>
    <row r="71" spans="2:16" ht="17.25" customHeight="1" x14ac:dyDescent="0.15">
      <c r="B71" s="1" t="s">
        <v>83</v>
      </c>
      <c r="C71" s="1" t="str">
        <f t="shared" si="2"/>
        <v>INTR_CHAR_UNIT</v>
      </c>
      <c r="D71" s="1" t="s">
        <v>677</v>
      </c>
      <c r="E71" s="44">
        <v>2</v>
      </c>
      <c r="F71" s="1">
        <f t="shared" si="0"/>
        <v>15</v>
      </c>
      <c r="G71" s="1" t="str">
        <f t="shared" si="1"/>
        <v>intr_char_unit_______</v>
      </c>
      <c r="I71" s="1" t="s">
        <v>334</v>
      </c>
      <c r="J71" s="1" t="s">
        <v>335</v>
      </c>
      <c r="K71" s="1" t="s">
        <v>336</v>
      </c>
      <c r="L71" s="1" t="s">
        <v>337</v>
      </c>
      <c r="M71" s="1" t="s">
        <v>338</v>
      </c>
      <c r="N71" s="1" t="s">
        <v>339</v>
      </c>
    </row>
    <row r="72" spans="2:16" ht="17.25" customHeight="1" x14ac:dyDescent="0.15">
      <c r="B72" s="1" t="s">
        <v>45</v>
      </c>
      <c r="C72" s="1" t="str">
        <f t="shared" si="2"/>
        <v>INTR_CHAR_RATE</v>
      </c>
      <c r="D72" s="1" t="s">
        <v>679</v>
      </c>
      <c r="E72" s="44" t="s">
        <v>709</v>
      </c>
      <c r="F72" s="1">
        <f t="shared" si="0"/>
        <v>15</v>
      </c>
      <c r="G72" s="1" t="str">
        <f t="shared" si="1"/>
        <v>intr_char_rate_______</v>
      </c>
      <c r="I72" s="1" t="s">
        <v>334</v>
      </c>
      <c r="J72" s="1" t="s">
        <v>335</v>
      </c>
      <c r="K72" s="1" t="s">
        <v>336</v>
      </c>
      <c r="L72" s="1" t="s">
        <v>337</v>
      </c>
      <c r="M72" s="1" t="s">
        <v>340</v>
      </c>
      <c r="N72" s="1" t="s">
        <v>341</v>
      </c>
    </row>
    <row r="73" spans="2:16" ht="17.25" customHeight="1" x14ac:dyDescent="0.15">
      <c r="B73" s="1" t="s">
        <v>43</v>
      </c>
      <c r="C73" s="1" t="str">
        <f t="shared" si="2"/>
        <v>INTR_CHAR_GIVE_YN</v>
      </c>
      <c r="D73" s="1" t="s">
        <v>677</v>
      </c>
      <c r="E73" s="44">
        <v>1</v>
      </c>
      <c r="F73" s="1">
        <f t="shared" si="0"/>
        <v>18</v>
      </c>
      <c r="G73" s="1" t="str">
        <f t="shared" si="1"/>
        <v>intr_char_give_yn______</v>
      </c>
      <c r="I73" s="1" t="s">
        <v>334</v>
      </c>
      <c r="J73" s="1" t="s">
        <v>335</v>
      </c>
      <c r="K73" s="1" t="s">
        <v>336</v>
      </c>
      <c r="L73" s="1" t="s">
        <v>337</v>
      </c>
      <c r="M73" s="1" t="s">
        <v>342</v>
      </c>
      <c r="N73" s="1" t="s">
        <v>343</v>
      </c>
      <c r="O73" s="1" t="s">
        <v>221</v>
      </c>
      <c r="P73" s="1" t="s">
        <v>212</v>
      </c>
    </row>
    <row r="74" spans="2:16" ht="17.25" customHeight="1" x14ac:dyDescent="0.15">
      <c r="B74" s="1" t="s">
        <v>41</v>
      </c>
      <c r="C74" s="1" t="str">
        <f t="shared" ref="C74:C140" si="15">UPPER(TRIM(MID(G74,1,(F74-1))))</f>
        <v>INTR_CONT_POSS_YN</v>
      </c>
      <c r="D74" s="1" t="s">
        <v>677</v>
      </c>
      <c r="E74" s="44">
        <v>1</v>
      </c>
      <c r="F74" s="1">
        <f t="shared" si="0"/>
        <v>18</v>
      </c>
      <c r="G74" s="1" t="str">
        <f t="shared" si="1"/>
        <v>intr_cont_poss_yn______</v>
      </c>
      <c r="I74" s="1" t="s">
        <v>334</v>
      </c>
      <c r="J74" s="1" t="s">
        <v>335</v>
      </c>
      <c r="K74" s="1" t="s">
        <v>344</v>
      </c>
      <c r="L74" s="1" t="s">
        <v>345</v>
      </c>
      <c r="M74" s="1" t="s">
        <v>259</v>
      </c>
      <c r="N74" s="1" t="s">
        <v>260</v>
      </c>
      <c r="O74" s="1" t="s">
        <v>221</v>
      </c>
      <c r="P74" s="1" t="s">
        <v>212</v>
      </c>
    </row>
    <row r="75" spans="2:16" ht="17.25" customHeight="1" x14ac:dyDescent="0.15">
      <c r="B75" s="1" t="s">
        <v>163</v>
      </c>
      <c r="C75" s="1" t="str">
        <f t="shared" si="15"/>
        <v>SMAL_NAME</v>
      </c>
      <c r="D75" s="1" t="s">
        <v>677</v>
      </c>
      <c r="E75" s="44">
        <v>100</v>
      </c>
      <c r="F75" s="1">
        <f t="shared" si="0"/>
        <v>10</v>
      </c>
      <c r="G75" s="1" t="str">
        <f t="shared" si="1"/>
        <v>smal_name________</v>
      </c>
      <c r="I75" s="1" t="s">
        <v>253</v>
      </c>
      <c r="J75" s="1" t="s">
        <v>254</v>
      </c>
      <c r="K75" s="1" t="s">
        <v>291</v>
      </c>
      <c r="L75" s="1" t="s">
        <v>229</v>
      </c>
    </row>
    <row r="76" spans="2:16" ht="17.25" customHeight="1" x14ac:dyDescent="0.15">
      <c r="B76" s="1" t="s">
        <v>85</v>
      </c>
      <c r="C76" s="1" t="str">
        <f t="shared" si="15"/>
        <v>CHAR_RATE</v>
      </c>
      <c r="D76" s="1" t="s">
        <v>677</v>
      </c>
      <c r="E76" s="44">
        <v>1</v>
      </c>
      <c r="F76" s="1">
        <f t="shared" si="0"/>
        <v>10</v>
      </c>
      <c r="G76" s="1" t="str">
        <f t="shared" si="1"/>
        <v>char_rate________</v>
      </c>
      <c r="I76" s="1" t="s">
        <v>336</v>
      </c>
      <c r="J76" s="1" t="s">
        <v>337</v>
      </c>
      <c r="K76" s="1" t="s">
        <v>340</v>
      </c>
      <c r="L76" s="1" t="s">
        <v>341</v>
      </c>
    </row>
    <row r="77" spans="2:16" ht="17.25" customHeight="1" x14ac:dyDescent="0.15">
      <c r="B77" s="1" t="s">
        <v>127</v>
      </c>
      <c r="C77" s="1" t="str">
        <f t="shared" si="15"/>
        <v>WEDN_WORK_YN</v>
      </c>
      <c r="D77" s="1" t="s">
        <v>677</v>
      </c>
      <c r="E77" s="44">
        <v>1</v>
      </c>
      <c r="F77" s="1">
        <f t="shared" si="0"/>
        <v>13</v>
      </c>
      <c r="G77" s="1" t="str">
        <f t="shared" si="1"/>
        <v>wedn_work_yn_______</v>
      </c>
      <c r="I77" s="1" t="s">
        <v>346</v>
      </c>
      <c r="J77" s="1" t="s">
        <v>347</v>
      </c>
      <c r="K77" s="1" t="s">
        <v>275</v>
      </c>
      <c r="L77" s="1" t="s">
        <v>276</v>
      </c>
      <c r="M77" s="1" t="s">
        <v>221</v>
      </c>
      <c r="N77" s="1" t="s">
        <v>212</v>
      </c>
    </row>
    <row r="78" spans="2:16" ht="17.25" customHeight="1" x14ac:dyDescent="0.15">
      <c r="B78" s="1" t="s">
        <v>713</v>
      </c>
      <c r="C78" s="1" t="str">
        <f t="shared" si="15"/>
        <v>IDEN_INSU_DIVI_CODE</v>
      </c>
      <c r="D78" s="1" t="s">
        <v>677</v>
      </c>
      <c r="E78" s="44">
        <v>1</v>
      </c>
      <c r="F78" s="1">
        <f t="shared" si="0"/>
        <v>20</v>
      </c>
      <c r="G78" s="1" t="str">
        <f t="shared" si="1"/>
        <v>iden_insu_divi_code______</v>
      </c>
      <c r="I78" s="1" t="s">
        <v>348</v>
      </c>
      <c r="J78" s="1" t="s">
        <v>349</v>
      </c>
      <c r="K78" s="1" t="s">
        <v>710</v>
      </c>
      <c r="L78" s="1" t="s">
        <v>711</v>
      </c>
      <c r="M78" s="1" t="s">
        <v>249</v>
      </c>
      <c r="N78" s="1" t="s">
        <v>250</v>
      </c>
      <c r="O78" s="1" t="s">
        <v>247</v>
      </c>
      <c r="P78" s="1" t="s">
        <v>248</v>
      </c>
    </row>
    <row r="79" spans="2:16" ht="17.25" customHeight="1" x14ac:dyDescent="0.15">
      <c r="B79" s="1" t="s">
        <v>712</v>
      </c>
      <c r="C79" s="1" t="str">
        <f t="shared" si="15"/>
        <v>IDEN_INSU_BURD_CODE</v>
      </c>
      <c r="D79" s="1" t="s">
        <v>677</v>
      </c>
      <c r="E79" s="44">
        <v>1</v>
      </c>
      <c r="F79" s="1">
        <f t="shared" si="0"/>
        <v>20</v>
      </c>
      <c r="G79" s="1" t="str">
        <f>CONCATENATE(LEFT(J79,4),"_",LEFT(L79,4),"_",LEFT(N79,4),"_",LEFT(P79,4),"_",LEFT(R79,4),"_",LEFT(T79,4),"_",LEFT(V79,4),"_",LEFT(W79,4),"_",LEFT(Y79,4),"_",LEFT(AA79,4))</f>
        <v>iden_insu_burd_code______</v>
      </c>
      <c r="I79" s="1" t="s">
        <v>348</v>
      </c>
      <c r="J79" s="1" t="s">
        <v>349</v>
      </c>
      <c r="K79" s="1" t="s">
        <v>710</v>
      </c>
      <c r="L79" s="1" t="s">
        <v>711</v>
      </c>
      <c r="M79" s="1" t="s">
        <v>350</v>
      </c>
      <c r="N79" s="1" t="s">
        <v>351</v>
      </c>
      <c r="O79" s="1" t="s">
        <v>454</v>
      </c>
      <c r="P79" s="1" t="s">
        <v>488</v>
      </c>
    </row>
    <row r="80" spans="2:16" ht="17.25" customHeight="1" x14ac:dyDescent="0.15">
      <c r="B80" s="1" t="s">
        <v>714</v>
      </c>
      <c r="C80" s="1" t="str">
        <f t="shared" si="15"/>
        <v>IDEN_INSU_CONS_REMA</v>
      </c>
      <c r="D80" s="1" t="s">
        <v>677</v>
      </c>
      <c r="E80" s="44">
        <v>500</v>
      </c>
      <c r="F80" s="1">
        <f t="shared" si="0"/>
        <v>20</v>
      </c>
      <c r="G80" s="1" t="str">
        <f t="shared" si="1"/>
        <v>iden_insu_cons_rema______</v>
      </c>
      <c r="I80" s="1" t="s">
        <v>348</v>
      </c>
      <c r="J80" s="1" t="s">
        <v>349</v>
      </c>
      <c r="K80" s="1" t="s">
        <v>710</v>
      </c>
      <c r="L80" s="1" t="s">
        <v>711</v>
      </c>
      <c r="M80" s="1" t="s">
        <v>352</v>
      </c>
      <c r="N80" s="1" t="s">
        <v>353</v>
      </c>
      <c r="O80" s="1" t="s">
        <v>238</v>
      </c>
      <c r="P80" s="1" t="s">
        <v>354</v>
      </c>
    </row>
    <row r="81" spans="2:18" ht="17.25" customHeight="1" x14ac:dyDescent="0.15">
      <c r="B81" s="1" t="s">
        <v>36</v>
      </c>
      <c r="C81" s="1" t="str">
        <f t="shared" si="15"/>
        <v>RELA_PHON_NUMB</v>
      </c>
      <c r="D81" s="1" t="s">
        <v>677</v>
      </c>
      <c r="E81" s="44">
        <v>12</v>
      </c>
      <c r="F81" s="1">
        <f t="shared" si="0"/>
        <v>15</v>
      </c>
      <c r="G81" s="1" t="str">
        <f t="shared" si="1"/>
        <v>rela_phon_numb_______</v>
      </c>
      <c r="I81" s="1" t="s">
        <v>355</v>
      </c>
      <c r="J81" s="1" t="s">
        <v>356</v>
      </c>
      <c r="K81" s="1" t="s">
        <v>287</v>
      </c>
      <c r="L81" s="1" t="s">
        <v>288</v>
      </c>
      <c r="M81" s="1" t="s">
        <v>289</v>
      </c>
      <c r="N81" s="1" t="s">
        <v>290</v>
      </c>
    </row>
    <row r="82" spans="2:18" ht="17.25" customHeight="1" x14ac:dyDescent="0.15">
      <c r="B82" s="1" t="s">
        <v>34</v>
      </c>
      <c r="C82" s="1" t="str">
        <f t="shared" si="15"/>
        <v>RELA_PHON_NUMB_USE_YN</v>
      </c>
      <c r="D82" s="1" t="s">
        <v>677</v>
      </c>
      <c r="E82" s="44">
        <v>1</v>
      </c>
      <c r="F82" s="1">
        <f t="shared" si="0"/>
        <v>22</v>
      </c>
      <c r="G82" s="1" t="str">
        <f t="shared" si="1"/>
        <v>rela_phon_numb_use_yn_____</v>
      </c>
      <c r="I82" s="1" t="s">
        <v>355</v>
      </c>
      <c r="J82" s="1" t="s">
        <v>356</v>
      </c>
      <c r="K82" s="1" t="s">
        <v>287</v>
      </c>
      <c r="L82" s="1" t="s">
        <v>288</v>
      </c>
      <c r="M82" s="1" t="s">
        <v>289</v>
      </c>
      <c r="N82" s="1" t="s">
        <v>290</v>
      </c>
      <c r="O82" s="1" t="s">
        <v>357</v>
      </c>
      <c r="P82" s="1" t="s">
        <v>358</v>
      </c>
      <c r="Q82" s="1" t="s">
        <v>221</v>
      </c>
      <c r="R82" s="1" t="s">
        <v>212</v>
      </c>
    </row>
    <row r="83" spans="2:18" ht="17.25" customHeight="1" x14ac:dyDescent="0.15">
      <c r="B83" s="1" t="s">
        <v>133</v>
      </c>
      <c r="C83" s="1" t="str">
        <f t="shared" si="15"/>
        <v>NIGH_WORK_YN</v>
      </c>
      <c r="D83" s="1" t="s">
        <v>677</v>
      </c>
      <c r="E83" s="44">
        <v>1</v>
      </c>
      <c r="F83" s="1">
        <f t="shared" si="0"/>
        <v>13</v>
      </c>
      <c r="G83" s="1" t="str">
        <f t="shared" si="1"/>
        <v>nigh_work_yn_______</v>
      </c>
      <c r="I83" s="1" t="s">
        <v>359</v>
      </c>
      <c r="J83" s="1" t="s">
        <v>360</v>
      </c>
      <c r="K83" s="1" t="s">
        <v>275</v>
      </c>
      <c r="L83" s="1" t="s">
        <v>276</v>
      </c>
      <c r="M83" s="1" t="s">
        <v>221</v>
      </c>
      <c r="N83" s="1" t="s">
        <v>212</v>
      </c>
    </row>
    <row r="84" spans="2:18" ht="17.25" customHeight="1" x14ac:dyDescent="0.15">
      <c r="B84" s="1" t="s">
        <v>167</v>
      </c>
      <c r="C84" s="1" t="str">
        <f t="shared" si="15"/>
        <v>JOB_DIVI_CODE</v>
      </c>
      <c r="D84" s="1" t="s">
        <v>677</v>
      </c>
      <c r="E84" s="44">
        <v>1</v>
      </c>
      <c r="F84" s="1">
        <f t="shared" si="0"/>
        <v>14</v>
      </c>
      <c r="G84" s="1" t="str">
        <f t="shared" si="1"/>
        <v>job_divi_code_______</v>
      </c>
      <c r="I84" s="1" t="s">
        <v>361</v>
      </c>
      <c r="J84" s="1" t="s">
        <v>362</v>
      </c>
      <c r="K84" s="1" t="s">
        <v>249</v>
      </c>
      <c r="L84" s="1" t="s">
        <v>250</v>
      </c>
      <c r="M84" s="1" t="s">
        <v>247</v>
      </c>
      <c r="N84" s="1" t="s">
        <v>248</v>
      </c>
    </row>
    <row r="85" spans="2:18" ht="17.25" customHeight="1" x14ac:dyDescent="0.15">
      <c r="B85" s="1" t="s">
        <v>37</v>
      </c>
      <c r="C85" s="1" t="str">
        <f t="shared" si="15"/>
        <v>CONT_POSS_TIME_CODE</v>
      </c>
      <c r="D85" s="1" t="s">
        <v>677</v>
      </c>
      <c r="E85" s="44">
        <v>1</v>
      </c>
      <c r="F85" s="1">
        <f t="shared" si="0"/>
        <v>20</v>
      </c>
      <c r="G85" s="1" t="str">
        <f t="shared" si="1"/>
        <v>cont_poss_time_code______</v>
      </c>
      <c r="I85" s="1" t="s">
        <v>344</v>
      </c>
      <c r="J85" s="1" t="s">
        <v>345</v>
      </c>
      <c r="K85" s="1" t="s">
        <v>259</v>
      </c>
      <c r="L85" s="1" t="s">
        <v>260</v>
      </c>
      <c r="M85" s="1" t="s">
        <v>363</v>
      </c>
      <c r="N85" s="1" t="s">
        <v>94</v>
      </c>
      <c r="O85" s="1" t="s">
        <v>247</v>
      </c>
      <c r="P85" s="1" t="s">
        <v>248</v>
      </c>
    </row>
    <row r="86" spans="2:18" ht="17.25" customHeight="1" x14ac:dyDescent="0.15">
      <c r="B86" s="1" t="s">
        <v>39</v>
      </c>
      <c r="C86" s="1" t="str">
        <f t="shared" si="15"/>
        <v>CONT_STAR_TIME</v>
      </c>
      <c r="D86" s="1" t="s">
        <v>677</v>
      </c>
      <c r="E86" s="44">
        <v>2</v>
      </c>
      <c r="F86" s="1">
        <f t="shared" si="0"/>
        <v>15</v>
      </c>
      <c r="G86" s="1" t="str">
        <f t="shared" si="1"/>
        <v>cont_star_time_______</v>
      </c>
      <c r="I86" s="1" t="s">
        <v>344</v>
      </c>
      <c r="J86" s="1" t="s">
        <v>345</v>
      </c>
      <c r="K86" s="1" t="s">
        <v>263</v>
      </c>
      <c r="L86" s="1" t="s">
        <v>264</v>
      </c>
      <c r="M86" s="1" t="s">
        <v>363</v>
      </c>
      <c r="N86" s="1" t="s">
        <v>94</v>
      </c>
    </row>
    <row r="87" spans="2:18" ht="17.25" customHeight="1" x14ac:dyDescent="0.15">
      <c r="B87" s="1" t="s">
        <v>40</v>
      </c>
      <c r="C87" s="1" t="str">
        <f t="shared" si="15"/>
        <v>CONT_END_TIME</v>
      </c>
      <c r="D87" s="1" t="s">
        <v>677</v>
      </c>
      <c r="E87" s="44">
        <v>2</v>
      </c>
      <c r="F87" s="1">
        <f t="shared" si="0"/>
        <v>14</v>
      </c>
      <c r="G87" s="1" t="str">
        <f t="shared" si="1"/>
        <v>cont_end_time_______</v>
      </c>
      <c r="I87" s="1" t="s">
        <v>344</v>
      </c>
      <c r="J87" s="1" t="s">
        <v>345</v>
      </c>
      <c r="K87" s="1" t="s">
        <v>265</v>
      </c>
      <c r="L87" s="1" t="s">
        <v>266</v>
      </c>
      <c r="M87" s="1" t="s">
        <v>363</v>
      </c>
      <c r="N87" s="1" t="s">
        <v>94</v>
      </c>
    </row>
    <row r="88" spans="2:18" ht="17.25" customHeight="1" x14ac:dyDescent="0.15">
      <c r="B88" s="1" t="s">
        <v>131</v>
      </c>
      <c r="C88" s="1" t="str">
        <f t="shared" si="15"/>
        <v>MORN_WORK_YN</v>
      </c>
      <c r="D88" s="1" t="s">
        <v>677</v>
      </c>
      <c r="E88" s="44">
        <v>1</v>
      </c>
      <c r="F88" s="1">
        <f t="shared" si="0"/>
        <v>13</v>
      </c>
      <c r="G88" s="1" t="str">
        <f t="shared" si="1"/>
        <v>morn_work_yn_______</v>
      </c>
      <c r="I88" s="1" t="s">
        <v>364</v>
      </c>
      <c r="J88" s="1" t="s">
        <v>365</v>
      </c>
      <c r="K88" s="1" t="s">
        <v>275</v>
      </c>
      <c r="L88" s="1" t="s">
        <v>276</v>
      </c>
      <c r="M88" s="1" t="s">
        <v>221</v>
      </c>
      <c r="N88" s="1" t="s">
        <v>212</v>
      </c>
    </row>
    <row r="89" spans="2:18" ht="17.25" customHeight="1" x14ac:dyDescent="0.15">
      <c r="B89" s="1" t="s">
        <v>134</v>
      </c>
      <c r="C89" s="1" t="str">
        <f t="shared" si="15"/>
        <v>MORN_AFTE_DIVI_CODE</v>
      </c>
      <c r="D89" s="1" t="s">
        <v>677</v>
      </c>
      <c r="E89" s="44">
        <v>1</v>
      </c>
      <c r="F89" s="1">
        <f t="shared" si="0"/>
        <v>20</v>
      </c>
      <c r="G89" s="1" t="str">
        <f t="shared" si="1"/>
        <v>morn_afte_divi_code______</v>
      </c>
      <c r="I89" s="1" t="s">
        <v>364</v>
      </c>
      <c r="J89" s="1" t="s">
        <v>365</v>
      </c>
      <c r="K89" s="1" t="s">
        <v>366</v>
      </c>
      <c r="L89" s="1" t="s">
        <v>367</v>
      </c>
      <c r="M89" s="1" t="s">
        <v>249</v>
      </c>
      <c r="N89" s="1" t="s">
        <v>250</v>
      </c>
      <c r="O89" s="1" t="s">
        <v>247</v>
      </c>
      <c r="P89" s="1" t="s">
        <v>248</v>
      </c>
    </row>
    <row r="90" spans="2:18" ht="17.25" customHeight="1" x14ac:dyDescent="0.15">
      <c r="B90" s="1" t="s">
        <v>132</v>
      </c>
      <c r="C90" s="1" t="str">
        <f t="shared" si="15"/>
        <v>AFTE_WORK_YN</v>
      </c>
      <c r="D90" s="1" t="s">
        <v>677</v>
      </c>
      <c r="E90" s="44">
        <v>1</v>
      </c>
      <c r="F90" s="1">
        <f t="shared" si="0"/>
        <v>13</v>
      </c>
      <c r="G90" s="1" t="str">
        <f t="shared" si="1"/>
        <v>afte_work_yn_______</v>
      </c>
      <c r="I90" s="1" t="s">
        <v>366</v>
      </c>
      <c r="J90" s="1" t="s">
        <v>367</v>
      </c>
      <c r="K90" s="1" t="s">
        <v>275</v>
      </c>
      <c r="L90" s="1" t="s">
        <v>276</v>
      </c>
      <c r="M90" s="1" t="s">
        <v>221</v>
      </c>
      <c r="N90" s="1" t="s">
        <v>212</v>
      </c>
    </row>
    <row r="91" spans="2:18" ht="17.25" customHeight="1" x14ac:dyDescent="0.15">
      <c r="B91" s="1" t="s">
        <v>124</v>
      </c>
      <c r="C91" s="1" t="str">
        <f t="shared" si="15"/>
        <v>MOND_WORK_YN</v>
      </c>
      <c r="D91" s="1" t="s">
        <v>677</v>
      </c>
      <c r="E91" s="44">
        <v>1</v>
      </c>
      <c r="F91" s="1">
        <f t="shared" si="0"/>
        <v>13</v>
      </c>
      <c r="G91" s="1" t="str">
        <f t="shared" si="1"/>
        <v>mond_work_yn_______</v>
      </c>
      <c r="I91" s="1" t="s">
        <v>368</v>
      </c>
      <c r="J91" s="1" t="s">
        <v>369</v>
      </c>
      <c r="K91" s="1" t="s">
        <v>275</v>
      </c>
      <c r="L91" s="1" t="s">
        <v>276</v>
      </c>
      <c r="M91" s="1" t="s">
        <v>221</v>
      </c>
      <c r="N91" s="1" t="s">
        <v>212</v>
      </c>
    </row>
    <row r="92" spans="2:18" ht="17.25" customHeight="1" x14ac:dyDescent="0.15">
      <c r="B92" s="1" t="s">
        <v>27</v>
      </c>
      <c r="C92" s="1" t="str">
        <f t="shared" si="15"/>
        <v>YINY_DIVI_CODE</v>
      </c>
      <c r="D92" s="1" t="s">
        <v>677</v>
      </c>
      <c r="E92" s="44">
        <v>1</v>
      </c>
      <c r="F92" s="1">
        <f t="shared" si="0"/>
        <v>15</v>
      </c>
      <c r="G92" s="1" t="str">
        <f t="shared" si="1"/>
        <v>yiny_divi_code_______</v>
      </c>
      <c r="I92" s="1" t="s">
        <v>370</v>
      </c>
      <c r="J92" s="1" t="s">
        <v>371</v>
      </c>
      <c r="K92" s="1" t="s">
        <v>249</v>
      </c>
      <c r="L92" s="1" t="s">
        <v>250</v>
      </c>
      <c r="M92" s="1" t="s">
        <v>247</v>
      </c>
      <c r="N92" s="1" t="s">
        <v>248</v>
      </c>
    </row>
    <row r="93" spans="2:18" ht="17.25" customHeight="1" x14ac:dyDescent="0.15">
      <c r="B93" s="1" t="s">
        <v>81</v>
      </c>
      <c r="C93" s="1" t="str">
        <f t="shared" si="15"/>
        <v>CLIE_ANNU_AMOU</v>
      </c>
      <c r="D93" s="1" t="s">
        <v>679</v>
      </c>
      <c r="E93" s="44" t="s">
        <v>708</v>
      </c>
      <c r="F93" s="1">
        <f t="shared" si="0"/>
        <v>15</v>
      </c>
      <c r="G93" s="1" t="str">
        <f t="shared" si="1"/>
        <v>clie_annu_amou_______</v>
      </c>
      <c r="I93" s="1" t="s">
        <v>372</v>
      </c>
      <c r="J93" s="1" t="s">
        <v>373</v>
      </c>
      <c r="K93" s="1" t="s">
        <v>299</v>
      </c>
      <c r="L93" s="1" t="s">
        <v>300</v>
      </c>
      <c r="M93" s="1" t="s">
        <v>301</v>
      </c>
      <c r="N93" s="1" t="s">
        <v>302</v>
      </c>
    </row>
    <row r="94" spans="2:18" ht="17.25" customHeight="1" x14ac:dyDescent="0.15">
      <c r="B94" s="1" t="s">
        <v>80</v>
      </c>
      <c r="C94" s="1" t="str">
        <f t="shared" si="15"/>
        <v>CLIE_ANNU_YN</v>
      </c>
      <c r="D94" s="1" t="s">
        <v>677</v>
      </c>
      <c r="E94" s="44">
        <v>1</v>
      </c>
      <c r="F94" s="1">
        <f t="shared" si="0"/>
        <v>13</v>
      </c>
      <c r="G94" s="1" t="str">
        <f t="shared" si="1"/>
        <v>clie_annu_yn_______</v>
      </c>
      <c r="I94" s="1" t="s">
        <v>372</v>
      </c>
      <c r="J94" s="1" t="s">
        <v>373</v>
      </c>
      <c r="K94" s="1" t="s">
        <v>299</v>
      </c>
      <c r="L94" s="1" t="s">
        <v>300</v>
      </c>
      <c r="M94" s="1" t="s">
        <v>221</v>
      </c>
      <c r="N94" s="1" t="s">
        <v>212</v>
      </c>
    </row>
    <row r="95" spans="2:18" ht="17.25" customHeight="1" x14ac:dyDescent="0.15">
      <c r="B95" s="1" t="s">
        <v>22</v>
      </c>
      <c r="C95" s="1" t="str">
        <f t="shared" si="15"/>
        <v>CUST_NAME</v>
      </c>
      <c r="D95" s="1" t="s">
        <v>677</v>
      </c>
      <c r="E95" s="44">
        <v>30</v>
      </c>
      <c r="F95" s="1">
        <f t="shared" si="0"/>
        <v>10</v>
      </c>
      <c r="G95" s="1" t="str">
        <f t="shared" si="1"/>
        <v>cust_name________</v>
      </c>
      <c r="I95" s="1" t="s">
        <v>374</v>
      </c>
      <c r="J95" s="1" t="s">
        <v>231</v>
      </c>
      <c r="K95" s="1" t="s">
        <v>284</v>
      </c>
      <c r="L95" s="1" t="s">
        <v>229</v>
      </c>
    </row>
    <row r="96" spans="2:18" ht="17.25" customHeight="1" x14ac:dyDescent="0.15">
      <c r="B96" s="1" t="s">
        <v>468</v>
      </c>
      <c r="C96" s="1" t="str">
        <f t="shared" si="15"/>
        <v>CUST_FIRS_NAME</v>
      </c>
      <c r="D96" s="1" t="s">
        <v>677</v>
      </c>
      <c r="E96" s="44">
        <v>20</v>
      </c>
      <c r="F96" s="1">
        <f>SEARCH("__",G96)</f>
        <v>15</v>
      </c>
      <c r="G96" s="1" t="str">
        <f>CONCATENATE(LEFT(J96,4),"_",LEFT(L96,4),"_",LEFT(N96,4),"_",LEFT(P96,4),"_",LEFT(R96,4),"_",LEFT(T96,4),"_",LEFT(V96,4),"_",LEFT(W96,4),"_",LEFT(Y96,4),"_",LEFT(AA96,4))</f>
        <v>cust_firs_name_______</v>
      </c>
      <c r="I96" s="1" t="s">
        <v>374</v>
      </c>
      <c r="J96" s="1" t="s">
        <v>231</v>
      </c>
      <c r="K96" s="1" t="s">
        <v>472</v>
      </c>
      <c r="L96" s="1" t="s">
        <v>485</v>
      </c>
      <c r="M96" s="1" t="s">
        <v>473</v>
      </c>
      <c r="N96" s="1" t="s">
        <v>486</v>
      </c>
    </row>
    <row r="97" spans="2:18" ht="17.25" customHeight="1" x14ac:dyDescent="0.15">
      <c r="B97" s="1" t="s">
        <v>469</v>
      </c>
      <c r="C97" s="1" t="str">
        <f t="shared" si="15"/>
        <v>CUST_LAST_NAME</v>
      </c>
      <c r="D97" s="1" t="s">
        <v>677</v>
      </c>
      <c r="E97" s="44">
        <v>30</v>
      </c>
      <c r="F97" s="1">
        <f t="shared" si="0"/>
        <v>15</v>
      </c>
      <c r="G97" s="1" t="str">
        <f t="shared" si="1"/>
        <v>cust_last_name_______</v>
      </c>
      <c r="I97" s="1" t="s">
        <v>374</v>
      </c>
      <c r="J97" s="1" t="s">
        <v>231</v>
      </c>
      <c r="K97" s="1" t="s">
        <v>474</v>
      </c>
      <c r="L97" s="1" t="s">
        <v>487</v>
      </c>
      <c r="M97" s="1" t="s">
        <v>473</v>
      </c>
      <c r="N97" s="1" t="s">
        <v>486</v>
      </c>
    </row>
    <row r="98" spans="2:18" ht="17.25" customHeight="1" x14ac:dyDescent="0.15">
      <c r="B98" s="1" t="s">
        <v>115</v>
      </c>
      <c r="C98" s="1" t="str">
        <f t="shared" si="15"/>
        <v>TRAN_ACCO_NUMB</v>
      </c>
      <c r="D98" s="1" t="s">
        <v>677</v>
      </c>
      <c r="E98" s="44">
        <v>20</v>
      </c>
      <c r="F98" s="1">
        <f t="shared" si="0"/>
        <v>15</v>
      </c>
      <c r="G98" s="1" t="str">
        <f t="shared" si="1"/>
        <v>tran_acco_numb_______</v>
      </c>
      <c r="I98" s="1" t="s">
        <v>375</v>
      </c>
      <c r="J98" s="1" t="s">
        <v>376</v>
      </c>
      <c r="K98" s="1" t="s">
        <v>377</v>
      </c>
      <c r="L98" s="1" t="s">
        <v>378</v>
      </c>
      <c r="M98" s="1" t="s">
        <v>289</v>
      </c>
      <c r="N98" s="1" t="s">
        <v>290</v>
      </c>
    </row>
    <row r="99" spans="2:18" ht="17.25" customHeight="1" x14ac:dyDescent="0.15">
      <c r="B99" s="1" t="s">
        <v>113</v>
      </c>
      <c r="C99" s="1" t="str">
        <f t="shared" si="15"/>
        <v>TRAN_BANK_CODE</v>
      </c>
      <c r="D99" s="1" t="s">
        <v>677</v>
      </c>
      <c r="E99" s="44">
        <v>3</v>
      </c>
      <c r="F99" s="1">
        <f t="shared" si="0"/>
        <v>15</v>
      </c>
      <c r="G99" s="1" t="str">
        <f t="shared" si="1"/>
        <v>tran_bank_code_______</v>
      </c>
      <c r="I99" s="1" t="s">
        <v>375</v>
      </c>
      <c r="J99" s="1" t="s">
        <v>376</v>
      </c>
      <c r="K99" s="1" t="s">
        <v>379</v>
      </c>
      <c r="L99" s="1" t="s">
        <v>380</v>
      </c>
      <c r="M99" s="1" t="s">
        <v>247</v>
      </c>
      <c r="N99" s="1" t="s">
        <v>248</v>
      </c>
    </row>
    <row r="100" spans="2:18" ht="17.25" customHeight="1" x14ac:dyDescent="0.15">
      <c r="B100" s="1" t="s">
        <v>59</v>
      </c>
      <c r="C100" s="1" t="str">
        <f t="shared" si="15"/>
        <v>PERM_NUMB</v>
      </c>
      <c r="D100" s="1" t="s">
        <v>677</v>
      </c>
      <c r="E100" s="44">
        <v>10</v>
      </c>
      <c r="F100" s="1">
        <f t="shared" si="0"/>
        <v>10</v>
      </c>
      <c r="G100" s="1" t="str">
        <f t="shared" si="1"/>
        <v>perm_numb________</v>
      </c>
      <c r="I100" s="1" t="s">
        <v>381</v>
      </c>
      <c r="J100" s="1" t="s">
        <v>382</v>
      </c>
      <c r="K100" s="1" t="s">
        <v>289</v>
      </c>
      <c r="L100" s="1" t="s">
        <v>290</v>
      </c>
    </row>
    <row r="101" spans="2:18" ht="17.25" customHeight="1" x14ac:dyDescent="0.15">
      <c r="B101" s="1" t="s">
        <v>15</v>
      </c>
      <c r="C101" s="1" t="str">
        <f t="shared" si="15"/>
        <v>SERI_NUMB</v>
      </c>
      <c r="D101" s="1" t="s">
        <v>678</v>
      </c>
      <c r="E101" s="44">
        <v>9</v>
      </c>
      <c r="F101" s="1">
        <f t="shared" si="0"/>
        <v>10</v>
      </c>
      <c r="G101" s="1" t="str">
        <f t="shared" si="1"/>
        <v>seri_numb________</v>
      </c>
      <c r="I101" s="1" t="s">
        <v>383</v>
      </c>
      <c r="J101" s="1" t="s">
        <v>244</v>
      </c>
      <c r="K101" s="1" t="s">
        <v>289</v>
      </c>
      <c r="L101" s="1" t="s">
        <v>290</v>
      </c>
    </row>
    <row r="102" spans="2:18" ht="17.25" customHeight="1" x14ac:dyDescent="0.15">
      <c r="B102" s="1" t="s">
        <v>78</v>
      </c>
      <c r="C102" s="1" t="str">
        <f>UPPER(TRIM(MID(G102,1,(F102-1))))</f>
        <v>SUND_WORK_TIME_DIVI_CODE</v>
      </c>
      <c r="D102" s="1" t="s">
        <v>677</v>
      </c>
      <c r="E102" s="44">
        <v>2</v>
      </c>
      <c r="F102" s="1">
        <f>SEARCH("__",G102)</f>
        <v>25</v>
      </c>
      <c r="G102" s="1" t="str">
        <f>CONCATENATE(LEFT(J102,4),"_",LEFT(L102,4),"_",LEFT(N102,4),"_",LEFT(P102,4),"_",LEFT(R102,4),"_",LEFT(T102,4),"_",LEFT(V102,4),"_",LEFT(W102,4),"_",LEFT(Y102,4),"_",LEFT(AA102,4))</f>
        <v>Sund_work_time_divi_code_____</v>
      </c>
      <c r="I102" s="1" t="s">
        <v>384</v>
      </c>
      <c r="J102" s="1" t="s">
        <v>385</v>
      </c>
      <c r="K102" s="1" t="s">
        <v>275</v>
      </c>
      <c r="L102" s="1" t="s">
        <v>276</v>
      </c>
      <c r="M102" s="1" t="s">
        <v>240</v>
      </c>
      <c r="N102" s="1" t="s">
        <v>94</v>
      </c>
      <c r="O102" s="1" t="s">
        <v>249</v>
      </c>
      <c r="P102" s="1" t="s">
        <v>250</v>
      </c>
      <c r="Q102" s="1" t="s">
        <v>247</v>
      </c>
      <c r="R102" s="1" t="s">
        <v>248</v>
      </c>
    </row>
    <row r="103" spans="2:18" ht="17.25" customHeight="1" x14ac:dyDescent="0.15">
      <c r="B103" s="1" t="s">
        <v>79</v>
      </c>
      <c r="C103" s="1" t="str">
        <f t="shared" si="15"/>
        <v>SUND_WORK_STAR_MINU</v>
      </c>
      <c r="D103" s="1" t="s">
        <v>677</v>
      </c>
      <c r="E103" s="44">
        <v>2</v>
      </c>
      <c r="F103" s="1">
        <f t="shared" si="0"/>
        <v>20</v>
      </c>
      <c r="G103" s="1" t="str">
        <f t="shared" si="1"/>
        <v>Sund_work_star_minu______</v>
      </c>
      <c r="I103" s="1" t="s">
        <v>384</v>
      </c>
      <c r="J103" s="1" t="s">
        <v>385</v>
      </c>
      <c r="K103" s="1" t="s">
        <v>275</v>
      </c>
      <c r="L103" s="1" t="s">
        <v>276</v>
      </c>
      <c r="M103" s="1" t="s">
        <v>263</v>
      </c>
      <c r="N103" s="1" t="s">
        <v>264</v>
      </c>
      <c r="O103" s="1" t="s">
        <v>386</v>
      </c>
      <c r="P103" s="1" t="s">
        <v>387</v>
      </c>
    </row>
    <row r="104" spans="2:18" ht="17.25" customHeight="1" x14ac:dyDescent="0.15">
      <c r="B104" s="1" t="s">
        <v>568</v>
      </c>
      <c r="C104" s="1" t="str">
        <f t="shared" si="15"/>
        <v>SUND_WORK_STAR_TIME</v>
      </c>
      <c r="D104" s="1" t="s">
        <v>677</v>
      </c>
      <c r="E104" s="44">
        <v>2</v>
      </c>
      <c r="F104" s="1">
        <f t="shared" si="0"/>
        <v>20</v>
      </c>
      <c r="G104" s="1" t="str">
        <f t="shared" si="1"/>
        <v>Sund_work_star_time______</v>
      </c>
      <c r="I104" s="1" t="s">
        <v>384</v>
      </c>
      <c r="J104" s="1" t="s">
        <v>385</v>
      </c>
      <c r="K104" s="1" t="s">
        <v>275</v>
      </c>
      <c r="L104" s="1" t="s">
        <v>276</v>
      </c>
      <c r="M104" s="1" t="s">
        <v>263</v>
      </c>
      <c r="N104" s="1" t="s">
        <v>571</v>
      </c>
      <c r="O104" s="1" t="s">
        <v>528</v>
      </c>
      <c r="P104" s="1" t="s">
        <v>493</v>
      </c>
    </row>
    <row r="105" spans="2:18" ht="17.25" customHeight="1" x14ac:dyDescent="0.15">
      <c r="B105" s="1" t="s">
        <v>77</v>
      </c>
      <c r="C105" s="1" t="str">
        <f t="shared" si="15"/>
        <v>SUND_WORK_YN</v>
      </c>
      <c r="D105" s="1" t="s">
        <v>677</v>
      </c>
      <c r="E105" s="44">
        <v>1</v>
      </c>
      <c r="F105" s="1">
        <f t="shared" si="0"/>
        <v>13</v>
      </c>
      <c r="G105" s="1" t="str">
        <f t="shared" si="1"/>
        <v>Sund_work_yn_______</v>
      </c>
      <c r="I105" s="1" t="s">
        <v>384</v>
      </c>
      <c r="J105" s="1" t="s">
        <v>385</v>
      </c>
      <c r="K105" s="1" t="s">
        <v>275</v>
      </c>
      <c r="L105" s="1" t="s">
        <v>276</v>
      </c>
      <c r="M105" s="1" t="s">
        <v>221</v>
      </c>
      <c r="N105" s="1" t="s">
        <v>212</v>
      </c>
    </row>
    <row r="106" spans="2:18" ht="17.25" customHeight="1" x14ac:dyDescent="0.15">
      <c r="B106" s="1" t="s">
        <v>111</v>
      </c>
      <c r="C106" s="1" t="str">
        <f t="shared" si="15"/>
        <v>DEPO_ACCO_NUMB</v>
      </c>
      <c r="D106" s="1" t="s">
        <v>677</v>
      </c>
      <c r="E106" s="44">
        <v>20</v>
      </c>
      <c r="F106" s="1">
        <f t="shared" si="0"/>
        <v>15</v>
      </c>
      <c r="G106" s="1" t="str">
        <f t="shared" si="1"/>
        <v>depo_acco_numb_______</v>
      </c>
      <c r="I106" s="1" t="s">
        <v>388</v>
      </c>
      <c r="J106" s="1" t="s">
        <v>389</v>
      </c>
      <c r="K106" s="1" t="s">
        <v>377</v>
      </c>
      <c r="L106" s="1" t="s">
        <v>378</v>
      </c>
      <c r="M106" s="1" t="s">
        <v>289</v>
      </c>
      <c r="N106" s="1" t="s">
        <v>290</v>
      </c>
    </row>
    <row r="107" spans="2:18" ht="17.25" customHeight="1" x14ac:dyDescent="0.15">
      <c r="B107" s="1" t="s">
        <v>109</v>
      </c>
      <c r="C107" s="1" t="str">
        <f t="shared" si="15"/>
        <v>DEPO_BANK_CODE</v>
      </c>
      <c r="D107" s="1" t="s">
        <v>677</v>
      </c>
      <c r="E107" s="44">
        <v>3</v>
      </c>
      <c r="F107" s="1">
        <f t="shared" si="0"/>
        <v>15</v>
      </c>
      <c r="G107" s="1" t="str">
        <f t="shared" si="1"/>
        <v>depo_bank_code_______</v>
      </c>
      <c r="I107" s="1" t="s">
        <v>388</v>
      </c>
      <c r="J107" s="1" t="s">
        <v>389</v>
      </c>
      <c r="K107" s="1" t="s">
        <v>379</v>
      </c>
      <c r="L107" s="1" t="s">
        <v>380</v>
      </c>
      <c r="M107" s="1" t="s">
        <v>247</v>
      </c>
      <c r="N107" s="1" t="s">
        <v>248</v>
      </c>
    </row>
    <row r="108" spans="2:18" ht="17.25" customHeight="1" x14ac:dyDescent="0.15">
      <c r="B108" s="1" t="s">
        <v>108</v>
      </c>
      <c r="C108" s="1" t="str">
        <f t="shared" ref="C108:C109" si="16">UPPER(TRIM(MID(G108,1,(F108-1))))</f>
        <v>DEPO_ASCE_TIME</v>
      </c>
      <c r="D108" s="1" t="s">
        <v>677</v>
      </c>
      <c r="E108" s="44">
        <v>4</v>
      </c>
      <c r="F108" s="1">
        <f t="shared" ref="F108:F109" si="17">SEARCH("__",G108)</f>
        <v>15</v>
      </c>
      <c r="G108" s="1" t="str">
        <f t="shared" ref="G108:G109" si="18">CONCATENATE(LEFT(J108,4),"_",LEFT(L108,4),"_",LEFT(N108,4),"_",LEFT(P108,4),"_",LEFT(R108,4),"_",LEFT(T108,4),"_",LEFT(V108,4),"_",LEFT(W108,4),"_",LEFT(Y108,4),"_",LEFT(AA108,4))</f>
        <v>depo_asce_time_______</v>
      </c>
      <c r="I108" s="1" t="s">
        <v>388</v>
      </c>
      <c r="J108" s="1" t="s">
        <v>389</v>
      </c>
      <c r="K108" s="1" t="s">
        <v>390</v>
      </c>
      <c r="L108" s="1" t="s">
        <v>391</v>
      </c>
      <c r="M108" s="1" t="s">
        <v>240</v>
      </c>
      <c r="N108" s="1" t="s">
        <v>94</v>
      </c>
    </row>
    <row r="109" spans="2:18" ht="17.25" customHeight="1" x14ac:dyDescent="0.15">
      <c r="B109" s="1" t="s">
        <v>107</v>
      </c>
      <c r="C109" s="1" t="str">
        <f t="shared" si="16"/>
        <v>DEPO_ASCE_DATE</v>
      </c>
      <c r="D109" s="1" t="s">
        <v>680</v>
      </c>
      <c r="E109" s="44">
        <v>0</v>
      </c>
      <c r="F109" s="1">
        <f t="shared" si="17"/>
        <v>15</v>
      </c>
      <c r="G109" s="1" t="str">
        <f t="shared" si="18"/>
        <v>depo_asce_date_______</v>
      </c>
      <c r="I109" s="1" t="s">
        <v>388</v>
      </c>
      <c r="J109" s="1" t="s">
        <v>389</v>
      </c>
      <c r="K109" s="1" t="s">
        <v>390</v>
      </c>
      <c r="L109" s="1" t="s">
        <v>391</v>
      </c>
      <c r="M109" s="1" t="s">
        <v>241</v>
      </c>
      <c r="N109" s="1" t="s">
        <v>26</v>
      </c>
    </row>
    <row r="110" spans="2:18" ht="17.25" customHeight="1" x14ac:dyDescent="0.15">
      <c r="B110" s="1" t="s">
        <v>754</v>
      </c>
      <c r="C110" s="1" t="str">
        <f t="shared" si="15"/>
        <v>CANC_DEPO_ASCE_TIME</v>
      </c>
      <c r="D110" s="1" t="s">
        <v>760</v>
      </c>
      <c r="E110" s="44">
        <v>0</v>
      </c>
      <c r="F110" s="1">
        <f t="shared" si="0"/>
        <v>20</v>
      </c>
      <c r="G110" s="1" t="str">
        <f t="shared" si="1"/>
        <v>canc_depo_asce_time______</v>
      </c>
      <c r="I110" s="1" t="s">
        <v>695</v>
      </c>
      <c r="J110" s="1" t="s">
        <v>697</v>
      </c>
      <c r="K110" s="1" t="s">
        <v>388</v>
      </c>
      <c r="L110" s="1" t="s">
        <v>389</v>
      </c>
      <c r="M110" s="1" t="s">
        <v>390</v>
      </c>
      <c r="N110" s="1" t="s">
        <v>391</v>
      </c>
      <c r="O110" s="1" t="s">
        <v>240</v>
      </c>
      <c r="P110" s="1" t="s">
        <v>94</v>
      </c>
    </row>
    <row r="111" spans="2:18" ht="17.25" customHeight="1" x14ac:dyDescent="0.15">
      <c r="B111" s="1" t="s">
        <v>755</v>
      </c>
      <c r="C111" s="1" t="str">
        <f t="shared" ref="C111" si="19">UPPER(TRIM(MID(G111,1,(F111-1))))</f>
        <v>CANC_DEPO_ASCE_DATE</v>
      </c>
      <c r="D111" s="1" t="s">
        <v>680</v>
      </c>
      <c r="E111" s="44">
        <v>0</v>
      </c>
      <c r="F111" s="1">
        <f t="shared" ref="F111" si="20">SEARCH("__",G111)</f>
        <v>20</v>
      </c>
      <c r="G111" s="1" t="str">
        <f t="shared" ref="G111" si="21">CONCATENATE(LEFT(J111,4),"_",LEFT(L111,4),"_",LEFT(N111,4),"_",LEFT(P111,4),"_",LEFT(R111,4),"_",LEFT(T111,4),"_",LEFT(V111,4),"_",LEFT(W111,4),"_",LEFT(Y111,4),"_",LEFT(AA111,4))</f>
        <v>canc_depo_asce_date______</v>
      </c>
      <c r="I111" s="1" t="s">
        <v>695</v>
      </c>
      <c r="J111" s="1" t="s">
        <v>697</v>
      </c>
      <c r="K111" s="1" t="s">
        <v>388</v>
      </c>
      <c r="L111" s="1" t="s">
        <v>389</v>
      </c>
      <c r="M111" s="1" t="s">
        <v>390</v>
      </c>
      <c r="N111" s="1" t="s">
        <v>391</v>
      </c>
      <c r="O111" s="1" t="s">
        <v>241</v>
      </c>
      <c r="P111" s="1" t="s">
        <v>26</v>
      </c>
    </row>
    <row r="112" spans="2:18" ht="17.25" customHeight="1" x14ac:dyDescent="0.15">
      <c r="B112" s="1" t="s">
        <v>757</v>
      </c>
      <c r="C112" s="1" t="str">
        <f t="shared" si="15"/>
        <v>CANC_DEPO_ERRO_CODE</v>
      </c>
      <c r="D112" s="1" t="s">
        <v>761</v>
      </c>
      <c r="E112" s="44">
        <v>6</v>
      </c>
      <c r="F112" s="1">
        <f t="shared" si="0"/>
        <v>20</v>
      </c>
      <c r="G112" s="1" t="str">
        <f t="shared" si="1"/>
        <v>canc_depo_erro_code______</v>
      </c>
      <c r="I112" s="1" t="s">
        <v>695</v>
      </c>
      <c r="J112" s="1" t="s">
        <v>697</v>
      </c>
      <c r="K112" s="1" t="s">
        <v>388</v>
      </c>
      <c r="L112" s="1" t="s">
        <v>389</v>
      </c>
      <c r="M112" s="1" t="s">
        <v>758</v>
      </c>
      <c r="N112" s="1" t="s">
        <v>759</v>
      </c>
      <c r="O112" s="1" t="s">
        <v>454</v>
      </c>
      <c r="P112" s="1" t="s">
        <v>488</v>
      </c>
    </row>
    <row r="113" spans="2:16" ht="17.25" customHeight="1" x14ac:dyDescent="0.15">
      <c r="B113" s="1" t="s">
        <v>142</v>
      </c>
      <c r="C113" s="1" t="str">
        <f t="shared" si="15"/>
        <v>LICE_POSS_YN</v>
      </c>
      <c r="D113" s="1" t="s">
        <v>677</v>
      </c>
      <c r="E113" s="44">
        <v>1</v>
      </c>
      <c r="F113" s="1">
        <f t="shared" si="0"/>
        <v>13</v>
      </c>
      <c r="G113" s="1" t="str">
        <f t="shared" si="1"/>
        <v>lice_poss_yn_______</v>
      </c>
      <c r="I113" s="1" t="s">
        <v>392</v>
      </c>
      <c r="J113" s="1" t="s">
        <v>393</v>
      </c>
      <c r="K113" s="1" t="s">
        <v>394</v>
      </c>
      <c r="L113" s="1" t="s">
        <v>395</v>
      </c>
      <c r="M113" s="1" t="s">
        <v>221</v>
      </c>
      <c r="N113" s="1" t="s">
        <v>212</v>
      </c>
    </row>
    <row r="114" spans="2:16" ht="17.25" customHeight="1" x14ac:dyDescent="0.15">
      <c r="B114" s="1" t="s">
        <v>158</v>
      </c>
      <c r="C114" s="1" t="str">
        <f t="shared" si="15"/>
        <v>PERS_INTR_REMA</v>
      </c>
      <c r="D114" s="1" t="s">
        <v>677</v>
      </c>
      <c r="E114" s="44">
        <v>500</v>
      </c>
      <c r="F114" s="1">
        <f t="shared" si="0"/>
        <v>15</v>
      </c>
      <c r="G114" s="1" t="str">
        <f t="shared" si="1"/>
        <v>pers_intr_rema_______</v>
      </c>
      <c r="I114" s="1" t="s">
        <v>396</v>
      </c>
      <c r="J114" s="1" t="s">
        <v>397</v>
      </c>
      <c r="K114" s="1" t="s">
        <v>334</v>
      </c>
      <c r="L114" s="1" t="s">
        <v>335</v>
      </c>
      <c r="M114" s="1" t="s">
        <v>238</v>
      </c>
      <c r="N114" s="1" t="s">
        <v>354</v>
      </c>
    </row>
    <row r="115" spans="2:16" ht="17.25" customHeight="1" x14ac:dyDescent="0.15">
      <c r="B115" s="1" t="s">
        <v>156</v>
      </c>
      <c r="C115" s="1" t="str">
        <f t="shared" si="15"/>
        <v>PERS_INTR_TITL</v>
      </c>
      <c r="D115" s="1" t="s">
        <v>677</v>
      </c>
      <c r="E115" s="44">
        <v>100</v>
      </c>
      <c r="F115" s="1">
        <f t="shared" si="0"/>
        <v>15</v>
      </c>
      <c r="G115" s="1" t="str">
        <f t="shared" si="1"/>
        <v>pers_intr_titl_______</v>
      </c>
      <c r="I115" s="1" t="s">
        <v>396</v>
      </c>
      <c r="J115" s="1" t="s">
        <v>397</v>
      </c>
      <c r="K115" s="1" t="s">
        <v>334</v>
      </c>
      <c r="L115" s="1" t="s">
        <v>335</v>
      </c>
      <c r="M115" s="1" t="s">
        <v>398</v>
      </c>
      <c r="N115" s="1" t="s">
        <v>292</v>
      </c>
    </row>
    <row r="116" spans="2:16" ht="17.25" customHeight="1" x14ac:dyDescent="0.15">
      <c r="B116" s="1" t="s">
        <v>193</v>
      </c>
      <c r="C116" s="1" t="str">
        <f t="shared" si="15"/>
        <v>INFO_DELE_YN</v>
      </c>
      <c r="D116" s="1" t="s">
        <v>677</v>
      </c>
      <c r="E116" s="44">
        <v>1</v>
      </c>
      <c r="F116" s="1">
        <f t="shared" si="0"/>
        <v>13</v>
      </c>
      <c r="G116" s="1" t="str">
        <f t="shared" si="1"/>
        <v>info_dele_yn_______</v>
      </c>
      <c r="I116" s="1" t="s">
        <v>257</v>
      </c>
      <c r="J116" s="1" t="s">
        <v>258</v>
      </c>
      <c r="K116" s="1" t="s">
        <v>399</v>
      </c>
      <c r="L116" s="1" t="s">
        <v>400</v>
      </c>
      <c r="M116" s="1" t="s">
        <v>221</v>
      </c>
      <c r="N116" s="1" t="s">
        <v>212</v>
      </c>
    </row>
    <row r="117" spans="2:16" ht="17.25" customHeight="1" x14ac:dyDescent="0.15">
      <c r="B117" s="1" t="s">
        <v>130</v>
      </c>
      <c r="C117" s="1" t="str">
        <f t="shared" si="15"/>
        <v>ALLD_WORK_YN</v>
      </c>
      <c r="D117" s="1" t="s">
        <v>677</v>
      </c>
      <c r="E117" s="44">
        <v>1</v>
      </c>
      <c r="F117" s="1">
        <f t="shared" si="0"/>
        <v>13</v>
      </c>
      <c r="G117" s="1" t="str">
        <f t="shared" si="1"/>
        <v>alld_work_yn_______</v>
      </c>
      <c r="I117" s="1" t="s">
        <v>401</v>
      </c>
      <c r="J117" s="1" t="s">
        <v>402</v>
      </c>
      <c r="K117" s="1" t="s">
        <v>275</v>
      </c>
      <c r="L117" s="1" t="s">
        <v>276</v>
      </c>
      <c r="M117" s="1" t="s">
        <v>221</v>
      </c>
      <c r="N117" s="1" t="s">
        <v>212</v>
      </c>
    </row>
    <row r="118" spans="2:16" ht="17.25" customHeight="1" x14ac:dyDescent="0.15">
      <c r="B118" s="1" t="s">
        <v>165</v>
      </c>
      <c r="C118" s="1" t="str">
        <f t="shared" si="15"/>
        <v>MIDD_COMP_TITL</v>
      </c>
      <c r="D118" s="1" t="s">
        <v>677</v>
      </c>
      <c r="E118" s="44">
        <v>50</v>
      </c>
      <c r="F118" s="1">
        <f t="shared" si="0"/>
        <v>15</v>
      </c>
      <c r="G118" s="1" t="str">
        <f t="shared" si="1"/>
        <v>midd_comp_titl_______</v>
      </c>
      <c r="I118" s="1" t="s">
        <v>255</v>
      </c>
      <c r="J118" s="1" t="s">
        <v>256</v>
      </c>
      <c r="K118" s="1" t="s">
        <v>293</v>
      </c>
      <c r="L118" s="1" t="s">
        <v>294</v>
      </c>
      <c r="M118" s="1" t="s">
        <v>291</v>
      </c>
      <c r="N118" s="1" t="s">
        <v>292</v>
      </c>
    </row>
    <row r="119" spans="2:16" ht="17.25" customHeight="1" x14ac:dyDescent="0.15">
      <c r="B119" s="1" t="s">
        <v>161</v>
      </c>
      <c r="C119" s="1" t="str">
        <f t="shared" si="15"/>
        <v>MIDD_CODE</v>
      </c>
      <c r="D119" s="1" t="s">
        <v>677</v>
      </c>
      <c r="E119" s="44">
        <v>6</v>
      </c>
      <c r="F119" s="1">
        <f t="shared" si="0"/>
        <v>10</v>
      </c>
      <c r="G119" s="1" t="str">
        <f t="shared" si="1"/>
        <v>midd_code________</v>
      </c>
      <c r="I119" s="1" t="s">
        <v>255</v>
      </c>
      <c r="J119" s="1" t="s">
        <v>256</v>
      </c>
      <c r="K119" s="1" t="s">
        <v>247</v>
      </c>
      <c r="L119" s="1" t="s">
        <v>248</v>
      </c>
    </row>
    <row r="120" spans="2:16" ht="17.25" customHeight="1" x14ac:dyDescent="0.15">
      <c r="B120" s="1" t="s">
        <v>184</v>
      </c>
      <c r="C120" s="1" t="str">
        <f t="shared" si="15"/>
        <v>MIDD_EXTA_YN</v>
      </c>
      <c r="D120" s="1" t="s">
        <v>677</v>
      </c>
      <c r="E120" s="44">
        <v>1</v>
      </c>
      <c r="F120" s="1">
        <f t="shared" si="0"/>
        <v>13</v>
      </c>
      <c r="G120" s="1" t="str">
        <f t="shared" si="1"/>
        <v>midd_exta_yn_______</v>
      </c>
      <c r="I120" s="1" t="s">
        <v>403</v>
      </c>
      <c r="J120" s="1" t="s">
        <v>256</v>
      </c>
      <c r="K120" s="1" t="s">
        <v>404</v>
      </c>
      <c r="L120" s="1" t="s">
        <v>405</v>
      </c>
      <c r="M120" s="1" t="s">
        <v>221</v>
      </c>
      <c r="N120" s="1" t="s">
        <v>212</v>
      </c>
    </row>
    <row r="121" spans="2:16" ht="17.25" customHeight="1" x14ac:dyDescent="0.15">
      <c r="B121" s="1" t="s">
        <v>185</v>
      </c>
      <c r="C121" s="1" t="str">
        <f t="shared" si="15"/>
        <v>EVID_PHOT_YN</v>
      </c>
      <c r="D121" s="1" t="s">
        <v>677</v>
      </c>
      <c r="E121" s="44">
        <v>1</v>
      </c>
      <c r="F121" s="1">
        <f t="shared" si="0"/>
        <v>13</v>
      </c>
      <c r="G121" s="1" t="str">
        <f t="shared" si="1"/>
        <v>evid_phot_yn_______</v>
      </c>
      <c r="I121" s="1" t="s">
        <v>406</v>
      </c>
      <c r="J121" s="1" t="s">
        <v>407</v>
      </c>
      <c r="K121" s="1" t="s">
        <v>408</v>
      </c>
      <c r="L121" s="1" t="s">
        <v>409</v>
      </c>
      <c r="M121" s="1" t="s">
        <v>221</v>
      </c>
      <c r="N121" s="1" t="s">
        <v>212</v>
      </c>
    </row>
    <row r="122" spans="2:16" ht="17.25" customHeight="1" x14ac:dyDescent="0.15">
      <c r="B122" s="1" t="s">
        <v>192</v>
      </c>
      <c r="C122" s="1" t="str">
        <f t="shared" si="15"/>
        <v>EVID_PHOT_IMAG</v>
      </c>
      <c r="D122" s="1" t="s">
        <v>677</v>
      </c>
      <c r="E122" s="44">
        <v>50</v>
      </c>
      <c r="F122" s="1">
        <f t="shared" si="0"/>
        <v>15</v>
      </c>
      <c r="G122" s="1" t="str">
        <f t="shared" si="1"/>
        <v>evid_phot_imag_______</v>
      </c>
      <c r="I122" s="1" t="s">
        <v>410</v>
      </c>
      <c r="J122" s="1" t="s">
        <v>407</v>
      </c>
      <c r="K122" s="1" t="s">
        <v>408</v>
      </c>
      <c r="L122" s="1" t="s">
        <v>409</v>
      </c>
      <c r="M122" s="1" t="s">
        <v>411</v>
      </c>
      <c r="N122" s="1" t="s">
        <v>412</v>
      </c>
    </row>
    <row r="123" spans="2:16" ht="17.25" customHeight="1" x14ac:dyDescent="0.15">
      <c r="B123" s="1" t="s">
        <v>191</v>
      </c>
      <c r="C123" s="1" t="str">
        <f t="shared" si="15"/>
        <v>EVID_PHOT_TITL</v>
      </c>
      <c r="D123" s="1" t="s">
        <v>677</v>
      </c>
      <c r="E123" s="44">
        <v>50</v>
      </c>
      <c r="F123" s="1">
        <f t="shared" si="0"/>
        <v>15</v>
      </c>
      <c r="G123" s="1" t="str">
        <f t="shared" si="1"/>
        <v>evid_phot_titl_______</v>
      </c>
      <c r="I123" s="1" t="s">
        <v>410</v>
      </c>
      <c r="J123" s="1" t="s">
        <v>407</v>
      </c>
      <c r="K123" s="1" t="s">
        <v>408</v>
      </c>
      <c r="L123" s="1" t="s">
        <v>409</v>
      </c>
      <c r="M123" s="1" t="s">
        <v>398</v>
      </c>
      <c r="N123" s="1" t="s">
        <v>292</v>
      </c>
    </row>
    <row r="124" spans="2:16" ht="17.25" customHeight="1" x14ac:dyDescent="0.15">
      <c r="B124" s="1" t="s">
        <v>186</v>
      </c>
      <c r="C124" s="1" t="str">
        <f t="shared" si="15"/>
        <v>EVID_PHOT_SUBM_YN</v>
      </c>
      <c r="D124" s="1" t="s">
        <v>677</v>
      </c>
      <c r="E124" s="44">
        <v>1</v>
      </c>
      <c r="F124" s="1">
        <f t="shared" si="0"/>
        <v>18</v>
      </c>
      <c r="G124" s="1" t="str">
        <f t="shared" si="1"/>
        <v>evid_phot_subm_yn______</v>
      </c>
      <c r="I124" s="1" t="s">
        <v>410</v>
      </c>
      <c r="J124" s="1" t="s">
        <v>407</v>
      </c>
      <c r="K124" s="1" t="s">
        <v>408</v>
      </c>
      <c r="L124" s="1" t="s">
        <v>409</v>
      </c>
      <c r="M124" s="1" t="s">
        <v>413</v>
      </c>
      <c r="N124" s="1" t="s">
        <v>414</v>
      </c>
      <c r="O124" s="1" t="s">
        <v>221</v>
      </c>
      <c r="P124" s="1" t="s">
        <v>212</v>
      </c>
    </row>
    <row r="125" spans="2:16" ht="17.25" customHeight="1" x14ac:dyDescent="0.15">
      <c r="B125" s="1" t="s">
        <v>190</v>
      </c>
      <c r="C125" s="1" t="str">
        <f t="shared" si="15"/>
        <v>EVID_SERI_NUMB</v>
      </c>
      <c r="D125" s="1" t="s">
        <v>678</v>
      </c>
      <c r="E125" s="44">
        <v>9</v>
      </c>
      <c r="F125" s="1">
        <f t="shared" si="0"/>
        <v>15</v>
      </c>
      <c r="G125" s="1" t="str">
        <f t="shared" si="1"/>
        <v>evid_seri_numb_______</v>
      </c>
      <c r="I125" s="1" t="s">
        <v>410</v>
      </c>
      <c r="J125" s="1" t="s">
        <v>407</v>
      </c>
      <c r="K125" s="1" t="s">
        <v>383</v>
      </c>
      <c r="L125" s="1" t="s">
        <v>244</v>
      </c>
      <c r="M125" s="1" t="s">
        <v>289</v>
      </c>
      <c r="N125" s="1" t="s">
        <v>290</v>
      </c>
    </row>
    <row r="126" spans="2:16" ht="17.25" customHeight="1" x14ac:dyDescent="0.15">
      <c r="B126" s="1" t="s">
        <v>168</v>
      </c>
      <c r="C126" s="1" t="str">
        <f t="shared" si="15"/>
        <v>ACCR_DIVI_CODE</v>
      </c>
      <c r="D126" s="1" t="s">
        <v>677</v>
      </c>
      <c r="E126" s="44">
        <v>6</v>
      </c>
      <c r="F126" s="1">
        <f t="shared" si="0"/>
        <v>15</v>
      </c>
      <c r="G126" s="1" t="str">
        <f t="shared" si="1"/>
        <v>accr_divi_code_______</v>
      </c>
      <c r="I126" s="1" t="s">
        <v>415</v>
      </c>
      <c r="J126" s="1" t="s">
        <v>416</v>
      </c>
      <c r="K126" s="1" t="s">
        <v>249</v>
      </c>
      <c r="L126" s="1" t="s">
        <v>250</v>
      </c>
      <c r="M126" s="1" t="s">
        <v>247</v>
      </c>
      <c r="N126" s="1" t="s">
        <v>248</v>
      </c>
    </row>
    <row r="127" spans="2:16" ht="17.25" customHeight="1" x14ac:dyDescent="0.15">
      <c r="B127" s="1" t="s">
        <v>96</v>
      </c>
      <c r="C127" s="1" t="str">
        <f t="shared" si="15"/>
        <v>LAST_EDIT_TIME</v>
      </c>
      <c r="D127" s="1" t="s">
        <v>707</v>
      </c>
      <c r="E127" s="44">
        <v>0</v>
      </c>
      <c r="F127" s="1">
        <f t="shared" si="0"/>
        <v>15</v>
      </c>
      <c r="G127" s="1" t="str">
        <f t="shared" si="1"/>
        <v>last_edit_time_______</v>
      </c>
      <c r="I127" s="1" t="s">
        <v>417</v>
      </c>
      <c r="J127" s="1" t="s">
        <v>418</v>
      </c>
      <c r="K127" s="1" t="s">
        <v>419</v>
      </c>
      <c r="L127" s="1" t="s">
        <v>420</v>
      </c>
      <c r="M127" s="1" t="s">
        <v>240</v>
      </c>
      <c r="N127" s="1" t="s">
        <v>94</v>
      </c>
    </row>
    <row r="128" spans="2:16" ht="17.25" customHeight="1" x14ac:dyDescent="0.15">
      <c r="B128" s="1" t="s">
        <v>95</v>
      </c>
      <c r="C128" s="1" t="str">
        <f t="shared" si="15"/>
        <v>LAST_EDIT_DATE</v>
      </c>
      <c r="D128" s="1" t="s">
        <v>680</v>
      </c>
      <c r="E128" s="44">
        <v>0</v>
      </c>
      <c r="F128" s="1">
        <f t="shared" si="0"/>
        <v>15</v>
      </c>
      <c r="G128" s="1" t="str">
        <f t="shared" si="1"/>
        <v>last_edit_date_______</v>
      </c>
      <c r="I128" s="1" t="s">
        <v>417</v>
      </c>
      <c r="J128" s="1" t="s">
        <v>418</v>
      </c>
      <c r="K128" s="1" t="s">
        <v>419</v>
      </c>
      <c r="L128" s="1" t="s">
        <v>420</v>
      </c>
      <c r="M128" s="1" t="s">
        <v>241</v>
      </c>
      <c r="N128" s="1" t="s">
        <v>26</v>
      </c>
    </row>
    <row r="129" spans="2:18" ht="17.25" customHeight="1" x14ac:dyDescent="0.15">
      <c r="B129" s="1" t="s">
        <v>93</v>
      </c>
      <c r="C129" s="1" t="str">
        <f t="shared" si="15"/>
        <v>FIRS_CREA_TIME</v>
      </c>
      <c r="D129" s="1" t="s">
        <v>707</v>
      </c>
      <c r="E129" s="44">
        <v>0</v>
      </c>
      <c r="F129" s="1">
        <f t="shared" si="0"/>
        <v>15</v>
      </c>
      <c r="G129" s="1" t="str">
        <f t="shared" si="1"/>
        <v>firs_crea_time_______</v>
      </c>
      <c r="I129" s="1" t="s">
        <v>421</v>
      </c>
      <c r="J129" s="1" t="s">
        <v>422</v>
      </c>
      <c r="K129" s="1" t="s">
        <v>423</v>
      </c>
      <c r="L129" s="1" t="s">
        <v>424</v>
      </c>
      <c r="M129" s="1" t="s">
        <v>240</v>
      </c>
      <c r="N129" s="1" t="s">
        <v>94</v>
      </c>
    </row>
    <row r="130" spans="2:18" ht="17.25" customHeight="1" x14ac:dyDescent="0.15">
      <c r="B130" s="1" t="s">
        <v>702</v>
      </c>
      <c r="C130" s="1" t="str">
        <f t="shared" si="15"/>
        <v>FIRS_CREA_DATE</v>
      </c>
      <c r="D130" s="1" t="s">
        <v>680</v>
      </c>
      <c r="E130" s="44">
        <v>0</v>
      </c>
      <c r="F130" s="1">
        <f t="shared" si="0"/>
        <v>15</v>
      </c>
      <c r="G130" s="1" t="str">
        <f t="shared" si="1"/>
        <v>firs_crea_date_______</v>
      </c>
      <c r="I130" s="1" t="s">
        <v>421</v>
      </c>
      <c r="J130" s="1" t="s">
        <v>422</v>
      </c>
      <c r="K130" s="1" t="s">
        <v>423</v>
      </c>
      <c r="L130" s="1" t="s">
        <v>424</v>
      </c>
      <c r="M130" s="1" t="s">
        <v>241</v>
      </c>
      <c r="N130" s="1" t="s">
        <v>26</v>
      </c>
    </row>
    <row r="131" spans="2:18" ht="17.25" customHeight="1" x14ac:dyDescent="0.15">
      <c r="B131" s="1" t="s">
        <v>119</v>
      </c>
      <c r="C131" s="1" t="str">
        <f t="shared" si="15"/>
        <v>CANC_DEPO_ACCO_NUMB</v>
      </c>
      <c r="D131" s="1" t="s">
        <v>677</v>
      </c>
      <c r="E131" s="44">
        <v>20</v>
      </c>
      <c r="F131" s="1">
        <f t="shared" si="0"/>
        <v>20</v>
      </c>
      <c r="G131" s="1" t="str">
        <f t="shared" si="1"/>
        <v>canc_depo_acco_numb______</v>
      </c>
      <c r="I131" s="1" t="s">
        <v>425</v>
      </c>
      <c r="J131" s="1" t="s">
        <v>426</v>
      </c>
      <c r="K131" s="1" t="s">
        <v>388</v>
      </c>
      <c r="L131" s="1" t="s">
        <v>389</v>
      </c>
      <c r="M131" s="1" t="s">
        <v>377</v>
      </c>
      <c r="N131" s="1" t="s">
        <v>378</v>
      </c>
      <c r="O131" s="1" t="s">
        <v>289</v>
      </c>
      <c r="P131" s="1" t="s">
        <v>290</v>
      </c>
    </row>
    <row r="132" spans="2:18" ht="17.25" customHeight="1" x14ac:dyDescent="0.15">
      <c r="B132" s="1" t="s">
        <v>117</v>
      </c>
      <c r="C132" s="1" t="str">
        <f t="shared" si="15"/>
        <v>CANC_DEPO_BANK_CODE</v>
      </c>
      <c r="D132" s="1" t="s">
        <v>677</v>
      </c>
      <c r="E132" s="44">
        <v>3</v>
      </c>
      <c r="F132" s="1">
        <f t="shared" si="0"/>
        <v>20</v>
      </c>
      <c r="G132" s="1" t="str">
        <f t="shared" si="1"/>
        <v>canc_depo_bank_code______</v>
      </c>
      <c r="I132" s="1" t="s">
        <v>425</v>
      </c>
      <c r="J132" s="1" t="s">
        <v>426</v>
      </c>
      <c r="K132" s="1" t="s">
        <v>388</v>
      </c>
      <c r="L132" s="1" t="s">
        <v>389</v>
      </c>
      <c r="M132" s="1" t="s">
        <v>379</v>
      </c>
      <c r="N132" s="1" t="s">
        <v>380</v>
      </c>
      <c r="O132" s="1" t="s">
        <v>247</v>
      </c>
      <c r="P132" s="1" t="s">
        <v>248</v>
      </c>
    </row>
    <row r="133" spans="2:18" ht="17.25" customHeight="1" x14ac:dyDescent="0.15">
      <c r="B133" s="1" t="s">
        <v>74</v>
      </c>
      <c r="C133" s="1" t="str">
        <f t="shared" si="15"/>
        <v>SATU_TIME_DIVI_CODE</v>
      </c>
      <c r="D133" s="1" t="s">
        <v>677</v>
      </c>
      <c r="E133" s="44">
        <v>2</v>
      </c>
      <c r="F133" s="1">
        <f t="shared" si="0"/>
        <v>20</v>
      </c>
      <c r="G133" s="1" t="str">
        <f t="shared" si="1"/>
        <v>Satu_time_divi_code______</v>
      </c>
      <c r="I133" s="1" t="s">
        <v>427</v>
      </c>
      <c r="J133" s="1" t="s">
        <v>428</v>
      </c>
      <c r="K133" s="1" t="s">
        <v>240</v>
      </c>
      <c r="L133" s="1" t="s">
        <v>94</v>
      </c>
      <c r="M133" s="1" t="s">
        <v>249</v>
      </c>
      <c r="N133" s="1" t="s">
        <v>250</v>
      </c>
      <c r="O133" s="1" t="s">
        <v>247</v>
      </c>
      <c r="P133" s="1" t="s">
        <v>248</v>
      </c>
    </row>
    <row r="134" spans="2:18" ht="17.25" customHeight="1" x14ac:dyDescent="0.15">
      <c r="B134" s="1" t="s">
        <v>76</v>
      </c>
      <c r="C134" s="1" t="str">
        <f t="shared" si="15"/>
        <v>SATU_WORK_STAR_MINU</v>
      </c>
      <c r="D134" s="1" t="s">
        <v>677</v>
      </c>
      <c r="E134" s="44">
        <v>2</v>
      </c>
      <c r="F134" s="1">
        <f t="shared" si="0"/>
        <v>20</v>
      </c>
      <c r="G134" s="1" t="str">
        <f t="shared" si="1"/>
        <v>Satu_work_star_minu______</v>
      </c>
      <c r="I134" s="1" t="s">
        <v>427</v>
      </c>
      <c r="J134" s="1" t="s">
        <v>428</v>
      </c>
      <c r="K134" s="1" t="s">
        <v>275</v>
      </c>
      <c r="L134" s="1" t="s">
        <v>276</v>
      </c>
      <c r="M134" s="1" t="s">
        <v>263</v>
      </c>
      <c r="N134" s="1" t="s">
        <v>264</v>
      </c>
      <c r="O134" s="1" t="s">
        <v>386</v>
      </c>
      <c r="P134" s="1" t="s">
        <v>387</v>
      </c>
    </row>
    <row r="135" spans="2:18" ht="17.25" customHeight="1" x14ac:dyDescent="0.15">
      <c r="B135" s="1" t="s">
        <v>569</v>
      </c>
      <c r="C135" s="1" t="str">
        <f t="shared" si="15"/>
        <v>SATU_STAR_TIME</v>
      </c>
      <c r="D135" s="1" t="s">
        <v>677</v>
      </c>
      <c r="E135" s="44">
        <v>4</v>
      </c>
      <c r="F135" s="1">
        <f t="shared" si="0"/>
        <v>15</v>
      </c>
      <c r="G135" s="1" t="str">
        <f t="shared" si="1"/>
        <v>Satu_star_time_______</v>
      </c>
      <c r="I135" s="1" t="s">
        <v>427</v>
      </c>
      <c r="J135" s="1" t="s">
        <v>428</v>
      </c>
      <c r="K135" s="1" t="s">
        <v>263</v>
      </c>
      <c r="L135" s="1" t="s">
        <v>264</v>
      </c>
      <c r="M135" s="1" t="s">
        <v>528</v>
      </c>
      <c r="N135" s="1" t="s">
        <v>493</v>
      </c>
    </row>
    <row r="136" spans="2:18" ht="17.25" customHeight="1" x14ac:dyDescent="0.15">
      <c r="B136" s="1" t="s">
        <v>73</v>
      </c>
      <c r="C136" s="1" t="str">
        <f t="shared" si="15"/>
        <v>SATU_WORK_YN</v>
      </c>
      <c r="D136" s="1" t="s">
        <v>677</v>
      </c>
      <c r="E136" s="44">
        <v>1</v>
      </c>
      <c r="F136" s="1">
        <f t="shared" si="0"/>
        <v>13</v>
      </c>
      <c r="G136" s="1" t="str">
        <f t="shared" si="1"/>
        <v>Satu_work_yn_______</v>
      </c>
      <c r="I136" s="1" t="s">
        <v>427</v>
      </c>
      <c r="J136" s="1" t="s">
        <v>428</v>
      </c>
      <c r="K136" s="1" t="s">
        <v>275</v>
      </c>
      <c r="L136" s="1" t="s">
        <v>276</v>
      </c>
      <c r="M136" s="1" t="s">
        <v>221</v>
      </c>
      <c r="N136" s="1" t="s">
        <v>212</v>
      </c>
    </row>
    <row r="137" spans="2:18" ht="17.25" customHeight="1" x14ac:dyDescent="0.15">
      <c r="B137" s="1" t="s">
        <v>69</v>
      </c>
      <c r="C137" s="1" t="str">
        <f t="shared" si="15"/>
        <v>WEEK_TIME_DIVI_CODE</v>
      </c>
      <c r="D137" s="1" t="s">
        <v>677</v>
      </c>
      <c r="E137" s="44">
        <v>1</v>
      </c>
      <c r="F137" s="1">
        <f t="shared" si="0"/>
        <v>20</v>
      </c>
      <c r="G137" s="1" t="str">
        <f t="shared" si="1"/>
        <v>week_time_divi_code______</v>
      </c>
      <c r="I137" s="1" t="s">
        <v>429</v>
      </c>
      <c r="J137" s="1" t="s">
        <v>430</v>
      </c>
      <c r="K137" s="1" t="s">
        <v>240</v>
      </c>
      <c r="L137" s="1" t="s">
        <v>94</v>
      </c>
      <c r="M137" s="1" t="s">
        <v>249</v>
      </c>
      <c r="N137" s="1" t="s">
        <v>250</v>
      </c>
      <c r="O137" s="1" t="s">
        <v>247</v>
      </c>
      <c r="P137" s="1" t="s">
        <v>248</v>
      </c>
    </row>
    <row r="138" spans="2:18" ht="17.25" customHeight="1" x14ac:dyDescent="0.15">
      <c r="B138" s="1" t="s">
        <v>72</v>
      </c>
      <c r="C138" s="1" t="str">
        <f t="shared" si="15"/>
        <v>WEEK_WORK_STAR_MINU</v>
      </c>
      <c r="D138" s="1" t="s">
        <v>677</v>
      </c>
      <c r="E138" s="44">
        <v>2</v>
      </c>
      <c r="F138" s="1">
        <f t="shared" si="0"/>
        <v>20</v>
      </c>
      <c r="G138" s="1" t="str">
        <f t="shared" si="1"/>
        <v>week_work_star_minu______</v>
      </c>
      <c r="I138" s="1" t="s">
        <v>429</v>
      </c>
      <c r="J138" s="1" t="s">
        <v>430</v>
      </c>
      <c r="K138" s="1" t="s">
        <v>275</v>
      </c>
      <c r="L138" s="1" t="s">
        <v>276</v>
      </c>
      <c r="M138" s="1" t="s">
        <v>263</v>
      </c>
      <c r="N138" s="1" t="s">
        <v>264</v>
      </c>
      <c r="O138" s="1" t="s">
        <v>386</v>
      </c>
      <c r="P138" s="1" t="s">
        <v>387</v>
      </c>
    </row>
    <row r="139" spans="2:18" ht="17.25" customHeight="1" x14ac:dyDescent="0.15">
      <c r="B139" s="1" t="s">
        <v>570</v>
      </c>
      <c r="C139" s="1" t="str">
        <f t="shared" si="15"/>
        <v>WEEK_STAR_TIME</v>
      </c>
      <c r="D139" s="1" t="s">
        <v>677</v>
      </c>
      <c r="E139" s="44">
        <v>4</v>
      </c>
      <c r="F139" s="1">
        <f t="shared" si="0"/>
        <v>15</v>
      </c>
      <c r="G139" s="1" t="str">
        <f>CONCATENATE(LEFT(J139,4),"_",LEFT(L139,4),"_",LEFT(N139,4),"_",LEFT(P139,4),"_",LEFT(R139,4),"_",LEFT(T139,4),"_",LEFT(V139,4),"_",LEFT(W139,4),"_",LEFT(Y139,4),"_",LEFT(AA139,4))</f>
        <v>week_star_time_______</v>
      </c>
      <c r="I139" s="1" t="s">
        <v>429</v>
      </c>
      <c r="J139" s="1" t="s">
        <v>430</v>
      </c>
      <c r="K139" s="1" t="s">
        <v>263</v>
      </c>
      <c r="L139" s="1" t="s">
        <v>264</v>
      </c>
      <c r="M139" s="1" t="s">
        <v>528</v>
      </c>
      <c r="N139" s="1" t="s">
        <v>493</v>
      </c>
    </row>
    <row r="140" spans="2:18" ht="17.25" customHeight="1" x14ac:dyDescent="0.15">
      <c r="B140" s="1" t="s">
        <v>140</v>
      </c>
      <c r="C140" s="1" t="str">
        <f t="shared" si="15"/>
        <v>RELE_AREA_CARE_DIVI_CODE</v>
      </c>
      <c r="D140" s="1" t="s">
        <v>677</v>
      </c>
      <c r="E140" s="44">
        <v>1</v>
      </c>
      <c r="F140" s="1">
        <f t="shared" si="0"/>
        <v>25</v>
      </c>
      <c r="G140" s="1" t="str">
        <f t="shared" si="1"/>
        <v>rele_area_care_divi_code_____</v>
      </c>
      <c r="I140" s="1" t="s">
        <v>431</v>
      </c>
      <c r="J140" s="1" t="s">
        <v>432</v>
      </c>
      <c r="K140" s="1" t="s">
        <v>433</v>
      </c>
      <c r="L140" s="1" t="s">
        <v>216</v>
      </c>
      <c r="M140" s="1" t="s">
        <v>434</v>
      </c>
      <c r="N140" s="1" t="s">
        <v>435</v>
      </c>
      <c r="O140" s="1" t="s">
        <v>249</v>
      </c>
      <c r="P140" s="1" t="s">
        <v>250</v>
      </c>
      <c r="Q140" s="1" t="s">
        <v>247</v>
      </c>
      <c r="R140" s="1" t="s">
        <v>248</v>
      </c>
    </row>
    <row r="141" spans="2:18" ht="17.25" customHeight="1" x14ac:dyDescent="0.15">
      <c r="B141" s="1" t="s">
        <v>121</v>
      </c>
      <c r="C141" s="1" t="str">
        <f t="shared" ref="C141:C155" si="22">UPPER(TRIM(MID(G141,1,(F141-1))))</f>
        <v>NOW_RESI_AREA_CODE</v>
      </c>
      <c r="D141" s="1" t="s">
        <v>677</v>
      </c>
      <c r="E141" s="44">
        <v>5</v>
      </c>
      <c r="F141" s="1">
        <f t="shared" si="0"/>
        <v>19</v>
      </c>
      <c r="G141" s="1" t="str">
        <f t="shared" si="1"/>
        <v>now_resi_area_code______</v>
      </c>
      <c r="I141" s="1" t="s">
        <v>436</v>
      </c>
      <c r="J141" s="1" t="s">
        <v>437</v>
      </c>
      <c r="K141" s="1" t="s">
        <v>213</v>
      </c>
      <c r="L141" s="1" t="s">
        <v>214</v>
      </c>
      <c r="M141" s="1" t="s">
        <v>215</v>
      </c>
      <c r="N141" s="1" t="s">
        <v>216</v>
      </c>
      <c r="O141" s="1" t="s">
        <v>247</v>
      </c>
      <c r="P141" s="1" t="s">
        <v>248</v>
      </c>
    </row>
    <row r="142" spans="2:18" ht="17.25" customHeight="1" x14ac:dyDescent="0.15">
      <c r="B142" s="1" t="s">
        <v>32</v>
      </c>
      <c r="C142" s="1" t="str">
        <f t="shared" si="22"/>
        <v>HOME_PAGE</v>
      </c>
      <c r="D142" s="1" t="s">
        <v>677</v>
      </c>
      <c r="E142" s="44">
        <v>60</v>
      </c>
      <c r="F142" s="1">
        <f t="shared" si="0"/>
        <v>10</v>
      </c>
      <c r="G142" s="1" t="str">
        <f t="shared" si="1"/>
        <v>home_page________</v>
      </c>
      <c r="I142" s="1" t="s">
        <v>438</v>
      </c>
      <c r="J142" s="1" t="s">
        <v>439</v>
      </c>
      <c r="K142" s="1" t="s">
        <v>440</v>
      </c>
      <c r="L142" s="1" t="s">
        <v>441</v>
      </c>
    </row>
    <row r="143" spans="2:18" ht="17.25" customHeight="1" x14ac:dyDescent="0.15">
      <c r="B143" s="1" t="s">
        <v>126</v>
      </c>
      <c r="C143" s="1" t="str">
        <f t="shared" si="22"/>
        <v>TUES_WORK_YN</v>
      </c>
      <c r="D143" s="1" t="s">
        <v>677</v>
      </c>
      <c r="E143" s="44">
        <v>1</v>
      </c>
      <c r="F143" s="1">
        <f t="shared" si="0"/>
        <v>13</v>
      </c>
      <c r="G143" s="1" t="str">
        <f t="shared" si="1"/>
        <v>Tues_work_yn_______</v>
      </c>
      <c r="I143" s="1" t="s">
        <v>442</v>
      </c>
      <c r="J143" s="1" t="s">
        <v>443</v>
      </c>
      <c r="K143" s="1" t="s">
        <v>275</v>
      </c>
      <c r="L143" s="1" t="s">
        <v>276</v>
      </c>
      <c r="M143" s="1" t="s">
        <v>221</v>
      </c>
      <c r="N143" s="1" t="s">
        <v>212</v>
      </c>
    </row>
    <row r="144" spans="2:18" ht="17.25" customHeight="1" x14ac:dyDescent="0.15">
      <c r="B144" s="1" t="s">
        <v>10</v>
      </c>
      <c r="C144" s="1" t="str">
        <f t="shared" si="22"/>
        <v>COMP_DIVI_CODE</v>
      </c>
      <c r="D144" s="1" t="s">
        <v>677</v>
      </c>
      <c r="E144" s="44">
        <v>3</v>
      </c>
      <c r="F144" s="1">
        <f t="shared" si="0"/>
        <v>15</v>
      </c>
      <c r="G144" s="1" t="str">
        <f t="shared" si="1"/>
        <v>comp_divi_code_______</v>
      </c>
      <c r="I144" s="1" t="s">
        <v>322</v>
      </c>
      <c r="J144" s="1" t="s">
        <v>323</v>
      </c>
      <c r="K144" s="1" t="s">
        <v>249</v>
      </c>
      <c r="L144" s="1" t="s">
        <v>250</v>
      </c>
      <c r="M144" s="1" t="s">
        <v>247</v>
      </c>
      <c r="N144" s="1" t="s">
        <v>248</v>
      </c>
    </row>
    <row r="145" spans="2:16" ht="17.25" customHeight="1" x14ac:dyDescent="0.15">
      <c r="B145" s="1" t="s">
        <v>12</v>
      </c>
      <c r="C145" s="1" t="str">
        <f t="shared" si="22"/>
        <v>CUST_DIVI_CODE</v>
      </c>
      <c r="D145" s="1" t="s">
        <v>677</v>
      </c>
      <c r="E145" s="44">
        <v>2</v>
      </c>
      <c r="F145" s="1">
        <f>SEARCH("__",G145)</f>
        <v>15</v>
      </c>
      <c r="G145" s="1" t="str">
        <f>CONCATENATE(LEFT(J145,4),"_",LEFT(L145,4),"_",LEFT(N145,4),"_",LEFT(P145,4),"_",LEFT(R145,4),"_",LEFT(T145,4),"_",LEFT(V145,4),"_",LEFT(W145,4),"_",LEFT(Y145,4),"_",LEFT(AA145,4))</f>
        <v>cust_divi_code_______</v>
      </c>
      <c r="I145" s="1" t="s">
        <v>374</v>
      </c>
      <c r="J145" s="1" t="s">
        <v>231</v>
      </c>
      <c r="K145" s="1" t="s">
        <v>249</v>
      </c>
      <c r="L145" s="1" t="s">
        <v>250</v>
      </c>
      <c r="M145" s="1" t="s">
        <v>247</v>
      </c>
      <c r="N145" s="1" t="s">
        <v>248</v>
      </c>
    </row>
    <row r="146" spans="2:16" ht="17.25" customHeight="1" x14ac:dyDescent="0.15">
      <c r="B146" s="1" t="s">
        <v>451</v>
      </c>
      <c r="C146" s="1" t="str">
        <f t="shared" si="22"/>
        <v>CUST_NUMB_DIVI_CODE</v>
      </c>
      <c r="D146" s="1" t="s">
        <v>677</v>
      </c>
      <c r="E146" s="44">
        <v>2</v>
      </c>
      <c r="F146" s="1">
        <f t="shared" si="0"/>
        <v>20</v>
      </c>
      <c r="G146" s="1" t="str">
        <f t="shared" si="1"/>
        <v>cust_numb_divi_code______</v>
      </c>
      <c r="I146" s="1" t="s">
        <v>374</v>
      </c>
      <c r="J146" s="1" t="s">
        <v>231</v>
      </c>
      <c r="K146" s="1" t="s">
        <v>452</v>
      </c>
      <c r="L146" s="1" t="s">
        <v>455</v>
      </c>
      <c r="M146" s="1" t="s">
        <v>453</v>
      </c>
      <c r="N146" s="1" t="s">
        <v>456</v>
      </c>
      <c r="O146" s="1" t="s">
        <v>454</v>
      </c>
      <c r="P146" s="1" t="s">
        <v>488</v>
      </c>
    </row>
    <row r="147" spans="2:16" ht="17.25" customHeight="1" x14ac:dyDescent="0.15">
      <c r="B147" s="1" t="s">
        <v>18</v>
      </c>
      <c r="C147" s="1" t="str">
        <f t="shared" si="22"/>
        <v>CUST_NUMB</v>
      </c>
      <c r="D147" s="1" t="s">
        <v>677</v>
      </c>
      <c r="E147" s="44">
        <v>50</v>
      </c>
      <c r="F147" s="1">
        <f>SEARCH("__",G147)</f>
        <v>10</v>
      </c>
      <c r="G147" s="1" t="str">
        <f>CONCATENATE(LEFT(J147,4),"_",LEFT(L147,4),"_",LEFT(N147,4),"_",LEFT(P147,4),"_",LEFT(R147,4),"_",LEFT(T147,4),"_",LEFT(V147,4),"_",LEFT(W147,4),"_",LEFT(Y147,4),"_",LEFT(AA147,4))</f>
        <v>cust_numb________</v>
      </c>
      <c r="I147" s="1" t="s">
        <v>374</v>
      </c>
      <c r="J147" s="1" t="s">
        <v>231</v>
      </c>
      <c r="K147" s="1" t="s">
        <v>289</v>
      </c>
      <c r="L147" s="1" t="s">
        <v>290</v>
      </c>
    </row>
    <row r="148" spans="2:16" ht="17.25" customHeight="1" x14ac:dyDescent="0.15">
      <c r="B148" s="1" t="s">
        <v>496</v>
      </c>
      <c r="C148" s="1" t="str">
        <f t="shared" si="22"/>
        <v>CUST_ID</v>
      </c>
      <c r="D148" s="1" t="s">
        <v>677</v>
      </c>
      <c r="E148" s="44">
        <v>50</v>
      </c>
      <c r="F148" s="1">
        <f t="shared" si="0"/>
        <v>8</v>
      </c>
      <c r="G148" s="1" t="str">
        <f t="shared" si="1"/>
        <v>cust_id________</v>
      </c>
      <c r="I148" s="1" t="s">
        <v>374</v>
      </c>
      <c r="J148" s="1" t="s">
        <v>231</v>
      </c>
      <c r="K148" s="1" t="s">
        <v>497</v>
      </c>
      <c r="L148" s="1" t="s">
        <v>498</v>
      </c>
    </row>
    <row r="149" spans="2:16" ht="17.25" customHeight="1" x14ac:dyDescent="0.15">
      <c r="B149" s="1" t="s">
        <v>21</v>
      </c>
      <c r="C149" s="1" t="str">
        <f t="shared" si="22"/>
        <v>CELL_ID_YN</v>
      </c>
      <c r="D149" s="1" t="s">
        <v>677</v>
      </c>
      <c r="E149" s="44">
        <v>1</v>
      </c>
      <c r="F149" s="1">
        <f t="shared" si="0"/>
        <v>11</v>
      </c>
      <c r="G149" s="1" t="str">
        <f t="shared" si="1"/>
        <v>cell_id_yn_______</v>
      </c>
      <c r="I149" s="1" t="s">
        <v>444</v>
      </c>
      <c r="J149" s="1" t="s">
        <v>445</v>
      </c>
      <c r="K149" s="1" t="s">
        <v>446</v>
      </c>
      <c r="L149" s="1" t="s">
        <v>446</v>
      </c>
      <c r="M149" s="1" t="s">
        <v>221</v>
      </c>
      <c r="N149" s="1" t="s">
        <v>212</v>
      </c>
    </row>
    <row r="150" spans="2:16" ht="17.25" customHeight="1" x14ac:dyDescent="0.15">
      <c r="B150" s="1" t="s">
        <v>33</v>
      </c>
      <c r="C150" s="1" t="str">
        <f t="shared" si="22"/>
        <v>CELL_NUMB</v>
      </c>
      <c r="D150" s="1" t="s">
        <v>677</v>
      </c>
      <c r="E150" s="44">
        <v>12</v>
      </c>
      <c r="F150" s="1">
        <f t="shared" si="0"/>
        <v>10</v>
      </c>
      <c r="G150" s="1" t="str">
        <f t="shared" si="1"/>
        <v>cell_numb________</v>
      </c>
      <c r="I150" s="1" t="s">
        <v>444</v>
      </c>
      <c r="J150" s="1" t="s">
        <v>445</v>
      </c>
      <c r="K150" s="1" t="s">
        <v>289</v>
      </c>
      <c r="L150" s="1" t="s">
        <v>290</v>
      </c>
    </row>
    <row r="151" spans="2:16" ht="17.25" customHeight="1" x14ac:dyDescent="0.15">
      <c r="B151" s="1" t="s">
        <v>462</v>
      </c>
      <c r="C151" s="1" t="str">
        <f t="shared" si="22"/>
        <v>EMAI_ADDR</v>
      </c>
      <c r="D151" s="1" t="s">
        <v>677</v>
      </c>
      <c r="E151" s="44">
        <v>50</v>
      </c>
      <c r="F151" s="1">
        <f t="shared" si="0"/>
        <v>10</v>
      </c>
      <c r="G151" s="1" t="str">
        <f t="shared" si="1"/>
        <v>emai_addr________</v>
      </c>
      <c r="I151" s="1" t="s">
        <v>31</v>
      </c>
      <c r="J151" s="1" t="s">
        <v>447</v>
      </c>
      <c r="K151" s="1" t="s">
        <v>463</v>
      </c>
      <c r="L151" s="1" t="s">
        <v>489</v>
      </c>
    </row>
    <row r="152" spans="2:16" ht="17.25" customHeight="1" x14ac:dyDescent="0.15">
      <c r="B152" s="1" t="s">
        <v>465</v>
      </c>
      <c r="C152" s="1" t="str">
        <f t="shared" si="22"/>
        <v>EMAI_DETA</v>
      </c>
      <c r="D152" s="1" t="s">
        <v>677</v>
      </c>
      <c r="E152" s="44">
        <v>20</v>
      </c>
      <c r="F152" s="1">
        <f>SEARCH("__",G152)</f>
        <v>10</v>
      </c>
      <c r="G152" s="1" t="str">
        <f>CONCATENATE(LEFT(J152,4),"_",LEFT(L152,4),"_",LEFT(N152,4),"_",LEFT(P152,4),"_",LEFT(R152,4),"_",LEFT(T152,4),"_",LEFT(V152,4),"_",LEFT(W152,4),"_",LEFT(Y152,4),"_",LEFT(AA152,4))</f>
        <v>emai_deta________</v>
      </c>
      <c r="I152" s="1" t="s">
        <v>31</v>
      </c>
      <c r="J152" s="1" t="s">
        <v>447</v>
      </c>
      <c r="K152" s="1" t="s">
        <v>464</v>
      </c>
      <c r="L152" s="1" t="s">
        <v>490</v>
      </c>
    </row>
    <row r="153" spans="2:16" ht="17.25" customHeight="1" x14ac:dyDescent="0.15">
      <c r="B153" s="1" t="s">
        <v>31</v>
      </c>
      <c r="C153" s="1" t="str">
        <f t="shared" si="22"/>
        <v>EMAI</v>
      </c>
      <c r="D153" s="1" t="s">
        <v>677</v>
      </c>
      <c r="E153" s="44">
        <v>50</v>
      </c>
      <c r="F153" s="1">
        <f t="shared" si="0"/>
        <v>5</v>
      </c>
      <c r="G153" s="1" t="str">
        <f t="shared" si="1"/>
        <v>emai_________</v>
      </c>
      <c r="I153" s="1" t="s">
        <v>31</v>
      </c>
      <c r="J153" s="1" t="s">
        <v>447</v>
      </c>
    </row>
    <row r="154" spans="2:16" ht="17.25" customHeight="1" x14ac:dyDescent="0.15">
      <c r="B154" s="1" t="s">
        <v>481</v>
      </c>
      <c r="C154" s="1" t="str">
        <f t="shared" si="22"/>
        <v>LAST_EDIT_EMPL</v>
      </c>
      <c r="D154" s="1" t="s">
        <v>677</v>
      </c>
      <c r="E154" s="44">
        <v>10</v>
      </c>
      <c r="F154" s="1">
        <f>SEARCH("__",G154)</f>
        <v>15</v>
      </c>
      <c r="G154" s="1" t="str">
        <f>CONCATENATE(LEFT(J154,4),"_",LEFT(L154,4),"_",LEFT(N154,4),"_",LEFT(P154,4),"_",LEFT(R154,4),"_",LEFT(T154,4),"_",LEFT(V154,4),"_",LEFT(W154,4),"_",LEFT(Y154,4),"_",LEFT(AA154,4))</f>
        <v>last_edit_empl_______</v>
      </c>
      <c r="I154" s="1" t="s">
        <v>417</v>
      </c>
      <c r="J154" s="1" t="s">
        <v>418</v>
      </c>
      <c r="K154" s="1" t="s">
        <v>419</v>
      </c>
      <c r="L154" s="1" t="s">
        <v>420</v>
      </c>
      <c r="M154" s="1" t="s">
        <v>483</v>
      </c>
      <c r="N154" s="1" t="s">
        <v>491</v>
      </c>
    </row>
    <row r="155" spans="2:16" ht="17.25" customHeight="1" x14ac:dyDescent="0.15">
      <c r="B155" s="1" t="s">
        <v>482</v>
      </c>
      <c r="C155" s="1" t="str">
        <f t="shared" si="22"/>
        <v>FIRS_CREA_EMPL</v>
      </c>
      <c r="D155" s="1" t="s">
        <v>677</v>
      </c>
      <c r="E155" s="44">
        <v>10</v>
      </c>
      <c r="F155" s="1">
        <f>SEARCH("__",G155)</f>
        <v>15</v>
      </c>
      <c r="G155" s="1" t="str">
        <f>CONCATENATE(LEFT(J155,4),"_",LEFT(L155,4),"_",LEFT(N155,4),"_",LEFT(P155,4),"_",LEFT(R155,4),"_",LEFT(T155,4),"_",LEFT(V155,4),"_",LEFT(W155,4),"_",LEFT(Y155,4),"_",LEFT(AA155,4))</f>
        <v>firs_crea_empl_______</v>
      </c>
      <c r="I155" s="1" t="s">
        <v>421</v>
      </c>
      <c r="J155" s="1" t="s">
        <v>422</v>
      </c>
      <c r="K155" s="1" t="s">
        <v>423</v>
      </c>
      <c r="L155" s="1" t="s">
        <v>424</v>
      </c>
      <c r="M155" s="1" t="s">
        <v>483</v>
      </c>
      <c r="N155" s="1" t="s">
        <v>491</v>
      </c>
    </row>
    <row r="156" spans="2:16" ht="17.25" customHeight="1" x14ac:dyDescent="0.15">
      <c r="B156" s="23" t="s">
        <v>540</v>
      </c>
      <c r="C156" s="1" t="str">
        <f t="shared" ref="C156:C163" si="23">UPPER(TRIM(MID(G156,1,(F156-1))))</f>
        <v>CHAN_SEQ_NO</v>
      </c>
      <c r="D156" s="1" t="s">
        <v>678</v>
      </c>
      <c r="E156" s="44">
        <v>9</v>
      </c>
      <c r="F156" s="1">
        <f t="shared" ref="F156:F163" si="24">SEARCH("__",G156)</f>
        <v>12</v>
      </c>
      <c r="G156" s="1" t="str">
        <f t="shared" ref="G156:G163" si="25">CONCATENATE(LEFT(J156,4),"_",LEFT(L156,4),"_",LEFT(N156,4),"_",LEFT(P156,4),"_",LEFT(R156,4),"_",LEFT(T156,4),"_",LEFT(V156,4),"_",LEFT(W156,4),"_",LEFT(Y156,4),"_",LEFT(AA156,4))</f>
        <v>chan_seq_no_______</v>
      </c>
      <c r="I156" s="1" t="s">
        <v>520</v>
      </c>
      <c r="J156" s="1" t="s">
        <v>522</v>
      </c>
      <c r="K156" s="1" t="s">
        <v>521</v>
      </c>
      <c r="L156" s="1" t="s">
        <v>523</v>
      </c>
      <c r="M156" s="1" t="s">
        <v>452</v>
      </c>
      <c r="N156" s="1" t="s">
        <v>524</v>
      </c>
    </row>
    <row r="157" spans="2:16" ht="17.25" customHeight="1" x14ac:dyDescent="0.15">
      <c r="B157" s="23" t="s">
        <v>539</v>
      </c>
      <c r="C157" s="1" t="str">
        <f t="shared" ref="C157:C158" si="26">UPPER(TRIM(MID(G157,1,(F157-1))))</f>
        <v>USE_YN</v>
      </c>
      <c r="D157" s="1" t="s">
        <v>677</v>
      </c>
      <c r="E157" s="44">
        <v>1</v>
      </c>
      <c r="F157" s="1">
        <f t="shared" ref="F157:F158" si="27">SEARCH("__",G157)</f>
        <v>7</v>
      </c>
      <c r="G157" s="1" t="str">
        <f t="shared" ref="G157:G158" si="28">CONCATENATE(LEFT(J157,4),"_",LEFT(L157,4),"_",LEFT(N157,4),"_",LEFT(P157,4),"_",LEFT(R157,4),"_",LEFT(T157,4),"_",LEFT(V157,4),"_",LEFT(W157,4),"_",LEFT(Y157,4),"_",LEFT(AA157,4))</f>
        <v>use_yn________</v>
      </c>
      <c r="I157" s="1" t="s">
        <v>525</v>
      </c>
      <c r="J157" s="1" t="s">
        <v>537</v>
      </c>
      <c r="K157" s="1" t="s">
        <v>526</v>
      </c>
      <c r="L157" s="1" t="s">
        <v>538</v>
      </c>
    </row>
    <row r="158" spans="2:16" ht="17.25" customHeight="1" x14ac:dyDescent="0.15">
      <c r="B158" s="23" t="s">
        <v>691</v>
      </c>
      <c r="C158" s="1" t="str">
        <f t="shared" si="26"/>
        <v>STAT_CODE</v>
      </c>
      <c r="D158" s="1" t="s">
        <v>677</v>
      </c>
      <c r="E158" s="44">
        <v>2</v>
      </c>
      <c r="F158" s="1">
        <f t="shared" si="27"/>
        <v>10</v>
      </c>
      <c r="G158" s="1" t="str">
        <f t="shared" si="28"/>
        <v>stat_code________</v>
      </c>
      <c r="I158" s="1" t="s">
        <v>692</v>
      </c>
      <c r="J158" s="1" t="s">
        <v>693</v>
      </c>
      <c r="K158" s="1" t="s">
        <v>454</v>
      </c>
      <c r="L158" s="1" t="s">
        <v>488</v>
      </c>
    </row>
    <row r="159" spans="2:16" ht="17.25" customHeight="1" x14ac:dyDescent="0.15">
      <c r="B159" s="23" t="s">
        <v>694</v>
      </c>
      <c r="C159" s="1" t="str">
        <f t="shared" si="23"/>
        <v>NORM_CANC_CODE</v>
      </c>
      <c r="D159" s="1" t="s">
        <v>677</v>
      </c>
      <c r="E159" s="44">
        <v>1</v>
      </c>
      <c r="F159" s="1">
        <f t="shared" si="24"/>
        <v>15</v>
      </c>
      <c r="G159" s="1" t="str">
        <f t="shared" si="25"/>
        <v>norm_canc_code_______</v>
      </c>
      <c r="I159" s="1" t="s">
        <v>664</v>
      </c>
      <c r="J159" s="1" t="s">
        <v>696</v>
      </c>
      <c r="K159" s="1" t="s">
        <v>695</v>
      </c>
      <c r="L159" s="1" t="s">
        <v>697</v>
      </c>
      <c r="M159" s="1" t="s">
        <v>454</v>
      </c>
      <c r="N159" s="1" t="s">
        <v>488</v>
      </c>
    </row>
    <row r="160" spans="2:16" ht="17.25" customHeight="1" x14ac:dyDescent="0.15">
      <c r="B160" s="17" t="s">
        <v>541</v>
      </c>
      <c r="C160" s="1" t="str">
        <f t="shared" si="23"/>
        <v>CHAN_DATE</v>
      </c>
      <c r="D160" s="1" t="s">
        <v>680</v>
      </c>
      <c r="E160" s="44">
        <v>0</v>
      </c>
      <c r="F160" s="1">
        <f t="shared" si="24"/>
        <v>10</v>
      </c>
      <c r="G160" s="1" t="str">
        <f t="shared" si="25"/>
        <v>chan_date________</v>
      </c>
      <c r="I160" s="1" t="s">
        <v>520</v>
      </c>
      <c r="J160" s="1" t="s">
        <v>522</v>
      </c>
      <c r="K160" s="1" t="s">
        <v>527</v>
      </c>
      <c r="L160" s="1" t="s">
        <v>536</v>
      </c>
    </row>
    <row r="161" spans="2:14" ht="17.25" customHeight="1" x14ac:dyDescent="0.15">
      <c r="B161" s="17" t="s">
        <v>542</v>
      </c>
      <c r="C161" s="1" t="str">
        <f t="shared" si="23"/>
        <v>CHAN_TIME</v>
      </c>
      <c r="D161" s="1" t="s">
        <v>707</v>
      </c>
      <c r="E161" s="44">
        <v>0</v>
      </c>
      <c r="F161" s="1">
        <f t="shared" si="24"/>
        <v>10</v>
      </c>
      <c r="G161" s="1" t="str">
        <f t="shared" si="25"/>
        <v>chan_time________</v>
      </c>
      <c r="I161" s="1" t="s">
        <v>520</v>
      </c>
      <c r="J161" s="1" t="s">
        <v>522</v>
      </c>
      <c r="K161" s="1" t="s">
        <v>528</v>
      </c>
      <c r="L161" s="1" t="s">
        <v>493</v>
      </c>
    </row>
    <row r="162" spans="2:14" ht="17.25" customHeight="1" x14ac:dyDescent="0.15">
      <c r="B162" s="23" t="s">
        <v>543</v>
      </c>
      <c r="C162" s="1" t="str">
        <f t="shared" si="23"/>
        <v>CHAN_CHAN</v>
      </c>
      <c r="D162" s="1" t="s">
        <v>677</v>
      </c>
      <c r="E162" s="44">
        <v>6</v>
      </c>
      <c r="F162" s="1">
        <f t="shared" si="24"/>
        <v>10</v>
      </c>
      <c r="G162" s="1" t="str">
        <f t="shared" si="25"/>
        <v>chan_chan________</v>
      </c>
      <c r="I162" s="1" t="s">
        <v>520</v>
      </c>
      <c r="J162" s="1" t="s">
        <v>522</v>
      </c>
      <c r="K162" s="1" t="s">
        <v>529</v>
      </c>
      <c r="L162" s="1" t="s">
        <v>535</v>
      </c>
    </row>
    <row r="163" spans="2:14" ht="17.25" customHeight="1" x14ac:dyDescent="0.15">
      <c r="B163" s="23" t="s">
        <v>532</v>
      </c>
      <c r="C163" s="1" t="str">
        <f t="shared" si="23"/>
        <v>SECU_VERI_CHAN</v>
      </c>
      <c r="D163" s="1" t="s">
        <v>677</v>
      </c>
      <c r="E163" s="44">
        <v>6</v>
      </c>
      <c r="F163" s="1">
        <f t="shared" si="24"/>
        <v>15</v>
      </c>
      <c r="G163" s="1" t="str">
        <f t="shared" si="25"/>
        <v>secu_veri_chan_______</v>
      </c>
      <c r="I163" s="1" t="s">
        <v>530</v>
      </c>
      <c r="J163" s="1" t="s">
        <v>533</v>
      </c>
      <c r="K163" s="1" t="s">
        <v>531</v>
      </c>
      <c r="L163" s="1" t="s">
        <v>534</v>
      </c>
      <c r="M163" s="1" t="s">
        <v>529</v>
      </c>
      <c r="N163" s="1" t="s">
        <v>535</v>
      </c>
    </row>
    <row r="164" spans="2:14" ht="17.25" customHeight="1" x14ac:dyDescent="0.15">
      <c r="B164" s="23" t="s">
        <v>600</v>
      </c>
      <c r="C164" s="1" t="str">
        <f t="shared" ref="C164:C336" si="29">UPPER(TRIM(MID(G164,1,(F164-1))))</f>
        <v>GRP_CODE</v>
      </c>
      <c r="D164" s="1" t="s">
        <v>677</v>
      </c>
      <c r="E164" s="44">
        <v>3</v>
      </c>
      <c r="F164" s="1">
        <f t="shared" ref="F164:F196" si="30">SEARCH("__",G164)</f>
        <v>9</v>
      </c>
      <c r="G164" s="1" t="str">
        <f t="shared" ref="G164:G336" si="31">CONCATENATE(LEFT(J164,4),"_",LEFT(L164,4),"_",LEFT(N164,4),"_",LEFT(P164,4),"_",LEFT(R164,4),"_",LEFT(T164,4),"_",LEFT(V164,4),"_",LEFT(W164,4),"_",LEFT(Y164,4),"_",LEFT(AA164,4))</f>
        <v>grp_code________</v>
      </c>
      <c r="I164" s="1" t="s">
        <v>598</v>
      </c>
      <c r="J164" s="1" t="s">
        <v>599</v>
      </c>
      <c r="K164" s="1" t="s">
        <v>454</v>
      </c>
      <c r="L164" s="1" t="s">
        <v>488</v>
      </c>
    </row>
    <row r="165" spans="2:14" ht="17.25" customHeight="1" x14ac:dyDescent="0.15">
      <c r="B165" s="23" t="s">
        <v>666</v>
      </c>
      <c r="C165" s="1" t="str">
        <f t="shared" si="29"/>
        <v>REGU_MEMB_AMOU</v>
      </c>
      <c r="D165" s="1" t="s">
        <v>679</v>
      </c>
      <c r="E165" s="44" t="s">
        <v>708</v>
      </c>
      <c r="F165" s="1">
        <f t="shared" si="30"/>
        <v>15</v>
      </c>
      <c r="G165" s="1" t="str">
        <f t="shared" si="31"/>
        <v>regu_memb_amou_______</v>
      </c>
      <c r="I165" s="1" t="s">
        <v>664</v>
      </c>
      <c r="J165" s="1" t="s">
        <v>665</v>
      </c>
      <c r="K165" s="1" t="s">
        <v>609</v>
      </c>
      <c r="L165" s="1" t="s">
        <v>610</v>
      </c>
      <c r="M165" s="1" t="s">
        <v>301</v>
      </c>
      <c r="N165" s="1" t="s">
        <v>302</v>
      </c>
    </row>
    <row r="166" spans="2:14" ht="17.25" customHeight="1" x14ac:dyDescent="0.15">
      <c r="B166" s="23" t="s">
        <v>671</v>
      </c>
      <c r="C166" s="1" t="str">
        <f t="shared" si="29"/>
        <v>SUBT_MEMB_AMOU</v>
      </c>
      <c r="D166" s="1" t="s">
        <v>679</v>
      </c>
      <c r="E166" s="44" t="s">
        <v>708</v>
      </c>
      <c r="F166" s="1">
        <f t="shared" si="30"/>
        <v>15</v>
      </c>
      <c r="G166" s="1" t="str">
        <f t="shared" si="31"/>
        <v>subt_memb_amou_______</v>
      </c>
      <c r="I166" s="1" t="s">
        <v>667</v>
      </c>
      <c r="J166" s="1" t="s">
        <v>668</v>
      </c>
      <c r="K166" s="1" t="s">
        <v>609</v>
      </c>
      <c r="L166" s="1" t="s">
        <v>610</v>
      </c>
      <c r="M166" s="1" t="s">
        <v>301</v>
      </c>
      <c r="N166" s="1" t="s">
        <v>302</v>
      </c>
    </row>
    <row r="167" spans="2:14" ht="17.25" customHeight="1" x14ac:dyDescent="0.15">
      <c r="B167" s="23" t="s">
        <v>672</v>
      </c>
      <c r="C167" s="1" t="str">
        <f t="shared" si="29"/>
        <v>DEPO_MEMB_AMOU</v>
      </c>
      <c r="D167" s="1" t="s">
        <v>679</v>
      </c>
      <c r="E167" s="44" t="s">
        <v>708</v>
      </c>
      <c r="F167" s="1">
        <f t="shared" si="30"/>
        <v>15</v>
      </c>
      <c r="G167" s="1" t="str">
        <f t="shared" si="31"/>
        <v>depo_memb_amou_______</v>
      </c>
      <c r="I167" s="1" t="s">
        <v>669</v>
      </c>
      <c r="J167" s="1" t="s">
        <v>670</v>
      </c>
      <c r="K167" s="1" t="s">
        <v>609</v>
      </c>
      <c r="L167" s="1" t="s">
        <v>610</v>
      </c>
      <c r="M167" s="1" t="s">
        <v>301</v>
      </c>
      <c r="N167" s="1" t="s">
        <v>302</v>
      </c>
    </row>
    <row r="168" spans="2:14" ht="17.25" customHeight="1" x14ac:dyDescent="0.15">
      <c r="B168" s="23" t="s">
        <v>660</v>
      </c>
      <c r="C168" s="1" t="str">
        <f t="shared" si="29"/>
        <v>SUBT_REAS_CODE</v>
      </c>
      <c r="D168" s="1" t="s">
        <v>677</v>
      </c>
      <c r="E168" s="44">
        <v>6</v>
      </c>
      <c r="F168" s="1">
        <f t="shared" si="30"/>
        <v>15</v>
      </c>
      <c r="G168" s="1" t="str">
        <f t="shared" si="31"/>
        <v>subt_reas_code_______</v>
      </c>
      <c r="I168" s="1" t="s">
        <v>667</v>
      </c>
      <c r="J168" s="1" t="s">
        <v>668</v>
      </c>
      <c r="K168" s="1" t="s">
        <v>673</v>
      </c>
      <c r="L168" s="1" t="s">
        <v>674</v>
      </c>
      <c r="M168" s="1" t="s">
        <v>454</v>
      </c>
      <c r="N168" s="1" t="s">
        <v>488</v>
      </c>
    </row>
    <row r="169" spans="2:14" ht="17.25" customHeight="1" x14ac:dyDescent="0.15">
      <c r="B169" s="23" t="s">
        <v>658</v>
      </c>
      <c r="C169" s="1" t="str">
        <f t="shared" si="29"/>
        <v>SUBT_PERC</v>
      </c>
      <c r="D169" s="1" t="s">
        <v>679</v>
      </c>
      <c r="E169" s="44" t="s">
        <v>709</v>
      </c>
      <c r="F169" s="1">
        <f t="shared" si="30"/>
        <v>10</v>
      </c>
      <c r="G169" s="1" t="str">
        <f t="shared" si="31"/>
        <v>subt_perc________</v>
      </c>
      <c r="I169" s="1" t="s">
        <v>667</v>
      </c>
      <c r="J169" s="1" t="s">
        <v>668</v>
      </c>
      <c r="K169" s="1" t="s">
        <v>675</v>
      </c>
      <c r="L169" s="1" t="s">
        <v>676</v>
      </c>
    </row>
    <row r="170" spans="2:14" ht="17.25" customHeight="1" x14ac:dyDescent="0.15">
      <c r="B170" s="1" t="s">
        <v>776</v>
      </c>
      <c r="C170" s="1" t="str">
        <f t="shared" si="29"/>
        <v>AREA_NO</v>
      </c>
      <c r="D170" s="1" t="s">
        <v>761</v>
      </c>
      <c r="E170" s="1">
        <v>5</v>
      </c>
      <c r="F170" s="1">
        <f t="shared" si="30"/>
        <v>8</v>
      </c>
      <c r="G170" s="1" t="str">
        <f t="shared" si="31"/>
        <v>area_no________</v>
      </c>
      <c r="I170" s="1" t="s">
        <v>788</v>
      </c>
      <c r="J170" s="1" t="s">
        <v>789</v>
      </c>
      <c r="K170" s="1" t="s">
        <v>452</v>
      </c>
      <c r="L170" s="1" t="s">
        <v>524</v>
      </c>
    </row>
    <row r="171" spans="2:14" ht="17.25" customHeight="1" x14ac:dyDescent="0.15">
      <c r="B171" s="1" t="s">
        <v>834</v>
      </c>
      <c r="C171" s="1" t="str">
        <f t="shared" si="29"/>
        <v>CITY_KORE_NAME</v>
      </c>
      <c r="D171" s="1" t="s">
        <v>761</v>
      </c>
      <c r="E171" s="1">
        <v>20</v>
      </c>
      <c r="F171" s="1">
        <f t="shared" si="30"/>
        <v>15</v>
      </c>
      <c r="G171" s="1" t="str">
        <f t="shared" si="31"/>
        <v>city_kore_name_______</v>
      </c>
      <c r="I171" s="1" t="s">
        <v>777</v>
      </c>
      <c r="J171" s="1" t="s">
        <v>790</v>
      </c>
      <c r="K171" s="1" t="s">
        <v>791</v>
      </c>
      <c r="L171" s="1" t="s">
        <v>792</v>
      </c>
      <c r="M171" s="1" t="s">
        <v>473</v>
      </c>
      <c r="N171" s="1" t="s">
        <v>486</v>
      </c>
    </row>
    <row r="172" spans="2:14" ht="17.25" customHeight="1" x14ac:dyDescent="0.15">
      <c r="B172" s="1" t="s">
        <v>778</v>
      </c>
      <c r="C172" s="1" t="str">
        <f t="shared" si="29"/>
        <v>CITY_ENGL_NAME</v>
      </c>
      <c r="D172" s="1" t="s">
        <v>761</v>
      </c>
      <c r="E172" s="1">
        <v>40</v>
      </c>
      <c r="F172" s="1">
        <f t="shared" si="30"/>
        <v>15</v>
      </c>
      <c r="G172" s="1" t="str">
        <f t="shared" si="31"/>
        <v>city_engl_name_______</v>
      </c>
      <c r="I172" s="1" t="s">
        <v>777</v>
      </c>
      <c r="J172" s="1" t="s">
        <v>790</v>
      </c>
      <c r="K172" s="1" t="s">
        <v>793</v>
      </c>
      <c r="L172" s="1" t="s">
        <v>794</v>
      </c>
      <c r="M172" s="1" t="s">
        <v>473</v>
      </c>
      <c r="N172" s="1" t="s">
        <v>486</v>
      </c>
    </row>
    <row r="173" spans="2:14" ht="17.25" customHeight="1" x14ac:dyDescent="0.15">
      <c r="B173" s="1" t="s">
        <v>835</v>
      </c>
      <c r="C173" s="1" t="str">
        <f t="shared" si="29"/>
        <v>GOON_KORE_NAME</v>
      </c>
      <c r="D173" s="1" t="s">
        <v>761</v>
      </c>
      <c r="E173" s="1">
        <v>20</v>
      </c>
      <c r="F173" s="1">
        <f t="shared" si="30"/>
        <v>15</v>
      </c>
      <c r="G173" s="1" t="str">
        <f t="shared" si="31"/>
        <v>goon_kore_name_______</v>
      </c>
      <c r="I173" s="1" t="s">
        <v>795</v>
      </c>
      <c r="J173" s="1" t="s">
        <v>796</v>
      </c>
      <c r="K173" s="1" t="s">
        <v>791</v>
      </c>
      <c r="L173" s="1" t="s">
        <v>792</v>
      </c>
      <c r="M173" s="1" t="s">
        <v>473</v>
      </c>
      <c r="N173" s="1" t="s">
        <v>486</v>
      </c>
    </row>
    <row r="174" spans="2:14" ht="17.25" customHeight="1" x14ac:dyDescent="0.15">
      <c r="B174" s="1" t="s">
        <v>836</v>
      </c>
      <c r="C174" s="1" t="str">
        <f t="shared" si="29"/>
        <v>GOON_ENGL_NAME</v>
      </c>
      <c r="D174" s="1" t="s">
        <v>761</v>
      </c>
      <c r="E174" s="1">
        <v>40</v>
      </c>
      <c r="F174" s="1">
        <f t="shared" si="30"/>
        <v>15</v>
      </c>
      <c r="G174" s="1" t="str">
        <f t="shared" si="31"/>
        <v>goon_engl_name_______</v>
      </c>
      <c r="I174" s="1" t="s">
        <v>795</v>
      </c>
      <c r="J174" s="1" t="s">
        <v>796</v>
      </c>
      <c r="K174" s="1" t="s">
        <v>793</v>
      </c>
      <c r="L174" s="1" t="s">
        <v>794</v>
      </c>
      <c r="M174" s="1" t="s">
        <v>473</v>
      </c>
      <c r="N174" s="1" t="s">
        <v>486</v>
      </c>
    </row>
    <row r="175" spans="2:14" ht="17.25" customHeight="1" x14ac:dyDescent="0.15">
      <c r="B175" s="1" t="s">
        <v>837</v>
      </c>
      <c r="C175" s="1" t="str">
        <f t="shared" si="29"/>
        <v>EUP_KORE_NAME</v>
      </c>
      <c r="D175" s="1" t="s">
        <v>761</v>
      </c>
      <c r="E175" s="1">
        <v>20</v>
      </c>
      <c r="F175" s="1">
        <f t="shared" si="30"/>
        <v>14</v>
      </c>
      <c r="G175" s="1" t="str">
        <f t="shared" si="31"/>
        <v>eup_kore_name_______</v>
      </c>
      <c r="I175" s="1" t="s">
        <v>797</v>
      </c>
      <c r="J175" s="1" t="s">
        <v>798</v>
      </c>
      <c r="K175" s="1" t="s">
        <v>791</v>
      </c>
      <c r="L175" s="1" t="s">
        <v>792</v>
      </c>
      <c r="M175" s="1" t="s">
        <v>473</v>
      </c>
      <c r="N175" s="1" t="s">
        <v>486</v>
      </c>
    </row>
    <row r="176" spans="2:14" ht="17.25" customHeight="1" x14ac:dyDescent="0.15">
      <c r="B176" s="1" t="s">
        <v>838</v>
      </c>
      <c r="C176" s="1" t="str">
        <f t="shared" si="29"/>
        <v>EUP_ENGL_NAME</v>
      </c>
      <c r="D176" s="1" t="s">
        <v>761</v>
      </c>
      <c r="E176" s="1">
        <v>40</v>
      </c>
      <c r="F176" s="1">
        <f t="shared" si="30"/>
        <v>14</v>
      </c>
      <c r="G176" s="1" t="str">
        <f t="shared" si="31"/>
        <v>eup_engl_name_______</v>
      </c>
      <c r="I176" s="1" t="s">
        <v>797</v>
      </c>
      <c r="J176" s="1" t="s">
        <v>798</v>
      </c>
      <c r="K176" s="1" t="s">
        <v>793</v>
      </c>
      <c r="L176" s="1" t="s">
        <v>794</v>
      </c>
      <c r="M176" s="1" t="s">
        <v>473</v>
      </c>
      <c r="N176" s="1" t="s">
        <v>486</v>
      </c>
    </row>
    <row r="177" spans="2:16" ht="17.25" customHeight="1" x14ac:dyDescent="0.15">
      <c r="B177" s="1" t="s">
        <v>839</v>
      </c>
      <c r="C177" s="1" t="str">
        <f t="shared" si="29"/>
        <v>ROAD_NAME_CODE</v>
      </c>
      <c r="D177" s="1" t="s">
        <v>761</v>
      </c>
      <c r="E177" s="1">
        <v>12</v>
      </c>
      <c r="F177" s="1">
        <f t="shared" si="30"/>
        <v>15</v>
      </c>
      <c r="G177" s="1" t="str">
        <f t="shared" si="31"/>
        <v>road_name_code_______</v>
      </c>
      <c r="I177" s="1" t="s">
        <v>799</v>
      </c>
      <c r="J177" s="1" t="s">
        <v>801</v>
      </c>
      <c r="K177" s="1" t="s">
        <v>800</v>
      </c>
      <c r="L177" s="1" t="s">
        <v>486</v>
      </c>
      <c r="M177" s="1" t="s">
        <v>454</v>
      </c>
      <c r="N177" s="1" t="s">
        <v>488</v>
      </c>
    </row>
    <row r="178" spans="2:16" ht="17.25" customHeight="1" x14ac:dyDescent="0.15">
      <c r="B178" s="1" t="s">
        <v>840</v>
      </c>
      <c r="C178" s="1" t="str">
        <f t="shared" si="29"/>
        <v>ROAD_KORE_NAME</v>
      </c>
      <c r="D178" s="1" t="s">
        <v>761</v>
      </c>
      <c r="E178" s="1">
        <v>80</v>
      </c>
      <c r="F178" s="1">
        <f t="shared" si="30"/>
        <v>15</v>
      </c>
      <c r="G178" s="1" t="str">
        <f t="shared" si="31"/>
        <v>road_kore_name_______</v>
      </c>
      <c r="I178" s="1" t="s">
        <v>799</v>
      </c>
      <c r="J178" s="1" t="s">
        <v>801</v>
      </c>
      <c r="K178" s="1" t="s">
        <v>791</v>
      </c>
      <c r="L178" s="1" t="s">
        <v>792</v>
      </c>
      <c r="M178" s="1" t="s">
        <v>473</v>
      </c>
      <c r="N178" s="1" t="s">
        <v>486</v>
      </c>
    </row>
    <row r="179" spans="2:16" ht="17.25" customHeight="1" x14ac:dyDescent="0.15">
      <c r="B179" s="1" t="s">
        <v>785</v>
      </c>
      <c r="C179" s="1" t="str">
        <f t="shared" si="29"/>
        <v>ROAD_ENGL_NAME</v>
      </c>
      <c r="D179" s="1" t="s">
        <v>761</v>
      </c>
      <c r="E179" s="1">
        <v>80</v>
      </c>
      <c r="F179" s="1">
        <f t="shared" si="30"/>
        <v>15</v>
      </c>
      <c r="G179" s="1" t="str">
        <f t="shared" si="31"/>
        <v>road_engl_name_______</v>
      </c>
      <c r="I179" s="1" t="s">
        <v>799</v>
      </c>
      <c r="J179" s="1" t="s">
        <v>801</v>
      </c>
      <c r="K179" s="1" t="s">
        <v>793</v>
      </c>
      <c r="L179" s="1" t="s">
        <v>794</v>
      </c>
      <c r="M179" s="1" t="s">
        <v>473</v>
      </c>
      <c r="N179" s="1" t="s">
        <v>486</v>
      </c>
    </row>
    <row r="180" spans="2:16" ht="17.25" customHeight="1" x14ac:dyDescent="0.15">
      <c r="B180" s="1" t="s">
        <v>786</v>
      </c>
      <c r="C180" s="1" t="str">
        <f t="shared" si="29"/>
        <v>BASE_YN</v>
      </c>
      <c r="D180" s="1" t="s">
        <v>761</v>
      </c>
      <c r="E180" s="1">
        <v>1</v>
      </c>
      <c r="F180" s="1">
        <f t="shared" si="30"/>
        <v>8</v>
      </c>
      <c r="G180" s="1" t="str">
        <f t="shared" si="31"/>
        <v>base_yn________</v>
      </c>
      <c r="I180" s="1" t="s">
        <v>802</v>
      </c>
      <c r="J180" s="1" t="s">
        <v>803</v>
      </c>
      <c r="K180" s="1" t="s">
        <v>526</v>
      </c>
      <c r="L180" s="1" t="s">
        <v>538</v>
      </c>
    </row>
    <row r="181" spans="2:16" ht="17.25" customHeight="1" x14ac:dyDescent="0.15">
      <c r="B181" s="1" t="s">
        <v>779</v>
      </c>
      <c r="C181" s="1" t="str">
        <f t="shared" si="29"/>
        <v>BUIL_NUMB_MAIN</v>
      </c>
      <c r="D181" s="1" t="s">
        <v>787</v>
      </c>
      <c r="E181" s="44">
        <v>5</v>
      </c>
      <c r="F181" s="1">
        <f t="shared" si="30"/>
        <v>15</v>
      </c>
      <c r="G181" s="1" t="str">
        <f t="shared" si="31"/>
        <v>buil_numb_main_______</v>
      </c>
      <c r="I181" s="1" t="s">
        <v>804</v>
      </c>
      <c r="J181" s="1" t="s">
        <v>806</v>
      </c>
      <c r="K181" s="1" t="s">
        <v>452</v>
      </c>
      <c r="L181" s="1" t="s">
        <v>455</v>
      </c>
      <c r="M181" s="1" t="s">
        <v>805</v>
      </c>
      <c r="N181" s="1" t="s">
        <v>807</v>
      </c>
    </row>
    <row r="182" spans="2:16" ht="17.25" customHeight="1" x14ac:dyDescent="0.15">
      <c r="B182" s="1" t="s">
        <v>780</v>
      </c>
      <c r="C182" s="1" t="str">
        <f t="shared" si="29"/>
        <v>BUIL_NUMB_SECO</v>
      </c>
      <c r="D182" s="1" t="s">
        <v>787</v>
      </c>
      <c r="E182" s="44">
        <v>5</v>
      </c>
      <c r="F182" s="1">
        <f t="shared" si="30"/>
        <v>15</v>
      </c>
      <c r="G182" s="1" t="str">
        <f t="shared" si="31"/>
        <v>buil_numb_seco_______</v>
      </c>
      <c r="I182" s="1" t="s">
        <v>804</v>
      </c>
      <c r="J182" s="1" t="s">
        <v>806</v>
      </c>
      <c r="K182" s="1" t="s">
        <v>452</v>
      </c>
      <c r="L182" s="1" t="s">
        <v>455</v>
      </c>
      <c r="M182" s="1" t="s">
        <v>808</v>
      </c>
      <c r="N182" s="1" t="s">
        <v>809</v>
      </c>
    </row>
    <row r="183" spans="2:16" ht="17.25" customHeight="1" x14ac:dyDescent="0.15">
      <c r="B183" s="1" t="s">
        <v>781</v>
      </c>
      <c r="C183" s="1" t="str">
        <f t="shared" si="29"/>
        <v>BUIL_CONT_NUMB</v>
      </c>
      <c r="D183" s="1" t="s">
        <v>761</v>
      </c>
      <c r="E183" s="1">
        <v>25</v>
      </c>
      <c r="F183" s="1">
        <f t="shared" si="30"/>
        <v>15</v>
      </c>
      <c r="G183" s="1" t="str">
        <f t="shared" si="31"/>
        <v>buil_cont_numb_______</v>
      </c>
      <c r="I183" s="1" t="s">
        <v>804</v>
      </c>
      <c r="J183" s="1" t="s">
        <v>806</v>
      </c>
      <c r="K183" s="1" t="s">
        <v>810</v>
      </c>
      <c r="L183" s="1" t="s">
        <v>811</v>
      </c>
      <c r="M183" s="1" t="s">
        <v>452</v>
      </c>
      <c r="N183" s="1" t="s">
        <v>455</v>
      </c>
    </row>
    <row r="184" spans="2:16" ht="17.25" customHeight="1" x14ac:dyDescent="0.15">
      <c r="B184" s="1" t="s">
        <v>841</v>
      </c>
      <c r="C184" s="1" t="str">
        <f t="shared" si="29"/>
        <v>MUCH_DELI_AREA_NAME</v>
      </c>
      <c r="D184" s="1" t="s">
        <v>761</v>
      </c>
      <c r="E184" s="1">
        <v>40</v>
      </c>
      <c r="F184" s="1">
        <f t="shared" si="30"/>
        <v>20</v>
      </c>
      <c r="G184" s="1" t="str">
        <f t="shared" si="31"/>
        <v>much_deli_area_name______</v>
      </c>
      <c r="I184" s="1" t="s">
        <v>812</v>
      </c>
      <c r="J184" s="1" t="s">
        <v>813</v>
      </c>
      <c r="K184" s="1" t="s">
        <v>814</v>
      </c>
      <c r="L184" s="1" t="s">
        <v>815</v>
      </c>
      <c r="M184" s="1" t="s">
        <v>816</v>
      </c>
      <c r="N184" s="1" t="s">
        <v>789</v>
      </c>
      <c r="O184" s="1" t="s">
        <v>473</v>
      </c>
      <c r="P184" s="1" t="s">
        <v>486</v>
      </c>
    </row>
    <row r="185" spans="2:16" ht="17.25" customHeight="1" x14ac:dyDescent="0.15">
      <c r="B185" s="1" t="s">
        <v>842</v>
      </c>
      <c r="C185" s="1" t="str">
        <f t="shared" si="29"/>
        <v>CITY_ATTA_BUIL_NAME</v>
      </c>
      <c r="D185" s="1" t="s">
        <v>761</v>
      </c>
      <c r="E185" s="1">
        <v>200</v>
      </c>
      <c r="F185" s="1">
        <f t="shared" si="30"/>
        <v>20</v>
      </c>
      <c r="G185" s="1" t="str">
        <f t="shared" si="31"/>
        <v>city_atta_buil_name______</v>
      </c>
      <c r="I185" s="1" t="s">
        <v>777</v>
      </c>
      <c r="J185" s="1" t="s">
        <v>790</v>
      </c>
      <c r="K185" s="1" t="s">
        <v>817</v>
      </c>
      <c r="L185" s="1" t="s">
        <v>818</v>
      </c>
      <c r="M185" s="1" t="s">
        <v>804</v>
      </c>
      <c r="N185" s="1" t="s">
        <v>806</v>
      </c>
      <c r="O185" s="1" t="s">
        <v>473</v>
      </c>
      <c r="P185" s="1" t="s">
        <v>486</v>
      </c>
    </row>
    <row r="186" spans="2:16" ht="17.25" customHeight="1" x14ac:dyDescent="0.15">
      <c r="B186" s="1" t="s">
        <v>843</v>
      </c>
      <c r="C186" s="1" t="str">
        <f t="shared" si="29"/>
        <v>LEGA_AREA_CODE</v>
      </c>
      <c r="D186" s="1" t="s">
        <v>761</v>
      </c>
      <c r="E186" s="1">
        <v>10</v>
      </c>
      <c r="F186" s="1">
        <f t="shared" si="30"/>
        <v>15</v>
      </c>
      <c r="G186" s="1" t="str">
        <f t="shared" si="31"/>
        <v>lega_area_code_______</v>
      </c>
      <c r="I186" s="1" t="s">
        <v>819</v>
      </c>
      <c r="J186" s="1" t="s">
        <v>820</v>
      </c>
      <c r="K186" s="1" t="s">
        <v>788</v>
      </c>
      <c r="L186" s="1" t="s">
        <v>789</v>
      </c>
      <c r="M186" s="1" t="s">
        <v>454</v>
      </c>
      <c r="N186" s="1" t="s">
        <v>488</v>
      </c>
    </row>
    <row r="187" spans="2:16" ht="17.25" customHeight="1" x14ac:dyDescent="0.15">
      <c r="B187" s="1" t="s">
        <v>844</v>
      </c>
      <c r="C187" s="1" t="str">
        <f t="shared" si="29"/>
        <v>LEGA_AREA_NAME</v>
      </c>
      <c r="D187" s="1" t="s">
        <v>761</v>
      </c>
      <c r="E187" s="1">
        <v>20</v>
      </c>
      <c r="F187" s="1">
        <f t="shared" si="30"/>
        <v>15</v>
      </c>
      <c r="G187" s="1" t="str">
        <f t="shared" si="31"/>
        <v>lega_area_name_______</v>
      </c>
      <c r="I187" s="1" t="s">
        <v>819</v>
      </c>
      <c r="J187" s="1" t="s">
        <v>820</v>
      </c>
      <c r="K187" s="1" t="s">
        <v>788</v>
      </c>
      <c r="L187" s="1" t="s">
        <v>789</v>
      </c>
      <c r="M187" s="1" t="s">
        <v>473</v>
      </c>
      <c r="N187" s="1" t="s">
        <v>486</v>
      </c>
    </row>
    <row r="188" spans="2:16" ht="17.25" customHeight="1" x14ac:dyDescent="0.15">
      <c r="B188" s="1" t="s">
        <v>845</v>
      </c>
      <c r="C188" s="1" t="str">
        <f t="shared" si="29"/>
        <v>RI_NAME</v>
      </c>
      <c r="D188" s="1" t="s">
        <v>761</v>
      </c>
      <c r="E188" s="1">
        <v>20</v>
      </c>
      <c r="F188" s="1">
        <f t="shared" si="30"/>
        <v>8</v>
      </c>
      <c r="G188" s="1" t="str">
        <f t="shared" si="31"/>
        <v>ri_name________</v>
      </c>
      <c r="I188" s="1" t="s">
        <v>821</v>
      </c>
      <c r="J188" s="1" t="s">
        <v>822</v>
      </c>
      <c r="K188" s="1" t="s">
        <v>800</v>
      </c>
      <c r="L188" s="1" t="s">
        <v>486</v>
      </c>
    </row>
    <row r="189" spans="2:16" ht="17.25" customHeight="1" x14ac:dyDescent="0.15">
      <c r="B189" s="1" t="s">
        <v>846</v>
      </c>
      <c r="C189" s="1" t="str">
        <f t="shared" si="29"/>
        <v>ADMI_AREA_NAME</v>
      </c>
      <c r="D189" s="1" t="s">
        <v>761</v>
      </c>
      <c r="E189" s="1">
        <v>40</v>
      </c>
      <c r="F189" s="1">
        <f t="shared" si="30"/>
        <v>15</v>
      </c>
      <c r="G189" s="1" t="str">
        <f t="shared" si="31"/>
        <v>admi_area_name_______</v>
      </c>
      <c r="I189" s="1" t="s">
        <v>782</v>
      </c>
      <c r="J189" s="1" t="s">
        <v>823</v>
      </c>
      <c r="K189" s="1" t="s">
        <v>788</v>
      </c>
      <c r="L189" s="1" t="s">
        <v>789</v>
      </c>
      <c r="M189" s="1" t="s">
        <v>473</v>
      </c>
      <c r="N189" s="1" t="s">
        <v>486</v>
      </c>
    </row>
    <row r="190" spans="2:16" ht="17.25" customHeight="1" x14ac:dyDescent="0.15">
      <c r="B190" s="1" t="s">
        <v>783</v>
      </c>
      <c r="C190" s="1" t="str">
        <f t="shared" si="29"/>
        <v>MOUN_YN</v>
      </c>
      <c r="D190" s="1" t="s">
        <v>761</v>
      </c>
      <c r="E190" s="1">
        <v>1</v>
      </c>
      <c r="F190" s="1">
        <f t="shared" si="30"/>
        <v>8</v>
      </c>
      <c r="G190" s="1" t="str">
        <f t="shared" si="31"/>
        <v>moun_yn________</v>
      </c>
      <c r="I190" s="1" t="s">
        <v>824</v>
      </c>
      <c r="J190" s="1" t="s">
        <v>825</v>
      </c>
      <c r="K190" s="1" t="s">
        <v>526</v>
      </c>
      <c r="L190" s="1" t="s">
        <v>538</v>
      </c>
    </row>
    <row r="191" spans="2:16" ht="17.25" customHeight="1" x14ac:dyDescent="0.15">
      <c r="B191" s="1" t="s">
        <v>847</v>
      </c>
      <c r="C191" s="1" t="str">
        <f t="shared" si="29"/>
        <v>LAND_MAIN_NUMB</v>
      </c>
      <c r="D191" s="1" t="s">
        <v>761</v>
      </c>
      <c r="E191" s="1">
        <v>4</v>
      </c>
      <c r="F191" s="1">
        <f t="shared" si="30"/>
        <v>15</v>
      </c>
      <c r="G191" s="1" t="str">
        <f t="shared" si="31"/>
        <v>land_main_numb_______</v>
      </c>
      <c r="I191" s="1" t="s">
        <v>826</v>
      </c>
      <c r="J191" s="1" t="s">
        <v>827</v>
      </c>
      <c r="K191" s="1" t="s">
        <v>805</v>
      </c>
      <c r="L191" s="1" t="s">
        <v>807</v>
      </c>
      <c r="M191" s="1" t="s">
        <v>452</v>
      </c>
      <c r="N191" s="1" t="s">
        <v>455</v>
      </c>
    </row>
    <row r="192" spans="2:16" ht="17.25" customHeight="1" x14ac:dyDescent="0.15">
      <c r="B192" s="1" t="s">
        <v>848</v>
      </c>
      <c r="C192" s="1" t="str">
        <f t="shared" si="29"/>
        <v>EUP_SERI_NUMB</v>
      </c>
      <c r="D192" s="1" t="s">
        <v>761</v>
      </c>
      <c r="E192" s="1">
        <v>2</v>
      </c>
      <c r="F192" s="1">
        <f t="shared" si="30"/>
        <v>14</v>
      </c>
      <c r="G192" s="1" t="str">
        <f t="shared" si="31"/>
        <v>eup_seri_numb_______</v>
      </c>
      <c r="I192" s="1" t="s">
        <v>797</v>
      </c>
      <c r="J192" s="1" t="s">
        <v>798</v>
      </c>
      <c r="K192" s="1" t="s">
        <v>521</v>
      </c>
      <c r="L192" s="1" t="s">
        <v>244</v>
      </c>
      <c r="M192" s="1" t="s">
        <v>452</v>
      </c>
      <c r="N192" s="1" t="s">
        <v>455</v>
      </c>
    </row>
    <row r="193" spans="2:16" ht="17.25" customHeight="1" x14ac:dyDescent="0.15">
      <c r="B193" s="1" t="s">
        <v>849</v>
      </c>
      <c r="C193" s="1" t="str">
        <f t="shared" si="29"/>
        <v>LAND_SUB_NUMB</v>
      </c>
      <c r="D193" s="1" t="s">
        <v>787</v>
      </c>
      <c r="E193" s="1">
        <v>4</v>
      </c>
      <c r="F193" s="1">
        <f t="shared" si="30"/>
        <v>14</v>
      </c>
      <c r="G193" s="1" t="str">
        <f t="shared" si="31"/>
        <v>land_sub_numb_______</v>
      </c>
      <c r="I193" s="1" t="s">
        <v>826</v>
      </c>
      <c r="J193" s="1" t="s">
        <v>827</v>
      </c>
      <c r="K193" s="1" t="s">
        <v>828</v>
      </c>
      <c r="L193" s="1" t="s">
        <v>829</v>
      </c>
      <c r="M193" s="1" t="s">
        <v>452</v>
      </c>
      <c r="N193" s="1" t="s">
        <v>455</v>
      </c>
    </row>
    <row r="194" spans="2:16" ht="17.25" customHeight="1" x14ac:dyDescent="0.15">
      <c r="B194" s="1" t="s">
        <v>784</v>
      </c>
      <c r="C194" s="1" t="str">
        <f t="shared" si="29"/>
        <v>OLD_POST_NUMB</v>
      </c>
      <c r="D194" s="1" t="s">
        <v>761</v>
      </c>
      <c r="E194" s="1">
        <v>6</v>
      </c>
      <c r="F194" s="1">
        <f t="shared" si="30"/>
        <v>14</v>
      </c>
      <c r="G194" s="1" t="str">
        <f t="shared" si="31"/>
        <v>old_post_numb_______</v>
      </c>
      <c r="I194" s="1" t="s">
        <v>830</v>
      </c>
      <c r="J194" s="1" t="s">
        <v>832</v>
      </c>
      <c r="K194" s="1" t="s">
        <v>831</v>
      </c>
      <c r="L194" s="1" t="s">
        <v>833</v>
      </c>
      <c r="M194" s="1" t="s">
        <v>452</v>
      </c>
      <c r="N194" s="1" t="s">
        <v>455</v>
      </c>
    </row>
    <row r="195" spans="2:16" ht="17.25" customHeight="1" x14ac:dyDescent="0.15">
      <c r="B195" s="1" t="s">
        <v>850</v>
      </c>
      <c r="C195" s="1" t="str">
        <f t="shared" si="29"/>
        <v>POST_SERI_NUMB</v>
      </c>
      <c r="D195" s="1" t="s">
        <v>761</v>
      </c>
      <c r="E195" s="1">
        <v>3</v>
      </c>
      <c r="F195" s="1">
        <f t="shared" si="30"/>
        <v>15</v>
      </c>
      <c r="G195" s="1" t="str">
        <f t="shared" si="31"/>
        <v>post_seri_numb_______</v>
      </c>
      <c r="I195" s="1" t="s">
        <v>831</v>
      </c>
      <c r="J195" s="1" t="s">
        <v>833</v>
      </c>
      <c r="K195" s="1" t="s">
        <v>521</v>
      </c>
      <c r="L195" s="1" t="s">
        <v>244</v>
      </c>
      <c r="M195" s="1" t="s">
        <v>452</v>
      </c>
      <c r="N195" s="1" t="s">
        <v>455</v>
      </c>
    </row>
    <row r="196" spans="2:16" ht="17.25" customHeight="1" x14ac:dyDescent="0.15">
      <c r="B196" s="17" t="s">
        <v>859</v>
      </c>
      <c r="C196" s="1" t="str">
        <f t="shared" ref="C196" si="32">UPPER(TRIM(MID(G196,1,(F196-1))))</f>
        <v>PROG_ID</v>
      </c>
      <c r="D196" s="1" t="s">
        <v>761</v>
      </c>
      <c r="E196" s="1">
        <v>16</v>
      </c>
      <c r="F196" s="1">
        <f t="shared" si="30"/>
        <v>8</v>
      </c>
      <c r="G196" s="1" t="str">
        <f t="shared" ref="G196" si="33">CONCATENATE(LEFT(J196,4),"_",LEFT(L196,4),"_",LEFT(N196,4),"_",LEFT(P196,4),"_",LEFT(R196,4),"_",LEFT(T196,4),"_",LEFT(V196,4),"_",LEFT(W196,4),"_",LEFT(Y196,4),"_",LEFT(AA196,4))</f>
        <v>prog_id________</v>
      </c>
      <c r="H196" s="57"/>
      <c r="I196" s="17" t="s">
        <v>873</v>
      </c>
      <c r="J196" s="57" t="s">
        <v>874</v>
      </c>
      <c r="K196" s="17" t="s">
        <v>497</v>
      </c>
      <c r="L196" s="57" t="s">
        <v>498</v>
      </c>
      <c r="M196" s="17"/>
      <c r="N196" s="57"/>
    </row>
    <row r="197" spans="2:16" ht="17.25" customHeight="1" x14ac:dyDescent="0.15">
      <c r="B197" s="17" t="s">
        <v>891</v>
      </c>
      <c r="C197" s="1" t="str">
        <f t="shared" si="29"/>
        <v>OPER_CODE</v>
      </c>
      <c r="D197" s="1" t="s">
        <v>761</v>
      </c>
      <c r="E197" s="1">
        <v>10</v>
      </c>
      <c r="F197" s="1">
        <f t="shared" ref="F197:F336" si="34">SEARCH("__",G197)</f>
        <v>10</v>
      </c>
      <c r="G197" s="1" t="str">
        <f t="shared" si="31"/>
        <v>oper_code________</v>
      </c>
      <c r="H197" s="57"/>
      <c r="I197" s="17" t="s">
        <v>892</v>
      </c>
      <c r="J197" s="57" t="s">
        <v>893</v>
      </c>
      <c r="K197" s="17" t="s">
        <v>454</v>
      </c>
      <c r="L197" s="57" t="s">
        <v>488</v>
      </c>
      <c r="M197" s="17"/>
      <c r="N197" s="57"/>
    </row>
    <row r="198" spans="2:16" ht="17.25" customHeight="1" x14ac:dyDescent="0.15">
      <c r="B198" s="17" t="s">
        <v>900</v>
      </c>
      <c r="C198" s="1" t="str">
        <f t="shared" ref="C198" si="35">UPPER(TRIM(MID(G198,1,(F198-1))))</f>
        <v>PROG_TYPE_CODE</v>
      </c>
      <c r="D198" s="1" t="s">
        <v>761</v>
      </c>
      <c r="E198" s="1">
        <v>2</v>
      </c>
      <c r="F198" s="1">
        <f t="shared" ref="F198" si="36">SEARCH("__",G198)</f>
        <v>15</v>
      </c>
      <c r="G198" s="1" t="str">
        <f t="shared" ref="G198" si="37">CONCATENATE(LEFT(J198,4),"_",LEFT(L198,4),"_",LEFT(N198,4),"_",LEFT(P198,4),"_",LEFT(R198,4),"_",LEFT(T198,4),"_",LEFT(V198,4),"_",LEFT(W198,4),"_",LEFT(Y198,4),"_",LEFT(AA198,4))</f>
        <v>prog_type_code_______</v>
      </c>
      <c r="H198" s="57"/>
      <c r="I198" s="17" t="s">
        <v>873</v>
      </c>
      <c r="J198" s="57" t="s">
        <v>874</v>
      </c>
      <c r="K198" s="17" t="s">
        <v>875</v>
      </c>
      <c r="L198" s="57" t="s">
        <v>880</v>
      </c>
      <c r="M198" s="17" t="s">
        <v>454</v>
      </c>
      <c r="N198" s="57" t="s">
        <v>488</v>
      </c>
    </row>
    <row r="199" spans="2:16" ht="17.25" customHeight="1" x14ac:dyDescent="0.15">
      <c r="B199" s="17" t="s">
        <v>899</v>
      </c>
      <c r="C199" s="1" t="str">
        <f t="shared" si="29"/>
        <v>OPER_TYPE_CODE</v>
      </c>
      <c r="D199" s="1" t="s">
        <v>761</v>
      </c>
      <c r="E199" s="1">
        <v>2</v>
      </c>
      <c r="F199" s="1">
        <f t="shared" si="34"/>
        <v>15</v>
      </c>
      <c r="G199" s="1" t="str">
        <f t="shared" si="31"/>
        <v>oper_type_code_______</v>
      </c>
      <c r="H199" s="57"/>
      <c r="I199" s="17" t="s">
        <v>892</v>
      </c>
      <c r="J199" s="57" t="s">
        <v>893</v>
      </c>
      <c r="K199" s="17" t="s">
        <v>875</v>
      </c>
      <c r="L199" s="57" t="s">
        <v>880</v>
      </c>
      <c r="M199" s="17" t="s">
        <v>454</v>
      </c>
      <c r="N199" s="57" t="s">
        <v>488</v>
      </c>
    </row>
    <row r="200" spans="2:16" ht="17.25" customHeight="1" x14ac:dyDescent="0.15">
      <c r="B200" s="17" t="s">
        <v>860</v>
      </c>
      <c r="C200" s="1" t="str">
        <f t="shared" si="29"/>
        <v>ACCE_TYPE_DIVI_CODE</v>
      </c>
      <c r="D200" s="1" t="s">
        <v>761</v>
      </c>
      <c r="E200" s="1">
        <v>2</v>
      </c>
      <c r="F200" s="1">
        <f t="shared" si="34"/>
        <v>20</v>
      </c>
      <c r="G200" s="1" t="str">
        <f t="shared" si="31"/>
        <v>acce_type_divi_code______</v>
      </c>
      <c r="H200" s="57"/>
      <c r="I200" s="17" t="s">
        <v>876</v>
      </c>
      <c r="J200" s="57" t="s">
        <v>881</v>
      </c>
      <c r="K200" s="17" t="s">
        <v>875</v>
      </c>
      <c r="L200" s="57" t="s">
        <v>880</v>
      </c>
      <c r="M200" s="17" t="s">
        <v>453</v>
      </c>
      <c r="N200" s="57" t="s">
        <v>456</v>
      </c>
      <c r="O200" s="1" t="s">
        <v>454</v>
      </c>
      <c r="P200" s="1" t="s">
        <v>488</v>
      </c>
    </row>
    <row r="201" spans="2:16" ht="17.25" customHeight="1" x14ac:dyDescent="0.15">
      <c r="B201" s="17" t="s">
        <v>862</v>
      </c>
      <c r="C201" s="1" t="str">
        <f t="shared" si="29"/>
        <v>ACCE_STAR_DATE</v>
      </c>
      <c r="D201" s="1" t="s">
        <v>890</v>
      </c>
      <c r="E201" s="1">
        <v>0</v>
      </c>
      <c r="F201" s="1">
        <f t="shared" si="34"/>
        <v>15</v>
      </c>
      <c r="G201" s="1" t="str">
        <f t="shared" si="31"/>
        <v>acce_star_date_______</v>
      </c>
      <c r="H201" s="57"/>
      <c r="I201" s="17" t="s">
        <v>876</v>
      </c>
      <c r="J201" s="57" t="s">
        <v>881</v>
      </c>
      <c r="K201" s="17" t="s">
        <v>877</v>
      </c>
      <c r="L201" s="57" t="s">
        <v>571</v>
      </c>
      <c r="M201" s="17" t="s">
        <v>527</v>
      </c>
      <c r="N201" s="57" t="s">
        <v>536</v>
      </c>
    </row>
    <row r="202" spans="2:16" ht="17.25" customHeight="1" x14ac:dyDescent="0.15">
      <c r="B202" s="17" t="s">
        <v>863</v>
      </c>
      <c r="C202" s="1" t="str">
        <f t="shared" si="29"/>
        <v>ACCE_END_DATE</v>
      </c>
      <c r="D202" s="1" t="s">
        <v>890</v>
      </c>
      <c r="E202" s="1">
        <v>0</v>
      </c>
      <c r="F202" s="1">
        <f t="shared" si="34"/>
        <v>14</v>
      </c>
      <c r="G202" s="1" t="str">
        <f t="shared" si="31"/>
        <v>acce_end_date_______</v>
      </c>
      <c r="H202" s="57"/>
      <c r="I202" s="17" t="s">
        <v>876</v>
      </c>
      <c r="J202" s="57" t="s">
        <v>881</v>
      </c>
      <c r="K202" s="17" t="s">
        <v>878</v>
      </c>
      <c r="L202" s="57" t="s">
        <v>879</v>
      </c>
      <c r="M202" s="17" t="s">
        <v>527</v>
      </c>
      <c r="N202" s="57" t="s">
        <v>536</v>
      </c>
    </row>
    <row r="203" spans="2:16" ht="17.25" customHeight="1" x14ac:dyDescent="0.15">
      <c r="B203" s="17" t="s">
        <v>867</v>
      </c>
      <c r="C203" s="1" t="str">
        <f t="shared" si="29"/>
        <v>EMPL_STAT_CODE</v>
      </c>
      <c r="D203" s="1" t="s">
        <v>761</v>
      </c>
      <c r="E203" s="1">
        <v>2</v>
      </c>
      <c r="F203" s="1">
        <f t="shared" si="34"/>
        <v>15</v>
      </c>
      <c r="G203" s="1" t="str">
        <f t="shared" si="31"/>
        <v>empl_stat_code_______</v>
      </c>
      <c r="H203" s="57"/>
      <c r="I203" s="17" t="s">
        <v>483</v>
      </c>
      <c r="J203" s="57" t="s">
        <v>882</v>
      </c>
      <c r="K203" s="17" t="s">
        <v>692</v>
      </c>
      <c r="L203" s="57" t="s">
        <v>693</v>
      </c>
      <c r="M203" s="17" t="s">
        <v>454</v>
      </c>
      <c r="N203" s="57" t="s">
        <v>488</v>
      </c>
    </row>
    <row r="204" spans="2:16" ht="17.25" customHeight="1" x14ac:dyDescent="0.15">
      <c r="B204" s="17" t="s">
        <v>869</v>
      </c>
      <c r="C204" s="1" t="str">
        <f t="shared" si="29"/>
        <v>STAT_STAR_DATE</v>
      </c>
      <c r="D204" s="1" t="s">
        <v>890</v>
      </c>
      <c r="E204" s="1">
        <v>0</v>
      </c>
      <c r="F204" s="1">
        <f t="shared" si="34"/>
        <v>15</v>
      </c>
      <c r="G204" s="1" t="str">
        <f t="shared" si="31"/>
        <v>stat_star_date_______</v>
      </c>
      <c r="H204" s="57"/>
      <c r="I204" s="17" t="s">
        <v>692</v>
      </c>
      <c r="J204" s="57" t="s">
        <v>693</v>
      </c>
      <c r="K204" s="17" t="s">
        <v>877</v>
      </c>
      <c r="L204" s="57" t="s">
        <v>571</v>
      </c>
      <c r="M204" s="17" t="s">
        <v>527</v>
      </c>
      <c r="N204" s="57" t="s">
        <v>536</v>
      </c>
    </row>
    <row r="205" spans="2:16" ht="17.25" customHeight="1" x14ac:dyDescent="0.15">
      <c r="B205" s="17" t="s">
        <v>870</v>
      </c>
      <c r="C205" s="1" t="str">
        <f t="shared" si="29"/>
        <v>STAT_END_DATE</v>
      </c>
      <c r="D205" s="1" t="s">
        <v>890</v>
      </c>
      <c r="E205" s="1">
        <v>0</v>
      </c>
      <c r="F205" s="1">
        <f t="shared" si="34"/>
        <v>14</v>
      </c>
      <c r="G205" s="1" t="str">
        <f t="shared" si="31"/>
        <v>stat_end_date_______</v>
      </c>
      <c r="H205" s="57"/>
      <c r="I205" s="17" t="s">
        <v>692</v>
      </c>
      <c r="J205" s="57" t="s">
        <v>693</v>
      </c>
      <c r="K205" s="17" t="s">
        <v>878</v>
      </c>
      <c r="L205" s="57" t="s">
        <v>879</v>
      </c>
      <c r="M205" s="17" t="s">
        <v>527</v>
      </c>
      <c r="N205" s="57" t="s">
        <v>536</v>
      </c>
    </row>
    <row r="206" spans="2:16" ht="17.25" customHeight="1" x14ac:dyDescent="0.15">
      <c r="B206" s="17" t="s">
        <v>864</v>
      </c>
      <c r="C206" s="1" t="str">
        <f t="shared" si="29"/>
        <v>ERRO_CONT_YN</v>
      </c>
      <c r="D206" s="1" t="s">
        <v>761</v>
      </c>
      <c r="E206" s="1">
        <v>1</v>
      </c>
      <c r="F206" s="1">
        <f t="shared" si="34"/>
        <v>13</v>
      </c>
      <c r="G206" s="1" t="str">
        <f t="shared" si="31"/>
        <v>erro_cont_yn_______</v>
      </c>
      <c r="H206" s="57"/>
      <c r="I206" s="17" t="s">
        <v>884</v>
      </c>
      <c r="J206" s="57" t="s">
        <v>759</v>
      </c>
      <c r="K206" s="17" t="s">
        <v>883</v>
      </c>
      <c r="L206" s="57" t="s">
        <v>888</v>
      </c>
      <c r="M206" s="17" t="s">
        <v>526</v>
      </c>
      <c r="N206" s="57" t="s">
        <v>538</v>
      </c>
    </row>
    <row r="207" spans="2:16" ht="17.25" customHeight="1" x14ac:dyDescent="0.15">
      <c r="B207" s="17" t="s">
        <v>866</v>
      </c>
      <c r="C207" s="1" t="str">
        <f t="shared" ref="C207:C335" si="38">UPPER(TRIM(MID(G207,1,(F207-1))))</f>
        <v>ERRO_TEXT_RECI_YN</v>
      </c>
      <c r="D207" s="1" t="s">
        <v>761</v>
      </c>
      <c r="E207" s="1">
        <v>1</v>
      </c>
      <c r="F207" s="1">
        <f t="shared" ref="F207:F335" si="39">SEARCH("__",G207)</f>
        <v>18</v>
      </c>
      <c r="G207" s="1" t="str">
        <f t="shared" ref="G207:G335" si="40">CONCATENATE(LEFT(J207,4),"_",LEFT(L207,4),"_",LEFT(N207,4),"_",LEFT(P207,4),"_",LEFT(R207,4),"_",LEFT(T207,4),"_",LEFT(V207,4),"_",LEFT(W207,4),"_",LEFT(Y207,4),"_",LEFT(AA207,4))</f>
        <v>erro_text_reci_yn______</v>
      </c>
      <c r="H207" s="57"/>
      <c r="I207" s="17" t="s">
        <v>884</v>
      </c>
      <c r="J207" s="57" t="s">
        <v>759</v>
      </c>
      <c r="K207" s="17" t="s">
        <v>885</v>
      </c>
      <c r="L207" s="57" t="s">
        <v>889</v>
      </c>
      <c r="M207" s="17" t="s">
        <v>886</v>
      </c>
      <c r="N207" s="57" t="s">
        <v>887</v>
      </c>
      <c r="O207" s="1" t="s">
        <v>526</v>
      </c>
      <c r="P207" s="1" t="s">
        <v>538</v>
      </c>
    </row>
    <row r="208" spans="2:16" ht="17.25" customHeight="1" x14ac:dyDescent="0.15">
      <c r="B208" s="17" t="s">
        <v>894</v>
      </c>
      <c r="C208" s="1" t="str">
        <f t="shared" ref="C208" si="41">UPPER(TRIM(MID(G208,1,(F208-1))))</f>
        <v>CONT_CUST_ID</v>
      </c>
      <c r="D208" s="1" t="s">
        <v>761</v>
      </c>
      <c r="E208" s="1">
        <v>1</v>
      </c>
      <c r="F208" s="1">
        <f t="shared" ref="F208" si="42">SEARCH("__",G208)</f>
        <v>13</v>
      </c>
      <c r="G208" s="1" t="str">
        <f t="shared" ref="G208" si="43">CONCATENATE(LEFT(J208,4),"_",LEFT(L208,4),"_",LEFT(N208,4),"_",LEFT(P208,4),"_",LEFT(R208,4),"_",LEFT(T208,4),"_",LEFT(V208,4),"_",LEFT(W208,4),"_",LEFT(Y208,4),"_",LEFT(AA208,4))</f>
        <v>cont_cust_id_______</v>
      </c>
      <c r="H208" s="57"/>
      <c r="I208" s="17" t="s">
        <v>895</v>
      </c>
      <c r="J208" s="57" t="s">
        <v>811</v>
      </c>
      <c r="K208" s="1" t="s">
        <v>374</v>
      </c>
      <c r="L208" s="1" t="s">
        <v>231</v>
      </c>
      <c r="M208" s="1" t="s">
        <v>497</v>
      </c>
      <c r="N208" s="1" t="s">
        <v>498</v>
      </c>
    </row>
    <row r="209" spans="2:16" ht="17.25" customHeight="1" x14ac:dyDescent="0.15">
      <c r="B209" s="17" t="s">
        <v>896</v>
      </c>
      <c r="C209" s="1" t="str">
        <f t="shared" si="38"/>
        <v>ACCE_CUST_ID</v>
      </c>
      <c r="D209" s="1" t="s">
        <v>761</v>
      </c>
      <c r="E209" s="1">
        <v>1</v>
      </c>
      <c r="F209" s="1">
        <f t="shared" si="39"/>
        <v>13</v>
      </c>
      <c r="G209" s="1" t="str">
        <f t="shared" si="40"/>
        <v>acce_cust_id_______</v>
      </c>
      <c r="H209" s="57"/>
      <c r="I209" s="17" t="s">
        <v>897</v>
      </c>
      <c r="J209" s="57" t="s">
        <v>898</v>
      </c>
      <c r="K209" s="1" t="s">
        <v>374</v>
      </c>
      <c r="L209" s="1" t="s">
        <v>231</v>
      </c>
      <c r="M209" s="1" t="s">
        <v>497</v>
      </c>
      <c r="N209" s="1" t="s">
        <v>498</v>
      </c>
    </row>
    <row r="210" spans="2:16" ht="17.25" customHeight="1" x14ac:dyDescent="0.15">
      <c r="B210" s="23" t="s">
        <v>906</v>
      </c>
      <c r="C210" s="1" t="str">
        <f t="shared" si="38"/>
        <v>PROG_TYPE</v>
      </c>
      <c r="D210" s="1" t="s">
        <v>761</v>
      </c>
      <c r="E210" s="1">
        <v>3</v>
      </c>
      <c r="F210" s="1">
        <f t="shared" si="39"/>
        <v>10</v>
      </c>
      <c r="G210" s="1" t="str">
        <f t="shared" si="40"/>
        <v>prog_type________</v>
      </c>
      <c r="H210" s="57"/>
      <c r="I210" s="23" t="s">
        <v>873</v>
      </c>
      <c r="J210" s="57" t="s">
        <v>874</v>
      </c>
      <c r="K210" s="23" t="s">
        <v>875</v>
      </c>
      <c r="L210" s="57" t="s">
        <v>880</v>
      </c>
      <c r="M210" s="23"/>
      <c r="N210" s="57"/>
      <c r="O210" s="23"/>
    </row>
    <row r="211" spans="2:16" ht="17.25" customHeight="1" x14ac:dyDescent="0.15">
      <c r="B211" s="23" t="s">
        <v>907</v>
      </c>
      <c r="C211" s="1" t="str">
        <f t="shared" si="38"/>
        <v>PROG_KORE_NAME</v>
      </c>
      <c r="D211" s="1" t="s">
        <v>761</v>
      </c>
      <c r="E211" s="1">
        <v>30</v>
      </c>
      <c r="F211" s="1">
        <f t="shared" si="39"/>
        <v>15</v>
      </c>
      <c r="G211" s="1" t="str">
        <f t="shared" si="40"/>
        <v>prog_kore_name_______</v>
      </c>
      <c r="H211" s="57"/>
      <c r="I211" s="23" t="s">
        <v>873</v>
      </c>
      <c r="J211" s="57" t="s">
        <v>874</v>
      </c>
      <c r="K211" s="23" t="s">
        <v>791</v>
      </c>
      <c r="L211" s="57" t="s">
        <v>792</v>
      </c>
      <c r="M211" s="23" t="s">
        <v>473</v>
      </c>
      <c r="N211" s="57" t="s">
        <v>486</v>
      </c>
      <c r="O211" s="23"/>
    </row>
    <row r="212" spans="2:16" ht="17.25" customHeight="1" x14ac:dyDescent="0.15">
      <c r="B212" s="23" t="s">
        <v>908</v>
      </c>
      <c r="C212" s="1" t="str">
        <f t="shared" si="38"/>
        <v>PROG_ENGL_NAME</v>
      </c>
      <c r="D212" s="1" t="s">
        <v>761</v>
      </c>
      <c r="E212" s="1">
        <v>30</v>
      </c>
      <c r="F212" s="1">
        <f t="shared" si="39"/>
        <v>15</v>
      </c>
      <c r="G212" s="1" t="str">
        <f t="shared" si="40"/>
        <v>prog_engl_name_______</v>
      </c>
      <c r="H212" s="57"/>
      <c r="I212" s="23" t="s">
        <v>873</v>
      </c>
      <c r="J212" s="57" t="s">
        <v>874</v>
      </c>
      <c r="K212" s="23" t="s">
        <v>793</v>
      </c>
      <c r="L212" s="57" t="s">
        <v>794</v>
      </c>
      <c r="M212" s="23" t="s">
        <v>473</v>
      </c>
      <c r="N212" s="57" t="s">
        <v>486</v>
      </c>
      <c r="O212" s="23"/>
    </row>
    <row r="213" spans="2:16" ht="17.25" customHeight="1" x14ac:dyDescent="0.15">
      <c r="B213" s="23" t="s">
        <v>909</v>
      </c>
      <c r="C213" s="1" t="str">
        <f t="shared" si="38"/>
        <v>FIRS_APPL_DATE_YN</v>
      </c>
      <c r="D213" s="1" t="s">
        <v>890</v>
      </c>
      <c r="E213" s="1">
        <v>0</v>
      </c>
      <c r="F213" s="1">
        <f t="shared" si="39"/>
        <v>18</v>
      </c>
      <c r="G213" s="1" t="str">
        <f t="shared" si="40"/>
        <v>firs_appl_date_yn______</v>
      </c>
      <c r="H213" s="57"/>
      <c r="I213" s="23" t="s">
        <v>917</v>
      </c>
      <c r="J213" s="57" t="s">
        <v>485</v>
      </c>
      <c r="K213" s="23" t="s">
        <v>918</v>
      </c>
      <c r="L213" s="57" t="s">
        <v>919</v>
      </c>
      <c r="M213" s="23" t="s">
        <v>527</v>
      </c>
      <c r="N213" s="57" t="s">
        <v>536</v>
      </c>
      <c r="O213" s="23" t="s">
        <v>909</v>
      </c>
      <c r="P213" s="1" t="s">
        <v>538</v>
      </c>
    </row>
    <row r="214" spans="2:16" ht="17.25" customHeight="1" x14ac:dyDescent="0.15">
      <c r="B214" s="23" t="s">
        <v>922</v>
      </c>
      <c r="C214" s="1" t="str">
        <f t="shared" si="38"/>
        <v>FIRS_APPL_CONT_NAME</v>
      </c>
      <c r="D214" s="1" t="s">
        <v>761</v>
      </c>
      <c r="E214" s="1">
        <v>30</v>
      </c>
      <c r="F214" s="1">
        <f t="shared" si="39"/>
        <v>20</v>
      </c>
      <c r="G214" s="1" t="str">
        <f t="shared" si="40"/>
        <v>firs_appl_cont_name______</v>
      </c>
      <c r="H214" s="57"/>
      <c r="I214" s="23" t="s">
        <v>917</v>
      </c>
      <c r="J214" s="57" t="s">
        <v>485</v>
      </c>
      <c r="K214" s="23" t="s">
        <v>918</v>
      </c>
      <c r="L214" s="57" t="s">
        <v>919</v>
      </c>
      <c r="M214" s="23" t="s">
        <v>810</v>
      </c>
      <c r="N214" s="57" t="s">
        <v>811</v>
      </c>
      <c r="O214" s="23" t="s">
        <v>473</v>
      </c>
      <c r="P214" s="1" t="s">
        <v>486</v>
      </c>
    </row>
    <row r="215" spans="2:16" ht="17.25" customHeight="1" x14ac:dyDescent="0.15">
      <c r="B215" s="23" t="s">
        <v>910</v>
      </c>
      <c r="C215" s="1" t="str">
        <f t="shared" si="38"/>
        <v>LAST_APPL_DATE</v>
      </c>
      <c r="D215" s="1" t="s">
        <v>890</v>
      </c>
      <c r="E215" s="1">
        <v>1</v>
      </c>
      <c r="F215" s="1">
        <f t="shared" si="39"/>
        <v>15</v>
      </c>
      <c r="G215" s="1" t="str">
        <f t="shared" si="40"/>
        <v>last_appl_date_______</v>
      </c>
      <c r="H215" s="57"/>
      <c r="I215" s="23" t="s">
        <v>920</v>
      </c>
      <c r="J215" s="57" t="s">
        <v>487</v>
      </c>
      <c r="K215" s="23" t="s">
        <v>918</v>
      </c>
      <c r="L215" s="57" t="s">
        <v>919</v>
      </c>
      <c r="M215" s="23" t="s">
        <v>527</v>
      </c>
      <c r="N215" s="57" t="s">
        <v>536</v>
      </c>
      <c r="O215" s="23"/>
    </row>
    <row r="216" spans="2:16" ht="17.25" customHeight="1" x14ac:dyDescent="0.15">
      <c r="B216" s="23" t="s">
        <v>921</v>
      </c>
      <c r="C216" s="1" t="str">
        <f t="shared" si="38"/>
        <v>LAST_APPL_CONT_NAME</v>
      </c>
      <c r="D216" s="1" t="s">
        <v>761</v>
      </c>
      <c r="E216" s="1">
        <v>30</v>
      </c>
      <c r="F216" s="1">
        <f t="shared" si="39"/>
        <v>20</v>
      </c>
      <c r="G216" s="1" t="str">
        <f t="shared" si="40"/>
        <v>last_appl_cont_name______</v>
      </c>
      <c r="H216" s="57"/>
      <c r="I216" s="23" t="s">
        <v>920</v>
      </c>
      <c r="J216" s="57" t="s">
        <v>487</v>
      </c>
      <c r="K216" s="23" t="s">
        <v>918</v>
      </c>
      <c r="L216" s="57" t="s">
        <v>919</v>
      </c>
      <c r="M216" s="23" t="s">
        <v>810</v>
      </c>
      <c r="N216" s="57" t="s">
        <v>811</v>
      </c>
      <c r="O216" s="23" t="s">
        <v>473</v>
      </c>
      <c r="P216" s="1" t="s">
        <v>486</v>
      </c>
    </row>
    <row r="217" spans="2:16" ht="17.25" customHeight="1" x14ac:dyDescent="0.15">
      <c r="B217" s="23" t="s">
        <v>911</v>
      </c>
      <c r="C217" s="1" t="str">
        <f t="shared" si="38"/>
        <v>APPL_SERI_NO</v>
      </c>
      <c r="D217" s="1" t="s">
        <v>787</v>
      </c>
      <c r="E217" s="1">
        <v>9</v>
      </c>
      <c r="F217" s="1">
        <f t="shared" si="39"/>
        <v>13</v>
      </c>
      <c r="G217" s="1" t="str">
        <f t="shared" si="40"/>
        <v>appl_seri_no_______</v>
      </c>
      <c r="H217" s="57"/>
      <c r="I217" s="23" t="s">
        <v>918</v>
      </c>
      <c r="J217" s="57" t="s">
        <v>919</v>
      </c>
      <c r="K217" s="23" t="s">
        <v>521</v>
      </c>
      <c r="L217" s="57" t="s">
        <v>923</v>
      </c>
      <c r="M217" s="23" t="s">
        <v>452</v>
      </c>
      <c r="N217" s="57" t="s">
        <v>524</v>
      </c>
      <c r="O217" s="23"/>
    </row>
    <row r="218" spans="2:16" ht="17.25" customHeight="1" x14ac:dyDescent="0.15">
      <c r="B218" s="23" t="s">
        <v>916</v>
      </c>
      <c r="C218" s="1" t="str">
        <f t="shared" si="38"/>
        <v>PROG_SUMM_CONT</v>
      </c>
      <c r="D218" s="1" t="s">
        <v>761</v>
      </c>
      <c r="E218" s="1">
        <v>500</v>
      </c>
      <c r="F218" s="1">
        <f t="shared" si="39"/>
        <v>15</v>
      </c>
      <c r="G218" s="1" t="str">
        <f t="shared" si="40"/>
        <v>prog_summ_cont_______</v>
      </c>
      <c r="H218" s="57"/>
      <c r="I218" s="23" t="s">
        <v>873</v>
      </c>
      <c r="J218" s="57" t="s">
        <v>874</v>
      </c>
      <c r="K218" s="23" t="s">
        <v>924</v>
      </c>
      <c r="L218" s="57" t="s">
        <v>926</v>
      </c>
      <c r="M218" s="23" t="s">
        <v>925</v>
      </c>
      <c r="N218" s="57" t="s">
        <v>927</v>
      </c>
      <c r="O218" s="23"/>
    </row>
    <row r="219" spans="2:16" ht="17.25" customHeight="1" x14ac:dyDescent="0.15">
      <c r="B219" s="17" t="s">
        <v>928</v>
      </c>
      <c r="C219" s="1" t="str">
        <f t="shared" si="38"/>
        <v>CONT_DEPA_CODE</v>
      </c>
      <c r="D219" s="1" t="s">
        <v>761</v>
      </c>
      <c r="E219" s="1">
        <v>5</v>
      </c>
      <c r="F219" s="1">
        <f t="shared" si="39"/>
        <v>15</v>
      </c>
      <c r="G219" s="1" t="str">
        <f t="shared" si="40"/>
        <v>cont_depa_code_______</v>
      </c>
      <c r="H219" s="57"/>
      <c r="I219" s="17" t="s">
        <v>810</v>
      </c>
      <c r="J219" s="57" t="s">
        <v>811</v>
      </c>
      <c r="K219" s="17" t="s">
        <v>929</v>
      </c>
      <c r="L219" s="57" t="s">
        <v>930</v>
      </c>
      <c r="M219" s="17" t="s">
        <v>454</v>
      </c>
      <c r="N219" s="57" t="s">
        <v>488</v>
      </c>
    </row>
    <row r="220" spans="2:16" ht="17.25" customHeight="1" x14ac:dyDescent="0.15">
      <c r="B220" s="23" t="s">
        <v>933</v>
      </c>
      <c r="C220" s="1" t="str">
        <f t="shared" si="38"/>
        <v>TABL_ID</v>
      </c>
      <c r="D220" s="1" t="s">
        <v>761</v>
      </c>
      <c r="E220" s="1">
        <v>16</v>
      </c>
      <c r="F220" s="1">
        <f t="shared" si="39"/>
        <v>8</v>
      </c>
      <c r="G220" s="1" t="str">
        <f t="shared" si="40"/>
        <v>tabl_id________</v>
      </c>
      <c r="H220" s="57"/>
      <c r="I220" s="17" t="s">
        <v>938</v>
      </c>
      <c r="J220" s="57" t="s">
        <v>939</v>
      </c>
      <c r="K220" s="17" t="s">
        <v>497</v>
      </c>
      <c r="L220" s="57" t="s">
        <v>498</v>
      </c>
      <c r="M220" s="17"/>
      <c r="N220" s="57"/>
    </row>
    <row r="221" spans="2:16" ht="17.25" customHeight="1" x14ac:dyDescent="0.15">
      <c r="B221" s="23" t="s">
        <v>940</v>
      </c>
      <c r="C221" s="1" t="str">
        <f t="shared" si="38"/>
        <v>TABL_TYPE_CODE</v>
      </c>
      <c r="D221" s="1" t="s">
        <v>761</v>
      </c>
      <c r="E221" s="1">
        <v>3</v>
      </c>
      <c r="F221" s="1">
        <f t="shared" si="39"/>
        <v>15</v>
      </c>
      <c r="G221" s="1" t="str">
        <f t="shared" si="40"/>
        <v>tabl_type_code_______</v>
      </c>
      <c r="H221" s="57"/>
      <c r="I221" s="17" t="s">
        <v>938</v>
      </c>
      <c r="J221" s="57" t="s">
        <v>939</v>
      </c>
      <c r="K221" s="17" t="s">
        <v>875</v>
      </c>
      <c r="L221" s="57" t="s">
        <v>880</v>
      </c>
      <c r="M221" s="17" t="s">
        <v>454</v>
      </c>
      <c r="N221" s="57" t="s">
        <v>488</v>
      </c>
    </row>
    <row r="222" spans="2:16" ht="17.25" customHeight="1" x14ac:dyDescent="0.15">
      <c r="B222" s="23" t="s">
        <v>935</v>
      </c>
      <c r="C222" s="1" t="str">
        <f t="shared" si="38"/>
        <v>TABL_KORE_NAME</v>
      </c>
      <c r="D222" s="1" t="s">
        <v>761</v>
      </c>
      <c r="E222" s="1">
        <v>30</v>
      </c>
      <c r="F222" s="1">
        <f t="shared" si="39"/>
        <v>15</v>
      </c>
      <c r="G222" s="1" t="str">
        <f t="shared" si="40"/>
        <v>tabl_kore_name_______</v>
      </c>
      <c r="H222" s="57"/>
      <c r="I222" s="17" t="s">
        <v>938</v>
      </c>
      <c r="J222" s="57" t="s">
        <v>939</v>
      </c>
      <c r="K222" s="23" t="s">
        <v>791</v>
      </c>
      <c r="L222" s="57" t="s">
        <v>792</v>
      </c>
      <c r="M222" s="23" t="s">
        <v>473</v>
      </c>
      <c r="N222" s="57" t="s">
        <v>486</v>
      </c>
    </row>
    <row r="223" spans="2:16" ht="17.25" customHeight="1" x14ac:dyDescent="0.15">
      <c r="B223" s="23" t="s">
        <v>936</v>
      </c>
      <c r="C223" s="1" t="str">
        <f t="shared" si="38"/>
        <v>TABL_ENGL_NAME</v>
      </c>
      <c r="D223" s="1" t="s">
        <v>761</v>
      </c>
      <c r="E223" s="1">
        <v>30</v>
      </c>
      <c r="F223" s="1">
        <f t="shared" si="39"/>
        <v>15</v>
      </c>
      <c r="G223" s="1" t="str">
        <f t="shared" si="40"/>
        <v>tabl_engl_name_______</v>
      </c>
      <c r="H223" s="57"/>
      <c r="I223" s="17" t="s">
        <v>938</v>
      </c>
      <c r="J223" s="57" t="s">
        <v>939</v>
      </c>
      <c r="K223" s="23" t="s">
        <v>793</v>
      </c>
      <c r="L223" s="57" t="s">
        <v>794</v>
      </c>
      <c r="M223" s="23" t="s">
        <v>473</v>
      </c>
      <c r="N223" s="57" t="s">
        <v>486</v>
      </c>
    </row>
    <row r="224" spans="2:16" ht="17.25" customHeight="1" x14ac:dyDescent="0.15">
      <c r="B224" s="23" t="s">
        <v>937</v>
      </c>
      <c r="C224" s="1" t="str">
        <f t="shared" si="38"/>
        <v>TABL_SUMM_CONT</v>
      </c>
      <c r="D224" s="1" t="s">
        <v>761</v>
      </c>
      <c r="E224" s="1">
        <v>500</v>
      </c>
      <c r="F224" s="1">
        <f t="shared" si="39"/>
        <v>15</v>
      </c>
      <c r="G224" s="1" t="str">
        <f t="shared" si="40"/>
        <v>tabl_summ_cont_______</v>
      </c>
      <c r="H224" s="57"/>
      <c r="I224" s="17" t="s">
        <v>938</v>
      </c>
      <c r="J224" s="57" t="s">
        <v>939</v>
      </c>
      <c r="K224" s="23" t="s">
        <v>924</v>
      </c>
      <c r="L224" s="57" t="s">
        <v>926</v>
      </c>
      <c r="M224" s="23" t="s">
        <v>925</v>
      </c>
      <c r="N224" s="57" t="s">
        <v>927</v>
      </c>
    </row>
    <row r="225" spans="2:16" ht="17.25" customHeight="1" x14ac:dyDescent="0.15">
      <c r="B225" s="17"/>
      <c r="C225" s="1" t="str">
        <f t="shared" si="38"/>
        <v>ERRO_TEXT_RECI_YN</v>
      </c>
      <c r="D225" s="1" t="s">
        <v>761</v>
      </c>
      <c r="E225" s="1">
        <v>1</v>
      </c>
      <c r="F225" s="1">
        <f t="shared" si="39"/>
        <v>18</v>
      </c>
      <c r="G225" s="1" t="str">
        <f t="shared" si="40"/>
        <v>erro_text_reci_yn______</v>
      </c>
      <c r="H225" s="57"/>
      <c r="I225" s="17" t="s">
        <v>884</v>
      </c>
      <c r="J225" s="57" t="s">
        <v>759</v>
      </c>
      <c r="K225" s="17" t="s">
        <v>885</v>
      </c>
      <c r="L225" s="57" t="s">
        <v>889</v>
      </c>
      <c r="M225" s="17" t="s">
        <v>886</v>
      </c>
      <c r="N225" s="57" t="s">
        <v>887</v>
      </c>
      <c r="O225" s="1" t="s">
        <v>526</v>
      </c>
      <c r="P225" s="1" t="s">
        <v>538</v>
      </c>
    </row>
    <row r="226" spans="2:16" ht="17.25" customHeight="1" x14ac:dyDescent="0.15">
      <c r="B226" s="17"/>
      <c r="C226" s="1" t="str">
        <f t="shared" si="38"/>
        <v>ERRO_TEXT_RECI_YN</v>
      </c>
      <c r="D226" s="1" t="s">
        <v>761</v>
      </c>
      <c r="E226" s="1">
        <v>1</v>
      </c>
      <c r="F226" s="1">
        <f t="shared" si="39"/>
        <v>18</v>
      </c>
      <c r="G226" s="1" t="str">
        <f t="shared" si="40"/>
        <v>erro_text_reci_yn______</v>
      </c>
      <c r="H226" s="57"/>
      <c r="I226" s="17" t="s">
        <v>884</v>
      </c>
      <c r="J226" s="57" t="s">
        <v>759</v>
      </c>
      <c r="K226" s="17" t="s">
        <v>885</v>
      </c>
      <c r="L226" s="57" t="s">
        <v>889</v>
      </c>
      <c r="M226" s="17" t="s">
        <v>886</v>
      </c>
      <c r="N226" s="57" t="s">
        <v>887</v>
      </c>
      <c r="O226" s="1" t="s">
        <v>526</v>
      </c>
      <c r="P226" s="1" t="s">
        <v>538</v>
      </c>
    </row>
    <row r="227" spans="2:16" ht="17.25" customHeight="1" x14ac:dyDescent="0.15">
      <c r="B227" s="17"/>
      <c r="C227" s="1" t="str">
        <f t="shared" si="38"/>
        <v>ERRO_TEXT_RECI_YN</v>
      </c>
      <c r="D227" s="1" t="s">
        <v>761</v>
      </c>
      <c r="E227" s="1">
        <v>1</v>
      </c>
      <c r="F227" s="1">
        <f t="shared" si="39"/>
        <v>18</v>
      </c>
      <c r="G227" s="1" t="str">
        <f t="shared" si="40"/>
        <v>erro_text_reci_yn______</v>
      </c>
      <c r="H227" s="57"/>
      <c r="I227" s="17" t="s">
        <v>884</v>
      </c>
      <c r="J227" s="57" t="s">
        <v>759</v>
      </c>
      <c r="K227" s="17" t="s">
        <v>885</v>
      </c>
      <c r="L227" s="57" t="s">
        <v>889</v>
      </c>
      <c r="M227" s="17" t="s">
        <v>886</v>
      </c>
      <c r="N227" s="57" t="s">
        <v>887</v>
      </c>
      <c r="O227" s="1" t="s">
        <v>526</v>
      </c>
      <c r="P227" s="1" t="s">
        <v>538</v>
      </c>
    </row>
    <row r="228" spans="2:16" ht="17.25" customHeight="1" x14ac:dyDescent="0.15">
      <c r="B228" s="17"/>
      <c r="C228" s="1" t="str">
        <f t="shared" si="38"/>
        <v>ERRO_TEXT_RECI_YN</v>
      </c>
      <c r="D228" s="1" t="s">
        <v>761</v>
      </c>
      <c r="E228" s="1">
        <v>1</v>
      </c>
      <c r="F228" s="1">
        <f t="shared" si="39"/>
        <v>18</v>
      </c>
      <c r="G228" s="1" t="str">
        <f t="shared" si="40"/>
        <v>erro_text_reci_yn______</v>
      </c>
      <c r="H228" s="57"/>
      <c r="I228" s="17" t="s">
        <v>884</v>
      </c>
      <c r="J228" s="57" t="s">
        <v>759</v>
      </c>
      <c r="K228" s="17" t="s">
        <v>885</v>
      </c>
      <c r="L228" s="57" t="s">
        <v>889</v>
      </c>
      <c r="M228" s="17" t="s">
        <v>886</v>
      </c>
      <c r="N228" s="57" t="s">
        <v>887</v>
      </c>
      <c r="O228" s="1" t="s">
        <v>526</v>
      </c>
      <c r="P228" s="1" t="s">
        <v>538</v>
      </c>
    </row>
    <row r="229" spans="2:16" ht="17.25" customHeight="1" x14ac:dyDescent="0.15">
      <c r="B229" s="17"/>
      <c r="C229" s="1" t="str">
        <f t="shared" si="38"/>
        <v>ERRO_TEXT_RECI_YN</v>
      </c>
      <c r="D229" s="1" t="s">
        <v>761</v>
      </c>
      <c r="E229" s="1">
        <v>1</v>
      </c>
      <c r="F229" s="1">
        <f t="shared" si="39"/>
        <v>18</v>
      </c>
      <c r="G229" s="1" t="str">
        <f t="shared" si="40"/>
        <v>erro_text_reci_yn______</v>
      </c>
      <c r="H229" s="57"/>
      <c r="I229" s="17" t="s">
        <v>884</v>
      </c>
      <c r="J229" s="57" t="s">
        <v>759</v>
      </c>
      <c r="K229" s="17" t="s">
        <v>885</v>
      </c>
      <c r="L229" s="57" t="s">
        <v>889</v>
      </c>
      <c r="M229" s="17" t="s">
        <v>886</v>
      </c>
      <c r="N229" s="57" t="s">
        <v>887</v>
      </c>
      <c r="O229" s="1" t="s">
        <v>526</v>
      </c>
      <c r="P229" s="1" t="s">
        <v>538</v>
      </c>
    </row>
    <row r="230" spans="2:16" ht="17.25" customHeight="1" x14ac:dyDescent="0.15">
      <c r="B230" s="17"/>
      <c r="C230" s="1" t="str">
        <f t="shared" si="38"/>
        <v>ERRO_TEXT_RECI_YN</v>
      </c>
      <c r="D230" s="1" t="s">
        <v>761</v>
      </c>
      <c r="E230" s="1">
        <v>1</v>
      </c>
      <c r="F230" s="1">
        <f t="shared" si="39"/>
        <v>18</v>
      </c>
      <c r="G230" s="1" t="str">
        <f t="shared" si="40"/>
        <v>erro_text_reci_yn______</v>
      </c>
      <c r="H230" s="57"/>
      <c r="I230" s="17" t="s">
        <v>884</v>
      </c>
      <c r="J230" s="57" t="s">
        <v>759</v>
      </c>
      <c r="K230" s="17" t="s">
        <v>885</v>
      </c>
      <c r="L230" s="57" t="s">
        <v>889</v>
      </c>
      <c r="M230" s="17" t="s">
        <v>886</v>
      </c>
      <c r="N230" s="57" t="s">
        <v>887</v>
      </c>
      <c r="O230" s="1" t="s">
        <v>526</v>
      </c>
      <c r="P230" s="1" t="s">
        <v>538</v>
      </c>
    </row>
    <row r="231" spans="2:16" ht="17.25" customHeight="1" x14ac:dyDescent="0.15">
      <c r="B231" s="17"/>
      <c r="C231" s="1" t="str">
        <f t="shared" si="38"/>
        <v>ERRO_TEXT_RECI_YN</v>
      </c>
      <c r="D231" s="1" t="s">
        <v>761</v>
      </c>
      <c r="E231" s="1">
        <v>1</v>
      </c>
      <c r="F231" s="1">
        <f t="shared" si="39"/>
        <v>18</v>
      </c>
      <c r="G231" s="1" t="str">
        <f t="shared" si="40"/>
        <v>erro_text_reci_yn______</v>
      </c>
      <c r="H231" s="57"/>
      <c r="I231" s="17" t="s">
        <v>884</v>
      </c>
      <c r="J231" s="57" t="s">
        <v>759</v>
      </c>
      <c r="K231" s="17" t="s">
        <v>885</v>
      </c>
      <c r="L231" s="57" t="s">
        <v>889</v>
      </c>
      <c r="M231" s="17" t="s">
        <v>886</v>
      </c>
      <c r="N231" s="57" t="s">
        <v>887</v>
      </c>
      <c r="O231" s="1" t="s">
        <v>526</v>
      </c>
      <c r="P231" s="1" t="s">
        <v>538</v>
      </c>
    </row>
    <row r="232" spans="2:16" ht="17.25" customHeight="1" x14ac:dyDescent="0.15">
      <c r="B232" s="17"/>
      <c r="C232" s="1" t="str">
        <f t="shared" si="38"/>
        <v>ERRO_TEXT_RECI_YN</v>
      </c>
      <c r="D232" s="1" t="s">
        <v>761</v>
      </c>
      <c r="E232" s="1">
        <v>1</v>
      </c>
      <c r="F232" s="1">
        <f t="shared" si="39"/>
        <v>18</v>
      </c>
      <c r="G232" s="1" t="str">
        <f t="shared" si="40"/>
        <v>erro_text_reci_yn______</v>
      </c>
      <c r="H232" s="57"/>
      <c r="I232" s="17" t="s">
        <v>884</v>
      </c>
      <c r="J232" s="57" t="s">
        <v>759</v>
      </c>
      <c r="K232" s="17" t="s">
        <v>885</v>
      </c>
      <c r="L232" s="57" t="s">
        <v>889</v>
      </c>
      <c r="M232" s="17" t="s">
        <v>886</v>
      </c>
      <c r="N232" s="57" t="s">
        <v>887</v>
      </c>
      <c r="O232" s="1" t="s">
        <v>526</v>
      </c>
      <c r="P232" s="1" t="s">
        <v>538</v>
      </c>
    </row>
    <row r="233" spans="2:16" ht="17.25" customHeight="1" x14ac:dyDescent="0.15">
      <c r="B233" s="17"/>
      <c r="C233" s="1" t="str">
        <f t="shared" si="38"/>
        <v>ERRO_TEXT_RECI_YN</v>
      </c>
      <c r="D233" s="1" t="s">
        <v>761</v>
      </c>
      <c r="E233" s="1">
        <v>1</v>
      </c>
      <c r="F233" s="1">
        <f t="shared" si="39"/>
        <v>18</v>
      </c>
      <c r="G233" s="1" t="str">
        <f t="shared" si="40"/>
        <v>erro_text_reci_yn______</v>
      </c>
      <c r="H233" s="57"/>
      <c r="I233" s="17" t="s">
        <v>884</v>
      </c>
      <c r="J233" s="57" t="s">
        <v>759</v>
      </c>
      <c r="K233" s="17" t="s">
        <v>885</v>
      </c>
      <c r="L233" s="57" t="s">
        <v>889</v>
      </c>
      <c r="M233" s="17" t="s">
        <v>886</v>
      </c>
      <c r="N233" s="57" t="s">
        <v>887</v>
      </c>
      <c r="O233" s="1" t="s">
        <v>526</v>
      </c>
      <c r="P233" s="1" t="s">
        <v>538</v>
      </c>
    </row>
    <row r="234" spans="2:16" ht="17.25" customHeight="1" x14ac:dyDescent="0.15">
      <c r="B234" s="17"/>
      <c r="C234" s="1" t="str">
        <f t="shared" si="38"/>
        <v>ERRO_TEXT_RECI_YN</v>
      </c>
      <c r="D234" s="1" t="s">
        <v>761</v>
      </c>
      <c r="E234" s="1">
        <v>1</v>
      </c>
      <c r="F234" s="1">
        <f t="shared" si="39"/>
        <v>18</v>
      </c>
      <c r="G234" s="1" t="str">
        <f t="shared" si="40"/>
        <v>erro_text_reci_yn______</v>
      </c>
      <c r="H234" s="57"/>
      <c r="I234" s="17" t="s">
        <v>884</v>
      </c>
      <c r="J234" s="57" t="s">
        <v>759</v>
      </c>
      <c r="K234" s="17" t="s">
        <v>885</v>
      </c>
      <c r="L234" s="57" t="s">
        <v>889</v>
      </c>
      <c r="M234" s="17" t="s">
        <v>886</v>
      </c>
      <c r="N234" s="57" t="s">
        <v>887</v>
      </c>
      <c r="O234" s="1" t="s">
        <v>526</v>
      </c>
      <c r="P234" s="1" t="s">
        <v>538</v>
      </c>
    </row>
    <row r="235" spans="2:16" ht="17.25" customHeight="1" x14ac:dyDescent="0.15">
      <c r="B235" s="17"/>
      <c r="C235" s="1" t="str">
        <f t="shared" si="38"/>
        <v>ERRO_TEXT_RECI_YN</v>
      </c>
      <c r="D235" s="1" t="s">
        <v>761</v>
      </c>
      <c r="E235" s="1">
        <v>1</v>
      </c>
      <c r="F235" s="1">
        <f t="shared" si="39"/>
        <v>18</v>
      </c>
      <c r="G235" s="1" t="str">
        <f t="shared" si="40"/>
        <v>erro_text_reci_yn______</v>
      </c>
      <c r="H235" s="57"/>
      <c r="I235" s="17" t="s">
        <v>884</v>
      </c>
      <c r="J235" s="57" t="s">
        <v>759</v>
      </c>
      <c r="K235" s="17" t="s">
        <v>885</v>
      </c>
      <c r="L235" s="57" t="s">
        <v>889</v>
      </c>
      <c r="M235" s="17" t="s">
        <v>886</v>
      </c>
      <c r="N235" s="57" t="s">
        <v>887</v>
      </c>
      <c r="O235" s="1" t="s">
        <v>526</v>
      </c>
      <c r="P235" s="1" t="s">
        <v>538</v>
      </c>
    </row>
    <row r="236" spans="2:16" ht="17.25" customHeight="1" x14ac:dyDescent="0.15">
      <c r="B236" s="17"/>
      <c r="C236" s="1" t="str">
        <f t="shared" si="38"/>
        <v>ERRO_TEXT_RECI_YN</v>
      </c>
      <c r="D236" s="1" t="s">
        <v>761</v>
      </c>
      <c r="E236" s="1">
        <v>1</v>
      </c>
      <c r="F236" s="1">
        <f t="shared" si="39"/>
        <v>18</v>
      </c>
      <c r="G236" s="1" t="str">
        <f t="shared" si="40"/>
        <v>erro_text_reci_yn______</v>
      </c>
      <c r="H236" s="57"/>
      <c r="I236" s="17" t="s">
        <v>884</v>
      </c>
      <c r="J236" s="57" t="s">
        <v>759</v>
      </c>
      <c r="K236" s="17" t="s">
        <v>885</v>
      </c>
      <c r="L236" s="57" t="s">
        <v>889</v>
      </c>
      <c r="M236" s="17" t="s">
        <v>886</v>
      </c>
      <c r="N236" s="57" t="s">
        <v>887</v>
      </c>
      <c r="O236" s="1" t="s">
        <v>526</v>
      </c>
      <c r="P236" s="1" t="s">
        <v>538</v>
      </c>
    </row>
    <row r="237" spans="2:16" ht="17.25" customHeight="1" x14ac:dyDescent="0.15">
      <c r="B237" s="17"/>
      <c r="C237" s="1" t="str">
        <f t="shared" si="38"/>
        <v>ERRO_TEXT_RECI_YN</v>
      </c>
      <c r="D237" s="1" t="s">
        <v>761</v>
      </c>
      <c r="E237" s="1">
        <v>1</v>
      </c>
      <c r="F237" s="1">
        <f t="shared" si="39"/>
        <v>18</v>
      </c>
      <c r="G237" s="1" t="str">
        <f t="shared" si="40"/>
        <v>erro_text_reci_yn______</v>
      </c>
      <c r="H237" s="57"/>
      <c r="I237" s="17" t="s">
        <v>884</v>
      </c>
      <c r="J237" s="57" t="s">
        <v>759</v>
      </c>
      <c r="K237" s="17" t="s">
        <v>885</v>
      </c>
      <c r="L237" s="57" t="s">
        <v>889</v>
      </c>
      <c r="M237" s="17" t="s">
        <v>886</v>
      </c>
      <c r="N237" s="57" t="s">
        <v>887</v>
      </c>
      <c r="O237" s="1" t="s">
        <v>526</v>
      </c>
      <c r="P237" s="1" t="s">
        <v>538</v>
      </c>
    </row>
    <row r="238" spans="2:16" ht="17.25" customHeight="1" x14ac:dyDescent="0.15">
      <c r="B238" s="17"/>
      <c r="C238" s="1" t="str">
        <f t="shared" si="38"/>
        <v>ERRO_TEXT_RECI_YN</v>
      </c>
      <c r="D238" s="1" t="s">
        <v>761</v>
      </c>
      <c r="E238" s="1">
        <v>1</v>
      </c>
      <c r="F238" s="1">
        <f t="shared" si="39"/>
        <v>18</v>
      </c>
      <c r="G238" s="1" t="str">
        <f t="shared" si="40"/>
        <v>erro_text_reci_yn______</v>
      </c>
      <c r="H238" s="57"/>
      <c r="I238" s="17" t="s">
        <v>884</v>
      </c>
      <c r="J238" s="57" t="s">
        <v>759</v>
      </c>
      <c r="K238" s="17" t="s">
        <v>885</v>
      </c>
      <c r="L238" s="57" t="s">
        <v>889</v>
      </c>
      <c r="M238" s="17" t="s">
        <v>886</v>
      </c>
      <c r="N238" s="57" t="s">
        <v>887</v>
      </c>
      <c r="O238" s="1" t="s">
        <v>526</v>
      </c>
      <c r="P238" s="1" t="s">
        <v>538</v>
      </c>
    </row>
    <row r="239" spans="2:16" ht="17.25" customHeight="1" x14ac:dyDescent="0.15">
      <c r="B239" s="17"/>
      <c r="C239" s="1" t="str">
        <f t="shared" si="38"/>
        <v>ERRO_TEXT_RECI_YN</v>
      </c>
      <c r="D239" s="1" t="s">
        <v>761</v>
      </c>
      <c r="E239" s="1">
        <v>1</v>
      </c>
      <c r="F239" s="1">
        <f t="shared" si="39"/>
        <v>18</v>
      </c>
      <c r="G239" s="1" t="str">
        <f t="shared" si="40"/>
        <v>erro_text_reci_yn______</v>
      </c>
      <c r="H239" s="57"/>
      <c r="I239" s="17" t="s">
        <v>884</v>
      </c>
      <c r="J239" s="57" t="s">
        <v>759</v>
      </c>
      <c r="K239" s="17" t="s">
        <v>885</v>
      </c>
      <c r="L239" s="57" t="s">
        <v>889</v>
      </c>
      <c r="M239" s="17" t="s">
        <v>886</v>
      </c>
      <c r="N239" s="57" t="s">
        <v>887</v>
      </c>
      <c r="O239" s="1" t="s">
        <v>526</v>
      </c>
      <c r="P239" s="1" t="s">
        <v>538</v>
      </c>
    </row>
    <row r="240" spans="2:16" ht="17.25" customHeight="1" x14ac:dyDescent="0.15">
      <c r="B240" s="17"/>
      <c r="C240" s="1" t="str">
        <f t="shared" si="38"/>
        <v>ERRO_TEXT_RECI_YN</v>
      </c>
      <c r="D240" s="1" t="s">
        <v>761</v>
      </c>
      <c r="E240" s="1">
        <v>1</v>
      </c>
      <c r="F240" s="1">
        <f t="shared" si="39"/>
        <v>18</v>
      </c>
      <c r="G240" s="1" t="str">
        <f t="shared" si="40"/>
        <v>erro_text_reci_yn______</v>
      </c>
      <c r="H240" s="57"/>
      <c r="I240" s="17" t="s">
        <v>884</v>
      </c>
      <c r="J240" s="57" t="s">
        <v>759</v>
      </c>
      <c r="K240" s="17" t="s">
        <v>885</v>
      </c>
      <c r="L240" s="57" t="s">
        <v>889</v>
      </c>
      <c r="M240" s="17" t="s">
        <v>886</v>
      </c>
      <c r="N240" s="57" t="s">
        <v>887</v>
      </c>
      <c r="O240" s="1" t="s">
        <v>526</v>
      </c>
      <c r="P240" s="1" t="s">
        <v>538</v>
      </c>
    </row>
    <row r="241" spans="2:16" ht="17.25" customHeight="1" x14ac:dyDescent="0.15">
      <c r="B241" s="17"/>
      <c r="C241" s="1" t="str">
        <f t="shared" ref="C241:C272" si="44">UPPER(TRIM(MID(G241,1,(F241-1))))</f>
        <v>ERRO_TEXT_RECI_YN</v>
      </c>
      <c r="D241" s="1" t="s">
        <v>761</v>
      </c>
      <c r="E241" s="1">
        <v>1</v>
      </c>
      <c r="F241" s="1">
        <f t="shared" ref="F241:F272" si="45">SEARCH("__",G241)</f>
        <v>18</v>
      </c>
      <c r="G241" s="1" t="str">
        <f t="shared" ref="G241:G272" si="46">CONCATENATE(LEFT(J241,4),"_",LEFT(L241,4),"_",LEFT(N241,4),"_",LEFT(P241,4),"_",LEFT(R241,4),"_",LEFT(T241,4),"_",LEFT(V241,4),"_",LEFT(W241,4),"_",LEFT(Y241,4),"_",LEFT(AA241,4))</f>
        <v>erro_text_reci_yn______</v>
      </c>
      <c r="H241" s="57"/>
      <c r="I241" s="17" t="s">
        <v>884</v>
      </c>
      <c r="J241" s="57" t="s">
        <v>759</v>
      </c>
      <c r="K241" s="17" t="s">
        <v>885</v>
      </c>
      <c r="L241" s="57" t="s">
        <v>889</v>
      </c>
      <c r="M241" s="17" t="s">
        <v>886</v>
      </c>
      <c r="N241" s="57" t="s">
        <v>887</v>
      </c>
      <c r="O241" s="1" t="s">
        <v>526</v>
      </c>
      <c r="P241" s="1" t="s">
        <v>538</v>
      </c>
    </row>
    <row r="242" spans="2:16" ht="17.25" customHeight="1" x14ac:dyDescent="0.15">
      <c r="B242" s="17"/>
      <c r="C242" s="1" t="str">
        <f t="shared" si="44"/>
        <v>ERRO_TEXT_RECI_YN</v>
      </c>
      <c r="D242" s="1" t="s">
        <v>761</v>
      </c>
      <c r="E242" s="1">
        <v>1</v>
      </c>
      <c r="F242" s="1">
        <f t="shared" si="45"/>
        <v>18</v>
      </c>
      <c r="G242" s="1" t="str">
        <f t="shared" si="46"/>
        <v>erro_text_reci_yn______</v>
      </c>
      <c r="H242" s="57"/>
      <c r="I242" s="17" t="s">
        <v>884</v>
      </c>
      <c r="J242" s="57" t="s">
        <v>759</v>
      </c>
      <c r="K242" s="17" t="s">
        <v>885</v>
      </c>
      <c r="L242" s="57" t="s">
        <v>889</v>
      </c>
      <c r="M242" s="17" t="s">
        <v>886</v>
      </c>
      <c r="N242" s="57" t="s">
        <v>887</v>
      </c>
      <c r="O242" s="1" t="s">
        <v>526</v>
      </c>
      <c r="P242" s="1" t="s">
        <v>538</v>
      </c>
    </row>
    <row r="243" spans="2:16" ht="17.25" customHeight="1" x14ac:dyDescent="0.15">
      <c r="B243" s="17"/>
      <c r="C243" s="1" t="str">
        <f t="shared" si="44"/>
        <v>ERRO_TEXT_RECI_YN</v>
      </c>
      <c r="D243" s="1" t="s">
        <v>761</v>
      </c>
      <c r="E243" s="1">
        <v>1</v>
      </c>
      <c r="F243" s="1">
        <f t="shared" si="45"/>
        <v>18</v>
      </c>
      <c r="G243" s="1" t="str">
        <f t="shared" si="46"/>
        <v>erro_text_reci_yn______</v>
      </c>
      <c r="H243" s="57"/>
      <c r="I243" s="17" t="s">
        <v>884</v>
      </c>
      <c r="J243" s="57" t="s">
        <v>759</v>
      </c>
      <c r="K243" s="17" t="s">
        <v>885</v>
      </c>
      <c r="L243" s="57" t="s">
        <v>889</v>
      </c>
      <c r="M243" s="17" t="s">
        <v>886</v>
      </c>
      <c r="N243" s="57" t="s">
        <v>887</v>
      </c>
      <c r="O243" s="1" t="s">
        <v>526</v>
      </c>
      <c r="P243" s="1" t="s">
        <v>538</v>
      </c>
    </row>
    <row r="244" spans="2:16" ht="17.25" customHeight="1" x14ac:dyDescent="0.15">
      <c r="B244" s="17"/>
      <c r="C244" s="1" t="str">
        <f t="shared" si="44"/>
        <v>ERRO_TEXT_RECI_YN</v>
      </c>
      <c r="D244" s="1" t="s">
        <v>761</v>
      </c>
      <c r="E244" s="1">
        <v>1</v>
      </c>
      <c r="F244" s="1">
        <f t="shared" si="45"/>
        <v>18</v>
      </c>
      <c r="G244" s="1" t="str">
        <f t="shared" si="46"/>
        <v>erro_text_reci_yn______</v>
      </c>
      <c r="H244" s="57"/>
      <c r="I244" s="17" t="s">
        <v>884</v>
      </c>
      <c r="J244" s="57" t="s">
        <v>759</v>
      </c>
      <c r="K244" s="17" t="s">
        <v>885</v>
      </c>
      <c r="L244" s="57" t="s">
        <v>889</v>
      </c>
      <c r="M244" s="17" t="s">
        <v>886</v>
      </c>
      <c r="N244" s="57" t="s">
        <v>887</v>
      </c>
      <c r="O244" s="1" t="s">
        <v>526</v>
      </c>
      <c r="P244" s="1" t="s">
        <v>538</v>
      </c>
    </row>
    <row r="245" spans="2:16" ht="17.25" customHeight="1" x14ac:dyDescent="0.15">
      <c r="B245" s="17"/>
      <c r="C245" s="1" t="str">
        <f t="shared" si="44"/>
        <v>ERRO_TEXT_RECI_YN</v>
      </c>
      <c r="D245" s="1" t="s">
        <v>761</v>
      </c>
      <c r="E245" s="1">
        <v>1</v>
      </c>
      <c r="F245" s="1">
        <f t="shared" si="45"/>
        <v>18</v>
      </c>
      <c r="G245" s="1" t="str">
        <f t="shared" si="46"/>
        <v>erro_text_reci_yn______</v>
      </c>
      <c r="H245" s="57"/>
      <c r="I245" s="17" t="s">
        <v>884</v>
      </c>
      <c r="J245" s="57" t="s">
        <v>759</v>
      </c>
      <c r="K245" s="17" t="s">
        <v>885</v>
      </c>
      <c r="L245" s="57" t="s">
        <v>889</v>
      </c>
      <c r="M245" s="17" t="s">
        <v>886</v>
      </c>
      <c r="N245" s="57" t="s">
        <v>887</v>
      </c>
      <c r="O245" s="1" t="s">
        <v>526</v>
      </c>
      <c r="P245" s="1" t="s">
        <v>538</v>
      </c>
    </row>
    <row r="246" spans="2:16" ht="17.25" customHeight="1" x14ac:dyDescent="0.15">
      <c r="B246" s="17"/>
      <c r="C246" s="1" t="str">
        <f t="shared" si="44"/>
        <v>ERRO_TEXT_RECI_YN</v>
      </c>
      <c r="D246" s="1" t="s">
        <v>761</v>
      </c>
      <c r="E246" s="1">
        <v>1</v>
      </c>
      <c r="F246" s="1">
        <f t="shared" si="45"/>
        <v>18</v>
      </c>
      <c r="G246" s="1" t="str">
        <f t="shared" si="46"/>
        <v>erro_text_reci_yn______</v>
      </c>
      <c r="H246" s="57"/>
      <c r="I246" s="17" t="s">
        <v>884</v>
      </c>
      <c r="J246" s="57" t="s">
        <v>759</v>
      </c>
      <c r="K246" s="17" t="s">
        <v>885</v>
      </c>
      <c r="L246" s="57" t="s">
        <v>889</v>
      </c>
      <c r="M246" s="17" t="s">
        <v>886</v>
      </c>
      <c r="N246" s="57" t="s">
        <v>887</v>
      </c>
      <c r="O246" s="1" t="s">
        <v>526</v>
      </c>
      <c r="P246" s="1" t="s">
        <v>538</v>
      </c>
    </row>
    <row r="247" spans="2:16" ht="17.25" customHeight="1" x14ac:dyDescent="0.15">
      <c r="B247" s="17"/>
      <c r="C247" s="1" t="str">
        <f t="shared" si="44"/>
        <v>ERRO_TEXT_RECI_YN</v>
      </c>
      <c r="D247" s="1" t="s">
        <v>761</v>
      </c>
      <c r="E247" s="1">
        <v>1</v>
      </c>
      <c r="F247" s="1">
        <f t="shared" si="45"/>
        <v>18</v>
      </c>
      <c r="G247" s="1" t="str">
        <f t="shared" si="46"/>
        <v>erro_text_reci_yn______</v>
      </c>
      <c r="H247" s="57"/>
      <c r="I247" s="17" t="s">
        <v>884</v>
      </c>
      <c r="J247" s="57" t="s">
        <v>759</v>
      </c>
      <c r="K247" s="17" t="s">
        <v>885</v>
      </c>
      <c r="L247" s="57" t="s">
        <v>889</v>
      </c>
      <c r="M247" s="17" t="s">
        <v>886</v>
      </c>
      <c r="N247" s="57" t="s">
        <v>887</v>
      </c>
      <c r="O247" s="1" t="s">
        <v>526</v>
      </c>
      <c r="P247" s="1" t="s">
        <v>538</v>
      </c>
    </row>
    <row r="248" spans="2:16" ht="17.25" customHeight="1" x14ac:dyDescent="0.15">
      <c r="B248" s="17"/>
      <c r="C248" s="1" t="str">
        <f t="shared" si="44"/>
        <v>ERRO_TEXT_RECI_YN</v>
      </c>
      <c r="D248" s="1" t="s">
        <v>761</v>
      </c>
      <c r="E248" s="1">
        <v>1</v>
      </c>
      <c r="F248" s="1">
        <f t="shared" si="45"/>
        <v>18</v>
      </c>
      <c r="G248" s="1" t="str">
        <f t="shared" si="46"/>
        <v>erro_text_reci_yn______</v>
      </c>
      <c r="H248" s="57"/>
      <c r="I248" s="17" t="s">
        <v>884</v>
      </c>
      <c r="J248" s="57" t="s">
        <v>759</v>
      </c>
      <c r="K248" s="17" t="s">
        <v>885</v>
      </c>
      <c r="L248" s="57" t="s">
        <v>889</v>
      </c>
      <c r="M248" s="17" t="s">
        <v>886</v>
      </c>
      <c r="N248" s="57" t="s">
        <v>887</v>
      </c>
      <c r="O248" s="1" t="s">
        <v>526</v>
      </c>
      <c r="P248" s="1" t="s">
        <v>538</v>
      </c>
    </row>
    <row r="249" spans="2:16" ht="17.25" customHeight="1" x14ac:dyDescent="0.15">
      <c r="B249" s="17"/>
      <c r="C249" s="1" t="str">
        <f t="shared" si="44"/>
        <v>ERRO_TEXT_RECI_YN</v>
      </c>
      <c r="D249" s="1" t="s">
        <v>761</v>
      </c>
      <c r="E249" s="1">
        <v>1</v>
      </c>
      <c r="F249" s="1">
        <f t="shared" si="45"/>
        <v>18</v>
      </c>
      <c r="G249" s="1" t="str">
        <f t="shared" si="46"/>
        <v>erro_text_reci_yn______</v>
      </c>
      <c r="H249" s="57"/>
      <c r="I249" s="17" t="s">
        <v>884</v>
      </c>
      <c r="J249" s="57" t="s">
        <v>759</v>
      </c>
      <c r="K249" s="17" t="s">
        <v>885</v>
      </c>
      <c r="L249" s="57" t="s">
        <v>889</v>
      </c>
      <c r="M249" s="17" t="s">
        <v>886</v>
      </c>
      <c r="N249" s="57" t="s">
        <v>887</v>
      </c>
      <c r="O249" s="1" t="s">
        <v>526</v>
      </c>
      <c r="P249" s="1" t="s">
        <v>538</v>
      </c>
    </row>
    <row r="250" spans="2:16" ht="17.25" customHeight="1" x14ac:dyDescent="0.15">
      <c r="B250" s="17"/>
      <c r="C250" s="1" t="str">
        <f t="shared" si="44"/>
        <v>ERRO_TEXT_RECI_YN</v>
      </c>
      <c r="D250" s="1" t="s">
        <v>761</v>
      </c>
      <c r="E250" s="1">
        <v>1</v>
      </c>
      <c r="F250" s="1">
        <f t="shared" si="45"/>
        <v>18</v>
      </c>
      <c r="G250" s="1" t="str">
        <f t="shared" si="46"/>
        <v>erro_text_reci_yn______</v>
      </c>
      <c r="H250" s="57"/>
      <c r="I250" s="17" t="s">
        <v>884</v>
      </c>
      <c r="J250" s="57" t="s">
        <v>759</v>
      </c>
      <c r="K250" s="17" t="s">
        <v>885</v>
      </c>
      <c r="L250" s="57" t="s">
        <v>889</v>
      </c>
      <c r="M250" s="17" t="s">
        <v>886</v>
      </c>
      <c r="N250" s="57" t="s">
        <v>887</v>
      </c>
      <c r="O250" s="1" t="s">
        <v>526</v>
      </c>
      <c r="P250" s="1" t="s">
        <v>538</v>
      </c>
    </row>
    <row r="251" spans="2:16" ht="17.25" customHeight="1" x14ac:dyDescent="0.15">
      <c r="B251" s="17"/>
      <c r="C251" s="1" t="str">
        <f t="shared" si="44"/>
        <v>ERRO_TEXT_RECI_YN</v>
      </c>
      <c r="D251" s="1" t="s">
        <v>761</v>
      </c>
      <c r="E251" s="1">
        <v>1</v>
      </c>
      <c r="F251" s="1">
        <f t="shared" si="45"/>
        <v>18</v>
      </c>
      <c r="G251" s="1" t="str">
        <f t="shared" si="46"/>
        <v>erro_text_reci_yn______</v>
      </c>
      <c r="H251" s="57"/>
      <c r="I251" s="17" t="s">
        <v>884</v>
      </c>
      <c r="J251" s="57" t="s">
        <v>759</v>
      </c>
      <c r="K251" s="17" t="s">
        <v>885</v>
      </c>
      <c r="L251" s="57" t="s">
        <v>889</v>
      </c>
      <c r="M251" s="17" t="s">
        <v>886</v>
      </c>
      <c r="N251" s="57" t="s">
        <v>887</v>
      </c>
      <c r="O251" s="1" t="s">
        <v>526</v>
      </c>
      <c r="P251" s="1" t="s">
        <v>538</v>
      </c>
    </row>
    <row r="252" spans="2:16" ht="17.25" customHeight="1" x14ac:dyDescent="0.15">
      <c r="B252" s="17"/>
      <c r="C252" s="1" t="str">
        <f t="shared" si="44"/>
        <v>ERRO_TEXT_RECI_YN</v>
      </c>
      <c r="D252" s="1" t="s">
        <v>761</v>
      </c>
      <c r="E252" s="1">
        <v>1</v>
      </c>
      <c r="F252" s="1">
        <f t="shared" si="45"/>
        <v>18</v>
      </c>
      <c r="G252" s="1" t="str">
        <f t="shared" si="46"/>
        <v>erro_text_reci_yn______</v>
      </c>
      <c r="H252" s="57"/>
      <c r="I252" s="17" t="s">
        <v>884</v>
      </c>
      <c r="J252" s="57" t="s">
        <v>759</v>
      </c>
      <c r="K252" s="17" t="s">
        <v>885</v>
      </c>
      <c r="L252" s="57" t="s">
        <v>889</v>
      </c>
      <c r="M252" s="17" t="s">
        <v>886</v>
      </c>
      <c r="N252" s="57" t="s">
        <v>887</v>
      </c>
      <c r="O252" s="1" t="s">
        <v>526</v>
      </c>
      <c r="P252" s="1" t="s">
        <v>538</v>
      </c>
    </row>
    <row r="253" spans="2:16" ht="17.25" customHeight="1" x14ac:dyDescent="0.15">
      <c r="B253" s="17"/>
      <c r="C253" s="1" t="str">
        <f t="shared" si="44"/>
        <v>ERRO_TEXT_RECI_YN</v>
      </c>
      <c r="D253" s="1" t="s">
        <v>761</v>
      </c>
      <c r="E253" s="1">
        <v>1</v>
      </c>
      <c r="F253" s="1">
        <f t="shared" si="45"/>
        <v>18</v>
      </c>
      <c r="G253" s="1" t="str">
        <f t="shared" si="46"/>
        <v>erro_text_reci_yn______</v>
      </c>
      <c r="H253" s="57"/>
      <c r="I253" s="17" t="s">
        <v>884</v>
      </c>
      <c r="J253" s="57" t="s">
        <v>759</v>
      </c>
      <c r="K253" s="17" t="s">
        <v>885</v>
      </c>
      <c r="L253" s="57" t="s">
        <v>889</v>
      </c>
      <c r="M253" s="17" t="s">
        <v>886</v>
      </c>
      <c r="N253" s="57" t="s">
        <v>887</v>
      </c>
      <c r="O253" s="1" t="s">
        <v>526</v>
      </c>
      <c r="P253" s="1" t="s">
        <v>538</v>
      </c>
    </row>
    <row r="254" spans="2:16" ht="17.25" customHeight="1" x14ac:dyDescent="0.15">
      <c r="B254" s="17"/>
      <c r="C254" s="1" t="str">
        <f t="shared" si="44"/>
        <v>ERRO_TEXT_RECI_YN</v>
      </c>
      <c r="D254" s="1" t="s">
        <v>761</v>
      </c>
      <c r="E254" s="1">
        <v>1</v>
      </c>
      <c r="F254" s="1">
        <f t="shared" si="45"/>
        <v>18</v>
      </c>
      <c r="G254" s="1" t="str">
        <f t="shared" si="46"/>
        <v>erro_text_reci_yn______</v>
      </c>
      <c r="H254" s="57"/>
      <c r="I254" s="17" t="s">
        <v>884</v>
      </c>
      <c r="J254" s="57" t="s">
        <v>759</v>
      </c>
      <c r="K254" s="17" t="s">
        <v>885</v>
      </c>
      <c r="L254" s="57" t="s">
        <v>889</v>
      </c>
      <c r="M254" s="17" t="s">
        <v>886</v>
      </c>
      <c r="N254" s="57" t="s">
        <v>887</v>
      </c>
      <c r="O254" s="1" t="s">
        <v>526</v>
      </c>
      <c r="P254" s="1" t="s">
        <v>538</v>
      </c>
    </row>
    <row r="255" spans="2:16" ht="17.25" customHeight="1" x14ac:dyDescent="0.15">
      <c r="B255" s="17"/>
      <c r="C255" s="1" t="str">
        <f t="shared" si="44"/>
        <v>ERRO_TEXT_RECI_YN</v>
      </c>
      <c r="D255" s="1" t="s">
        <v>761</v>
      </c>
      <c r="E255" s="1">
        <v>1</v>
      </c>
      <c r="F255" s="1">
        <f t="shared" si="45"/>
        <v>18</v>
      </c>
      <c r="G255" s="1" t="str">
        <f t="shared" si="46"/>
        <v>erro_text_reci_yn______</v>
      </c>
      <c r="H255" s="57"/>
      <c r="I255" s="17" t="s">
        <v>884</v>
      </c>
      <c r="J255" s="57" t="s">
        <v>759</v>
      </c>
      <c r="K255" s="17" t="s">
        <v>885</v>
      </c>
      <c r="L255" s="57" t="s">
        <v>889</v>
      </c>
      <c r="M255" s="17" t="s">
        <v>886</v>
      </c>
      <c r="N255" s="57" t="s">
        <v>887</v>
      </c>
      <c r="O255" s="1" t="s">
        <v>526</v>
      </c>
      <c r="P255" s="1" t="s">
        <v>538</v>
      </c>
    </row>
    <row r="256" spans="2:16" ht="17.25" customHeight="1" x14ac:dyDescent="0.15">
      <c r="B256" s="17"/>
      <c r="C256" s="1" t="str">
        <f t="shared" si="44"/>
        <v>ERRO_TEXT_RECI_YN</v>
      </c>
      <c r="D256" s="1" t="s">
        <v>761</v>
      </c>
      <c r="E256" s="1">
        <v>1</v>
      </c>
      <c r="F256" s="1">
        <f t="shared" si="45"/>
        <v>18</v>
      </c>
      <c r="G256" s="1" t="str">
        <f t="shared" si="46"/>
        <v>erro_text_reci_yn______</v>
      </c>
      <c r="H256" s="57"/>
      <c r="I256" s="17" t="s">
        <v>884</v>
      </c>
      <c r="J256" s="57" t="s">
        <v>759</v>
      </c>
      <c r="K256" s="17" t="s">
        <v>885</v>
      </c>
      <c r="L256" s="57" t="s">
        <v>889</v>
      </c>
      <c r="M256" s="17" t="s">
        <v>886</v>
      </c>
      <c r="N256" s="57" t="s">
        <v>887</v>
      </c>
      <c r="O256" s="1" t="s">
        <v>526</v>
      </c>
      <c r="P256" s="1" t="s">
        <v>538</v>
      </c>
    </row>
    <row r="257" spans="2:16" ht="17.25" customHeight="1" x14ac:dyDescent="0.15">
      <c r="B257" s="17"/>
      <c r="C257" s="1" t="str">
        <f t="shared" si="44"/>
        <v>ERRO_TEXT_RECI_YN</v>
      </c>
      <c r="D257" s="1" t="s">
        <v>761</v>
      </c>
      <c r="E257" s="1">
        <v>1</v>
      </c>
      <c r="F257" s="1">
        <f t="shared" si="45"/>
        <v>18</v>
      </c>
      <c r="G257" s="1" t="str">
        <f t="shared" si="46"/>
        <v>erro_text_reci_yn______</v>
      </c>
      <c r="H257" s="57"/>
      <c r="I257" s="17" t="s">
        <v>884</v>
      </c>
      <c r="J257" s="57" t="s">
        <v>759</v>
      </c>
      <c r="K257" s="17" t="s">
        <v>885</v>
      </c>
      <c r="L257" s="57" t="s">
        <v>889</v>
      </c>
      <c r="M257" s="17" t="s">
        <v>886</v>
      </c>
      <c r="N257" s="57" t="s">
        <v>887</v>
      </c>
      <c r="O257" s="1" t="s">
        <v>526</v>
      </c>
      <c r="P257" s="1" t="s">
        <v>538</v>
      </c>
    </row>
    <row r="258" spans="2:16" ht="17.25" customHeight="1" x14ac:dyDescent="0.15">
      <c r="B258" s="17"/>
      <c r="C258" s="1" t="str">
        <f t="shared" si="44"/>
        <v>ERRO_TEXT_RECI_YN</v>
      </c>
      <c r="D258" s="1" t="s">
        <v>761</v>
      </c>
      <c r="E258" s="1">
        <v>1</v>
      </c>
      <c r="F258" s="1">
        <f t="shared" si="45"/>
        <v>18</v>
      </c>
      <c r="G258" s="1" t="str">
        <f t="shared" si="46"/>
        <v>erro_text_reci_yn______</v>
      </c>
      <c r="H258" s="57"/>
      <c r="I258" s="17" t="s">
        <v>884</v>
      </c>
      <c r="J258" s="57" t="s">
        <v>759</v>
      </c>
      <c r="K258" s="17" t="s">
        <v>885</v>
      </c>
      <c r="L258" s="57" t="s">
        <v>889</v>
      </c>
      <c r="M258" s="17" t="s">
        <v>886</v>
      </c>
      <c r="N258" s="57" t="s">
        <v>887</v>
      </c>
      <c r="O258" s="1" t="s">
        <v>526</v>
      </c>
      <c r="P258" s="1" t="s">
        <v>538</v>
      </c>
    </row>
    <row r="259" spans="2:16" ht="17.25" customHeight="1" x14ac:dyDescent="0.15">
      <c r="B259" s="17"/>
      <c r="C259" s="1" t="str">
        <f t="shared" si="44"/>
        <v>ERRO_TEXT_RECI_YN</v>
      </c>
      <c r="D259" s="1" t="s">
        <v>761</v>
      </c>
      <c r="E259" s="1">
        <v>1</v>
      </c>
      <c r="F259" s="1">
        <f t="shared" si="45"/>
        <v>18</v>
      </c>
      <c r="G259" s="1" t="str">
        <f t="shared" si="46"/>
        <v>erro_text_reci_yn______</v>
      </c>
      <c r="H259" s="57"/>
      <c r="I259" s="17" t="s">
        <v>884</v>
      </c>
      <c r="J259" s="57" t="s">
        <v>759</v>
      </c>
      <c r="K259" s="17" t="s">
        <v>885</v>
      </c>
      <c r="L259" s="57" t="s">
        <v>889</v>
      </c>
      <c r="M259" s="17" t="s">
        <v>886</v>
      </c>
      <c r="N259" s="57" t="s">
        <v>887</v>
      </c>
      <c r="O259" s="1" t="s">
        <v>526</v>
      </c>
      <c r="P259" s="1" t="s">
        <v>538</v>
      </c>
    </row>
    <row r="260" spans="2:16" ht="17.25" customHeight="1" x14ac:dyDescent="0.15">
      <c r="B260" s="17"/>
      <c r="C260" s="1" t="str">
        <f t="shared" si="44"/>
        <v>ERRO_TEXT_RECI_YN</v>
      </c>
      <c r="D260" s="1" t="s">
        <v>761</v>
      </c>
      <c r="E260" s="1">
        <v>1</v>
      </c>
      <c r="F260" s="1">
        <f t="shared" si="45"/>
        <v>18</v>
      </c>
      <c r="G260" s="1" t="str">
        <f t="shared" si="46"/>
        <v>erro_text_reci_yn______</v>
      </c>
      <c r="H260" s="57"/>
      <c r="I260" s="17" t="s">
        <v>884</v>
      </c>
      <c r="J260" s="57" t="s">
        <v>759</v>
      </c>
      <c r="K260" s="17" t="s">
        <v>885</v>
      </c>
      <c r="L260" s="57" t="s">
        <v>889</v>
      </c>
      <c r="M260" s="17" t="s">
        <v>886</v>
      </c>
      <c r="N260" s="57" t="s">
        <v>887</v>
      </c>
      <c r="O260" s="1" t="s">
        <v>526</v>
      </c>
      <c r="P260" s="1" t="s">
        <v>538</v>
      </c>
    </row>
    <row r="261" spans="2:16" ht="17.25" customHeight="1" x14ac:dyDescent="0.15">
      <c r="B261" s="17"/>
      <c r="C261" s="1" t="str">
        <f t="shared" si="44"/>
        <v>ERRO_TEXT_RECI_YN</v>
      </c>
      <c r="D261" s="1" t="s">
        <v>761</v>
      </c>
      <c r="E261" s="1">
        <v>1</v>
      </c>
      <c r="F261" s="1">
        <f t="shared" si="45"/>
        <v>18</v>
      </c>
      <c r="G261" s="1" t="str">
        <f t="shared" si="46"/>
        <v>erro_text_reci_yn______</v>
      </c>
      <c r="H261" s="57"/>
      <c r="I261" s="17" t="s">
        <v>884</v>
      </c>
      <c r="J261" s="57" t="s">
        <v>759</v>
      </c>
      <c r="K261" s="17" t="s">
        <v>885</v>
      </c>
      <c r="L261" s="57" t="s">
        <v>889</v>
      </c>
      <c r="M261" s="17" t="s">
        <v>886</v>
      </c>
      <c r="N261" s="57" t="s">
        <v>887</v>
      </c>
      <c r="O261" s="1" t="s">
        <v>526</v>
      </c>
      <c r="P261" s="1" t="s">
        <v>538</v>
      </c>
    </row>
    <row r="262" spans="2:16" ht="17.25" customHeight="1" x14ac:dyDescent="0.15">
      <c r="B262" s="17"/>
      <c r="C262" s="1" t="str">
        <f t="shared" si="44"/>
        <v>ERRO_TEXT_RECI_YN</v>
      </c>
      <c r="D262" s="1" t="s">
        <v>761</v>
      </c>
      <c r="E262" s="1">
        <v>1</v>
      </c>
      <c r="F262" s="1">
        <f t="shared" si="45"/>
        <v>18</v>
      </c>
      <c r="G262" s="1" t="str">
        <f t="shared" si="46"/>
        <v>erro_text_reci_yn______</v>
      </c>
      <c r="H262" s="57"/>
      <c r="I262" s="17" t="s">
        <v>884</v>
      </c>
      <c r="J262" s="57" t="s">
        <v>759</v>
      </c>
      <c r="K262" s="17" t="s">
        <v>885</v>
      </c>
      <c r="L262" s="57" t="s">
        <v>889</v>
      </c>
      <c r="M262" s="17" t="s">
        <v>886</v>
      </c>
      <c r="N262" s="57" t="s">
        <v>887</v>
      </c>
      <c r="O262" s="1" t="s">
        <v>526</v>
      </c>
      <c r="P262" s="1" t="s">
        <v>538</v>
      </c>
    </row>
    <row r="263" spans="2:16" ht="17.25" customHeight="1" x14ac:dyDescent="0.15">
      <c r="B263" s="17"/>
      <c r="C263" s="1" t="str">
        <f t="shared" si="44"/>
        <v>ERRO_TEXT_RECI_YN</v>
      </c>
      <c r="D263" s="1" t="s">
        <v>761</v>
      </c>
      <c r="E263" s="1">
        <v>1</v>
      </c>
      <c r="F263" s="1">
        <f t="shared" si="45"/>
        <v>18</v>
      </c>
      <c r="G263" s="1" t="str">
        <f t="shared" si="46"/>
        <v>erro_text_reci_yn______</v>
      </c>
      <c r="H263" s="57"/>
      <c r="I263" s="17" t="s">
        <v>884</v>
      </c>
      <c r="J263" s="57" t="s">
        <v>759</v>
      </c>
      <c r="K263" s="17" t="s">
        <v>885</v>
      </c>
      <c r="L263" s="57" t="s">
        <v>889</v>
      </c>
      <c r="M263" s="17" t="s">
        <v>886</v>
      </c>
      <c r="N263" s="57" t="s">
        <v>887</v>
      </c>
      <c r="O263" s="1" t="s">
        <v>526</v>
      </c>
      <c r="P263" s="1" t="s">
        <v>538</v>
      </c>
    </row>
    <row r="264" spans="2:16" ht="17.25" customHeight="1" x14ac:dyDescent="0.15">
      <c r="B264" s="17"/>
      <c r="C264" s="1" t="str">
        <f t="shared" si="44"/>
        <v>ERRO_TEXT_RECI_YN</v>
      </c>
      <c r="D264" s="1" t="s">
        <v>761</v>
      </c>
      <c r="E264" s="1">
        <v>1</v>
      </c>
      <c r="F264" s="1">
        <f t="shared" si="45"/>
        <v>18</v>
      </c>
      <c r="G264" s="1" t="str">
        <f t="shared" si="46"/>
        <v>erro_text_reci_yn______</v>
      </c>
      <c r="H264" s="57"/>
      <c r="I264" s="17" t="s">
        <v>884</v>
      </c>
      <c r="J264" s="57" t="s">
        <v>759</v>
      </c>
      <c r="K264" s="17" t="s">
        <v>885</v>
      </c>
      <c r="L264" s="57" t="s">
        <v>889</v>
      </c>
      <c r="M264" s="17" t="s">
        <v>886</v>
      </c>
      <c r="N264" s="57" t="s">
        <v>887</v>
      </c>
      <c r="O264" s="1" t="s">
        <v>526</v>
      </c>
      <c r="P264" s="1" t="s">
        <v>538</v>
      </c>
    </row>
    <row r="265" spans="2:16" ht="17.25" customHeight="1" x14ac:dyDescent="0.15">
      <c r="B265" s="17"/>
      <c r="C265" s="1" t="str">
        <f t="shared" si="44"/>
        <v>ERRO_TEXT_RECI_YN</v>
      </c>
      <c r="D265" s="1" t="s">
        <v>761</v>
      </c>
      <c r="E265" s="1">
        <v>1</v>
      </c>
      <c r="F265" s="1">
        <f t="shared" si="45"/>
        <v>18</v>
      </c>
      <c r="G265" s="1" t="str">
        <f t="shared" si="46"/>
        <v>erro_text_reci_yn______</v>
      </c>
      <c r="H265" s="57"/>
      <c r="I265" s="17" t="s">
        <v>884</v>
      </c>
      <c r="J265" s="57" t="s">
        <v>759</v>
      </c>
      <c r="K265" s="17" t="s">
        <v>885</v>
      </c>
      <c r="L265" s="57" t="s">
        <v>889</v>
      </c>
      <c r="M265" s="17" t="s">
        <v>886</v>
      </c>
      <c r="N265" s="57" t="s">
        <v>887</v>
      </c>
      <c r="O265" s="1" t="s">
        <v>526</v>
      </c>
      <c r="P265" s="1" t="s">
        <v>538</v>
      </c>
    </row>
    <row r="266" spans="2:16" ht="17.25" customHeight="1" x14ac:dyDescent="0.15">
      <c r="B266" s="17"/>
      <c r="C266" s="1" t="str">
        <f t="shared" si="44"/>
        <v>ERRO_TEXT_RECI_YN</v>
      </c>
      <c r="D266" s="1" t="s">
        <v>761</v>
      </c>
      <c r="E266" s="1">
        <v>1</v>
      </c>
      <c r="F266" s="1">
        <f t="shared" si="45"/>
        <v>18</v>
      </c>
      <c r="G266" s="1" t="str">
        <f t="shared" si="46"/>
        <v>erro_text_reci_yn______</v>
      </c>
      <c r="H266" s="57"/>
      <c r="I266" s="17" t="s">
        <v>884</v>
      </c>
      <c r="J266" s="57" t="s">
        <v>759</v>
      </c>
      <c r="K266" s="17" t="s">
        <v>885</v>
      </c>
      <c r="L266" s="57" t="s">
        <v>889</v>
      </c>
      <c r="M266" s="17" t="s">
        <v>886</v>
      </c>
      <c r="N266" s="57" t="s">
        <v>887</v>
      </c>
      <c r="O266" s="1" t="s">
        <v>526</v>
      </c>
      <c r="P266" s="1" t="s">
        <v>538</v>
      </c>
    </row>
    <row r="267" spans="2:16" ht="17.25" customHeight="1" x14ac:dyDescent="0.15">
      <c r="B267" s="17"/>
      <c r="C267" s="1" t="str">
        <f t="shared" si="44"/>
        <v>ERRO_TEXT_RECI_YN</v>
      </c>
      <c r="D267" s="1" t="s">
        <v>761</v>
      </c>
      <c r="E267" s="1">
        <v>1</v>
      </c>
      <c r="F267" s="1">
        <f t="shared" si="45"/>
        <v>18</v>
      </c>
      <c r="G267" s="1" t="str">
        <f t="shared" si="46"/>
        <v>erro_text_reci_yn______</v>
      </c>
      <c r="H267" s="57"/>
      <c r="I267" s="17" t="s">
        <v>884</v>
      </c>
      <c r="J267" s="57" t="s">
        <v>759</v>
      </c>
      <c r="K267" s="17" t="s">
        <v>885</v>
      </c>
      <c r="L267" s="57" t="s">
        <v>889</v>
      </c>
      <c r="M267" s="17" t="s">
        <v>886</v>
      </c>
      <c r="N267" s="57" t="s">
        <v>887</v>
      </c>
      <c r="O267" s="1" t="s">
        <v>526</v>
      </c>
      <c r="P267" s="1" t="s">
        <v>538</v>
      </c>
    </row>
    <row r="268" spans="2:16" ht="17.25" customHeight="1" x14ac:dyDescent="0.15">
      <c r="B268" s="17"/>
      <c r="C268" s="1" t="str">
        <f t="shared" si="44"/>
        <v>ERRO_TEXT_RECI_YN</v>
      </c>
      <c r="D268" s="1" t="s">
        <v>761</v>
      </c>
      <c r="E268" s="1">
        <v>1</v>
      </c>
      <c r="F268" s="1">
        <f t="shared" si="45"/>
        <v>18</v>
      </c>
      <c r="G268" s="1" t="str">
        <f t="shared" si="46"/>
        <v>erro_text_reci_yn______</v>
      </c>
      <c r="H268" s="57"/>
      <c r="I268" s="17" t="s">
        <v>884</v>
      </c>
      <c r="J268" s="57" t="s">
        <v>759</v>
      </c>
      <c r="K268" s="17" t="s">
        <v>885</v>
      </c>
      <c r="L268" s="57" t="s">
        <v>889</v>
      </c>
      <c r="M268" s="17" t="s">
        <v>886</v>
      </c>
      <c r="N268" s="57" t="s">
        <v>887</v>
      </c>
      <c r="O268" s="1" t="s">
        <v>526</v>
      </c>
      <c r="P268" s="1" t="s">
        <v>538</v>
      </c>
    </row>
    <row r="269" spans="2:16" ht="17.25" customHeight="1" x14ac:dyDescent="0.15">
      <c r="B269" s="17"/>
      <c r="C269" s="1" t="str">
        <f t="shared" si="44"/>
        <v>ERRO_TEXT_RECI_YN</v>
      </c>
      <c r="D269" s="1" t="s">
        <v>761</v>
      </c>
      <c r="E269" s="1">
        <v>1</v>
      </c>
      <c r="F269" s="1">
        <f t="shared" si="45"/>
        <v>18</v>
      </c>
      <c r="G269" s="1" t="str">
        <f t="shared" si="46"/>
        <v>erro_text_reci_yn______</v>
      </c>
      <c r="H269" s="57"/>
      <c r="I269" s="17" t="s">
        <v>884</v>
      </c>
      <c r="J269" s="57" t="s">
        <v>759</v>
      </c>
      <c r="K269" s="17" t="s">
        <v>885</v>
      </c>
      <c r="L269" s="57" t="s">
        <v>889</v>
      </c>
      <c r="M269" s="17" t="s">
        <v>886</v>
      </c>
      <c r="N269" s="57" t="s">
        <v>887</v>
      </c>
      <c r="O269" s="1" t="s">
        <v>526</v>
      </c>
      <c r="P269" s="1" t="s">
        <v>538</v>
      </c>
    </row>
    <row r="270" spans="2:16" ht="17.25" customHeight="1" x14ac:dyDescent="0.15">
      <c r="B270" s="17"/>
      <c r="C270" s="1" t="str">
        <f t="shared" si="44"/>
        <v>ERRO_TEXT_RECI_YN</v>
      </c>
      <c r="D270" s="1" t="s">
        <v>761</v>
      </c>
      <c r="E270" s="1">
        <v>1</v>
      </c>
      <c r="F270" s="1">
        <f t="shared" si="45"/>
        <v>18</v>
      </c>
      <c r="G270" s="1" t="str">
        <f t="shared" si="46"/>
        <v>erro_text_reci_yn______</v>
      </c>
      <c r="H270" s="57"/>
      <c r="I270" s="17" t="s">
        <v>884</v>
      </c>
      <c r="J270" s="57" t="s">
        <v>759</v>
      </c>
      <c r="K270" s="17" t="s">
        <v>885</v>
      </c>
      <c r="L270" s="57" t="s">
        <v>889</v>
      </c>
      <c r="M270" s="17" t="s">
        <v>886</v>
      </c>
      <c r="N270" s="57" t="s">
        <v>887</v>
      </c>
      <c r="O270" s="1" t="s">
        <v>526</v>
      </c>
      <c r="P270" s="1" t="s">
        <v>538</v>
      </c>
    </row>
    <row r="271" spans="2:16" ht="17.25" customHeight="1" x14ac:dyDescent="0.15">
      <c r="B271" s="17"/>
      <c r="C271" s="1" t="str">
        <f t="shared" si="44"/>
        <v>ERRO_TEXT_RECI_YN</v>
      </c>
      <c r="D271" s="1" t="s">
        <v>761</v>
      </c>
      <c r="E271" s="1">
        <v>1</v>
      </c>
      <c r="F271" s="1">
        <f t="shared" si="45"/>
        <v>18</v>
      </c>
      <c r="G271" s="1" t="str">
        <f t="shared" si="46"/>
        <v>erro_text_reci_yn______</v>
      </c>
      <c r="H271" s="57"/>
      <c r="I271" s="17" t="s">
        <v>884</v>
      </c>
      <c r="J271" s="57" t="s">
        <v>759</v>
      </c>
      <c r="K271" s="17" t="s">
        <v>885</v>
      </c>
      <c r="L271" s="57" t="s">
        <v>889</v>
      </c>
      <c r="M271" s="17" t="s">
        <v>886</v>
      </c>
      <c r="N271" s="57" t="s">
        <v>887</v>
      </c>
      <c r="O271" s="1" t="s">
        <v>526</v>
      </c>
      <c r="P271" s="1" t="s">
        <v>538</v>
      </c>
    </row>
    <row r="272" spans="2:16" ht="17.25" customHeight="1" x14ac:dyDescent="0.15">
      <c r="B272" s="17"/>
      <c r="C272" s="1" t="str">
        <f t="shared" si="44"/>
        <v>ERRO_TEXT_RECI_YN</v>
      </c>
      <c r="D272" s="1" t="s">
        <v>761</v>
      </c>
      <c r="E272" s="1">
        <v>1</v>
      </c>
      <c r="F272" s="1">
        <f t="shared" si="45"/>
        <v>18</v>
      </c>
      <c r="G272" s="1" t="str">
        <f t="shared" si="46"/>
        <v>erro_text_reci_yn______</v>
      </c>
      <c r="H272" s="57"/>
      <c r="I272" s="17" t="s">
        <v>884</v>
      </c>
      <c r="J272" s="57" t="s">
        <v>759</v>
      </c>
      <c r="K272" s="17" t="s">
        <v>885</v>
      </c>
      <c r="L272" s="57" t="s">
        <v>889</v>
      </c>
      <c r="M272" s="17" t="s">
        <v>886</v>
      </c>
      <c r="N272" s="57" t="s">
        <v>887</v>
      </c>
      <c r="O272" s="1" t="s">
        <v>526</v>
      </c>
      <c r="P272" s="1" t="s">
        <v>538</v>
      </c>
    </row>
    <row r="273" spans="2:16" ht="17.25" customHeight="1" x14ac:dyDescent="0.15">
      <c r="B273" s="17"/>
      <c r="C273" s="1" t="str">
        <f t="shared" ref="C273:C304" si="47">UPPER(TRIM(MID(G273,1,(F273-1))))</f>
        <v>ERRO_TEXT_RECI_YN</v>
      </c>
      <c r="D273" s="1" t="s">
        <v>761</v>
      </c>
      <c r="E273" s="1">
        <v>1</v>
      </c>
      <c r="F273" s="1">
        <f t="shared" ref="F273:F304" si="48">SEARCH("__",G273)</f>
        <v>18</v>
      </c>
      <c r="G273" s="1" t="str">
        <f t="shared" ref="G273:G304" si="49">CONCATENATE(LEFT(J273,4),"_",LEFT(L273,4),"_",LEFT(N273,4),"_",LEFT(P273,4),"_",LEFT(R273,4),"_",LEFT(T273,4),"_",LEFT(V273,4),"_",LEFT(W273,4),"_",LEFT(Y273,4),"_",LEFT(AA273,4))</f>
        <v>erro_text_reci_yn______</v>
      </c>
      <c r="H273" s="57"/>
      <c r="I273" s="17" t="s">
        <v>884</v>
      </c>
      <c r="J273" s="57" t="s">
        <v>759</v>
      </c>
      <c r="K273" s="17" t="s">
        <v>885</v>
      </c>
      <c r="L273" s="57" t="s">
        <v>889</v>
      </c>
      <c r="M273" s="17" t="s">
        <v>886</v>
      </c>
      <c r="N273" s="57" t="s">
        <v>887</v>
      </c>
      <c r="O273" s="1" t="s">
        <v>526</v>
      </c>
      <c r="P273" s="1" t="s">
        <v>538</v>
      </c>
    </row>
    <row r="274" spans="2:16" ht="17.25" customHeight="1" x14ac:dyDescent="0.15">
      <c r="B274" s="17"/>
      <c r="C274" s="1" t="str">
        <f t="shared" si="47"/>
        <v>ERRO_TEXT_RECI_YN</v>
      </c>
      <c r="D274" s="1" t="s">
        <v>761</v>
      </c>
      <c r="E274" s="1">
        <v>1</v>
      </c>
      <c r="F274" s="1">
        <f t="shared" si="48"/>
        <v>18</v>
      </c>
      <c r="G274" s="1" t="str">
        <f t="shared" si="49"/>
        <v>erro_text_reci_yn______</v>
      </c>
      <c r="H274" s="57"/>
      <c r="I274" s="17" t="s">
        <v>884</v>
      </c>
      <c r="J274" s="57" t="s">
        <v>759</v>
      </c>
      <c r="K274" s="17" t="s">
        <v>885</v>
      </c>
      <c r="L274" s="57" t="s">
        <v>889</v>
      </c>
      <c r="M274" s="17" t="s">
        <v>886</v>
      </c>
      <c r="N274" s="57" t="s">
        <v>887</v>
      </c>
      <c r="O274" s="1" t="s">
        <v>526</v>
      </c>
      <c r="P274" s="1" t="s">
        <v>538</v>
      </c>
    </row>
    <row r="275" spans="2:16" ht="17.25" customHeight="1" x14ac:dyDescent="0.15">
      <c r="B275" s="17"/>
      <c r="C275" s="1" t="str">
        <f t="shared" si="47"/>
        <v>ERRO_TEXT_RECI_YN</v>
      </c>
      <c r="D275" s="1" t="s">
        <v>761</v>
      </c>
      <c r="E275" s="1">
        <v>1</v>
      </c>
      <c r="F275" s="1">
        <f t="shared" si="48"/>
        <v>18</v>
      </c>
      <c r="G275" s="1" t="str">
        <f t="shared" si="49"/>
        <v>erro_text_reci_yn______</v>
      </c>
      <c r="H275" s="57"/>
      <c r="I275" s="17" t="s">
        <v>884</v>
      </c>
      <c r="J275" s="57" t="s">
        <v>759</v>
      </c>
      <c r="K275" s="17" t="s">
        <v>885</v>
      </c>
      <c r="L275" s="57" t="s">
        <v>889</v>
      </c>
      <c r="M275" s="17" t="s">
        <v>886</v>
      </c>
      <c r="N275" s="57" t="s">
        <v>887</v>
      </c>
      <c r="O275" s="1" t="s">
        <v>526</v>
      </c>
      <c r="P275" s="1" t="s">
        <v>538</v>
      </c>
    </row>
    <row r="276" spans="2:16" ht="17.25" customHeight="1" x14ac:dyDescent="0.15">
      <c r="B276" s="17"/>
      <c r="C276" s="1" t="str">
        <f t="shared" si="47"/>
        <v>ERRO_TEXT_RECI_YN</v>
      </c>
      <c r="D276" s="1" t="s">
        <v>761</v>
      </c>
      <c r="E276" s="1">
        <v>1</v>
      </c>
      <c r="F276" s="1">
        <f t="shared" si="48"/>
        <v>18</v>
      </c>
      <c r="G276" s="1" t="str">
        <f t="shared" si="49"/>
        <v>erro_text_reci_yn______</v>
      </c>
      <c r="H276" s="57"/>
      <c r="I276" s="17" t="s">
        <v>884</v>
      </c>
      <c r="J276" s="57" t="s">
        <v>759</v>
      </c>
      <c r="K276" s="17" t="s">
        <v>885</v>
      </c>
      <c r="L276" s="57" t="s">
        <v>889</v>
      </c>
      <c r="M276" s="17" t="s">
        <v>886</v>
      </c>
      <c r="N276" s="57" t="s">
        <v>887</v>
      </c>
      <c r="O276" s="1" t="s">
        <v>526</v>
      </c>
      <c r="P276" s="1" t="s">
        <v>538</v>
      </c>
    </row>
    <row r="277" spans="2:16" ht="17.25" customHeight="1" x14ac:dyDescent="0.15">
      <c r="B277" s="17"/>
      <c r="C277" s="1" t="str">
        <f t="shared" si="47"/>
        <v>ERRO_TEXT_RECI_YN</v>
      </c>
      <c r="D277" s="1" t="s">
        <v>761</v>
      </c>
      <c r="E277" s="1">
        <v>1</v>
      </c>
      <c r="F277" s="1">
        <f t="shared" si="48"/>
        <v>18</v>
      </c>
      <c r="G277" s="1" t="str">
        <f t="shared" si="49"/>
        <v>erro_text_reci_yn______</v>
      </c>
      <c r="H277" s="57"/>
      <c r="I277" s="17" t="s">
        <v>884</v>
      </c>
      <c r="J277" s="57" t="s">
        <v>759</v>
      </c>
      <c r="K277" s="17" t="s">
        <v>885</v>
      </c>
      <c r="L277" s="57" t="s">
        <v>889</v>
      </c>
      <c r="M277" s="17" t="s">
        <v>886</v>
      </c>
      <c r="N277" s="57" t="s">
        <v>887</v>
      </c>
      <c r="O277" s="1" t="s">
        <v>526</v>
      </c>
      <c r="P277" s="1" t="s">
        <v>538</v>
      </c>
    </row>
    <row r="278" spans="2:16" ht="17.25" customHeight="1" x14ac:dyDescent="0.15">
      <c r="B278" s="17"/>
      <c r="C278" s="1" t="str">
        <f t="shared" si="47"/>
        <v>ERRO_TEXT_RECI_YN</v>
      </c>
      <c r="D278" s="1" t="s">
        <v>761</v>
      </c>
      <c r="E278" s="1">
        <v>1</v>
      </c>
      <c r="F278" s="1">
        <f t="shared" si="48"/>
        <v>18</v>
      </c>
      <c r="G278" s="1" t="str">
        <f t="shared" si="49"/>
        <v>erro_text_reci_yn______</v>
      </c>
      <c r="H278" s="57"/>
      <c r="I278" s="17" t="s">
        <v>884</v>
      </c>
      <c r="J278" s="57" t="s">
        <v>759</v>
      </c>
      <c r="K278" s="17" t="s">
        <v>885</v>
      </c>
      <c r="L278" s="57" t="s">
        <v>889</v>
      </c>
      <c r="M278" s="17" t="s">
        <v>886</v>
      </c>
      <c r="N278" s="57" t="s">
        <v>887</v>
      </c>
      <c r="O278" s="1" t="s">
        <v>526</v>
      </c>
      <c r="P278" s="1" t="s">
        <v>538</v>
      </c>
    </row>
    <row r="279" spans="2:16" ht="17.25" customHeight="1" x14ac:dyDescent="0.15">
      <c r="B279" s="17"/>
      <c r="C279" s="1" t="str">
        <f t="shared" si="47"/>
        <v>ERRO_TEXT_RECI_YN</v>
      </c>
      <c r="D279" s="1" t="s">
        <v>761</v>
      </c>
      <c r="E279" s="1">
        <v>1</v>
      </c>
      <c r="F279" s="1">
        <f t="shared" si="48"/>
        <v>18</v>
      </c>
      <c r="G279" s="1" t="str">
        <f t="shared" si="49"/>
        <v>erro_text_reci_yn______</v>
      </c>
      <c r="H279" s="57"/>
      <c r="I279" s="17" t="s">
        <v>884</v>
      </c>
      <c r="J279" s="57" t="s">
        <v>759</v>
      </c>
      <c r="K279" s="17" t="s">
        <v>885</v>
      </c>
      <c r="L279" s="57" t="s">
        <v>889</v>
      </c>
      <c r="M279" s="17" t="s">
        <v>886</v>
      </c>
      <c r="N279" s="57" t="s">
        <v>887</v>
      </c>
      <c r="O279" s="1" t="s">
        <v>526</v>
      </c>
      <c r="P279" s="1" t="s">
        <v>538</v>
      </c>
    </row>
    <row r="280" spans="2:16" ht="17.25" customHeight="1" x14ac:dyDescent="0.15">
      <c r="B280" s="17"/>
      <c r="C280" s="1" t="str">
        <f t="shared" si="47"/>
        <v>ERRO_TEXT_RECI_YN</v>
      </c>
      <c r="D280" s="1" t="s">
        <v>761</v>
      </c>
      <c r="E280" s="1">
        <v>1</v>
      </c>
      <c r="F280" s="1">
        <f t="shared" si="48"/>
        <v>18</v>
      </c>
      <c r="G280" s="1" t="str">
        <f t="shared" si="49"/>
        <v>erro_text_reci_yn______</v>
      </c>
      <c r="H280" s="57"/>
      <c r="I280" s="17" t="s">
        <v>884</v>
      </c>
      <c r="J280" s="57" t="s">
        <v>759</v>
      </c>
      <c r="K280" s="17" t="s">
        <v>885</v>
      </c>
      <c r="L280" s="57" t="s">
        <v>889</v>
      </c>
      <c r="M280" s="17" t="s">
        <v>886</v>
      </c>
      <c r="N280" s="57" t="s">
        <v>887</v>
      </c>
      <c r="O280" s="1" t="s">
        <v>526</v>
      </c>
      <c r="P280" s="1" t="s">
        <v>538</v>
      </c>
    </row>
    <row r="281" spans="2:16" ht="17.25" customHeight="1" x14ac:dyDescent="0.15">
      <c r="B281" s="17"/>
      <c r="C281" s="1" t="str">
        <f t="shared" si="47"/>
        <v>ERRO_TEXT_RECI_YN</v>
      </c>
      <c r="D281" s="1" t="s">
        <v>761</v>
      </c>
      <c r="E281" s="1">
        <v>1</v>
      </c>
      <c r="F281" s="1">
        <f t="shared" si="48"/>
        <v>18</v>
      </c>
      <c r="G281" s="1" t="str">
        <f t="shared" si="49"/>
        <v>erro_text_reci_yn______</v>
      </c>
      <c r="H281" s="57"/>
      <c r="I281" s="17" t="s">
        <v>884</v>
      </c>
      <c r="J281" s="57" t="s">
        <v>759</v>
      </c>
      <c r="K281" s="17" t="s">
        <v>885</v>
      </c>
      <c r="L281" s="57" t="s">
        <v>889</v>
      </c>
      <c r="M281" s="17" t="s">
        <v>886</v>
      </c>
      <c r="N281" s="57" t="s">
        <v>887</v>
      </c>
      <c r="O281" s="1" t="s">
        <v>526</v>
      </c>
      <c r="P281" s="1" t="s">
        <v>538</v>
      </c>
    </row>
    <row r="282" spans="2:16" ht="17.25" customHeight="1" x14ac:dyDescent="0.15">
      <c r="B282" s="17"/>
      <c r="C282" s="1" t="str">
        <f t="shared" si="47"/>
        <v>ERRO_TEXT_RECI_YN</v>
      </c>
      <c r="D282" s="1" t="s">
        <v>761</v>
      </c>
      <c r="E282" s="1">
        <v>1</v>
      </c>
      <c r="F282" s="1">
        <f t="shared" si="48"/>
        <v>18</v>
      </c>
      <c r="G282" s="1" t="str">
        <f t="shared" si="49"/>
        <v>erro_text_reci_yn______</v>
      </c>
      <c r="H282" s="57"/>
      <c r="I282" s="17" t="s">
        <v>884</v>
      </c>
      <c r="J282" s="57" t="s">
        <v>759</v>
      </c>
      <c r="K282" s="17" t="s">
        <v>885</v>
      </c>
      <c r="L282" s="57" t="s">
        <v>889</v>
      </c>
      <c r="M282" s="17" t="s">
        <v>886</v>
      </c>
      <c r="N282" s="57" t="s">
        <v>887</v>
      </c>
      <c r="O282" s="1" t="s">
        <v>526</v>
      </c>
      <c r="P282" s="1" t="s">
        <v>538</v>
      </c>
    </row>
    <row r="283" spans="2:16" ht="17.25" customHeight="1" x14ac:dyDescent="0.15">
      <c r="B283" s="17"/>
      <c r="C283" s="1" t="str">
        <f t="shared" si="47"/>
        <v>ERRO_TEXT_RECI_YN</v>
      </c>
      <c r="D283" s="1" t="s">
        <v>761</v>
      </c>
      <c r="E283" s="1">
        <v>1</v>
      </c>
      <c r="F283" s="1">
        <f t="shared" si="48"/>
        <v>18</v>
      </c>
      <c r="G283" s="1" t="str">
        <f t="shared" si="49"/>
        <v>erro_text_reci_yn______</v>
      </c>
      <c r="H283" s="57"/>
      <c r="I283" s="17" t="s">
        <v>884</v>
      </c>
      <c r="J283" s="57" t="s">
        <v>759</v>
      </c>
      <c r="K283" s="17" t="s">
        <v>885</v>
      </c>
      <c r="L283" s="57" t="s">
        <v>889</v>
      </c>
      <c r="M283" s="17" t="s">
        <v>886</v>
      </c>
      <c r="N283" s="57" t="s">
        <v>887</v>
      </c>
      <c r="O283" s="1" t="s">
        <v>526</v>
      </c>
      <c r="P283" s="1" t="s">
        <v>538</v>
      </c>
    </row>
    <row r="284" spans="2:16" ht="17.25" customHeight="1" x14ac:dyDescent="0.15">
      <c r="B284" s="17"/>
      <c r="C284" s="1" t="str">
        <f t="shared" si="47"/>
        <v>ERRO_TEXT_RECI_YN</v>
      </c>
      <c r="D284" s="1" t="s">
        <v>761</v>
      </c>
      <c r="E284" s="1">
        <v>1</v>
      </c>
      <c r="F284" s="1">
        <f t="shared" si="48"/>
        <v>18</v>
      </c>
      <c r="G284" s="1" t="str">
        <f t="shared" si="49"/>
        <v>erro_text_reci_yn______</v>
      </c>
      <c r="H284" s="57"/>
      <c r="I284" s="17" t="s">
        <v>884</v>
      </c>
      <c r="J284" s="57" t="s">
        <v>759</v>
      </c>
      <c r="K284" s="17" t="s">
        <v>885</v>
      </c>
      <c r="L284" s="57" t="s">
        <v>889</v>
      </c>
      <c r="M284" s="17" t="s">
        <v>886</v>
      </c>
      <c r="N284" s="57" t="s">
        <v>887</v>
      </c>
      <c r="O284" s="1" t="s">
        <v>526</v>
      </c>
      <c r="P284" s="1" t="s">
        <v>538</v>
      </c>
    </row>
    <row r="285" spans="2:16" ht="17.25" customHeight="1" x14ac:dyDescent="0.15">
      <c r="B285" s="17"/>
      <c r="C285" s="1" t="str">
        <f t="shared" si="47"/>
        <v>ERRO_TEXT_RECI_YN</v>
      </c>
      <c r="D285" s="1" t="s">
        <v>761</v>
      </c>
      <c r="E285" s="1">
        <v>1</v>
      </c>
      <c r="F285" s="1">
        <f t="shared" si="48"/>
        <v>18</v>
      </c>
      <c r="G285" s="1" t="str">
        <f t="shared" si="49"/>
        <v>erro_text_reci_yn______</v>
      </c>
      <c r="H285" s="57"/>
      <c r="I285" s="17" t="s">
        <v>884</v>
      </c>
      <c r="J285" s="57" t="s">
        <v>759</v>
      </c>
      <c r="K285" s="17" t="s">
        <v>885</v>
      </c>
      <c r="L285" s="57" t="s">
        <v>889</v>
      </c>
      <c r="M285" s="17" t="s">
        <v>886</v>
      </c>
      <c r="N285" s="57" t="s">
        <v>887</v>
      </c>
      <c r="O285" s="1" t="s">
        <v>526</v>
      </c>
      <c r="P285" s="1" t="s">
        <v>538</v>
      </c>
    </row>
    <row r="286" spans="2:16" ht="17.25" customHeight="1" x14ac:dyDescent="0.15">
      <c r="B286" s="17"/>
      <c r="C286" s="1" t="str">
        <f t="shared" si="47"/>
        <v>ERRO_TEXT_RECI_YN</v>
      </c>
      <c r="D286" s="1" t="s">
        <v>761</v>
      </c>
      <c r="E286" s="1">
        <v>1</v>
      </c>
      <c r="F286" s="1">
        <f t="shared" si="48"/>
        <v>18</v>
      </c>
      <c r="G286" s="1" t="str">
        <f t="shared" si="49"/>
        <v>erro_text_reci_yn______</v>
      </c>
      <c r="H286" s="57"/>
      <c r="I286" s="17" t="s">
        <v>884</v>
      </c>
      <c r="J286" s="57" t="s">
        <v>759</v>
      </c>
      <c r="K286" s="17" t="s">
        <v>885</v>
      </c>
      <c r="L286" s="57" t="s">
        <v>889</v>
      </c>
      <c r="M286" s="17" t="s">
        <v>886</v>
      </c>
      <c r="N286" s="57" t="s">
        <v>887</v>
      </c>
      <c r="O286" s="1" t="s">
        <v>526</v>
      </c>
      <c r="P286" s="1" t="s">
        <v>538</v>
      </c>
    </row>
    <row r="287" spans="2:16" ht="17.25" customHeight="1" x14ac:dyDescent="0.15">
      <c r="B287" s="17"/>
      <c r="C287" s="1" t="str">
        <f t="shared" si="47"/>
        <v>ERRO_TEXT_RECI_YN</v>
      </c>
      <c r="D287" s="1" t="s">
        <v>761</v>
      </c>
      <c r="E287" s="1">
        <v>1</v>
      </c>
      <c r="F287" s="1">
        <f t="shared" si="48"/>
        <v>18</v>
      </c>
      <c r="G287" s="1" t="str">
        <f t="shared" si="49"/>
        <v>erro_text_reci_yn______</v>
      </c>
      <c r="H287" s="57"/>
      <c r="I287" s="17" t="s">
        <v>884</v>
      </c>
      <c r="J287" s="57" t="s">
        <v>759</v>
      </c>
      <c r="K287" s="17" t="s">
        <v>885</v>
      </c>
      <c r="L287" s="57" t="s">
        <v>889</v>
      </c>
      <c r="M287" s="17" t="s">
        <v>886</v>
      </c>
      <c r="N287" s="57" t="s">
        <v>887</v>
      </c>
      <c r="O287" s="1" t="s">
        <v>526</v>
      </c>
      <c r="P287" s="1" t="s">
        <v>538</v>
      </c>
    </row>
    <row r="288" spans="2:16" ht="17.25" customHeight="1" x14ac:dyDescent="0.15">
      <c r="B288" s="17"/>
      <c r="C288" s="1" t="str">
        <f t="shared" si="47"/>
        <v>ERRO_TEXT_RECI_YN</v>
      </c>
      <c r="D288" s="1" t="s">
        <v>761</v>
      </c>
      <c r="E288" s="1">
        <v>1</v>
      </c>
      <c r="F288" s="1">
        <f t="shared" si="48"/>
        <v>18</v>
      </c>
      <c r="G288" s="1" t="str">
        <f t="shared" si="49"/>
        <v>erro_text_reci_yn______</v>
      </c>
      <c r="H288" s="57"/>
      <c r="I288" s="17" t="s">
        <v>884</v>
      </c>
      <c r="J288" s="57" t="s">
        <v>759</v>
      </c>
      <c r="K288" s="17" t="s">
        <v>885</v>
      </c>
      <c r="L288" s="57" t="s">
        <v>889</v>
      </c>
      <c r="M288" s="17" t="s">
        <v>886</v>
      </c>
      <c r="N288" s="57" t="s">
        <v>887</v>
      </c>
      <c r="O288" s="1" t="s">
        <v>526</v>
      </c>
      <c r="P288" s="1" t="s">
        <v>538</v>
      </c>
    </row>
    <row r="289" spans="2:16" ht="17.25" customHeight="1" x14ac:dyDescent="0.15">
      <c r="B289" s="17"/>
      <c r="C289" s="1" t="str">
        <f t="shared" si="47"/>
        <v>ERRO_TEXT_RECI_YN</v>
      </c>
      <c r="D289" s="1" t="s">
        <v>761</v>
      </c>
      <c r="E289" s="1">
        <v>1</v>
      </c>
      <c r="F289" s="1">
        <f t="shared" si="48"/>
        <v>18</v>
      </c>
      <c r="G289" s="1" t="str">
        <f t="shared" si="49"/>
        <v>erro_text_reci_yn______</v>
      </c>
      <c r="H289" s="57"/>
      <c r="I289" s="17" t="s">
        <v>884</v>
      </c>
      <c r="J289" s="57" t="s">
        <v>759</v>
      </c>
      <c r="K289" s="17" t="s">
        <v>885</v>
      </c>
      <c r="L289" s="57" t="s">
        <v>889</v>
      </c>
      <c r="M289" s="17" t="s">
        <v>886</v>
      </c>
      <c r="N289" s="57" t="s">
        <v>887</v>
      </c>
      <c r="O289" s="1" t="s">
        <v>526</v>
      </c>
      <c r="P289" s="1" t="s">
        <v>538</v>
      </c>
    </row>
    <row r="290" spans="2:16" ht="17.25" customHeight="1" x14ac:dyDescent="0.15">
      <c r="B290" s="17"/>
      <c r="C290" s="1" t="str">
        <f t="shared" si="47"/>
        <v>ERRO_TEXT_RECI_YN</v>
      </c>
      <c r="D290" s="1" t="s">
        <v>761</v>
      </c>
      <c r="E290" s="1">
        <v>1</v>
      </c>
      <c r="F290" s="1">
        <f t="shared" si="48"/>
        <v>18</v>
      </c>
      <c r="G290" s="1" t="str">
        <f t="shared" si="49"/>
        <v>erro_text_reci_yn______</v>
      </c>
      <c r="H290" s="57"/>
      <c r="I290" s="17" t="s">
        <v>884</v>
      </c>
      <c r="J290" s="57" t="s">
        <v>759</v>
      </c>
      <c r="K290" s="17" t="s">
        <v>885</v>
      </c>
      <c r="L290" s="57" t="s">
        <v>889</v>
      </c>
      <c r="M290" s="17" t="s">
        <v>886</v>
      </c>
      <c r="N290" s="57" t="s">
        <v>887</v>
      </c>
      <c r="O290" s="1" t="s">
        <v>526</v>
      </c>
      <c r="P290" s="1" t="s">
        <v>538</v>
      </c>
    </row>
    <row r="291" spans="2:16" ht="17.25" customHeight="1" x14ac:dyDescent="0.15">
      <c r="B291" s="17"/>
      <c r="C291" s="1" t="str">
        <f t="shared" si="47"/>
        <v>ERRO_TEXT_RECI_YN</v>
      </c>
      <c r="D291" s="1" t="s">
        <v>761</v>
      </c>
      <c r="E291" s="1">
        <v>1</v>
      </c>
      <c r="F291" s="1">
        <f t="shared" si="48"/>
        <v>18</v>
      </c>
      <c r="G291" s="1" t="str">
        <f t="shared" si="49"/>
        <v>erro_text_reci_yn______</v>
      </c>
      <c r="H291" s="57"/>
      <c r="I291" s="17" t="s">
        <v>884</v>
      </c>
      <c r="J291" s="57" t="s">
        <v>759</v>
      </c>
      <c r="K291" s="17" t="s">
        <v>885</v>
      </c>
      <c r="L291" s="57" t="s">
        <v>889</v>
      </c>
      <c r="M291" s="17" t="s">
        <v>886</v>
      </c>
      <c r="N291" s="57" t="s">
        <v>887</v>
      </c>
      <c r="O291" s="1" t="s">
        <v>526</v>
      </c>
      <c r="P291" s="1" t="s">
        <v>538</v>
      </c>
    </row>
    <row r="292" spans="2:16" ht="17.25" customHeight="1" x14ac:dyDescent="0.15">
      <c r="B292" s="17"/>
      <c r="C292" s="1" t="str">
        <f t="shared" si="47"/>
        <v>ERRO_TEXT_RECI_YN</v>
      </c>
      <c r="D292" s="1" t="s">
        <v>761</v>
      </c>
      <c r="E292" s="1">
        <v>1</v>
      </c>
      <c r="F292" s="1">
        <f t="shared" si="48"/>
        <v>18</v>
      </c>
      <c r="G292" s="1" t="str">
        <f t="shared" si="49"/>
        <v>erro_text_reci_yn______</v>
      </c>
      <c r="H292" s="57"/>
      <c r="I292" s="17" t="s">
        <v>884</v>
      </c>
      <c r="J292" s="57" t="s">
        <v>759</v>
      </c>
      <c r="K292" s="17" t="s">
        <v>885</v>
      </c>
      <c r="L292" s="57" t="s">
        <v>889</v>
      </c>
      <c r="M292" s="17" t="s">
        <v>886</v>
      </c>
      <c r="N292" s="57" t="s">
        <v>887</v>
      </c>
      <c r="O292" s="1" t="s">
        <v>526</v>
      </c>
      <c r="P292" s="1" t="s">
        <v>538</v>
      </c>
    </row>
    <row r="293" spans="2:16" ht="17.25" customHeight="1" x14ac:dyDescent="0.15">
      <c r="B293" s="17"/>
      <c r="C293" s="1" t="str">
        <f t="shared" si="47"/>
        <v>ERRO_TEXT_RECI_YN</v>
      </c>
      <c r="D293" s="1" t="s">
        <v>761</v>
      </c>
      <c r="E293" s="1">
        <v>1</v>
      </c>
      <c r="F293" s="1">
        <f t="shared" si="48"/>
        <v>18</v>
      </c>
      <c r="G293" s="1" t="str">
        <f t="shared" si="49"/>
        <v>erro_text_reci_yn______</v>
      </c>
      <c r="H293" s="57"/>
      <c r="I293" s="17" t="s">
        <v>884</v>
      </c>
      <c r="J293" s="57" t="s">
        <v>759</v>
      </c>
      <c r="K293" s="17" t="s">
        <v>885</v>
      </c>
      <c r="L293" s="57" t="s">
        <v>889</v>
      </c>
      <c r="M293" s="17" t="s">
        <v>886</v>
      </c>
      <c r="N293" s="57" t="s">
        <v>887</v>
      </c>
      <c r="O293" s="1" t="s">
        <v>526</v>
      </c>
      <c r="P293" s="1" t="s">
        <v>538</v>
      </c>
    </row>
    <row r="294" spans="2:16" ht="17.25" customHeight="1" x14ac:dyDescent="0.15">
      <c r="B294" s="17"/>
      <c r="C294" s="1" t="str">
        <f t="shared" si="47"/>
        <v>ERRO_TEXT_RECI_YN</v>
      </c>
      <c r="D294" s="1" t="s">
        <v>761</v>
      </c>
      <c r="E294" s="1">
        <v>1</v>
      </c>
      <c r="F294" s="1">
        <f t="shared" si="48"/>
        <v>18</v>
      </c>
      <c r="G294" s="1" t="str">
        <f t="shared" si="49"/>
        <v>erro_text_reci_yn______</v>
      </c>
      <c r="H294" s="57"/>
      <c r="I294" s="17" t="s">
        <v>884</v>
      </c>
      <c r="J294" s="57" t="s">
        <v>759</v>
      </c>
      <c r="K294" s="17" t="s">
        <v>885</v>
      </c>
      <c r="L294" s="57" t="s">
        <v>889</v>
      </c>
      <c r="M294" s="17" t="s">
        <v>886</v>
      </c>
      <c r="N294" s="57" t="s">
        <v>887</v>
      </c>
      <c r="O294" s="1" t="s">
        <v>526</v>
      </c>
      <c r="P294" s="1" t="s">
        <v>538</v>
      </c>
    </row>
    <row r="295" spans="2:16" ht="17.25" customHeight="1" x14ac:dyDescent="0.15">
      <c r="B295" s="17"/>
      <c r="C295" s="1" t="str">
        <f t="shared" si="47"/>
        <v>ERRO_TEXT_RECI_YN</v>
      </c>
      <c r="D295" s="1" t="s">
        <v>761</v>
      </c>
      <c r="E295" s="1">
        <v>1</v>
      </c>
      <c r="F295" s="1">
        <f t="shared" si="48"/>
        <v>18</v>
      </c>
      <c r="G295" s="1" t="str">
        <f t="shared" si="49"/>
        <v>erro_text_reci_yn______</v>
      </c>
      <c r="H295" s="57"/>
      <c r="I295" s="17" t="s">
        <v>884</v>
      </c>
      <c r="J295" s="57" t="s">
        <v>759</v>
      </c>
      <c r="K295" s="17" t="s">
        <v>885</v>
      </c>
      <c r="L295" s="57" t="s">
        <v>889</v>
      </c>
      <c r="M295" s="17" t="s">
        <v>886</v>
      </c>
      <c r="N295" s="57" t="s">
        <v>887</v>
      </c>
      <c r="O295" s="1" t="s">
        <v>526</v>
      </c>
      <c r="P295" s="1" t="s">
        <v>538</v>
      </c>
    </row>
    <row r="296" spans="2:16" ht="17.25" customHeight="1" x14ac:dyDescent="0.15">
      <c r="B296" s="17"/>
      <c r="C296" s="1" t="str">
        <f t="shared" si="47"/>
        <v>ERRO_TEXT_RECI_YN</v>
      </c>
      <c r="D296" s="1" t="s">
        <v>761</v>
      </c>
      <c r="E296" s="1">
        <v>1</v>
      </c>
      <c r="F296" s="1">
        <f t="shared" si="48"/>
        <v>18</v>
      </c>
      <c r="G296" s="1" t="str">
        <f t="shared" si="49"/>
        <v>erro_text_reci_yn______</v>
      </c>
      <c r="H296" s="57"/>
      <c r="I296" s="17" t="s">
        <v>884</v>
      </c>
      <c r="J296" s="57" t="s">
        <v>759</v>
      </c>
      <c r="K296" s="17" t="s">
        <v>885</v>
      </c>
      <c r="L296" s="57" t="s">
        <v>889</v>
      </c>
      <c r="M296" s="17" t="s">
        <v>886</v>
      </c>
      <c r="N296" s="57" t="s">
        <v>887</v>
      </c>
      <c r="O296" s="1" t="s">
        <v>526</v>
      </c>
      <c r="P296" s="1" t="s">
        <v>538</v>
      </c>
    </row>
    <row r="297" spans="2:16" ht="17.25" customHeight="1" x14ac:dyDescent="0.15">
      <c r="B297" s="17"/>
      <c r="C297" s="1" t="str">
        <f t="shared" si="47"/>
        <v>ERRO_TEXT_RECI_YN</v>
      </c>
      <c r="D297" s="1" t="s">
        <v>761</v>
      </c>
      <c r="E297" s="1">
        <v>1</v>
      </c>
      <c r="F297" s="1">
        <f t="shared" si="48"/>
        <v>18</v>
      </c>
      <c r="G297" s="1" t="str">
        <f t="shared" si="49"/>
        <v>erro_text_reci_yn______</v>
      </c>
      <c r="H297" s="57"/>
      <c r="I297" s="17" t="s">
        <v>884</v>
      </c>
      <c r="J297" s="57" t="s">
        <v>759</v>
      </c>
      <c r="K297" s="17" t="s">
        <v>885</v>
      </c>
      <c r="L297" s="57" t="s">
        <v>889</v>
      </c>
      <c r="M297" s="17" t="s">
        <v>886</v>
      </c>
      <c r="N297" s="57" t="s">
        <v>887</v>
      </c>
      <c r="O297" s="1" t="s">
        <v>526</v>
      </c>
      <c r="P297" s="1" t="s">
        <v>538</v>
      </c>
    </row>
    <row r="298" spans="2:16" ht="17.25" customHeight="1" x14ac:dyDescent="0.15">
      <c r="B298" s="17"/>
      <c r="C298" s="1" t="str">
        <f t="shared" si="47"/>
        <v>ERRO_TEXT_RECI_YN</v>
      </c>
      <c r="D298" s="1" t="s">
        <v>761</v>
      </c>
      <c r="E298" s="1">
        <v>1</v>
      </c>
      <c r="F298" s="1">
        <f t="shared" si="48"/>
        <v>18</v>
      </c>
      <c r="G298" s="1" t="str">
        <f t="shared" si="49"/>
        <v>erro_text_reci_yn______</v>
      </c>
      <c r="H298" s="57"/>
      <c r="I298" s="17" t="s">
        <v>884</v>
      </c>
      <c r="J298" s="57" t="s">
        <v>759</v>
      </c>
      <c r="K298" s="17" t="s">
        <v>885</v>
      </c>
      <c r="L298" s="57" t="s">
        <v>889</v>
      </c>
      <c r="M298" s="17" t="s">
        <v>886</v>
      </c>
      <c r="N298" s="57" t="s">
        <v>887</v>
      </c>
      <c r="O298" s="1" t="s">
        <v>526</v>
      </c>
      <c r="P298" s="1" t="s">
        <v>538</v>
      </c>
    </row>
    <row r="299" spans="2:16" ht="17.25" customHeight="1" x14ac:dyDescent="0.15">
      <c r="B299" s="17"/>
      <c r="C299" s="1" t="str">
        <f t="shared" si="47"/>
        <v>ERRO_TEXT_RECI_YN</v>
      </c>
      <c r="D299" s="1" t="s">
        <v>761</v>
      </c>
      <c r="E299" s="1">
        <v>1</v>
      </c>
      <c r="F299" s="1">
        <f t="shared" si="48"/>
        <v>18</v>
      </c>
      <c r="G299" s="1" t="str">
        <f t="shared" si="49"/>
        <v>erro_text_reci_yn______</v>
      </c>
      <c r="H299" s="57"/>
      <c r="I299" s="17" t="s">
        <v>884</v>
      </c>
      <c r="J299" s="57" t="s">
        <v>759</v>
      </c>
      <c r="K299" s="17" t="s">
        <v>885</v>
      </c>
      <c r="L299" s="57" t="s">
        <v>889</v>
      </c>
      <c r="M299" s="17" t="s">
        <v>886</v>
      </c>
      <c r="N299" s="57" t="s">
        <v>887</v>
      </c>
      <c r="O299" s="1" t="s">
        <v>526</v>
      </c>
      <c r="P299" s="1" t="s">
        <v>538</v>
      </c>
    </row>
    <row r="300" spans="2:16" ht="17.25" customHeight="1" x14ac:dyDescent="0.15">
      <c r="B300" s="17"/>
      <c r="C300" s="1" t="str">
        <f t="shared" si="47"/>
        <v>ERRO_TEXT_RECI_YN</v>
      </c>
      <c r="D300" s="1" t="s">
        <v>761</v>
      </c>
      <c r="E300" s="1">
        <v>1</v>
      </c>
      <c r="F300" s="1">
        <f t="shared" si="48"/>
        <v>18</v>
      </c>
      <c r="G300" s="1" t="str">
        <f t="shared" si="49"/>
        <v>erro_text_reci_yn______</v>
      </c>
      <c r="H300" s="57"/>
      <c r="I300" s="17" t="s">
        <v>884</v>
      </c>
      <c r="J300" s="57" t="s">
        <v>759</v>
      </c>
      <c r="K300" s="17" t="s">
        <v>885</v>
      </c>
      <c r="L300" s="57" t="s">
        <v>889</v>
      </c>
      <c r="M300" s="17" t="s">
        <v>886</v>
      </c>
      <c r="N300" s="57" t="s">
        <v>887</v>
      </c>
      <c r="O300" s="1" t="s">
        <v>526</v>
      </c>
      <c r="P300" s="1" t="s">
        <v>538</v>
      </c>
    </row>
    <row r="301" spans="2:16" ht="17.25" customHeight="1" x14ac:dyDescent="0.15">
      <c r="B301" s="17"/>
      <c r="C301" s="1" t="str">
        <f t="shared" si="47"/>
        <v>ERRO_TEXT_RECI_YN</v>
      </c>
      <c r="D301" s="1" t="s">
        <v>761</v>
      </c>
      <c r="E301" s="1">
        <v>1</v>
      </c>
      <c r="F301" s="1">
        <f t="shared" si="48"/>
        <v>18</v>
      </c>
      <c r="G301" s="1" t="str">
        <f t="shared" si="49"/>
        <v>erro_text_reci_yn______</v>
      </c>
      <c r="H301" s="57"/>
      <c r="I301" s="17" t="s">
        <v>884</v>
      </c>
      <c r="J301" s="57" t="s">
        <v>759</v>
      </c>
      <c r="K301" s="17" t="s">
        <v>885</v>
      </c>
      <c r="L301" s="57" t="s">
        <v>889</v>
      </c>
      <c r="M301" s="17" t="s">
        <v>886</v>
      </c>
      <c r="N301" s="57" t="s">
        <v>887</v>
      </c>
      <c r="O301" s="1" t="s">
        <v>526</v>
      </c>
      <c r="P301" s="1" t="s">
        <v>538</v>
      </c>
    </row>
    <row r="302" spans="2:16" ht="17.25" customHeight="1" x14ac:dyDescent="0.15">
      <c r="B302" s="17"/>
      <c r="C302" s="1" t="str">
        <f t="shared" si="47"/>
        <v>ERRO_TEXT_RECI_YN</v>
      </c>
      <c r="D302" s="1" t="s">
        <v>761</v>
      </c>
      <c r="E302" s="1">
        <v>1</v>
      </c>
      <c r="F302" s="1">
        <f t="shared" si="48"/>
        <v>18</v>
      </c>
      <c r="G302" s="1" t="str">
        <f t="shared" si="49"/>
        <v>erro_text_reci_yn______</v>
      </c>
      <c r="H302" s="57"/>
      <c r="I302" s="17" t="s">
        <v>884</v>
      </c>
      <c r="J302" s="57" t="s">
        <v>759</v>
      </c>
      <c r="K302" s="17" t="s">
        <v>885</v>
      </c>
      <c r="L302" s="57" t="s">
        <v>889</v>
      </c>
      <c r="M302" s="17" t="s">
        <v>886</v>
      </c>
      <c r="N302" s="57" t="s">
        <v>887</v>
      </c>
      <c r="O302" s="1" t="s">
        <v>526</v>
      </c>
      <c r="P302" s="1" t="s">
        <v>538</v>
      </c>
    </row>
    <row r="303" spans="2:16" ht="17.25" customHeight="1" x14ac:dyDescent="0.15">
      <c r="B303" s="17"/>
      <c r="C303" s="1" t="str">
        <f t="shared" si="47"/>
        <v>ERRO_TEXT_RECI_YN</v>
      </c>
      <c r="D303" s="1" t="s">
        <v>761</v>
      </c>
      <c r="E303" s="1">
        <v>1</v>
      </c>
      <c r="F303" s="1">
        <f t="shared" si="48"/>
        <v>18</v>
      </c>
      <c r="G303" s="1" t="str">
        <f t="shared" si="49"/>
        <v>erro_text_reci_yn______</v>
      </c>
      <c r="H303" s="57"/>
      <c r="I303" s="17" t="s">
        <v>884</v>
      </c>
      <c r="J303" s="57" t="s">
        <v>759</v>
      </c>
      <c r="K303" s="17" t="s">
        <v>885</v>
      </c>
      <c r="L303" s="57" t="s">
        <v>889</v>
      </c>
      <c r="M303" s="17" t="s">
        <v>886</v>
      </c>
      <c r="N303" s="57" t="s">
        <v>887</v>
      </c>
      <c r="O303" s="1" t="s">
        <v>526</v>
      </c>
      <c r="P303" s="1" t="s">
        <v>538</v>
      </c>
    </row>
    <row r="304" spans="2:16" ht="17.25" customHeight="1" x14ac:dyDescent="0.15">
      <c r="B304" s="17"/>
      <c r="C304" s="1" t="str">
        <f t="shared" si="47"/>
        <v>ERRO_TEXT_RECI_YN</v>
      </c>
      <c r="D304" s="1" t="s">
        <v>761</v>
      </c>
      <c r="E304" s="1">
        <v>1</v>
      </c>
      <c r="F304" s="1">
        <f t="shared" si="48"/>
        <v>18</v>
      </c>
      <c r="G304" s="1" t="str">
        <f t="shared" si="49"/>
        <v>erro_text_reci_yn______</v>
      </c>
      <c r="H304" s="57"/>
      <c r="I304" s="17" t="s">
        <v>884</v>
      </c>
      <c r="J304" s="57" t="s">
        <v>759</v>
      </c>
      <c r="K304" s="17" t="s">
        <v>885</v>
      </c>
      <c r="L304" s="57" t="s">
        <v>889</v>
      </c>
      <c r="M304" s="17" t="s">
        <v>886</v>
      </c>
      <c r="N304" s="57" t="s">
        <v>887</v>
      </c>
      <c r="O304" s="1" t="s">
        <v>526</v>
      </c>
      <c r="P304" s="1" t="s">
        <v>538</v>
      </c>
    </row>
    <row r="305" spans="2:16" ht="17.25" customHeight="1" x14ac:dyDescent="0.15">
      <c r="B305" s="17"/>
      <c r="C305" s="1" t="str">
        <f t="shared" si="38"/>
        <v>ERRO_TEXT_RECI_YN</v>
      </c>
      <c r="D305" s="1" t="s">
        <v>761</v>
      </c>
      <c r="E305" s="1">
        <v>1</v>
      </c>
      <c r="F305" s="1">
        <f t="shared" si="39"/>
        <v>18</v>
      </c>
      <c r="G305" s="1" t="str">
        <f t="shared" si="40"/>
        <v>erro_text_reci_yn______</v>
      </c>
      <c r="H305" s="57"/>
      <c r="I305" s="17" t="s">
        <v>884</v>
      </c>
      <c r="J305" s="57" t="s">
        <v>759</v>
      </c>
      <c r="K305" s="17" t="s">
        <v>885</v>
      </c>
      <c r="L305" s="57" t="s">
        <v>889</v>
      </c>
      <c r="M305" s="17" t="s">
        <v>886</v>
      </c>
      <c r="N305" s="57" t="s">
        <v>887</v>
      </c>
      <c r="O305" s="1" t="s">
        <v>526</v>
      </c>
      <c r="P305" s="1" t="s">
        <v>538</v>
      </c>
    </row>
    <row r="306" spans="2:16" ht="17.25" customHeight="1" x14ac:dyDescent="0.15">
      <c r="B306" s="17"/>
      <c r="C306" s="1" t="str">
        <f t="shared" si="38"/>
        <v>ERRO_TEXT_RECI_YN</v>
      </c>
      <c r="D306" s="1" t="s">
        <v>761</v>
      </c>
      <c r="E306" s="1">
        <v>1</v>
      </c>
      <c r="F306" s="1">
        <f t="shared" si="39"/>
        <v>18</v>
      </c>
      <c r="G306" s="1" t="str">
        <f t="shared" si="40"/>
        <v>erro_text_reci_yn______</v>
      </c>
      <c r="H306" s="57"/>
      <c r="I306" s="17" t="s">
        <v>884</v>
      </c>
      <c r="J306" s="57" t="s">
        <v>759</v>
      </c>
      <c r="K306" s="17" t="s">
        <v>885</v>
      </c>
      <c r="L306" s="57" t="s">
        <v>889</v>
      </c>
      <c r="M306" s="17" t="s">
        <v>886</v>
      </c>
      <c r="N306" s="57" t="s">
        <v>887</v>
      </c>
      <c r="O306" s="1" t="s">
        <v>526</v>
      </c>
      <c r="P306" s="1" t="s">
        <v>538</v>
      </c>
    </row>
    <row r="307" spans="2:16" ht="17.25" customHeight="1" x14ac:dyDescent="0.15">
      <c r="B307" s="17"/>
      <c r="C307" s="1" t="str">
        <f t="shared" si="38"/>
        <v>ERRO_TEXT_RECI_YN</v>
      </c>
      <c r="D307" s="1" t="s">
        <v>761</v>
      </c>
      <c r="E307" s="1">
        <v>1</v>
      </c>
      <c r="F307" s="1">
        <f t="shared" si="39"/>
        <v>18</v>
      </c>
      <c r="G307" s="1" t="str">
        <f t="shared" si="40"/>
        <v>erro_text_reci_yn______</v>
      </c>
      <c r="H307" s="57"/>
      <c r="I307" s="17" t="s">
        <v>884</v>
      </c>
      <c r="J307" s="57" t="s">
        <v>759</v>
      </c>
      <c r="K307" s="17" t="s">
        <v>885</v>
      </c>
      <c r="L307" s="57" t="s">
        <v>889</v>
      </c>
      <c r="M307" s="17" t="s">
        <v>886</v>
      </c>
      <c r="N307" s="57" t="s">
        <v>887</v>
      </c>
      <c r="O307" s="1" t="s">
        <v>526</v>
      </c>
      <c r="P307" s="1" t="s">
        <v>538</v>
      </c>
    </row>
    <row r="308" spans="2:16" ht="17.25" customHeight="1" x14ac:dyDescent="0.15">
      <c r="B308" s="17"/>
      <c r="C308" s="1" t="str">
        <f t="shared" si="38"/>
        <v>ERRO_TEXT_RECI_YN</v>
      </c>
      <c r="D308" s="1" t="s">
        <v>761</v>
      </c>
      <c r="E308" s="1">
        <v>1</v>
      </c>
      <c r="F308" s="1">
        <f t="shared" si="39"/>
        <v>18</v>
      </c>
      <c r="G308" s="1" t="str">
        <f t="shared" si="40"/>
        <v>erro_text_reci_yn______</v>
      </c>
      <c r="H308" s="57"/>
      <c r="I308" s="17" t="s">
        <v>884</v>
      </c>
      <c r="J308" s="57" t="s">
        <v>759</v>
      </c>
      <c r="K308" s="17" t="s">
        <v>885</v>
      </c>
      <c r="L308" s="57" t="s">
        <v>889</v>
      </c>
      <c r="M308" s="17" t="s">
        <v>886</v>
      </c>
      <c r="N308" s="57" t="s">
        <v>887</v>
      </c>
      <c r="O308" s="1" t="s">
        <v>526</v>
      </c>
      <c r="P308" s="1" t="s">
        <v>538</v>
      </c>
    </row>
    <row r="309" spans="2:16" ht="17.25" customHeight="1" x14ac:dyDescent="0.15">
      <c r="B309" s="17"/>
      <c r="C309" s="1" t="str">
        <f t="shared" si="38"/>
        <v>ERRO_TEXT_RECI_YN</v>
      </c>
      <c r="D309" s="1" t="s">
        <v>761</v>
      </c>
      <c r="E309" s="1">
        <v>1</v>
      </c>
      <c r="F309" s="1">
        <f t="shared" si="39"/>
        <v>18</v>
      </c>
      <c r="G309" s="1" t="str">
        <f t="shared" si="40"/>
        <v>erro_text_reci_yn______</v>
      </c>
      <c r="H309" s="57"/>
      <c r="I309" s="17" t="s">
        <v>884</v>
      </c>
      <c r="J309" s="57" t="s">
        <v>759</v>
      </c>
      <c r="K309" s="17" t="s">
        <v>885</v>
      </c>
      <c r="L309" s="57" t="s">
        <v>889</v>
      </c>
      <c r="M309" s="17" t="s">
        <v>886</v>
      </c>
      <c r="N309" s="57" t="s">
        <v>887</v>
      </c>
      <c r="O309" s="1" t="s">
        <v>526</v>
      </c>
      <c r="P309" s="1" t="s">
        <v>538</v>
      </c>
    </row>
    <row r="310" spans="2:16" ht="17.25" customHeight="1" x14ac:dyDescent="0.15">
      <c r="B310" s="17"/>
      <c r="C310" s="1" t="str">
        <f t="shared" si="38"/>
        <v>ERRO_TEXT_RECI_YN</v>
      </c>
      <c r="D310" s="1" t="s">
        <v>761</v>
      </c>
      <c r="E310" s="1">
        <v>1</v>
      </c>
      <c r="F310" s="1">
        <f t="shared" si="39"/>
        <v>18</v>
      </c>
      <c r="G310" s="1" t="str">
        <f t="shared" si="40"/>
        <v>erro_text_reci_yn______</v>
      </c>
      <c r="H310" s="57"/>
      <c r="I310" s="17" t="s">
        <v>884</v>
      </c>
      <c r="J310" s="57" t="s">
        <v>759</v>
      </c>
      <c r="K310" s="17" t="s">
        <v>885</v>
      </c>
      <c r="L310" s="57" t="s">
        <v>889</v>
      </c>
      <c r="M310" s="17" t="s">
        <v>886</v>
      </c>
      <c r="N310" s="57" t="s">
        <v>887</v>
      </c>
      <c r="O310" s="1" t="s">
        <v>526</v>
      </c>
      <c r="P310" s="1" t="s">
        <v>538</v>
      </c>
    </row>
    <row r="311" spans="2:16" ht="17.25" customHeight="1" x14ac:dyDescent="0.15">
      <c r="B311" s="17"/>
      <c r="C311" s="1" t="str">
        <f t="shared" si="38"/>
        <v>ERRO_TEXT_RECI_YN</v>
      </c>
      <c r="D311" s="1" t="s">
        <v>761</v>
      </c>
      <c r="E311" s="1">
        <v>1</v>
      </c>
      <c r="F311" s="1">
        <f t="shared" si="39"/>
        <v>18</v>
      </c>
      <c r="G311" s="1" t="str">
        <f t="shared" si="40"/>
        <v>erro_text_reci_yn______</v>
      </c>
      <c r="H311" s="57"/>
      <c r="I311" s="17" t="s">
        <v>884</v>
      </c>
      <c r="J311" s="57" t="s">
        <v>759</v>
      </c>
      <c r="K311" s="17" t="s">
        <v>885</v>
      </c>
      <c r="L311" s="57" t="s">
        <v>889</v>
      </c>
      <c r="M311" s="17" t="s">
        <v>886</v>
      </c>
      <c r="N311" s="57" t="s">
        <v>887</v>
      </c>
      <c r="O311" s="1" t="s">
        <v>526</v>
      </c>
      <c r="P311" s="1" t="s">
        <v>538</v>
      </c>
    </row>
    <row r="312" spans="2:16" ht="17.25" customHeight="1" x14ac:dyDescent="0.15">
      <c r="B312" s="17"/>
      <c r="C312" s="1" t="str">
        <f t="shared" si="38"/>
        <v>ERRO_TEXT_RECI_YN</v>
      </c>
      <c r="D312" s="1" t="s">
        <v>761</v>
      </c>
      <c r="E312" s="1">
        <v>1</v>
      </c>
      <c r="F312" s="1">
        <f t="shared" si="39"/>
        <v>18</v>
      </c>
      <c r="G312" s="1" t="str">
        <f t="shared" si="40"/>
        <v>erro_text_reci_yn______</v>
      </c>
      <c r="H312" s="57"/>
      <c r="I312" s="17" t="s">
        <v>884</v>
      </c>
      <c r="J312" s="57" t="s">
        <v>759</v>
      </c>
      <c r="K312" s="17" t="s">
        <v>885</v>
      </c>
      <c r="L312" s="57" t="s">
        <v>889</v>
      </c>
      <c r="M312" s="17" t="s">
        <v>886</v>
      </c>
      <c r="N312" s="57" t="s">
        <v>887</v>
      </c>
      <c r="O312" s="1" t="s">
        <v>526</v>
      </c>
      <c r="P312" s="1" t="s">
        <v>538</v>
      </c>
    </row>
    <row r="313" spans="2:16" ht="17.25" customHeight="1" x14ac:dyDescent="0.15">
      <c r="B313" s="17"/>
      <c r="C313" s="1" t="str">
        <f t="shared" ref="C313:C320" si="50">UPPER(TRIM(MID(G313,1,(F313-1))))</f>
        <v>ERRO_TEXT_RECI_YN</v>
      </c>
      <c r="D313" s="1" t="s">
        <v>761</v>
      </c>
      <c r="E313" s="1">
        <v>1</v>
      </c>
      <c r="F313" s="1">
        <f t="shared" ref="F313:F320" si="51">SEARCH("__",G313)</f>
        <v>18</v>
      </c>
      <c r="G313" s="1" t="str">
        <f t="shared" ref="G313:G320" si="52">CONCATENATE(LEFT(J313,4),"_",LEFT(L313,4),"_",LEFT(N313,4),"_",LEFT(P313,4),"_",LEFT(R313,4),"_",LEFT(T313,4),"_",LEFT(V313,4),"_",LEFT(W313,4),"_",LEFT(Y313,4),"_",LEFT(AA313,4))</f>
        <v>erro_text_reci_yn______</v>
      </c>
      <c r="H313" s="57"/>
      <c r="I313" s="17" t="s">
        <v>884</v>
      </c>
      <c r="J313" s="57" t="s">
        <v>759</v>
      </c>
      <c r="K313" s="17" t="s">
        <v>885</v>
      </c>
      <c r="L313" s="57" t="s">
        <v>889</v>
      </c>
      <c r="M313" s="17" t="s">
        <v>886</v>
      </c>
      <c r="N313" s="57" t="s">
        <v>887</v>
      </c>
      <c r="O313" s="1" t="s">
        <v>526</v>
      </c>
      <c r="P313" s="1" t="s">
        <v>538</v>
      </c>
    </row>
    <row r="314" spans="2:16" ht="17.25" customHeight="1" x14ac:dyDescent="0.15">
      <c r="B314" s="17"/>
      <c r="C314" s="1" t="str">
        <f t="shared" si="50"/>
        <v>ERRO_TEXT_RECI_YN</v>
      </c>
      <c r="D314" s="1" t="s">
        <v>761</v>
      </c>
      <c r="E314" s="1">
        <v>1</v>
      </c>
      <c r="F314" s="1">
        <f t="shared" si="51"/>
        <v>18</v>
      </c>
      <c r="G314" s="1" t="str">
        <f t="shared" si="52"/>
        <v>erro_text_reci_yn______</v>
      </c>
      <c r="H314" s="57"/>
      <c r="I314" s="17" t="s">
        <v>884</v>
      </c>
      <c r="J314" s="57" t="s">
        <v>759</v>
      </c>
      <c r="K314" s="17" t="s">
        <v>885</v>
      </c>
      <c r="L314" s="57" t="s">
        <v>889</v>
      </c>
      <c r="M314" s="17" t="s">
        <v>886</v>
      </c>
      <c r="N314" s="57" t="s">
        <v>887</v>
      </c>
      <c r="O314" s="1" t="s">
        <v>526</v>
      </c>
      <c r="P314" s="1" t="s">
        <v>538</v>
      </c>
    </row>
    <row r="315" spans="2:16" ht="17.25" customHeight="1" x14ac:dyDescent="0.15">
      <c r="B315" s="17"/>
      <c r="C315" s="1" t="str">
        <f t="shared" si="50"/>
        <v>ERRO_TEXT_RECI_YN</v>
      </c>
      <c r="D315" s="1" t="s">
        <v>761</v>
      </c>
      <c r="E315" s="1">
        <v>1</v>
      </c>
      <c r="F315" s="1">
        <f t="shared" si="51"/>
        <v>18</v>
      </c>
      <c r="G315" s="1" t="str">
        <f t="shared" si="52"/>
        <v>erro_text_reci_yn______</v>
      </c>
      <c r="H315" s="57"/>
      <c r="I315" s="17" t="s">
        <v>884</v>
      </c>
      <c r="J315" s="57" t="s">
        <v>759</v>
      </c>
      <c r="K315" s="17" t="s">
        <v>885</v>
      </c>
      <c r="L315" s="57" t="s">
        <v>889</v>
      </c>
      <c r="M315" s="17" t="s">
        <v>886</v>
      </c>
      <c r="N315" s="57" t="s">
        <v>887</v>
      </c>
      <c r="O315" s="1" t="s">
        <v>526</v>
      </c>
      <c r="P315" s="1" t="s">
        <v>538</v>
      </c>
    </row>
    <row r="316" spans="2:16" ht="17.25" customHeight="1" x14ac:dyDescent="0.15">
      <c r="B316" s="17"/>
      <c r="C316" s="1" t="str">
        <f t="shared" si="50"/>
        <v>ERRO_TEXT_RECI_YN</v>
      </c>
      <c r="D316" s="1" t="s">
        <v>761</v>
      </c>
      <c r="E316" s="1">
        <v>1</v>
      </c>
      <c r="F316" s="1">
        <f t="shared" si="51"/>
        <v>18</v>
      </c>
      <c r="G316" s="1" t="str">
        <f t="shared" si="52"/>
        <v>erro_text_reci_yn______</v>
      </c>
      <c r="H316" s="57"/>
      <c r="I316" s="17" t="s">
        <v>884</v>
      </c>
      <c r="J316" s="57" t="s">
        <v>759</v>
      </c>
      <c r="K316" s="17" t="s">
        <v>885</v>
      </c>
      <c r="L316" s="57" t="s">
        <v>889</v>
      </c>
      <c r="M316" s="17" t="s">
        <v>886</v>
      </c>
      <c r="N316" s="57" t="s">
        <v>887</v>
      </c>
      <c r="O316" s="1" t="s">
        <v>526</v>
      </c>
      <c r="P316" s="1" t="s">
        <v>538</v>
      </c>
    </row>
    <row r="317" spans="2:16" ht="17.25" customHeight="1" x14ac:dyDescent="0.15">
      <c r="B317" s="17"/>
      <c r="C317" s="1" t="str">
        <f t="shared" si="50"/>
        <v>ERRO_TEXT_RECI_YN</v>
      </c>
      <c r="D317" s="1" t="s">
        <v>761</v>
      </c>
      <c r="E317" s="1">
        <v>1</v>
      </c>
      <c r="F317" s="1">
        <f t="shared" si="51"/>
        <v>18</v>
      </c>
      <c r="G317" s="1" t="str">
        <f t="shared" si="52"/>
        <v>erro_text_reci_yn______</v>
      </c>
      <c r="H317" s="57"/>
      <c r="I317" s="17" t="s">
        <v>884</v>
      </c>
      <c r="J317" s="57" t="s">
        <v>759</v>
      </c>
      <c r="K317" s="17" t="s">
        <v>885</v>
      </c>
      <c r="L317" s="57" t="s">
        <v>889</v>
      </c>
      <c r="M317" s="17" t="s">
        <v>886</v>
      </c>
      <c r="N317" s="57" t="s">
        <v>887</v>
      </c>
      <c r="O317" s="1" t="s">
        <v>526</v>
      </c>
      <c r="P317" s="1" t="s">
        <v>538</v>
      </c>
    </row>
    <row r="318" spans="2:16" ht="17.25" customHeight="1" x14ac:dyDescent="0.15">
      <c r="B318" s="17"/>
      <c r="C318" s="1" t="str">
        <f t="shared" si="50"/>
        <v>ERRO_TEXT_RECI_YN</v>
      </c>
      <c r="D318" s="1" t="s">
        <v>761</v>
      </c>
      <c r="E318" s="1">
        <v>1</v>
      </c>
      <c r="F318" s="1">
        <f t="shared" si="51"/>
        <v>18</v>
      </c>
      <c r="G318" s="1" t="str">
        <f t="shared" si="52"/>
        <v>erro_text_reci_yn______</v>
      </c>
      <c r="H318" s="57"/>
      <c r="I318" s="17" t="s">
        <v>884</v>
      </c>
      <c r="J318" s="57" t="s">
        <v>759</v>
      </c>
      <c r="K318" s="17" t="s">
        <v>885</v>
      </c>
      <c r="L318" s="57" t="s">
        <v>889</v>
      </c>
      <c r="M318" s="17" t="s">
        <v>886</v>
      </c>
      <c r="N318" s="57" t="s">
        <v>887</v>
      </c>
      <c r="O318" s="1" t="s">
        <v>526</v>
      </c>
      <c r="P318" s="1" t="s">
        <v>538</v>
      </c>
    </row>
    <row r="319" spans="2:16" ht="17.25" customHeight="1" x14ac:dyDescent="0.15">
      <c r="B319" s="17"/>
      <c r="C319" s="1" t="str">
        <f t="shared" si="50"/>
        <v>ERRO_TEXT_RECI_YN</v>
      </c>
      <c r="D319" s="1" t="s">
        <v>761</v>
      </c>
      <c r="E319" s="1">
        <v>1</v>
      </c>
      <c r="F319" s="1">
        <f t="shared" si="51"/>
        <v>18</v>
      </c>
      <c r="G319" s="1" t="str">
        <f t="shared" si="52"/>
        <v>erro_text_reci_yn______</v>
      </c>
      <c r="H319" s="57"/>
      <c r="I319" s="17" t="s">
        <v>884</v>
      </c>
      <c r="J319" s="57" t="s">
        <v>759</v>
      </c>
      <c r="K319" s="17" t="s">
        <v>885</v>
      </c>
      <c r="L319" s="57" t="s">
        <v>889</v>
      </c>
      <c r="M319" s="17" t="s">
        <v>886</v>
      </c>
      <c r="N319" s="57" t="s">
        <v>887</v>
      </c>
      <c r="O319" s="1" t="s">
        <v>526</v>
      </c>
      <c r="P319" s="1" t="s">
        <v>538</v>
      </c>
    </row>
    <row r="320" spans="2:16" ht="17.25" customHeight="1" x14ac:dyDescent="0.15">
      <c r="B320" s="17"/>
      <c r="C320" s="1" t="str">
        <f t="shared" si="50"/>
        <v>ERRO_TEXT_RECI_YN</v>
      </c>
      <c r="D320" s="1" t="s">
        <v>761</v>
      </c>
      <c r="E320" s="1">
        <v>1</v>
      </c>
      <c r="F320" s="1">
        <f t="shared" si="51"/>
        <v>18</v>
      </c>
      <c r="G320" s="1" t="str">
        <f t="shared" si="52"/>
        <v>erro_text_reci_yn______</v>
      </c>
      <c r="H320" s="57"/>
      <c r="I320" s="17" t="s">
        <v>884</v>
      </c>
      <c r="J320" s="57" t="s">
        <v>759</v>
      </c>
      <c r="K320" s="17" t="s">
        <v>885</v>
      </c>
      <c r="L320" s="57" t="s">
        <v>889</v>
      </c>
      <c r="M320" s="17" t="s">
        <v>886</v>
      </c>
      <c r="N320" s="57" t="s">
        <v>887</v>
      </c>
      <c r="O320" s="1" t="s">
        <v>526</v>
      </c>
      <c r="P320" s="1" t="s">
        <v>538</v>
      </c>
    </row>
    <row r="321" spans="2:16" ht="17.25" customHeight="1" x14ac:dyDescent="0.15">
      <c r="B321" s="17"/>
      <c r="C321" s="1" t="str">
        <f t="shared" ref="C321:C328" si="53">UPPER(TRIM(MID(G321,1,(F321-1))))</f>
        <v>ERRO_TEXT_RECI_YN</v>
      </c>
      <c r="D321" s="1" t="s">
        <v>761</v>
      </c>
      <c r="E321" s="1">
        <v>1</v>
      </c>
      <c r="F321" s="1">
        <f t="shared" ref="F321:F328" si="54">SEARCH("__",G321)</f>
        <v>18</v>
      </c>
      <c r="G321" s="1" t="str">
        <f t="shared" ref="G321:G328" si="55">CONCATENATE(LEFT(J321,4),"_",LEFT(L321,4),"_",LEFT(N321,4),"_",LEFT(P321,4),"_",LEFT(R321,4),"_",LEFT(T321,4),"_",LEFT(V321,4),"_",LEFT(W321,4),"_",LEFT(Y321,4),"_",LEFT(AA321,4))</f>
        <v>erro_text_reci_yn______</v>
      </c>
      <c r="H321" s="57"/>
      <c r="I321" s="17" t="s">
        <v>884</v>
      </c>
      <c r="J321" s="57" t="s">
        <v>759</v>
      </c>
      <c r="K321" s="17" t="s">
        <v>885</v>
      </c>
      <c r="L321" s="57" t="s">
        <v>889</v>
      </c>
      <c r="M321" s="17" t="s">
        <v>886</v>
      </c>
      <c r="N321" s="57" t="s">
        <v>887</v>
      </c>
      <c r="O321" s="1" t="s">
        <v>526</v>
      </c>
      <c r="P321" s="1" t="s">
        <v>538</v>
      </c>
    </row>
    <row r="322" spans="2:16" ht="17.25" customHeight="1" x14ac:dyDescent="0.15">
      <c r="B322" s="17"/>
      <c r="C322" s="1" t="str">
        <f t="shared" si="53"/>
        <v>ERRO_TEXT_RECI_YN</v>
      </c>
      <c r="D322" s="1" t="s">
        <v>761</v>
      </c>
      <c r="E322" s="1">
        <v>1</v>
      </c>
      <c r="F322" s="1">
        <f t="shared" si="54"/>
        <v>18</v>
      </c>
      <c r="G322" s="1" t="str">
        <f t="shared" si="55"/>
        <v>erro_text_reci_yn______</v>
      </c>
      <c r="H322" s="57"/>
      <c r="I322" s="17" t="s">
        <v>884</v>
      </c>
      <c r="J322" s="57" t="s">
        <v>759</v>
      </c>
      <c r="K322" s="17" t="s">
        <v>885</v>
      </c>
      <c r="L322" s="57" t="s">
        <v>889</v>
      </c>
      <c r="M322" s="17" t="s">
        <v>886</v>
      </c>
      <c r="N322" s="57" t="s">
        <v>887</v>
      </c>
      <c r="O322" s="1" t="s">
        <v>526</v>
      </c>
      <c r="P322" s="1" t="s">
        <v>538</v>
      </c>
    </row>
    <row r="323" spans="2:16" ht="17.25" customHeight="1" x14ac:dyDescent="0.15">
      <c r="B323" s="17"/>
      <c r="C323" s="1" t="str">
        <f t="shared" si="53"/>
        <v>ERRO_TEXT_RECI_YN</v>
      </c>
      <c r="D323" s="1" t="s">
        <v>761</v>
      </c>
      <c r="E323" s="1">
        <v>1</v>
      </c>
      <c r="F323" s="1">
        <f t="shared" si="54"/>
        <v>18</v>
      </c>
      <c r="G323" s="1" t="str">
        <f t="shared" si="55"/>
        <v>erro_text_reci_yn______</v>
      </c>
      <c r="H323" s="57"/>
      <c r="I323" s="17" t="s">
        <v>884</v>
      </c>
      <c r="J323" s="57" t="s">
        <v>759</v>
      </c>
      <c r="K323" s="17" t="s">
        <v>885</v>
      </c>
      <c r="L323" s="57" t="s">
        <v>889</v>
      </c>
      <c r="M323" s="17" t="s">
        <v>886</v>
      </c>
      <c r="N323" s="57" t="s">
        <v>887</v>
      </c>
      <c r="O323" s="1" t="s">
        <v>526</v>
      </c>
      <c r="P323" s="1" t="s">
        <v>538</v>
      </c>
    </row>
    <row r="324" spans="2:16" ht="17.25" customHeight="1" x14ac:dyDescent="0.15">
      <c r="B324" s="17"/>
      <c r="C324" s="1" t="str">
        <f t="shared" si="53"/>
        <v>ERRO_TEXT_RECI_YN</v>
      </c>
      <c r="D324" s="1" t="s">
        <v>761</v>
      </c>
      <c r="E324" s="1">
        <v>1</v>
      </c>
      <c r="F324" s="1">
        <f t="shared" si="54"/>
        <v>18</v>
      </c>
      <c r="G324" s="1" t="str">
        <f t="shared" si="55"/>
        <v>erro_text_reci_yn______</v>
      </c>
      <c r="H324" s="57"/>
      <c r="I324" s="17" t="s">
        <v>884</v>
      </c>
      <c r="J324" s="57" t="s">
        <v>759</v>
      </c>
      <c r="K324" s="17" t="s">
        <v>885</v>
      </c>
      <c r="L324" s="57" t="s">
        <v>889</v>
      </c>
      <c r="M324" s="17" t="s">
        <v>886</v>
      </c>
      <c r="N324" s="57" t="s">
        <v>887</v>
      </c>
      <c r="O324" s="1" t="s">
        <v>526</v>
      </c>
      <c r="P324" s="1" t="s">
        <v>538</v>
      </c>
    </row>
    <row r="325" spans="2:16" ht="17.25" customHeight="1" x14ac:dyDescent="0.15">
      <c r="B325" s="17"/>
      <c r="C325" s="1" t="str">
        <f t="shared" si="53"/>
        <v>ERRO_TEXT_RECI_YN</v>
      </c>
      <c r="D325" s="1" t="s">
        <v>761</v>
      </c>
      <c r="E325" s="1">
        <v>1</v>
      </c>
      <c r="F325" s="1">
        <f t="shared" si="54"/>
        <v>18</v>
      </c>
      <c r="G325" s="1" t="str">
        <f t="shared" si="55"/>
        <v>erro_text_reci_yn______</v>
      </c>
      <c r="H325" s="57"/>
      <c r="I325" s="17" t="s">
        <v>884</v>
      </c>
      <c r="J325" s="57" t="s">
        <v>759</v>
      </c>
      <c r="K325" s="17" t="s">
        <v>885</v>
      </c>
      <c r="L325" s="57" t="s">
        <v>889</v>
      </c>
      <c r="M325" s="17" t="s">
        <v>886</v>
      </c>
      <c r="N325" s="57" t="s">
        <v>887</v>
      </c>
      <c r="O325" s="1" t="s">
        <v>526</v>
      </c>
      <c r="P325" s="1" t="s">
        <v>538</v>
      </c>
    </row>
    <row r="326" spans="2:16" ht="17.25" customHeight="1" x14ac:dyDescent="0.15">
      <c r="B326" s="17"/>
      <c r="C326" s="1" t="str">
        <f t="shared" si="53"/>
        <v>ERRO_TEXT_RECI_YN</v>
      </c>
      <c r="D326" s="1" t="s">
        <v>761</v>
      </c>
      <c r="E326" s="1">
        <v>1</v>
      </c>
      <c r="F326" s="1">
        <f t="shared" si="54"/>
        <v>18</v>
      </c>
      <c r="G326" s="1" t="str">
        <f t="shared" si="55"/>
        <v>erro_text_reci_yn______</v>
      </c>
      <c r="H326" s="57"/>
      <c r="I326" s="17" t="s">
        <v>884</v>
      </c>
      <c r="J326" s="57" t="s">
        <v>759</v>
      </c>
      <c r="K326" s="17" t="s">
        <v>885</v>
      </c>
      <c r="L326" s="57" t="s">
        <v>889</v>
      </c>
      <c r="M326" s="17" t="s">
        <v>886</v>
      </c>
      <c r="N326" s="57" t="s">
        <v>887</v>
      </c>
      <c r="O326" s="1" t="s">
        <v>526</v>
      </c>
      <c r="P326" s="1" t="s">
        <v>538</v>
      </c>
    </row>
    <row r="327" spans="2:16" ht="17.25" customHeight="1" x14ac:dyDescent="0.15">
      <c r="B327" s="17"/>
      <c r="C327" s="1" t="str">
        <f t="shared" si="53"/>
        <v>ERRO_TEXT_RECI_YN</v>
      </c>
      <c r="D327" s="1" t="s">
        <v>761</v>
      </c>
      <c r="E327" s="1">
        <v>1</v>
      </c>
      <c r="F327" s="1">
        <f t="shared" si="54"/>
        <v>18</v>
      </c>
      <c r="G327" s="1" t="str">
        <f t="shared" si="55"/>
        <v>erro_text_reci_yn______</v>
      </c>
      <c r="H327" s="57"/>
      <c r="I327" s="17" t="s">
        <v>884</v>
      </c>
      <c r="J327" s="57" t="s">
        <v>759</v>
      </c>
      <c r="K327" s="17" t="s">
        <v>885</v>
      </c>
      <c r="L327" s="57" t="s">
        <v>889</v>
      </c>
      <c r="M327" s="17" t="s">
        <v>886</v>
      </c>
      <c r="N327" s="57" t="s">
        <v>887</v>
      </c>
      <c r="O327" s="1" t="s">
        <v>526</v>
      </c>
      <c r="P327" s="1" t="s">
        <v>538</v>
      </c>
    </row>
    <row r="328" spans="2:16" ht="17.25" customHeight="1" x14ac:dyDescent="0.15">
      <c r="B328" s="17"/>
      <c r="C328" s="1" t="str">
        <f t="shared" si="53"/>
        <v>ERRO_TEXT_RECI_YN</v>
      </c>
      <c r="D328" s="1" t="s">
        <v>761</v>
      </c>
      <c r="E328" s="1">
        <v>1</v>
      </c>
      <c r="F328" s="1">
        <f t="shared" si="54"/>
        <v>18</v>
      </c>
      <c r="G328" s="1" t="str">
        <f t="shared" si="55"/>
        <v>erro_text_reci_yn______</v>
      </c>
      <c r="H328" s="57"/>
      <c r="I328" s="17" t="s">
        <v>884</v>
      </c>
      <c r="J328" s="57" t="s">
        <v>759</v>
      </c>
      <c r="K328" s="17" t="s">
        <v>885</v>
      </c>
      <c r="L328" s="57" t="s">
        <v>889</v>
      </c>
      <c r="M328" s="17" t="s">
        <v>886</v>
      </c>
      <c r="N328" s="57" t="s">
        <v>887</v>
      </c>
      <c r="O328" s="1" t="s">
        <v>526</v>
      </c>
      <c r="P328" s="1" t="s">
        <v>538</v>
      </c>
    </row>
    <row r="329" spans="2:16" ht="17.25" customHeight="1" x14ac:dyDescent="0.15">
      <c r="B329" s="17"/>
      <c r="C329" s="1" t="str">
        <f t="shared" si="38"/>
        <v>ERRO_TEXT_RECI_YN</v>
      </c>
      <c r="D329" s="1" t="s">
        <v>761</v>
      </c>
      <c r="E329" s="1">
        <v>1</v>
      </c>
      <c r="F329" s="1">
        <f t="shared" si="39"/>
        <v>18</v>
      </c>
      <c r="G329" s="1" t="str">
        <f t="shared" si="40"/>
        <v>erro_text_reci_yn______</v>
      </c>
      <c r="H329" s="57"/>
      <c r="I329" s="17" t="s">
        <v>884</v>
      </c>
      <c r="J329" s="57" t="s">
        <v>759</v>
      </c>
      <c r="K329" s="17" t="s">
        <v>885</v>
      </c>
      <c r="L329" s="57" t="s">
        <v>889</v>
      </c>
      <c r="M329" s="17" t="s">
        <v>886</v>
      </c>
      <c r="N329" s="57" t="s">
        <v>887</v>
      </c>
      <c r="O329" s="1" t="s">
        <v>526</v>
      </c>
      <c r="P329" s="1" t="s">
        <v>538</v>
      </c>
    </row>
    <row r="330" spans="2:16" ht="17.25" customHeight="1" x14ac:dyDescent="0.15">
      <c r="B330" s="17"/>
      <c r="C330" s="1" t="str">
        <f t="shared" si="38"/>
        <v>ERRO_TEXT_RECI_YN</v>
      </c>
      <c r="D330" s="1" t="s">
        <v>761</v>
      </c>
      <c r="E330" s="1">
        <v>1</v>
      </c>
      <c r="F330" s="1">
        <f t="shared" si="39"/>
        <v>18</v>
      </c>
      <c r="G330" s="1" t="str">
        <f t="shared" si="40"/>
        <v>erro_text_reci_yn______</v>
      </c>
      <c r="H330" s="57"/>
      <c r="I330" s="17" t="s">
        <v>884</v>
      </c>
      <c r="J330" s="57" t="s">
        <v>759</v>
      </c>
      <c r="K330" s="17" t="s">
        <v>885</v>
      </c>
      <c r="L330" s="57" t="s">
        <v>889</v>
      </c>
      <c r="M330" s="17" t="s">
        <v>886</v>
      </c>
      <c r="N330" s="57" t="s">
        <v>887</v>
      </c>
      <c r="O330" s="1" t="s">
        <v>526</v>
      </c>
      <c r="P330" s="1" t="s">
        <v>538</v>
      </c>
    </row>
    <row r="331" spans="2:16" ht="17.25" customHeight="1" x14ac:dyDescent="0.15">
      <c r="B331" s="17"/>
      <c r="C331" s="1" t="str">
        <f t="shared" ref="C331:C332" si="56">UPPER(TRIM(MID(G331,1,(F331-1))))</f>
        <v>ERRO_TEXT_RECI_YN</v>
      </c>
      <c r="D331" s="1" t="s">
        <v>761</v>
      </c>
      <c r="E331" s="1">
        <v>1</v>
      </c>
      <c r="F331" s="1">
        <f t="shared" ref="F331:F332" si="57">SEARCH("__",G331)</f>
        <v>18</v>
      </c>
      <c r="G331" s="1" t="str">
        <f t="shared" ref="G331:G332" si="58">CONCATENATE(LEFT(J331,4),"_",LEFT(L331,4),"_",LEFT(N331,4),"_",LEFT(P331,4),"_",LEFT(R331,4),"_",LEFT(T331,4),"_",LEFT(V331,4),"_",LEFT(W331,4),"_",LEFT(Y331,4),"_",LEFT(AA331,4))</f>
        <v>erro_text_reci_yn______</v>
      </c>
      <c r="H331" s="57"/>
      <c r="I331" s="17" t="s">
        <v>884</v>
      </c>
      <c r="J331" s="57" t="s">
        <v>759</v>
      </c>
      <c r="K331" s="17" t="s">
        <v>885</v>
      </c>
      <c r="L331" s="57" t="s">
        <v>889</v>
      </c>
      <c r="M331" s="17" t="s">
        <v>886</v>
      </c>
      <c r="N331" s="57" t="s">
        <v>887</v>
      </c>
      <c r="O331" s="1" t="s">
        <v>526</v>
      </c>
      <c r="P331" s="1" t="s">
        <v>538</v>
      </c>
    </row>
    <row r="332" spans="2:16" ht="17.25" customHeight="1" x14ac:dyDescent="0.15">
      <c r="B332" s="17"/>
      <c r="C332" s="1" t="str">
        <f t="shared" si="56"/>
        <v>ERRO_TEXT_RECI_YN</v>
      </c>
      <c r="D332" s="1" t="s">
        <v>761</v>
      </c>
      <c r="E332" s="1">
        <v>1</v>
      </c>
      <c r="F332" s="1">
        <f t="shared" si="57"/>
        <v>18</v>
      </c>
      <c r="G332" s="1" t="str">
        <f t="shared" si="58"/>
        <v>erro_text_reci_yn______</v>
      </c>
      <c r="H332" s="57"/>
      <c r="I332" s="17" t="s">
        <v>884</v>
      </c>
      <c r="J332" s="57" t="s">
        <v>759</v>
      </c>
      <c r="K332" s="17" t="s">
        <v>885</v>
      </c>
      <c r="L332" s="57" t="s">
        <v>889</v>
      </c>
      <c r="M332" s="17" t="s">
        <v>886</v>
      </c>
      <c r="N332" s="57" t="s">
        <v>887</v>
      </c>
      <c r="O332" s="1" t="s">
        <v>526</v>
      </c>
      <c r="P332" s="1" t="s">
        <v>538</v>
      </c>
    </row>
    <row r="333" spans="2:16" ht="17.25" customHeight="1" x14ac:dyDescent="0.15">
      <c r="B333" s="17"/>
      <c r="C333" s="1" t="str">
        <f t="shared" ref="C333:C334" si="59">UPPER(TRIM(MID(G333,1,(F333-1))))</f>
        <v>ERRO_TEXT_RECI_YN</v>
      </c>
      <c r="D333" s="1" t="s">
        <v>761</v>
      </c>
      <c r="E333" s="1">
        <v>1</v>
      </c>
      <c r="F333" s="1">
        <f t="shared" ref="F333:F334" si="60">SEARCH("__",G333)</f>
        <v>18</v>
      </c>
      <c r="G333" s="1" t="str">
        <f t="shared" ref="G333:G334" si="61">CONCATENATE(LEFT(J333,4),"_",LEFT(L333,4),"_",LEFT(N333,4),"_",LEFT(P333,4),"_",LEFT(R333,4),"_",LEFT(T333,4),"_",LEFT(V333,4),"_",LEFT(W333,4),"_",LEFT(Y333,4),"_",LEFT(AA333,4))</f>
        <v>erro_text_reci_yn______</v>
      </c>
      <c r="H333" s="57"/>
      <c r="I333" s="17" t="s">
        <v>884</v>
      </c>
      <c r="J333" s="57" t="s">
        <v>759</v>
      </c>
      <c r="K333" s="17" t="s">
        <v>885</v>
      </c>
      <c r="L333" s="57" t="s">
        <v>889</v>
      </c>
      <c r="M333" s="17" t="s">
        <v>886</v>
      </c>
      <c r="N333" s="57" t="s">
        <v>887</v>
      </c>
      <c r="O333" s="1" t="s">
        <v>526</v>
      </c>
      <c r="P333" s="1" t="s">
        <v>538</v>
      </c>
    </row>
    <row r="334" spans="2:16" ht="17.25" customHeight="1" x14ac:dyDescent="0.15">
      <c r="B334" s="17"/>
      <c r="C334" s="1" t="str">
        <f t="shared" si="59"/>
        <v>ERRO_TEXT_RECI_YN</v>
      </c>
      <c r="D334" s="1" t="s">
        <v>761</v>
      </c>
      <c r="E334" s="1">
        <v>1</v>
      </c>
      <c r="F334" s="1">
        <f t="shared" si="60"/>
        <v>18</v>
      </c>
      <c r="G334" s="1" t="str">
        <f t="shared" si="61"/>
        <v>erro_text_reci_yn______</v>
      </c>
      <c r="H334" s="57"/>
      <c r="I334" s="17" t="s">
        <v>884</v>
      </c>
      <c r="J334" s="57" t="s">
        <v>759</v>
      </c>
      <c r="K334" s="17" t="s">
        <v>885</v>
      </c>
      <c r="L334" s="57" t="s">
        <v>889</v>
      </c>
      <c r="M334" s="17" t="s">
        <v>886</v>
      </c>
      <c r="N334" s="57" t="s">
        <v>887</v>
      </c>
      <c r="O334" s="1" t="s">
        <v>526</v>
      </c>
      <c r="P334" s="1" t="s">
        <v>538</v>
      </c>
    </row>
    <row r="335" spans="2:16" ht="17.25" customHeight="1" x14ac:dyDescent="0.15">
      <c r="B335" s="17"/>
      <c r="C335" s="1" t="str">
        <f t="shared" si="38"/>
        <v>ERRO_TEXT_RECI_YN</v>
      </c>
      <c r="D335" s="1" t="s">
        <v>761</v>
      </c>
      <c r="E335" s="1">
        <v>1</v>
      </c>
      <c r="F335" s="1">
        <f t="shared" si="39"/>
        <v>18</v>
      </c>
      <c r="G335" s="1" t="str">
        <f t="shared" si="40"/>
        <v>erro_text_reci_yn______</v>
      </c>
      <c r="H335" s="57"/>
      <c r="I335" s="17" t="s">
        <v>884</v>
      </c>
      <c r="J335" s="57" t="s">
        <v>759</v>
      </c>
      <c r="K335" s="17" t="s">
        <v>885</v>
      </c>
      <c r="L335" s="57" t="s">
        <v>889</v>
      </c>
      <c r="M335" s="17" t="s">
        <v>886</v>
      </c>
      <c r="N335" s="57" t="s">
        <v>887</v>
      </c>
      <c r="O335" s="1" t="s">
        <v>526</v>
      </c>
      <c r="P335" s="1" t="s">
        <v>538</v>
      </c>
    </row>
    <row r="336" spans="2:16" ht="17.25" customHeight="1" x14ac:dyDescent="0.15">
      <c r="B336" s="17"/>
      <c r="C336" s="1" t="str">
        <f t="shared" si="29"/>
        <v>ERRO_TEXT_RECI_YN</v>
      </c>
      <c r="D336" s="1" t="s">
        <v>761</v>
      </c>
      <c r="E336" s="1">
        <v>1</v>
      </c>
      <c r="F336" s="1">
        <f t="shared" si="34"/>
        <v>18</v>
      </c>
      <c r="G336" s="1" t="str">
        <f t="shared" si="31"/>
        <v>erro_text_reci_yn______</v>
      </c>
      <c r="H336" s="57"/>
      <c r="I336" s="17" t="s">
        <v>884</v>
      </c>
      <c r="J336" s="57" t="s">
        <v>759</v>
      </c>
      <c r="K336" s="17" t="s">
        <v>885</v>
      </c>
      <c r="L336" s="57" t="s">
        <v>889</v>
      </c>
      <c r="M336" s="17" t="s">
        <v>886</v>
      </c>
      <c r="N336" s="57" t="s">
        <v>887</v>
      </c>
      <c r="O336" s="1" t="s">
        <v>526</v>
      </c>
      <c r="P336" s="1" t="s">
        <v>538</v>
      </c>
    </row>
    <row r="337" spans="2:14" ht="17.25" customHeight="1" x14ac:dyDescent="0.15"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</row>
    <row r="338" spans="2:14" ht="17.25" customHeight="1" x14ac:dyDescent="0.15"/>
    <row r="339" spans="2:14" ht="17.25" customHeight="1" x14ac:dyDescent="0.15"/>
    <row r="340" spans="2:14" ht="17.25" customHeight="1" x14ac:dyDescent="0.15"/>
    <row r="341" spans="2:14" ht="17.25" customHeight="1" x14ac:dyDescent="0.15"/>
    <row r="342" spans="2:14" ht="17.25" customHeight="1" x14ac:dyDescent="0.15"/>
    <row r="343" spans="2:14" ht="17.25" customHeight="1" x14ac:dyDescent="0.15"/>
    <row r="344" spans="2:14" ht="17.25" customHeight="1" x14ac:dyDescent="0.15"/>
    <row r="345" spans="2:14" ht="17.25" customHeight="1" x14ac:dyDescent="0.15"/>
    <row r="346" spans="2:14" ht="17.25" customHeight="1" x14ac:dyDescent="0.15"/>
    <row r="347" spans="2:14" ht="17.25" customHeight="1" x14ac:dyDescent="0.15"/>
    <row r="348" spans="2:14" ht="17.25" customHeight="1" x14ac:dyDescent="0.15"/>
    <row r="349" spans="2:14" ht="17.25" customHeight="1" x14ac:dyDescent="0.15"/>
    <row r="350" spans="2:14" ht="17.25" customHeight="1" x14ac:dyDescent="0.15"/>
    <row r="351" spans="2:14" ht="17.25" customHeight="1" x14ac:dyDescent="0.15"/>
    <row r="352" spans="2:14" ht="17.25" customHeight="1" x14ac:dyDescent="0.15"/>
    <row r="353" ht="17.25" customHeight="1" x14ac:dyDescent="0.15"/>
    <row r="354" ht="17.25" customHeight="1" x14ac:dyDescent="0.15"/>
    <row r="355" ht="17.25" customHeight="1" x14ac:dyDescent="0.15"/>
    <row r="356" ht="17.25" customHeight="1" x14ac:dyDescent="0.15"/>
    <row r="357" ht="17.25" customHeight="1" x14ac:dyDescent="0.15"/>
    <row r="358" ht="17.25" customHeight="1" x14ac:dyDescent="0.15"/>
    <row r="359" ht="17.25" customHeight="1" x14ac:dyDescent="0.15"/>
    <row r="360" ht="17.25" customHeight="1" x14ac:dyDescent="0.15"/>
    <row r="361" ht="17.25" customHeight="1" x14ac:dyDescent="0.15"/>
    <row r="362" ht="17.25" customHeight="1" x14ac:dyDescent="0.15"/>
    <row r="363" ht="17.25" customHeight="1" x14ac:dyDescent="0.15"/>
    <row r="364" ht="17.25" customHeight="1" x14ac:dyDescent="0.15"/>
    <row r="365" ht="17.25" customHeight="1" x14ac:dyDescent="0.15"/>
    <row r="366" ht="17.25" customHeight="1" x14ac:dyDescent="0.15"/>
    <row r="367" ht="17.25" customHeight="1" x14ac:dyDescent="0.15"/>
    <row r="368" ht="17.25" customHeight="1" x14ac:dyDescent="0.15"/>
    <row r="369" ht="17.25" customHeight="1" x14ac:dyDescent="0.15"/>
    <row r="370" ht="17.25" customHeight="1" x14ac:dyDescent="0.15"/>
    <row r="371" ht="17.25" customHeight="1" x14ac:dyDescent="0.15"/>
    <row r="372" ht="17.25" customHeight="1" x14ac:dyDescent="0.15"/>
    <row r="373" ht="17.25" customHeight="1" x14ac:dyDescent="0.15"/>
    <row r="374" ht="17.25" customHeight="1" x14ac:dyDescent="0.15"/>
    <row r="375" ht="17.25" customHeight="1" x14ac:dyDescent="0.15"/>
    <row r="376" ht="17.25" customHeight="1" x14ac:dyDescent="0.15"/>
    <row r="377" ht="17.25" customHeight="1" x14ac:dyDescent="0.15"/>
    <row r="378" ht="17.25" customHeight="1" x14ac:dyDescent="0.15"/>
    <row r="379" ht="17.25" customHeight="1" x14ac:dyDescent="0.15"/>
    <row r="380" ht="17.25" customHeight="1" x14ac:dyDescent="0.15"/>
    <row r="381" ht="17.25" customHeight="1" x14ac:dyDescent="0.15"/>
    <row r="382" ht="17.25" customHeight="1" x14ac:dyDescent="0.15"/>
    <row r="383" ht="17.25" customHeight="1" x14ac:dyDescent="0.15"/>
    <row r="384" ht="17.25" customHeight="1" x14ac:dyDescent="0.15"/>
    <row r="385" ht="17.25" customHeight="1" x14ac:dyDescent="0.15"/>
    <row r="386" ht="17.25" customHeight="1" x14ac:dyDescent="0.15"/>
    <row r="387" ht="17.25" customHeight="1" x14ac:dyDescent="0.15"/>
    <row r="388" ht="17.25" customHeight="1" x14ac:dyDescent="0.15"/>
    <row r="389" ht="17.25" customHeight="1" x14ac:dyDescent="0.15"/>
    <row r="390" ht="17.25" customHeight="1" x14ac:dyDescent="0.15"/>
    <row r="391" ht="17.25" customHeight="1" x14ac:dyDescent="0.15"/>
    <row r="392" ht="17.25" customHeight="1" x14ac:dyDescent="0.15"/>
    <row r="393" ht="17.25" customHeight="1" x14ac:dyDescent="0.15"/>
    <row r="394" ht="17.25" customHeight="1" x14ac:dyDescent="0.15"/>
    <row r="395" ht="17.25" customHeight="1" x14ac:dyDescent="0.15"/>
    <row r="396" ht="17.25" customHeight="1" x14ac:dyDescent="0.15"/>
    <row r="397" ht="17.25" customHeight="1" x14ac:dyDescent="0.15"/>
    <row r="398" ht="17.25" customHeight="1" x14ac:dyDescent="0.15"/>
    <row r="399" ht="17.25" customHeight="1" x14ac:dyDescent="0.15"/>
    <row r="400" ht="17.25" customHeight="1" x14ac:dyDescent="0.15"/>
    <row r="401" ht="17.25" customHeight="1" x14ac:dyDescent="0.15"/>
    <row r="402" ht="17.25" customHeight="1" x14ac:dyDescent="0.15"/>
    <row r="403" ht="17.25" customHeight="1" x14ac:dyDescent="0.15"/>
    <row r="404" ht="17.25" customHeight="1" x14ac:dyDescent="0.15"/>
    <row r="405" ht="17.25" customHeight="1" x14ac:dyDescent="0.15"/>
    <row r="406" ht="17.25" customHeight="1" x14ac:dyDescent="0.15"/>
    <row r="407" ht="17.25" customHeight="1" x14ac:dyDescent="0.15"/>
    <row r="408" ht="17.25" customHeight="1" x14ac:dyDescent="0.15"/>
    <row r="409" ht="17.25" customHeight="1" x14ac:dyDescent="0.15"/>
    <row r="410" ht="17.25" customHeight="1" x14ac:dyDescent="0.15"/>
    <row r="411" ht="17.25" customHeight="1" x14ac:dyDescent="0.15"/>
    <row r="412" ht="17.25" customHeight="1" x14ac:dyDescent="0.15"/>
    <row r="413" ht="17.25" customHeight="1" x14ac:dyDescent="0.15"/>
    <row r="414" ht="17.25" customHeight="1" x14ac:dyDescent="0.15"/>
    <row r="415" ht="17.25" customHeight="1" x14ac:dyDescent="0.15"/>
    <row r="416" ht="17.25" customHeight="1" x14ac:dyDescent="0.15"/>
    <row r="417" ht="17.25" customHeight="1" x14ac:dyDescent="0.15"/>
    <row r="418" ht="17.25" customHeight="1" x14ac:dyDescent="0.15"/>
    <row r="419" ht="17.25" customHeight="1" x14ac:dyDescent="0.15"/>
    <row r="420" ht="17.25" customHeight="1" x14ac:dyDescent="0.15"/>
    <row r="421" ht="17.25" customHeight="1" x14ac:dyDescent="0.15"/>
    <row r="422" ht="17.25" customHeight="1" x14ac:dyDescent="0.15"/>
    <row r="423" ht="17.25" customHeight="1" x14ac:dyDescent="0.15"/>
    <row r="424" ht="17.25" customHeight="1" x14ac:dyDescent="0.15"/>
    <row r="425" ht="17.25" customHeight="1" x14ac:dyDescent="0.15"/>
    <row r="426" ht="17.25" customHeight="1" x14ac:dyDescent="0.15"/>
    <row r="427" ht="17.25" customHeight="1" x14ac:dyDescent="0.15"/>
    <row r="428" ht="17.25" customHeight="1" x14ac:dyDescent="0.15"/>
    <row r="429" ht="17.25" customHeight="1" x14ac:dyDescent="0.15"/>
    <row r="430" ht="17.25" customHeight="1" x14ac:dyDescent="0.15"/>
    <row r="431" ht="17.25" customHeight="1" x14ac:dyDescent="0.15"/>
    <row r="432" ht="17.25" customHeight="1" x14ac:dyDescent="0.15"/>
    <row r="433" ht="17.25" customHeight="1" x14ac:dyDescent="0.15"/>
    <row r="434" ht="17.25" customHeight="1" x14ac:dyDescent="0.15"/>
    <row r="435" ht="17.25" customHeight="1" x14ac:dyDescent="0.15"/>
    <row r="436" ht="17.25" customHeight="1" x14ac:dyDescent="0.15"/>
    <row r="437" ht="17.25" customHeight="1" x14ac:dyDescent="0.15"/>
    <row r="438" ht="17.25" customHeight="1" x14ac:dyDescent="0.15"/>
    <row r="439" ht="17.25" customHeight="1" x14ac:dyDescent="0.15"/>
    <row r="440" ht="17.25" customHeight="1" x14ac:dyDescent="0.15"/>
    <row r="441" ht="17.25" customHeight="1" x14ac:dyDescent="0.15"/>
    <row r="442" ht="17.25" customHeight="1" x14ac:dyDescent="0.15"/>
    <row r="443" ht="17.25" customHeight="1" x14ac:dyDescent="0.15"/>
    <row r="444" ht="17.25" customHeight="1" x14ac:dyDescent="0.15"/>
    <row r="445" ht="17.25" customHeight="1" x14ac:dyDescent="0.15"/>
    <row r="446" ht="17.25" customHeight="1" x14ac:dyDescent="0.15"/>
    <row r="447" ht="17.25" customHeight="1" x14ac:dyDescent="0.15"/>
    <row r="448" ht="17.25" customHeight="1" x14ac:dyDescent="0.15"/>
    <row r="449" ht="17.25" customHeight="1" x14ac:dyDescent="0.15"/>
    <row r="450" ht="17.25" customHeight="1" x14ac:dyDescent="0.15"/>
    <row r="451" ht="17.25" customHeight="1" x14ac:dyDescent="0.15"/>
    <row r="452" ht="17.25" customHeight="1" x14ac:dyDescent="0.15"/>
    <row r="453" ht="17.25" customHeight="1" x14ac:dyDescent="0.15"/>
    <row r="454" ht="17.25" customHeight="1" x14ac:dyDescent="0.15"/>
    <row r="455" ht="17.25" customHeight="1" x14ac:dyDescent="0.15"/>
    <row r="456" ht="17.25" customHeight="1" x14ac:dyDescent="0.15"/>
    <row r="457" ht="17.25" customHeight="1" x14ac:dyDescent="0.15"/>
    <row r="458" ht="17.25" customHeight="1" x14ac:dyDescent="0.15"/>
    <row r="459" ht="17.25" customHeight="1" x14ac:dyDescent="0.15"/>
    <row r="460" ht="17.25" customHeight="1" x14ac:dyDescent="0.15"/>
    <row r="461" ht="17.25" customHeight="1" x14ac:dyDescent="0.15"/>
    <row r="462" ht="17.25" customHeight="1" x14ac:dyDescent="0.15"/>
    <row r="463" ht="17.25" customHeight="1" x14ac:dyDescent="0.15"/>
    <row r="464" ht="17.25" customHeight="1" x14ac:dyDescent="0.15"/>
    <row r="465" ht="17.25" customHeight="1" x14ac:dyDescent="0.15"/>
    <row r="466" ht="17.25" customHeight="1" x14ac:dyDescent="0.15"/>
    <row r="467" ht="17.25" customHeight="1" x14ac:dyDescent="0.15"/>
    <row r="468" ht="17.25" customHeight="1" x14ac:dyDescent="0.15"/>
    <row r="469" ht="17.25" customHeight="1" x14ac:dyDescent="0.15"/>
    <row r="470" ht="17.25" customHeight="1" x14ac:dyDescent="0.15"/>
    <row r="471" ht="17.25" customHeight="1" x14ac:dyDescent="0.15"/>
    <row r="472" ht="17.25" customHeight="1" x14ac:dyDescent="0.15"/>
    <row r="473" ht="17.25" customHeight="1" x14ac:dyDescent="0.15"/>
    <row r="474" ht="17.25" customHeight="1" x14ac:dyDescent="0.15"/>
    <row r="475" ht="17.25" customHeight="1" x14ac:dyDescent="0.15"/>
    <row r="476" ht="17.25" customHeight="1" x14ac:dyDescent="0.15"/>
    <row r="477" ht="17.25" customHeight="1" x14ac:dyDescent="0.15"/>
    <row r="478" ht="17.25" customHeight="1" x14ac:dyDescent="0.15"/>
    <row r="479" ht="17.25" customHeight="1" x14ac:dyDescent="0.15"/>
    <row r="480" ht="17.25" customHeight="1" x14ac:dyDescent="0.15"/>
    <row r="481" ht="17.25" customHeight="1" x14ac:dyDescent="0.15"/>
    <row r="482" ht="17.25" customHeight="1" x14ac:dyDescent="0.15"/>
    <row r="483" ht="17.25" customHeight="1" x14ac:dyDescent="0.15"/>
    <row r="484" ht="17.25" customHeight="1" x14ac:dyDescent="0.15"/>
    <row r="485" ht="17.25" customHeight="1" x14ac:dyDescent="0.15"/>
    <row r="486" ht="17.25" customHeight="1" x14ac:dyDescent="0.15"/>
    <row r="487" ht="17.25" customHeight="1" x14ac:dyDescent="0.15"/>
    <row r="488" ht="17.25" customHeight="1" x14ac:dyDescent="0.15"/>
    <row r="489" ht="17.25" customHeight="1" x14ac:dyDescent="0.15"/>
    <row r="490" ht="17.25" customHeight="1" x14ac:dyDescent="0.15"/>
    <row r="491" ht="17.25" customHeight="1" x14ac:dyDescent="0.15"/>
    <row r="492" ht="17.25" customHeight="1" x14ac:dyDescent="0.15"/>
    <row r="493" ht="17.25" customHeight="1" x14ac:dyDescent="0.15"/>
    <row r="494" ht="17.25" customHeight="1" x14ac:dyDescent="0.15"/>
    <row r="495" ht="17.25" customHeight="1" x14ac:dyDescent="0.15"/>
    <row r="496" ht="17.25" customHeight="1" x14ac:dyDescent="0.15"/>
    <row r="497" ht="17.25" customHeight="1" x14ac:dyDescent="0.15"/>
    <row r="498" ht="17.25" customHeight="1" x14ac:dyDescent="0.15"/>
    <row r="499" ht="17.25" customHeight="1" x14ac:dyDescent="0.15"/>
    <row r="500" ht="17.25" customHeight="1" x14ac:dyDescent="0.15"/>
    <row r="501" ht="17.25" customHeight="1" x14ac:dyDescent="0.15"/>
    <row r="502" ht="17.25" customHeight="1" x14ac:dyDescent="0.15"/>
    <row r="503" ht="17.25" customHeight="1" x14ac:dyDescent="0.15"/>
    <row r="504" ht="17.25" customHeight="1" x14ac:dyDescent="0.15"/>
    <row r="505" ht="17.25" customHeight="1" x14ac:dyDescent="0.15"/>
    <row r="506" ht="17.25" customHeight="1" x14ac:dyDescent="0.15"/>
    <row r="507" ht="17.25" customHeight="1" x14ac:dyDescent="0.15"/>
    <row r="508" ht="17.25" customHeight="1" x14ac:dyDescent="0.15"/>
    <row r="509" ht="17.25" customHeight="1" x14ac:dyDescent="0.15"/>
    <row r="510" ht="17.25" customHeight="1" x14ac:dyDescent="0.15"/>
    <row r="511" ht="17.25" customHeight="1" x14ac:dyDescent="0.15"/>
    <row r="512" ht="17.25" customHeight="1" x14ac:dyDescent="0.15"/>
    <row r="513" ht="17.25" customHeight="1" x14ac:dyDescent="0.15"/>
    <row r="514" ht="17.25" customHeight="1" x14ac:dyDescent="0.15"/>
    <row r="515" ht="17.25" customHeight="1" x14ac:dyDescent="0.15"/>
    <row r="516" ht="17.25" customHeight="1" x14ac:dyDescent="0.15"/>
    <row r="517" ht="17.25" customHeight="1" x14ac:dyDescent="0.15"/>
    <row r="518" ht="17.25" customHeight="1" x14ac:dyDescent="0.15"/>
    <row r="519" ht="17.25" customHeight="1" x14ac:dyDescent="0.15"/>
    <row r="520" ht="17.25" customHeight="1" x14ac:dyDescent="0.15"/>
    <row r="521" ht="17.25" customHeight="1" x14ac:dyDescent="0.15"/>
    <row r="522" ht="17.25" customHeight="1" x14ac:dyDescent="0.15"/>
    <row r="523" ht="17.25" customHeight="1" x14ac:dyDescent="0.15"/>
    <row r="524" ht="17.25" customHeight="1" x14ac:dyDescent="0.15"/>
    <row r="525" ht="17.25" customHeight="1" x14ac:dyDescent="0.15"/>
    <row r="526" ht="17.25" customHeight="1" x14ac:dyDescent="0.15"/>
    <row r="527" ht="17.25" customHeight="1" x14ac:dyDescent="0.15"/>
    <row r="528" ht="17.25" customHeight="1" x14ac:dyDescent="0.15"/>
    <row r="529" ht="17.25" customHeight="1" x14ac:dyDescent="0.15"/>
    <row r="530" ht="17.25" customHeight="1" x14ac:dyDescent="0.15"/>
    <row r="531" ht="17.25" customHeight="1" x14ac:dyDescent="0.15"/>
    <row r="532" ht="17.25" customHeight="1" x14ac:dyDescent="0.15"/>
    <row r="533" ht="17.25" customHeight="1" x14ac:dyDescent="0.15"/>
    <row r="534" ht="17.25" customHeight="1" x14ac:dyDescent="0.15"/>
    <row r="535" ht="17.25" customHeight="1" x14ac:dyDescent="0.15"/>
    <row r="536" ht="17.25" customHeight="1" x14ac:dyDescent="0.15"/>
    <row r="537" ht="17.25" customHeight="1" x14ac:dyDescent="0.15"/>
    <row r="538" ht="17.25" customHeight="1" x14ac:dyDescent="0.15"/>
    <row r="539" ht="17.25" customHeight="1" x14ac:dyDescent="0.15"/>
    <row r="540" ht="17.25" customHeight="1" x14ac:dyDescent="0.15"/>
    <row r="541" ht="17.25" customHeight="1" x14ac:dyDescent="0.15"/>
    <row r="542" ht="17.25" customHeight="1" x14ac:dyDescent="0.15"/>
    <row r="543" ht="17.25" customHeight="1" x14ac:dyDescent="0.15"/>
    <row r="544" ht="17.25" customHeight="1" x14ac:dyDescent="0.15"/>
    <row r="545" ht="17.25" customHeight="1" x14ac:dyDescent="0.15"/>
    <row r="546" ht="17.25" customHeight="1" x14ac:dyDescent="0.15"/>
    <row r="547" ht="17.25" customHeight="1" x14ac:dyDescent="0.15"/>
    <row r="548" ht="17.25" customHeight="1" x14ac:dyDescent="0.15"/>
    <row r="549" ht="17.25" customHeight="1" x14ac:dyDescent="0.15"/>
    <row r="550" ht="17.25" customHeight="1" x14ac:dyDescent="0.15"/>
    <row r="551" ht="17.25" customHeight="1" x14ac:dyDescent="0.15"/>
    <row r="552" ht="17.25" customHeight="1" x14ac:dyDescent="0.15"/>
    <row r="553" ht="17.25" customHeight="1" x14ac:dyDescent="0.15"/>
    <row r="554" ht="17.25" customHeight="1" x14ac:dyDescent="0.15"/>
    <row r="555" ht="17.25" customHeight="1" x14ac:dyDescent="0.15"/>
    <row r="556" ht="17.25" customHeight="1" x14ac:dyDescent="0.15"/>
    <row r="557" ht="17.25" customHeight="1" x14ac:dyDescent="0.15"/>
    <row r="558" ht="17.25" customHeight="1" x14ac:dyDescent="0.15"/>
    <row r="559" ht="17.25" customHeight="1" x14ac:dyDescent="0.15"/>
    <row r="560" ht="17.25" customHeight="1" x14ac:dyDescent="0.15"/>
    <row r="561" ht="17.25" customHeight="1" x14ac:dyDescent="0.15"/>
    <row r="562" ht="17.25" customHeight="1" x14ac:dyDescent="0.15"/>
    <row r="563" ht="17.25" customHeight="1" x14ac:dyDescent="0.15"/>
    <row r="564" ht="17.25" customHeight="1" x14ac:dyDescent="0.15"/>
    <row r="565" ht="17.25" customHeight="1" x14ac:dyDescent="0.15"/>
    <row r="566" ht="17.25" customHeight="1" x14ac:dyDescent="0.15"/>
    <row r="567" ht="17.25" customHeight="1" x14ac:dyDescent="0.15"/>
    <row r="568" ht="17.25" customHeight="1" x14ac:dyDescent="0.15"/>
    <row r="569" ht="17.25" customHeight="1" x14ac:dyDescent="0.15"/>
    <row r="570" ht="17.25" customHeight="1" x14ac:dyDescent="0.15"/>
    <row r="571" ht="17.25" customHeight="1" x14ac:dyDescent="0.15"/>
    <row r="572" ht="17.25" customHeight="1" x14ac:dyDescent="0.15"/>
    <row r="573" ht="17.25" customHeight="1" x14ac:dyDescent="0.15"/>
    <row r="574" ht="17.25" customHeight="1" x14ac:dyDescent="0.15"/>
    <row r="575" ht="17.25" customHeight="1" x14ac:dyDescent="0.15"/>
    <row r="576" ht="17.25" customHeight="1" x14ac:dyDescent="0.15"/>
    <row r="577" ht="17.25" customHeight="1" x14ac:dyDescent="0.15"/>
    <row r="578" ht="17.25" customHeight="1" x14ac:dyDescent="0.15"/>
    <row r="579" ht="17.25" customHeight="1" x14ac:dyDescent="0.15"/>
    <row r="580" ht="17.25" customHeight="1" x14ac:dyDescent="0.15"/>
    <row r="581" ht="17.25" customHeight="1" x14ac:dyDescent="0.15"/>
    <row r="582" ht="17.25" customHeight="1" x14ac:dyDescent="0.15"/>
    <row r="583" ht="17.25" customHeight="1" x14ac:dyDescent="0.15"/>
    <row r="584" ht="17.25" customHeight="1" x14ac:dyDescent="0.15"/>
    <row r="585" ht="17.25" customHeight="1" x14ac:dyDescent="0.15"/>
    <row r="586" ht="17.25" customHeight="1" x14ac:dyDescent="0.15"/>
    <row r="587" ht="17.25" customHeight="1" x14ac:dyDescent="0.15"/>
    <row r="588" ht="17.25" customHeight="1" x14ac:dyDescent="0.15"/>
    <row r="589" ht="17.25" customHeight="1" x14ac:dyDescent="0.15"/>
    <row r="590" ht="17.25" customHeight="1" x14ac:dyDescent="0.15"/>
    <row r="591" ht="17.25" customHeight="1" x14ac:dyDescent="0.15"/>
    <row r="592" ht="17.25" customHeight="1" x14ac:dyDescent="0.15"/>
    <row r="593" ht="17.25" customHeight="1" x14ac:dyDescent="0.15"/>
    <row r="594" ht="17.25" customHeight="1" x14ac:dyDescent="0.15"/>
    <row r="595" ht="17.25" customHeight="1" x14ac:dyDescent="0.15"/>
    <row r="596" ht="17.25" customHeight="1" x14ac:dyDescent="0.15"/>
    <row r="597" ht="17.25" customHeight="1" x14ac:dyDescent="0.15"/>
    <row r="598" ht="17.25" customHeight="1" x14ac:dyDescent="0.15"/>
    <row r="599" ht="17.25" customHeight="1" x14ac:dyDescent="0.15"/>
    <row r="600" ht="17.25" customHeight="1" x14ac:dyDescent="0.15"/>
    <row r="601" ht="17.25" customHeight="1" x14ac:dyDescent="0.15"/>
    <row r="602" ht="17.25" customHeight="1" x14ac:dyDescent="0.15"/>
    <row r="603" ht="17.25" customHeight="1" x14ac:dyDescent="0.15"/>
    <row r="604" ht="17.25" customHeight="1" x14ac:dyDescent="0.15"/>
    <row r="605" ht="17.25" customHeight="1" x14ac:dyDescent="0.15"/>
    <row r="606" ht="17.25" customHeight="1" x14ac:dyDescent="0.15"/>
    <row r="607" ht="17.25" customHeight="1" x14ac:dyDescent="0.15"/>
    <row r="608" ht="17.25" customHeight="1" x14ac:dyDescent="0.15"/>
    <row r="609" ht="17.25" customHeight="1" x14ac:dyDescent="0.15"/>
    <row r="610" ht="17.25" customHeight="1" x14ac:dyDescent="0.15"/>
    <row r="611" ht="17.25" customHeight="1" x14ac:dyDescent="0.15"/>
    <row r="612" ht="17.25" customHeight="1" x14ac:dyDescent="0.15"/>
    <row r="613" ht="17.25" customHeight="1" x14ac:dyDescent="0.15"/>
    <row r="614" ht="17.25" customHeight="1" x14ac:dyDescent="0.15"/>
    <row r="615" ht="17.25" customHeight="1" x14ac:dyDescent="0.15"/>
    <row r="616" ht="17.25" customHeight="1" x14ac:dyDescent="0.15"/>
    <row r="617" ht="17.25" customHeight="1" x14ac:dyDescent="0.15"/>
    <row r="618" ht="17.25" customHeight="1" x14ac:dyDescent="0.15"/>
    <row r="619" ht="17.25" customHeight="1" x14ac:dyDescent="0.15"/>
    <row r="620" ht="17.25" customHeight="1" x14ac:dyDescent="0.15"/>
    <row r="621" ht="17.25" customHeight="1" x14ac:dyDescent="0.15"/>
    <row r="622" ht="17.25" customHeight="1" x14ac:dyDescent="0.15"/>
    <row r="623" ht="17.25" customHeight="1" x14ac:dyDescent="0.15"/>
    <row r="624" ht="17.25" customHeight="1" x14ac:dyDescent="0.15"/>
    <row r="625" ht="17.25" customHeight="1" x14ac:dyDescent="0.15"/>
    <row r="626" ht="17.25" customHeight="1" x14ac:dyDescent="0.15"/>
    <row r="627" ht="17.25" customHeight="1" x14ac:dyDescent="0.15"/>
    <row r="628" ht="17.25" customHeight="1" x14ac:dyDescent="0.15"/>
    <row r="629" ht="17.25" customHeight="1" x14ac:dyDescent="0.15"/>
    <row r="630" ht="17.25" customHeight="1" x14ac:dyDescent="0.15"/>
    <row r="631" ht="17.25" customHeight="1" x14ac:dyDescent="0.15"/>
    <row r="632" ht="17.25" customHeight="1" x14ac:dyDescent="0.15"/>
    <row r="633" ht="17.25" customHeight="1" x14ac:dyDescent="0.15"/>
    <row r="634" ht="17.25" customHeight="1" x14ac:dyDescent="0.15"/>
    <row r="635" ht="17.25" customHeight="1" x14ac:dyDescent="0.15"/>
    <row r="636" ht="17.25" customHeight="1" x14ac:dyDescent="0.15"/>
    <row r="637" ht="17.25" customHeight="1" x14ac:dyDescent="0.15"/>
    <row r="638" ht="17.25" customHeight="1" x14ac:dyDescent="0.15"/>
    <row r="639" ht="17.25" customHeight="1" x14ac:dyDescent="0.15"/>
    <row r="640" ht="17.25" customHeight="1" x14ac:dyDescent="0.15"/>
    <row r="641" ht="17.25" customHeight="1" x14ac:dyDescent="0.15"/>
    <row r="642" ht="17.25" customHeight="1" x14ac:dyDescent="0.15"/>
    <row r="643" ht="17.25" customHeight="1" x14ac:dyDescent="0.15"/>
    <row r="644" ht="17.25" customHeight="1" x14ac:dyDescent="0.15"/>
    <row r="645" ht="17.25" customHeight="1" x14ac:dyDescent="0.15"/>
    <row r="646" ht="17.25" customHeight="1" x14ac:dyDescent="0.15"/>
    <row r="647" ht="17.25" customHeight="1" x14ac:dyDescent="0.15"/>
    <row r="648" ht="17.25" customHeight="1" x14ac:dyDescent="0.15"/>
    <row r="649" ht="17.25" customHeight="1" x14ac:dyDescent="0.15"/>
    <row r="650" ht="17.25" customHeight="1" x14ac:dyDescent="0.15"/>
    <row r="651" ht="17.25" customHeight="1" x14ac:dyDescent="0.15"/>
    <row r="652" ht="17.25" customHeight="1" x14ac:dyDescent="0.15"/>
    <row r="653" ht="17.25" customHeight="1" x14ac:dyDescent="0.15"/>
    <row r="654" ht="17.25" customHeight="1" x14ac:dyDescent="0.15"/>
    <row r="655" ht="17.25" customHeight="1" x14ac:dyDescent="0.15"/>
    <row r="656" ht="17.25" customHeight="1" x14ac:dyDescent="0.15"/>
    <row r="657" ht="17.25" customHeight="1" x14ac:dyDescent="0.15"/>
    <row r="658" ht="17.25" customHeight="1" x14ac:dyDescent="0.15"/>
    <row r="659" ht="17.25" customHeight="1" x14ac:dyDescent="0.15"/>
    <row r="660" ht="17.25" customHeight="1" x14ac:dyDescent="0.15"/>
    <row r="661" ht="17.25" customHeight="1" x14ac:dyDescent="0.15"/>
    <row r="662" ht="17.25" customHeight="1" x14ac:dyDescent="0.15"/>
    <row r="663" ht="17.25" customHeight="1" x14ac:dyDescent="0.15"/>
    <row r="664" ht="17.25" customHeight="1" x14ac:dyDescent="0.15"/>
    <row r="665" ht="17.25" customHeight="1" x14ac:dyDescent="0.15"/>
    <row r="666" ht="17.25" customHeight="1" x14ac:dyDescent="0.15"/>
    <row r="667" ht="17.25" customHeight="1" x14ac:dyDescent="0.15"/>
    <row r="668" ht="17.25" customHeight="1" x14ac:dyDescent="0.15"/>
    <row r="669" ht="17.25" customHeight="1" x14ac:dyDescent="0.15"/>
    <row r="670" ht="17.25" customHeight="1" x14ac:dyDescent="0.15"/>
    <row r="671" ht="17.25" customHeight="1" x14ac:dyDescent="0.15"/>
    <row r="672" ht="17.25" customHeight="1" x14ac:dyDescent="0.15"/>
    <row r="673" ht="17.25" customHeight="1" x14ac:dyDescent="0.15"/>
    <row r="674" ht="17.25" customHeight="1" x14ac:dyDescent="0.15"/>
    <row r="675" ht="17.25" customHeight="1" x14ac:dyDescent="0.15"/>
    <row r="676" ht="17.25" customHeight="1" x14ac:dyDescent="0.15"/>
    <row r="677" ht="17.25" customHeight="1" x14ac:dyDescent="0.15"/>
    <row r="678" ht="17.25" customHeight="1" x14ac:dyDescent="0.15"/>
    <row r="679" ht="17.25" customHeight="1" x14ac:dyDescent="0.15"/>
    <row r="680" ht="17.25" customHeight="1" x14ac:dyDescent="0.15"/>
    <row r="681" ht="17.25" customHeight="1" x14ac:dyDescent="0.15"/>
    <row r="682" ht="17.25" customHeight="1" x14ac:dyDescent="0.15"/>
    <row r="683" ht="17.25" customHeight="1" x14ac:dyDescent="0.15"/>
    <row r="684" ht="17.25" customHeight="1" x14ac:dyDescent="0.15"/>
    <row r="685" ht="17.25" customHeight="1" x14ac:dyDescent="0.15"/>
    <row r="686" ht="17.25" customHeight="1" x14ac:dyDescent="0.15"/>
    <row r="687" ht="17.25" customHeight="1" x14ac:dyDescent="0.15"/>
    <row r="688" ht="17.25" customHeight="1" x14ac:dyDescent="0.15"/>
    <row r="689" ht="17.25" customHeight="1" x14ac:dyDescent="0.15"/>
    <row r="690" ht="17.25" customHeight="1" x14ac:dyDescent="0.15"/>
    <row r="691" ht="17.25" customHeight="1" x14ac:dyDescent="0.15"/>
    <row r="692" ht="17.25" customHeight="1" x14ac:dyDescent="0.15"/>
    <row r="693" ht="17.25" customHeight="1" x14ac:dyDescent="0.15"/>
    <row r="694" ht="17.25" customHeight="1" x14ac:dyDescent="0.15"/>
    <row r="695" ht="17.25" customHeight="1" x14ac:dyDescent="0.15"/>
    <row r="696" ht="17.25" customHeight="1" x14ac:dyDescent="0.15"/>
    <row r="697" ht="17.25" customHeight="1" x14ac:dyDescent="0.15"/>
    <row r="698" ht="17.25" customHeight="1" x14ac:dyDescent="0.15"/>
    <row r="699" ht="17.25" customHeight="1" x14ac:dyDescent="0.15"/>
    <row r="700" ht="17.25" customHeight="1" x14ac:dyDescent="0.15"/>
    <row r="701" ht="17.25" customHeight="1" x14ac:dyDescent="0.15"/>
    <row r="702" ht="17.25" customHeight="1" x14ac:dyDescent="0.15"/>
    <row r="703" ht="17.25" customHeight="1" x14ac:dyDescent="0.15"/>
    <row r="704" ht="17.25" customHeight="1" x14ac:dyDescent="0.15"/>
    <row r="705" ht="17.25" customHeight="1" x14ac:dyDescent="0.15"/>
    <row r="706" ht="17.25" customHeight="1" x14ac:dyDescent="0.15"/>
    <row r="707" ht="17.25" customHeight="1" x14ac:dyDescent="0.15"/>
    <row r="708" ht="17.25" customHeight="1" x14ac:dyDescent="0.15"/>
    <row r="709" ht="17.25" customHeight="1" x14ac:dyDescent="0.15"/>
    <row r="710" ht="17.25" customHeight="1" x14ac:dyDescent="0.15"/>
    <row r="711" ht="17.25" customHeight="1" x14ac:dyDescent="0.15"/>
    <row r="712" ht="17.25" customHeight="1" x14ac:dyDescent="0.15"/>
    <row r="713" ht="17.25" customHeight="1" x14ac:dyDescent="0.15"/>
    <row r="714" ht="17.25" customHeight="1" x14ac:dyDescent="0.15"/>
    <row r="715" ht="17.25" customHeight="1" x14ac:dyDescent="0.15"/>
    <row r="716" ht="17.25" customHeight="1" x14ac:dyDescent="0.15"/>
    <row r="717" ht="17.25" customHeight="1" x14ac:dyDescent="0.15"/>
    <row r="718" ht="17.25" customHeight="1" x14ac:dyDescent="0.15"/>
    <row r="719" ht="17.25" customHeight="1" x14ac:dyDescent="0.15"/>
    <row r="720" ht="17.25" customHeight="1" x14ac:dyDescent="0.15"/>
    <row r="721" ht="17.25" customHeight="1" x14ac:dyDescent="0.15"/>
    <row r="722" ht="17.25" customHeight="1" x14ac:dyDescent="0.15"/>
    <row r="723" ht="17.25" customHeight="1" x14ac:dyDescent="0.15"/>
    <row r="724" ht="17.25" customHeight="1" x14ac:dyDescent="0.15"/>
    <row r="725" ht="17.25" customHeight="1" x14ac:dyDescent="0.15"/>
    <row r="726" ht="17.25" customHeight="1" x14ac:dyDescent="0.15"/>
    <row r="727" ht="17.25" customHeight="1" x14ac:dyDescent="0.15"/>
    <row r="728" ht="17.25" customHeight="1" x14ac:dyDescent="0.15"/>
    <row r="729" ht="17.25" customHeight="1" x14ac:dyDescent="0.15"/>
    <row r="730" ht="17.25" customHeight="1" x14ac:dyDescent="0.15"/>
    <row r="731" ht="17.25" customHeight="1" x14ac:dyDescent="0.15"/>
    <row r="732" ht="17.25" customHeight="1" x14ac:dyDescent="0.15"/>
    <row r="733" ht="17.25" customHeight="1" x14ac:dyDescent="0.15"/>
    <row r="734" ht="17.25" customHeight="1" x14ac:dyDescent="0.15"/>
    <row r="735" ht="17.25" customHeight="1" x14ac:dyDescent="0.15"/>
    <row r="736" ht="17.25" customHeight="1" x14ac:dyDescent="0.15"/>
    <row r="737" ht="17.25" customHeight="1" x14ac:dyDescent="0.15"/>
    <row r="738" ht="17.25" customHeight="1" x14ac:dyDescent="0.15"/>
    <row r="739" ht="17.25" customHeight="1" x14ac:dyDescent="0.15"/>
    <row r="740" ht="17.25" customHeight="1" x14ac:dyDescent="0.15"/>
    <row r="741" ht="17.25" customHeight="1" x14ac:dyDescent="0.15"/>
    <row r="742" ht="17.25" customHeight="1" x14ac:dyDescent="0.15"/>
    <row r="743" ht="17.25" customHeight="1" x14ac:dyDescent="0.15"/>
    <row r="744" ht="17.25" customHeight="1" x14ac:dyDescent="0.15"/>
    <row r="745" ht="17.25" customHeight="1" x14ac:dyDescent="0.15"/>
    <row r="746" ht="17.25" customHeight="1" x14ac:dyDescent="0.15"/>
    <row r="747" ht="17.25" customHeight="1" x14ac:dyDescent="0.15"/>
    <row r="748" ht="17.25" customHeight="1" x14ac:dyDescent="0.15"/>
    <row r="749" ht="17.25" customHeight="1" x14ac:dyDescent="0.15"/>
    <row r="750" ht="17.25" customHeight="1" x14ac:dyDescent="0.15"/>
    <row r="751" ht="17.25" customHeight="1" x14ac:dyDescent="0.15"/>
    <row r="752" ht="17.25" customHeight="1" x14ac:dyDescent="0.15"/>
    <row r="753" ht="17.25" customHeight="1" x14ac:dyDescent="0.15"/>
    <row r="754" ht="17.25" customHeight="1" x14ac:dyDescent="0.15"/>
    <row r="755" ht="17.25" customHeight="1" x14ac:dyDescent="0.15"/>
    <row r="756" ht="17.25" customHeight="1" x14ac:dyDescent="0.15"/>
    <row r="757" ht="17.25" customHeight="1" x14ac:dyDescent="0.15"/>
    <row r="758" ht="17.25" customHeight="1" x14ac:dyDescent="0.15"/>
    <row r="759" ht="17.25" customHeight="1" x14ac:dyDescent="0.15"/>
    <row r="760" ht="17.25" customHeight="1" x14ac:dyDescent="0.15"/>
    <row r="761" ht="17.25" customHeight="1" x14ac:dyDescent="0.15"/>
    <row r="762" ht="17.25" customHeight="1" x14ac:dyDescent="0.15"/>
    <row r="763" ht="17.25" customHeight="1" x14ac:dyDescent="0.15"/>
    <row r="764" ht="17.25" customHeight="1" x14ac:dyDescent="0.15"/>
    <row r="765" ht="17.25" customHeight="1" x14ac:dyDescent="0.15"/>
    <row r="766" ht="17.25" customHeight="1" x14ac:dyDescent="0.15"/>
    <row r="767" ht="17.25" customHeight="1" x14ac:dyDescent="0.15"/>
    <row r="768" ht="17.25" customHeight="1" x14ac:dyDescent="0.15"/>
    <row r="769" ht="17.25" customHeight="1" x14ac:dyDescent="0.15"/>
    <row r="770" ht="17.25" customHeight="1" x14ac:dyDescent="0.15"/>
    <row r="771" ht="17.25" customHeight="1" x14ac:dyDescent="0.15"/>
    <row r="772" ht="17.25" customHeight="1" x14ac:dyDescent="0.15"/>
    <row r="773" ht="17.25" customHeight="1" x14ac:dyDescent="0.15"/>
    <row r="774" ht="17.25" customHeight="1" x14ac:dyDescent="0.15"/>
    <row r="775" ht="17.25" customHeight="1" x14ac:dyDescent="0.15"/>
    <row r="776" ht="17.25" customHeight="1" x14ac:dyDescent="0.15"/>
    <row r="777" ht="17.25" customHeight="1" x14ac:dyDescent="0.15"/>
    <row r="778" ht="17.25" customHeight="1" x14ac:dyDescent="0.15"/>
    <row r="779" ht="17.25" customHeight="1" x14ac:dyDescent="0.15"/>
    <row r="780" ht="17.25" customHeight="1" x14ac:dyDescent="0.15"/>
    <row r="781" ht="17.25" customHeight="1" x14ac:dyDescent="0.15"/>
    <row r="782" ht="17.25" customHeight="1" x14ac:dyDescent="0.15"/>
    <row r="783" ht="17.25" customHeight="1" x14ac:dyDescent="0.15"/>
    <row r="784" ht="17.25" customHeight="1" x14ac:dyDescent="0.15"/>
    <row r="785" ht="17.25" customHeight="1" x14ac:dyDescent="0.15"/>
    <row r="786" ht="17.25" customHeight="1" x14ac:dyDescent="0.15"/>
    <row r="787" ht="17.25" customHeight="1" x14ac:dyDescent="0.15"/>
    <row r="788" ht="17.25" customHeight="1" x14ac:dyDescent="0.15"/>
    <row r="789" ht="17.25" customHeight="1" x14ac:dyDescent="0.15"/>
    <row r="790" ht="17.25" customHeight="1" x14ac:dyDescent="0.15"/>
    <row r="791" ht="17.25" customHeight="1" x14ac:dyDescent="0.15"/>
    <row r="792" ht="17.25" customHeight="1" x14ac:dyDescent="0.15"/>
    <row r="793" ht="17.25" customHeight="1" x14ac:dyDescent="0.15"/>
    <row r="794" ht="17.25" customHeight="1" x14ac:dyDescent="0.15"/>
    <row r="795" ht="17.25" customHeight="1" x14ac:dyDescent="0.15"/>
    <row r="796" ht="17.25" customHeight="1" x14ac:dyDescent="0.15"/>
    <row r="797" ht="17.25" customHeight="1" x14ac:dyDescent="0.15"/>
    <row r="798" ht="17.25" customHeight="1" x14ac:dyDescent="0.15"/>
    <row r="799" ht="17.25" customHeight="1" x14ac:dyDescent="0.15"/>
    <row r="800" ht="17.25" customHeight="1" x14ac:dyDescent="0.15"/>
    <row r="801" ht="17.25" customHeight="1" x14ac:dyDescent="0.15"/>
    <row r="802" ht="17.25" customHeight="1" x14ac:dyDescent="0.15"/>
    <row r="803" ht="17.25" customHeight="1" x14ac:dyDescent="0.15"/>
    <row r="804" ht="17.25" customHeight="1" x14ac:dyDescent="0.15"/>
    <row r="805" ht="17.25" customHeight="1" x14ac:dyDescent="0.15"/>
    <row r="806" ht="17.25" customHeight="1" x14ac:dyDescent="0.15"/>
    <row r="807" ht="17.25" customHeight="1" x14ac:dyDescent="0.15"/>
    <row r="808" ht="17.25" customHeight="1" x14ac:dyDescent="0.15"/>
    <row r="809" ht="17.25" customHeight="1" x14ac:dyDescent="0.15"/>
    <row r="810" ht="17.25" customHeight="1" x14ac:dyDescent="0.15"/>
    <row r="811" ht="17.25" customHeight="1" x14ac:dyDescent="0.15"/>
    <row r="812" ht="17.25" customHeight="1" x14ac:dyDescent="0.15"/>
    <row r="813" ht="17.25" customHeight="1" x14ac:dyDescent="0.15"/>
    <row r="814" ht="17.25" customHeight="1" x14ac:dyDescent="0.15"/>
    <row r="815" ht="17.25" customHeight="1" x14ac:dyDescent="0.15"/>
    <row r="816" ht="17.25" customHeight="1" x14ac:dyDescent="0.15"/>
    <row r="817" ht="17.25" customHeight="1" x14ac:dyDescent="0.15"/>
    <row r="818" ht="17.25" customHeight="1" x14ac:dyDescent="0.15"/>
    <row r="819" ht="17.25" customHeight="1" x14ac:dyDescent="0.15"/>
    <row r="820" ht="17.25" customHeight="1" x14ac:dyDescent="0.15"/>
    <row r="821" ht="17.25" customHeight="1" x14ac:dyDescent="0.15"/>
    <row r="822" ht="17.25" customHeight="1" x14ac:dyDescent="0.15"/>
    <row r="823" ht="17.25" customHeight="1" x14ac:dyDescent="0.15"/>
    <row r="824" ht="17.25" customHeight="1" x14ac:dyDescent="0.15"/>
    <row r="825" ht="17.25" customHeight="1" x14ac:dyDescent="0.15"/>
    <row r="826" ht="17.25" customHeight="1" x14ac:dyDescent="0.15"/>
    <row r="827" ht="17.25" customHeight="1" x14ac:dyDescent="0.15"/>
    <row r="828" ht="17.25" customHeight="1" x14ac:dyDescent="0.15"/>
    <row r="829" ht="17.25" customHeight="1" x14ac:dyDescent="0.15"/>
    <row r="830" ht="17.25" customHeight="1" x14ac:dyDescent="0.15"/>
    <row r="831" ht="17.25" customHeight="1" x14ac:dyDescent="0.15"/>
    <row r="832" ht="17.25" customHeight="1" x14ac:dyDescent="0.15"/>
    <row r="833" ht="17.25" customHeight="1" x14ac:dyDescent="0.15"/>
    <row r="834" ht="17.25" customHeight="1" x14ac:dyDescent="0.15"/>
    <row r="835" ht="17.25" customHeight="1" x14ac:dyDescent="0.15"/>
    <row r="836" ht="17.25" customHeight="1" x14ac:dyDescent="0.15"/>
    <row r="837" ht="17.25" customHeight="1" x14ac:dyDescent="0.15"/>
    <row r="838" ht="17.25" customHeight="1" x14ac:dyDescent="0.15"/>
    <row r="839" ht="17.25" customHeight="1" x14ac:dyDescent="0.15"/>
    <row r="840" ht="17.25" customHeight="1" x14ac:dyDescent="0.15"/>
    <row r="841" ht="17.25" customHeight="1" x14ac:dyDescent="0.15"/>
    <row r="842" ht="17.25" customHeight="1" x14ac:dyDescent="0.15"/>
    <row r="843" ht="17.25" customHeight="1" x14ac:dyDescent="0.15"/>
    <row r="844" ht="17.25" customHeight="1" x14ac:dyDescent="0.15"/>
    <row r="845" ht="17.25" customHeight="1" x14ac:dyDescent="0.15"/>
    <row r="846" ht="17.25" customHeight="1" x14ac:dyDescent="0.15"/>
    <row r="847" ht="17.25" customHeight="1" x14ac:dyDescent="0.15"/>
    <row r="848" ht="17.25" customHeight="1" x14ac:dyDescent="0.15"/>
    <row r="849" ht="17.25" customHeight="1" x14ac:dyDescent="0.15"/>
    <row r="850" ht="17.25" customHeight="1" x14ac:dyDescent="0.15"/>
    <row r="851" ht="17.25" customHeight="1" x14ac:dyDescent="0.15"/>
    <row r="852" ht="17.25" customHeight="1" x14ac:dyDescent="0.15"/>
    <row r="853" ht="17.25" customHeight="1" x14ac:dyDescent="0.15"/>
    <row r="854" ht="17.25" customHeight="1" x14ac:dyDescent="0.15"/>
    <row r="855" ht="17.25" customHeight="1" x14ac:dyDescent="0.15"/>
    <row r="856" ht="17.25" customHeight="1" x14ac:dyDescent="0.15"/>
    <row r="857" ht="17.25" customHeight="1" x14ac:dyDescent="0.15"/>
    <row r="858" ht="17.25" customHeight="1" x14ac:dyDescent="0.15"/>
    <row r="859" ht="17.25" customHeight="1" x14ac:dyDescent="0.15"/>
    <row r="860" ht="17.25" customHeight="1" x14ac:dyDescent="0.15"/>
    <row r="861" ht="17.25" customHeight="1" x14ac:dyDescent="0.15"/>
    <row r="862" ht="17.25" customHeight="1" x14ac:dyDescent="0.15"/>
    <row r="863" ht="17.25" customHeight="1" x14ac:dyDescent="0.15"/>
    <row r="864" ht="17.25" customHeight="1" x14ac:dyDescent="0.15"/>
    <row r="865" ht="17.25" customHeight="1" x14ac:dyDescent="0.15"/>
    <row r="866" ht="17.25" customHeight="1" x14ac:dyDescent="0.15"/>
    <row r="867" ht="17.25" customHeight="1" x14ac:dyDescent="0.15"/>
    <row r="868" ht="17.25" customHeight="1" x14ac:dyDescent="0.15"/>
    <row r="869" ht="17.25" customHeight="1" x14ac:dyDescent="0.15"/>
    <row r="870" ht="17.25" customHeight="1" x14ac:dyDescent="0.15"/>
    <row r="871" ht="17.25" customHeight="1" x14ac:dyDescent="0.15"/>
    <row r="872" ht="17.25" customHeight="1" x14ac:dyDescent="0.15"/>
    <row r="873" ht="17.25" customHeight="1" x14ac:dyDescent="0.15"/>
    <row r="874" ht="17.25" customHeight="1" x14ac:dyDescent="0.15"/>
    <row r="875" ht="17.25" customHeight="1" x14ac:dyDescent="0.15"/>
    <row r="876" ht="17.25" customHeight="1" x14ac:dyDescent="0.15"/>
    <row r="877" ht="17.25" customHeight="1" x14ac:dyDescent="0.15"/>
    <row r="878" ht="17.25" customHeight="1" x14ac:dyDescent="0.15"/>
    <row r="879" ht="17.25" customHeight="1" x14ac:dyDescent="0.15"/>
    <row r="880" ht="17.25" customHeight="1" x14ac:dyDescent="0.15"/>
    <row r="881" ht="17.25" customHeight="1" x14ac:dyDescent="0.15"/>
    <row r="882" ht="17.25" customHeight="1" x14ac:dyDescent="0.15"/>
    <row r="883" ht="17.25" customHeight="1" x14ac:dyDescent="0.15"/>
    <row r="884" ht="17.25" customHeight="1" x14ac:dyDescent="0.15"/>
    <row r="885" ht="17.25" customHeight="1" x14ac:dyDescent="0.15"/>
    <row r="886" ht="17.25" customHeight="1" x14ac:dyDescent="0.15"/>
    <row r="887" ht="17.25" customHeight="1" x14ac:dyDescent="0.15"/>
    <row r="888" ht="17.25" customHeight="1" x14ac:dyDescent="0.15"/>
    <row r="889" ht="17.25" customHeight="1" x14ac:dyDescent="0.15"/>
    <row r="890" ht="17.25" customHeight="1" x14ac:dyDescent="0.15"/>
    <row r="891" ht="17.25" customHeight="1" x14ac:dyDescent="0.15"/>
    <row r="892" ht="17.25" customHeight="1" x14ac:dyDescent="0.15"/>
    <row r="893" ht="17.25" customHeight="1" x14ac:dyDescent="0.15"/>
    <row r="894" ht="17.25" customHeight="1" x14ac:dyDescent="0.15"/>
    <row r="895" ht="17.25" customHeight="1" x14ac:dyDescent="0.15"/>
    <row r="896" ht="17.25" customHeight="1" x14ac:dyDescent="0.15"/>
    <row r="897" ht="17.25" customHeight="1" x14ac:dyDescent="0.15"/>
    <row r="898" ht="17.25" customHeight="1" x14ac:dyDescent="0.15"/>
    <row r="899" ht="17.25" customHeight="1" x14ac:dyDescent="0.15"/>
    <row r="900" ht="17.25" customHeight="1" x14ac:dyDescent="0.15"/>
    <row r="901" ht="17.25" customHeight="1" x14ac:dyDescent="0.15"/>
    <row r="902" ht="17.25" customHeight="1" x14ac:dyDescent="0.15"/>
    <row r="903" ht="17.25" customHeight="1" x14ac:dyDescent="0.15"/>
    <row r="904" ht="17.25" customHeight="1" x14ac:dyDescent="0.15"/>
    <row r="905" ht="17.25" customHeight="1" x14ac:dyDescent="0.15"/>
    <row r="906" ht="17.25" customHeight="1" x14ac:dyDescent="0.15"/>
    <row r="907" ht="17.25" customHeight="1" x14ac:dyDescent="0.15"/>
    <row r="908" ht="17.25" customHeight="1" x14ac:dyDescent="0.15"/>
    <row r="909" ht="17.25" customHeight="1" x14ac:dyDescent="0.15"/>
    <row r="910" ht="17.25" customHeight="1" x14ac:dyDescent="0.15"/>
    <row r="911" ht="17.25" customHeight="1" x14ac:dyDescent="0.15"/>
    <row r="912" ht="17.25" customHeight="1" x14ac:dyDescent="0.15"/>
    <row r="913" ht="17.25" customHeight="1" x14ac:dyDescent="0.15"/>
    <row r="914" ht="17.25" customHeight="1" x14ac:dyDescent="0.15"/>
    <row r="915" ht="17.25" customHeight="1" x14ac:dyDescent="0.15"/>
    <row r="916" ht="17.25" customHeight="1" x14ac:dyDescent="0.15"/>
    <row r="917" ht="17.25" customHeight="1" x14ac:dyDescent="0.15"/>
    <row r="918" ht="17.25" customHeight="1" x14ac:dyDescent="0.15"/>
    <row r="919" ht="17.25" customHeight="1" x14ac:dyDescent="0.15"/>
    <row r="920" ht="17.25" customHeight="1" x14ac:dyDescent="0.15"/>
    <row r="921" ht="17.25" customHeight="1" x14ac:dyDescent="0.15"/>
    <row r="922" ht="17.25" customHeight="1" x14ac:dyDescent="0.15"/>
    <row r="923" ht="17.25" customHeight="1" x14ac:dyDescent="0.15"/>
    <row r="924" ht="17.25" customHeight="1" x14ac:dyDescent="0.15"/>
    <row r="925" ht="17.25" customHeight="1" x14ac:dyDescent="0.15"/>
    <row r="926" ht="17.25" customHeight="1" x14ac:dyDescent="0.15"/>
    <row r="927" ht="17.25" customHeight="1" x14ac:dyDescent="0.15"/>
    <row r="928" ht="17.25" customHeight="1" x14ac:dyDescent="0.15"/>
    <row r="929" ht="17.25" customHeight="1" x14ac:dyDescent="0.15"/>
    <row r="930" ht="17.25" customHeight="1" x14ac:dyDescent="0.15"/>
    <row r="931" ht="17.25" customHeight="1" x14ac:dyDescent="0.15"/>
    <row r="932" ht="17.25" customHeight="1" x14ac:dyDescent="0.15"/>
    <row r="933" ht="17.25" customHeight="1" x14ac:dyDescent="0.15"/>
    <row r="934" ht="17.25" customHeight="1" x14ac:dyDescent="0.15"/>
    <row r="935" ht="17.25" customHeight="1" x14ac:dyDescent="0.15"/>
    <row r="936" ht="17.25" customHeight="1" x14ac:dyDescent="0.15"/>
    <row r="937" ht="17.25" customHeight="1" x14ac:dyDescent="0.15"/>
    <row r="938" ht="17.25" customHeight="1" x14ac:dyDescent="0.15"/>
    <row r="939" ht="17.25" customHeight="1" x14ac:dyDescent="0.15"/>
    <row r="940" ht="17.25" customHeight="1" x14ac:dyDescent="0.15"/>
    <row r="941" ht="17.25" customHeight="1" x14ac:dyDescent="0.15"/>
    <row r="942" ht="17.25" customHeight="1" x14ac:dyDescent="0.15"/>
    <row r="943" ht="17.25" customHeight="1" x14ac:dyDescent="0.15"/>
    <row r="944" ht="17.25" customHeight="1" x14ac:dyDescent="0.15"/>
    <row r="945" ht="17.25" customHeight="1" x14ac:dyDescent="0.15"/>
    <row r="946" ht="17.25" customHeight="1" x14ac:dyDescent="0.15"/>
    <row r="947" ht="17.25" customHeight="1" x14ac:dyDescent="0.15"/>
    <row r="948" ht="17.25" customHeight="1" x14ac:dyDescent="0.15"/>
    <row r="949" ht="17.25" customHeight="1" x14ac:dyDescent="0.15"/>
    <row r="950" ht="17.25" customHeight="1" x14ac:dyDescent="0.15"/>
    <row r="951" ht="17.25" customHeight="1" x14ac:dyDescent="0.15"/>
    <row r="952" ht="17.25" customHeight="1" x14ac:dyDescent="0.15"/>
    <row r="953" ht="17.25" customHeight="1" x14ac:dyDescent="0.15"/>
    <row r="954" ht="17.25" customHeight="1" x14ac:dyDescent="0.15"/>
    <row r="955" ht="17.25" customHeight="1" x14ac:dyDescent="0.15"/>
    <row r="956" ht="17.25" customHeight="1" x14ac:dyDescent="0.15"/>
    <row r="957" ht="17.25" customHeight="1" x14ac:dyDescent="0.15"/>
    <row r="958" ht="17.25" customHeight="1" x14ac:dyDescent="0.15"/>
    <row r="959" ht="17.25" customHeight="1" x14ac:dyDescent="0.15"/>
    <row r="960" ht="17.25" customHeight="1" x14ac:dyDescent="0.15"/>
    <row r="961" ht="17.25" customHeight="1" x14ac:dyDescent="0.15"/>
    <row r="962" ht="17.25" customHeight="1" x14ac:dyDescent="0.15"/>
    <row r="963" ht="17.25" customHeight="1" x14ac:dyDescent="0.15"/>
    <row r="964" ht="17.25" customHeight="1" x14ac:dyDescent="0.15"/>
    <row r="965" ht="17.25" customHeight="1" x14ac:dyDescent="0.15"/>
    <row r="966" ht="17.25" customHeight="1" x14ac:dyDescent="0.15"/>
    <row r="967" ht="17.25" customHeight="1" x14ac:dyDescent="0.15"/>
    <row r="968" ht="17.25" customHeight="1" x14ac:dyDescent="0.15"/>
    <row r="969" ht="17.25" customHeight="1" x14ac:dyDescent="0.15"/>
    <row r="970" ht="17.25" customHeight="1" x14ac:dyDescent="0.15"/>
    <row r="971" ht="17.25" customHeight="1" x14ac:dyDescent="0.15"/>
    <row r="972" ht="17.25" customHeight="1" x14ac:dyDescent="0.15"/>
    <row r="973" ht="17.25" customHeight="1" x14ac:dyDescent="0.15"/>
    <row r="974" ht="17.25" customHeight="1" x14ac:dyDescent="0.15"/>
    <row r="975" ht="17.25" customHeight="1" x14ac:dyDescent="0.15"/>
    <row r="976" ht="17.25" customHeight="1" x14ac:dyDescent="0.15"/>
    <row r="977" ht="17.25" customHeight="1" x14ac:dyDescent="0.15"/>
    <row r="978" ht="17.25" customHeight="1" x14ac:dyDescent="0.15"/>
    <row r="979" ht="17.25" customHeight="1" x14ac:dyDescent="0.15"/>
    <row r="980" ht="17.25" customHeight="1" x14ac:dyDescent="0.15"/>
    <row r="981" ht="17.25" customHeight="1" x14ac:dyDescent="0.15"/>
    <row r="982" ht="17.25" customHeight="1" x14ac:dyDescent="0.15"/>
    <row r="983" ht="17.25" customHeight="1" x14ac:dyDescent="0.15"/>
    <row r="984" ht="17.25" customHeight="1" x14ac:dyDescent="0.15"/>
    <row r="985" ht="17.25" customHeight="1" x14ac:dyDescent="0.15"/>
    <row r="986" ht="17.25" customHeight="1" x14ac:dyDescent="0.15"/>
    <row r="987" ht="17.25" customHeight="1" x14ac:dyDescent="0.15"/>
    <row r="988" ht="17.25" customHeight="1" x14ac:dyDescent="0.15"/>
    <row r="989" ht="17.25" customHeight="1" x14ac:dyDescent="0.15"/>
    <row r="990" ht="17.25" customHeight="1" x14ac:dyDescent="0.15"/>
    <row r="991" ht="17.25" customHeight="1" x14ac:dyDescent="0.15"/>
    <row r="992" ht="17.25" customHeight="1" x14ac:dyDescent="0.15"/>
    <row r="993" ht="17.25" customHeight="1" x14ac:dyDescent="0.15"/>
    <row r="994" ht="17.25" customHeight="1" x14ac:dyDescent="0.15"/>
    <row r="995" ht="17.25" customHeight="1" x14ac:dyDescent="0.15"/>
    <row r="996" ht="17.25" customHeight="1" x14ac:dyDescent="0.15"/>
    <row r="997" ht="17.25" customHeight="1" x14ac:dyDescent="0.15"/>
    <row r="998" ht="17.25" customHeight="1" x14ac:dyDescent="0.15"/>
    <row r="999" ht="17.25" customHeight="1" x14ac:dyDescent="0.15"/>
    <row r="1000" ht="17.25" customHeight="1" x14ac:dyDescent="0.15"/>
    <row r="1001" ht="17.25" customHeight="1" x14ac:dyDescent="0.15"/>
    <row r="1002" ht="17.25" customHeight="1" x14ac:dyDescent="0.15"/>
    <row r="1003" ht="17.25" customHeight="1" x14ac:dyDescent="0.15"/>
    <row r="1004" ht="17.25" customHeight="1" x14ac:dyDescent="0.15"/>
    <row r="1005" ht="17.25" customHeight="1" x14ac:dyDescent="0.15"/>
    <row r="1006" ht="17.25" customHeight="1" x14ac:dyDescent="0.15"/>
    <row r="1007" ht="17.25" customHeight="1" x14ac:dyDescent="0.15"/>
    <row r="1008" ht="17.25" customHeight="1" x14ac:dyDescent="0.15"/>
    <row r="1009" ht="17.25" customHeight="1" x14ac:dyDescent="0.15"/>
    <row r="1010" ht="17.25" customHeight="1" x14ac:dyDescent="0.15"/>
    <row r="1011" ht="17.25" customHeight="1" x14ac:dyDescent="0.15"/>
    <row r="1012" ht="17.25" customHeight="1" x14ac:dyDescent="0.15"/>
    <row r="1013" ht="17.25" customHeight="1" x14ac:dyDescent="0.15"/>
    <row r="1014" ht="17.25" customHeight="1" x14ac:dyDescent="0.15"/>
    <row r="1015" ht="17.25" customHeight="1" x14ac:dyDescent="0.15"/>
    <row r="1016" ht="17.25" customHeight="1" x14ac:dyDescent="0.15"/>
    <row r="1017" ht="17.25" customHeight="1" x14ac:dyDescent="0.15"/>
    <row r="1018" ht="17.25" customHeight="1" x14ac:dyDescent="0.15"/>
    <row r="1019" ht="17.25" customHeight="1" x14ac:dyDescent="0.15"/>
    <row r="1020" ht="17.25" customHeight="1" x14ac:dyDescent="0.15"/>
    <row r="1021" ht="17.25" customHeight="1" x14ac:dyDescent="0.15"/>
    <row r="1022" ht="17.25" customHeight="1" x14ac:dyDescent="0.15"/>
    <row r="1023" ht="17.25" customHeight="1" x14ac:dyDescent="0.15"/>
    <row r="1024" ht="17.25" customHeight="1" x14ac:dyDescent="0.15"/>
    <row r="1025" ht="17.25" customHeight="1" x14ac:dyDescent="0.15"/>
    <row r="1026" ht="17.25" customHeight="1" x14ac:dyDescent="0.15"/>
    <row r="1027" ht="17.25" customHeight="1" x14ac:dyDescent="0.15"/>
    <row r="1028" ht="17.25" customHeight="1" x14ac:dyDescent="0.15"/>
    <row r="1029" ht="17.25" customHeight="1" x14ac:dyDescent="0.15"/>
    <row r="1030" ht="17.25" customHeight="1" x14ac:dyDescent="0.15"/>
    <row r="1031" ht="17.25" customHeight="1" x14ac:dyDescent="0.15"/>
    <row r="1032" ht="17.25" customHeight="1" x14ac:dyDescent="0.15"/>
    <row r="1033" ht="17.25" customHeight="1" x14ac:dyDescent="0.15"/>
    <row r="1034" ht="17.25" customHeight="1" x14ac:dyDescent="0.15"/>
    <row r="1035" ht="17.25" customHeight="1" x14ac:dyDescent="0.15"/>
    <row r="1036" ht="17.25" customHeight="1" x14ac:dyDescent="0.15"/>
    <row r="1037" ht="17.25" customHeight="1" x14ac:dyDescent="0.15"/>
    <row r="1038" ht="17.25" customHeight="1" x14ac:dyDescent="0.15"/>
    <row r="1039" ht="17.25" customHeight="1" x14ac:dyDescent="0.15"/>
    <row r="1040" ht="17.25" customHeight="1" x14ac:dyDescent="0.15"/>
    <row r="1041" ht="17.25" customHeight="1" x14ac:dyDescent="0.15"/>
    <row r="1042" ht="17.25" customHeight="1" x14ac:dyDescent="0.15"/>
    <row r="1043" ht="17.25" customHeight="1" x14ac:dyDescent="0.15"/>
    <row r="1044" ht="17.25" customHeight="1" x14ac:dyDescent="0.15"/>
    <row r="1045" ht="17.25" customHeight="1" x14ac:dyDescent="0.15"/>
    <row r="1046" ht="17.25" customHeight="1" x14ac:dyDescent="0.15"/>
    <row r="1047" ht="17.25" customHeight="1" x14ac:dyDescent="0.15"/>
    <row r="1048" ht="17.25" customHeight="1" x14ac:dyDescent="0.15"/>
    <row r="1049" ht="17.25" customHeight="1" x14ac:dyDescent="0.15"/>
    <row r="1050" ht="17.25" customHeight="1" x14ac:dyDescent="0.15"/>
    <row r="1051" ht="17.25" customHeight="1" x14ac:dyDescent="0.15"/>
    <row r="1052" ht="17.25" customHeight="1" x14ac:dyDescent="0.15"/>
    <row r="1053" ht="17.25" customHeight="1" x14ac:dyDescent="0.15"/>
    <row r="1054" ht="17.25" customHeight="1" x14ac:dyDescent="0.15"/>
    <row r="1055" ht="17.25" customHeight="1" x14ac:dyDescent="0.15"/>
    <row r="1056" ht="17.25" customHeight="1" x14ac:dyDescent="0.15"/>
    <row r="1057" ht="17.25" customHeight="1" x14ac:dyDescent="0.15"/>
    <row r="1058" ht="17.25" customHeight="1" x14ac:dyDescent="0.15"/>
    <row r="1059" ht="17.25" customHeight="1" x14ac:dyDescent="0.15"/>
    <row r="1060" ht="17.25" customHeight="1" x14ac:dyDescent="0.15"/>
    <row r="1061" ht="17.25" customHeight="1" x14ac:dyDescent="0.15"/>
    <row r="1062" ht="17.25" customHeight="1" x14ac:dyDescent="0.15"/>
    <row r="1063" ht="17.25" customHeight="1" x14ac:dyDescent="0.15"/>
    <row r="1064" ht="17.25" customHeight="1" x14ac:dyDescent="0.15"/>
    <row r="1065" ht="17.25" customHeight="1" x14ac:dyDescent="0.15"/>
    <row r="1066" ht="17.25" customHeight="1" x14ac:dyDescent="0.15"/>
    <row r="1067" ht="17.25" customHeight="1" x14ac:dyDescent="0.15"/>
    <row r="1068" ht="17.25" customHeight="1" x14ac:dyDescent="0.15"/>
    <row r="1069" ht="17.25" customHeight="1" x14ac:dyDescent="0.15"/>
    <row r="1070" ht="17.25" customHeight="1" x14ac:dyDescent="0.15"/>
    <row r="1071" ht="17.25" customHeight="1" x14ac:dyDescent="0.15"/>
    <row r="1072" ht="17.25" customHeight="1" x14ac:dyDescent="0.15"/>
    <row r="1073" ht="17.25" customHeight="1" x14ac:dyDescent="0.15"/>
    <row r="1074" ht="17.25" customHeight="1" x14ac:dyDescent="0.15"/>
    <row r="1075" ht="17.25" customHeight="1" x14ac:dyDescent="0.15"/>
    <row r="1076" ht="17.25" customHeight="1" x14ac:dyDescent="0.15"/>
    <row r="1077" ht="17.25" customHeight="1" x14ac:dyDescent="0.15"/>
    <row r="1078" ht="17.25" customHeight="1" x14ac:dyDescent="0.15"/>
    <row r="1079" ht="17.25" customHeight="1" x14ac:dyDescent="0.15"/>
    <row r="1080" ht="17.25" customHeight="1" x14ac:dyDescent="0.15"/>
    <row r="1081" ht="17.25" customHeight="1" x14ac:dyDescent="0.15"/>
    <row r="1082" ht="17.25" customHeight="1" x14ac:dyDescent="0.15"/>
    <row r="1083" ht="17.25" customHeight="1" x14ac:dyDescent="0.15"/>
    <row r="1084" ht="17.25" customHeight="1" x14ac:dyDescent="0.15"/>
    <row r="1085" ht="17.25" customHeight="1" x14ac:dyDescent="0.15"/>
    <row r="1086" ht="17.25" customHeight="1" x14ac:dyDescent="0.15"/>
    <row r="1087" ht="17.25" customHeight="1" x14ac:dyDescent="0.15"/>
    <row r="1088" ht="17.25" customHeight="1" x14ac:dyDescent="0.15"/>
    <row r="1089" ht="17.25" customHeight="1" x14ac:dyDescent="0.15"/>
    <row r="1090" ht="17.25" customHeight="1" x14ac:dyDescent="0.15"/>
    <row r="1091" ht="17.25" customHeight="1" x14ac:dyDescent="0.15"/>
    <row r="1092" ht="17.25" customHeight="1" x14ac:dyDescent="0.15"/>
    <row r="1093" ht="17.25" customHeight="1" x14ac:dyDescent="0.15"/>
    <row r="1094" ht="17.25" customHeight="1" x14ac:dyDescent="0.15"/>
    <row r="1095" ht="17.25" customHeight="1" x14ac:dyDescent="0.15"/>
    <row r="1096" ht="17.25" customHeight="1" x14ac:dyDescent="0.15"/>
    <row r="1097" ht="17.25" customHeight="1" x14ac:dyDescent="0.15"/>
    <row r="1098" ht="17.25" customHeight="1" x14ac:dyDescent="0.15"/>
    <row r="1099" ht="17.25" customHeight="1" x14ac:dyDescent="0.15"/>
    <row r="1100" ht="17.25" customHeight="1" x14ac:dyDescent="0.15"/>
    <row r="1101" ht="17.25" customHeight="1" x14ac:dyDescent="0.15"/>
    <row r="1102" ht="17.25" customHeight="1" x14ac:dyDescent="0.15"/>
    <row r="1103" ht="17.25" customHeight="1" x14ac:dyDescent="0.15"/>
    <row r="1104" ht="17.25" customHeight="1" x14ac:dyDescent="0.15"/>
    <row r="1105" ht="17.25" customHeight="1" x14ac:dyDescent="0.15"/>
    <row r="1106" ht="17.25" customHeight="1" x14ac:dyDescent="0.15"/>
    <row r="1107" ht="17.25" customHeight="1" x14ac:dyDescent="0.15"/>
    <row r="1108" ht="17.25" customHeight="1" x14ac:dyDescent="0.15"/>
    <row r="1109" ht="17.25" customHeight="1" x14ac:dyDescent="0.15"/>
    <row r="1110" ht="17.25" customHeight="1" x14ac:dyDescent="0.15"/>
    <row r="1111" ht="17.25" customHeight="1" x14ac:dyDescent="0.15"/>
    <row r="1112" ht="17.25" customHeight="1" x14ac:dyDescent="0.15"/>
    <row r="1113" ht="17.25" customHeight="1" x14ac:dyDescent="0.15"/>
    <row r="1114" ht="17.25" customHeight="1" x14ac:dyDescent="0.15"/>
    <row r="1115" ht="17.25" customHeight="1" x14ac:dyDescent="0.15"/>
    <row r="1116" ht="17.25" customHeight="1" x14ac:dyDescent="0.15"/>
    <row r="1117" ht="17.25" customHeight="1" x14ac:dyDescent="0.15"/>
    <row r="1118" ht="17.25" customHeight="1" x14ac:dyDescent="0.15"/>
    <row r="1119" ht="17.25" customHeight="1" x14ac:dyDescent="0.15"/>
    <row r="1120" ht="17.25" customHeight="1" x14ac:dyDescent="0.15"/>
    <row r="1121" ht="17.25" customHeight="1" x14ac:dyDescent="0.15"/>
    <row r="1122" ht="17.25" customHeight="1" x14ac:dyDescent="0.15"/>
    <row r="1123" ht="17.25" customHeight="1" x14ac:dyDescent="0.15"/>
    <row r="1124" ht="17.25" customHeight="1" x14ac:dyDescent="0.15"/>
    <row r="1125" ht="17.25" customHeight="1" x14ac:dyDescent="0.15"/>
    <row r="1126" ht="17.25" customHeight="1" x14ac:dyDescent="0.15"/>
    <row r="1127" ht="17.25" customHeight="1" x14ac:dyDescent="0.15"/>
    <row r="1128" ht="17.25" customHeight="1" x14ac:dyDescent="0.15"/>
    <row r="1129" ht="17.25" customHeight="1" x14ac:dyDescent="0.15"/>
    <row r="1130" ht="17.25" customHeight="1" x14ac:dyDescent="0.15"/>
    <row r="1131" ht="17.25" customHeight="1" x14ac:dyDescent="0.15"/>
    <row r="1132" ht="17.25" customHeight="1" x14ac:dyDescent="0.15"/>
    <row r="1133" ht="17.25" customHeight="1" x14ac:dyDescent="0.15"/>
    <row r="1134" ht="17.25" customHeight="1" x14ac:dyDescent="0.15"/>
    <row r="1135" ht="17.25" customHeight="1" x14ac:dyDescent="0.15"/>
    <row r="1136" ht="17.25" customHeight="1" x14ac:dyDescent="0.15"/>
    <row r="1137" ht="17.25" customHeight="1" x14ac:dyDescent="0.15"/>
    <row r="1138" ht="17.25" customHeight="1" x14ac:dyDescent="0.15"/>
    <row r="1139" ht="17.25" customHeight="1" x14ac:dyDescent="0.15"/>
    <row r="1140" ht="17.25" customHeight="1" x14ac:dyDescent="0.15"/>
    <row r="1141" ht="17.25" customHeight="1" x14ac:dyDescent="0.15"/>
    <row r="1142" ht="17.25" customHeight="1" x14ac:dyDescent="0.15"/>
  </sheetData>
  <autoFilter ref="B1:R336" xr:uid="{00000000-0009-0000-0000-000002000000}"/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Z525"/>
  <sheetViews>
    <sheetView zoomScale="75" zoomScaleNormal="75" workbookViewId="0">
      <selection activeCell="B4" sqref="B4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6.25" style="3" customWidth="1"/>
    <col min="19" max="19" width="172.61328125" style="3" bestFit="1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 t="str">
        <f>CONCATENATE("CREATE TABLE `",TRIM(B3),"` (")</f>
        <v>CREATE TABLE `CUST_MAST_INF` (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str">
        <f>VLOOKUP(C3,테이블명!A:B,2,FALSE)</f>
        <v>CUST_MAST_INF</v>
      </c>
      <c r="C3" s="26" t="s">
        <v>9</v>
      </c>
      <c r="D3" s="26" t="str">
        <f>VLOOKUP(E3,컬럼명조립!B:C,2,FALSE)</f>
        <v>GRP_CODE</v>
      </c>
      <c r="E3" s="26" t="s">
        <v>600</v>
      </c>
      <c r="F3" s="30" t="s">
        <v>457</v>
      </c>
      <c r="G3" s="26" t="str">
        <f>VLOOKUP(E3,컬럼명조립!$B:$E,3,FALSE)</f>
        <v>VARCHAR</v>
      </c>
      <c r="H3" s="26">
        <f>VLOOKUP(E3,컬럼명조립!B:E,4,FALSE)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8" t="s">
        <v>461</v>
      </c>
      <c r="R3" s="2"/>
      <c r="S3" s="2" t="s">
        <v>605</v>
      </c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26" t="str">
        <f>VLOOKUP(C4,테이블명!A:B,2,FALSE)</f>
        <v>CUST_MAST_INF</v>
      </c>
      <c r="C4" s="26" t="s">
        <v>9</v>
      </c>
      <c r="D4" s="26" t="str">
        <f>VLOOKUP(E4,컬럼명조립!B:C,2,FALSE)</f>
        <v>CUST_ID</v>
      </c>
      <c r="E4" s="26" t="s">
        <v>496</v>
      </c>
      <c r="F4" s="30" t="s">
        <v>457</v>
      </c>
      <c r="G4" s="26" t="str">
        <f>VLOOKUP(E4,컬럼명조립!$B:$E,3,FALSE)</f>
        <v>VARCHAR</v>
      </c>
      <c r="H4" s="26">
        <f>VLOOKUP(E4,컬럼명조립!B:E,4,FALSE)</f>
        <v>50</v>
      </c>
      <c r="I4" s="65" t="s">
        <v>853</v>
      </c>
      <c r="J4" s="86"/>
      <c r="K4" s="86"/>
      <c r="L4" s="86"/>
      <c r="M4" s="86"/>
      <c r="N4" s="86"/>
      <c r="O4" s="86"/>
      <c r="P4" s="87"/>
      <c r="Q4" s="8" t="s">
        <v>461</v>
      </c>
      <c r="R4" s="2"/>
      <c r="S4" s="2" t="s">
        <v>565</v>
      </c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str">
        <f>VLOOKUP(C5,테이블명!$A:$B,2,FALSE)</f>
        <v>CUST_MAST_INF</v>
      </c>
      <c r="C5" s="6" t="s">
        <v>9</v>
      </c>
      <c r="D5" s="6" t="str">
        <f>VLOOKUP(E5,컬럼명조립!B:C,2,FALSE)</f>
        <v>STAT_CODE</v>
      </c>
      <c r="E5" s="6" t="s">
        <v>691</v>
      </c>
      <c r="F5" s="4"/>
      <c r="G5" s="26" t="str">
        <f>VLOOKUP(E5,컬럼명조립!$B:$E,3,FALSE)</f>
        <v>VARCHAR</v>
      </c>
      <c r="H5" s="26">
        <f>VLOOKUP(E5,컬럼명조립!B:E,4,FALSE)</f>
        <v>2</v>
      </c>
      <c r="I5" s="88" t="s">
        <v>706</v>
      </c>
      <c r="J5" s="89"/>
      <c r="K5" s="89"/>
      <c r="L5" s="89"/>
      <c r="M5" s="89"/>
      <c r="N5" s="89"/>
      <c r="O5" s="89"/>
      <c r="P5" s="89"/>
      <c r="Q5" s="6"/>
      <c r="R5" s="2"/>
      <c r="S5" s="2" t="str">
        <f>CONCATENATE("`",TRIM(D5),"`  ",TRIM(G5),"(",H5,")NULL DEFAULT NULL COMMENT '",TRIM(E5)," ",TRIM(I5),"',")</f>
        <v>`STAT_CODE`  VARCHAR(2)NULL DEFAULT NULL COMMENT '상태코드 00.관계없음, 01.정상, 02.취소(거래중지), 03.탈회(거래종료), 04.퇴출(거래종료)',</v>
      </c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str">
        <f>VLOOKUP(C6,테이블명!$A:$B,2,FALSE)</f>
        <v>CUST_MAST_INF</v>
      </c>
      <c r="C6" s="6" t="s">
        <v>9</v>
      </c>
      <c r="D6" s="6" t="str">
        <f>VLOOKUP(E6,컬럼명조립!B:C,2,FALSE)</f>
        <v>CUST_NUMB_DIVI_CODE</v>
      </c>
      <c r="E6" s="6" t="s">
        <v>451</v>
      </c>
      <c r="F6" s="4"/>
      <c r="G6" s="26" t="str">
        <f>VLOOKUP(E6,컬럼명조립!$B:$E,3,FALSE)</f>
        <v>VARCHAR</v>
      </c>
      <c r="H6" s="26">
        <f>VLOOKUP(E6,컬럼명조립!B:E,4,FALSE)</f>
        <v>2</v>
      </c>
      <c r="I6" s="75" t="s">
        <v>460</v>
      </c>
      <c r="J6" s="76"/>
      <c r="K6" s="76"/>
      <c r="L6" s="76"/>
      <c r="M6" s="76"/>
      <c r="N6" s="76"/>
      <c r="O6" s="76"/>
      <c r="P6" s="77"/>
      <c r="Q6" s="6" t="s">
        <v>14</v>
      </c>
      <c r="R6" s="2"/>
      <c r="S6" s="2" t="str">
        <f t="shared" ref="S6:S31" si="0">CONCATENATE("`",TRIM(D6),"`  ",TRIM(G6),"(",H6,")NULL DEFAULT NULL COMMENT '",TRIM(E6)," ",TRIM(I6),"',")</f>
        <v>`CUST_NUMB_DIVI_CODE`  VARCHAR(2)NULL DEFAULT NULL COMMENT '회원번호구분코드 PK인 회원번호가 입력되는 유형이다. 01. E-Mail, 02. 전화번호, 03. 영문ID',</v>
      </c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str">
        <f>VLOOKUP(C7,테이블명!$A:$B,2,FALSE)</f>
        <v>CUST_MAST_INF</v>
      </c>
      <c r="C7" s="6" t="s">
        <v>9</v>
      </c>
      <c r="D7" s="6" t="str">
        <f>VLOOKUP(E7,컬럼명조립!B:C,2,FALSE)</f>
        <v>MEMB_REGI_DIVI_CODE</v>
      </c>
      <c r="E7" s="6" t="s">
        <v>12</v>
      </c>
      <c r="F7" s="4"/>
      <c r="G7" s="26" t="str">
        <f>VLOOKUP(E7,컬럼명조립!$B:$E,3,FALSE)</f>
        <v>VARCHAR</v>
      </c>
      <c r="H7" s="26">
        <f>VLOOKUP(E7,컬럼명조립!B:E,4,FALSE)</f>
        <v>2</v>
      </c>
      <c r="I7" s="75" t="s">
        <v>852</v>
      </c>
      <c r="J7" s="76"/>
      <c r="K7" s="76"/>
      <c r="L7" s="76"/>
      <c r="M7" s="76"/>
      <c r="N7" s="76"/>
      <c r="O7" s="76"/>
      <c r="P7" s="77"/>
      <c r="Q7" s="6" t="s">
        <v>459</v>
      </c>
      <c r="R7" s="2"/>
      <c r="S7" s="2" t="str">
        <f t="shared" si="0"/>
        <v>`MEMB_REGI_DIVI_CODE`  VARCHAR(2)NULL DEFAULT NULL COMMENT '회원구분코드 01.채용자, 02.구직자, 03.파견업체, MA.회사직원, SI.전산외주개발, SM.전산유지보수, PJ. 전산프로젝트',</v>
      </c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str">
        <f>VLOOKUP(C8,테이블명!$A:$B,2,FALSE)</f>
        <v>CUST_MAST_INF</v>
      </c>
      <c r="C8" s="6" t="s">
        <v>9</v>
      </c>
      <c r="D8" s="6" t="str">
        <f>VLOOKUP(E8,컬럼명조립!B:C,2,FALSE)</f>
        <v>SERI_NO</v>
      </c>
      <c r="E8" s="6" t="s">
        <v>15</v>
      </c>
      <c r="F8" s="4"/>
      <c r="G8" s="26" t="str">
        <f>VLOOKUP(E8,컬럼명조립!$B:$E,3,FALSE)</f>
        <v>INT</v>
      </c>
      <c r="H8" s="26">
        <f>VLOOKUP(E8,컬럼명조립!B:E,4,FALSE)</f>
        <v>9</v>
      </c>
      <c r="I8" s="75" t="s">
        <v>458</v>
      </c>
      <c r="J8" s="76"/>
      <c r="K8" s="76"/>
      <c r="L8" s="76"/>
      <c r="M8" s="76"/>
      <c r="N8" s="76"/>
      <c r="O8" s="76"/>
      <c r="P8" s="77"/>
      <c r="Q8" s="6"/>
      <c r="R8" s="2"/>
      <c r="S8" s="2" t="str">
        <f t="shared" si="0"/>
        <v>`SERI_NO`  INT(9)NULL DEFAULT NULL COMMENT '일련번호 회원기본정보의 순수 일련번호',</v>
      </c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str">
        <f>VLOOKUP(C9,테이블명!$A:$B,2,FALSE)</f>
        <v>CUST_MAST_INF</v>
      </c>
      <c r="C9" s="10" t="s">
        <v>9</v>
      </c>
      <c r="D9" s="10" t="str">
        <f>VLOOKUP(E9,컬럼명조립!B:C,2,FALSE)</f>
        <v>CELL_ID_YN</v>
      </c>
      <c r="E9" s="6" t="s">
        <v>21</v>
      </c>
      <c r="F9" s="4"/>
      <c r="G9" s="26" t="str">
        <f>VLOOKUP(E9,컬럼명조립!$B:$E,3,FALSE)</f>
        <v>VARCHAR</v>
      </c>
      <c r="H9" s="26">
        <f>VLOOKUP(E9,컬럼명조립!B:E,4,FALSE)</f>
        <v>1</v>
      </c>
      <c r="I9" s="75" t="s">
        <v>501</v>
      </c>
      <c r="J9" s="76"/>
      <c r="K9" s="76"/>
      <c r="L9" s="76"/>
      <c r="M9" s="76"/>
      <c r="N9" s="76"/>
      <c r="O9" s="76"/>
      <c r="P9" s="77"/>
      <c r="Q9" s="6"/>
      <c r="R9" s="2"/>
      <c r="S9" s="2" t="str">
        <f t="shared" si="0"/>
        <v>`CELL_ID_YN`  VARCHAR(1)NULL DEFAULT NULL COMMENT '휴대전화ID여부 휴대전화번호 아이디 사용 동의여부',</v>
      </c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str">
        <f>VLOOKUP(C10,테이블명!$A:$B,2,FALSE)</f>
        <v>CUST_MAST_INF</v>
      </c>
      <c r="C10" s="10" t="s">
        <v>9</v>
      </c>
      <c r="D10" s="10" t="str">
        <f>VLOOKUP(E10,컬럼명조립!B:C,2,FALSE)</f>
        <v>CUST_FIRS_NAME</v>
      </c>
      <c r="E10" s="10" t="s">
        <v>468</v>
      </c>
      <c r="F10" s="16"/>
      <c r="G10" s="26" t="str">
        <f>VLOOKUP(E10,컬럼명조립!$B:$E,3,FALSE)</f>
        <v>VARCHAR</v>
      </c>
      <c r="H10" s="26">
        <f>VLOOKUP(E10,컬럼명조립!B:E,4,FALSE)</f>
        <v>20</v>
      </c>
      <c r="I10" s="83" t="s">
        <v>470</v>
      </c>
      <c r="J10" s="84"/>
      <c r="K10" s="84"/>
      <c r="L10" s="84"/>
      <c r="M10" s="84"/>
      <c r="N10" s="84"/>
      <c r="O10" s="84"/>
      <c r="P10" s="85"/>
      <c r="Q10" s="6"/>
      <c r="R10" s="2"/>
      <c r="S10" s="2" t="str">
        <f t="shared" si="0"/>
        <v>`CUST_FIRS_NAME`  VARCHAR(20)NULL DEFAULT NULL COMMENT '회원성 회원이름의 성 (first-name)',</v>
      </c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str">
        <f>VLOOKUP(C11,테이블명!$A:$B,2,FALSE)</f>
        <v>CUST_MAST_INF</v>
      </c>
      <c r="C11" s="6" t="s">
        <v>9</v>
      </c>
      <c r="D11" s="6" t="str">
        <f>VLOOKUP(E11,컬럼명조립!B:C,2,FALSE)</f>
        <v>CUST_LAST_NAME</v>
      </c>
      <c r="E11" s="10" t="s">
        <v>469</v>
      </c>
      <c r="F11" s="16"/>
      <c r="G11" s="26" t="str">
        <f>VLOOKUP(E11,컬럼명조립!$B:$E,3,FALSE)</f>
        <v>VARCHAR</v>
      </c>
      <c r="H11" s="26">
        <f>VLOOKUP(E11,컬럼명조립!B:E,4,FALSE)</f>
        <v>30</v>
      </c>
      <c r="I11" s="83" t="s">
        <v>471</v>
      </c>
      <c r="J11" s="84"/>
      <c r="K11" s="84"/>
      <c r="L11" s="84"/>
      <c r="M11" s="84"/>
      <c r="N11" s="84"/>
      <c r="O11" s="84"/>
      <c r="P11" s="85"/>
      <c r="Q11" s="6"/>
      <c r="R11" s="2"/>
      <c r="S11" s="2" t="str">
        <f t="shared" si="0"/>
        <v>`CUST_LAST_NAME`  VARCHAR(30)NULL DEFAULT NULL COMMENT '회원이름 회의이름 (last-name)',</v>
      </c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str">
        <f>VLOOKUP(C12,테이블명!$A:$B,2,FALSE)</f>
        <v>CUST_MAST_INF</v>
      </c>
      <c r="C12" s="6" t="s">
        <v>9</v>
      </c>
      <c r="D12" s="6" t="str">
        <f>VLOOKUP(E12,컬럼명조립!B:C,2,FALSE)</f>
        <v>YINY_DIVI_CODE</v>
      </c>
      <c r="E12" s="6" t="s">
        <v>27</v>
      </c>
      <c r="F12" s="4"/>
      <c r="G12" s="26" t="str">
        <f>VLOOKUP(E12,컬럼명조립!$B:$E,3,FALSE)</f>
        <v>VARCHAR</v>
      </c>
      <c r="H12" s="26">
        <f>VLOOKUP(E12,컬럼명조립!B:E,4,FALSE)</f>
        <v>1</v>
      </c>
      <c r="I12" s="75" t="s">
        <v>28</v>
      </c>
      <c r="J12" s="76"/>
      <c r="K12" s="76"/>
      <c r="L12" s="76"/>
      <c r="M12" s="76"/>
      <c r="N12" s="76"/>
      <c r="O12" s="76"/>
      <c r="P12" s="77"/>
      <c r="Q12" s="6"/>
      <c r="R12" s="2"/>
      <c r="S12" s="2" t="str">
        <f t="shared" si="0"/>
        <v>`YINY_DIVI_CODE`  VARCHAR(1)NULL DEFAULT NULL COMMENT '음양구분코드 1. 양력, 2. 음력',</v>
      </c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str">
        <f>VLOOKUP(C13,테이블명!$A:$B,2,FALSE)</f>
        <v>CUST_MAST_INF</v>
      </c>
      <c r="C13" s="10" t="s">
        <v>9</v>
      </c>
      <c r="D13" s="10" t="str">
        <f>VLOOKUP(E13,컬럼명조립!B:C,2,FALSE)</f>
        <v>BIRT_DAY</v>
      </c>
      <c r="E13" s="6" t="s">
        <v>25</v>
      </c>
      <c r="F13" s="4"/>
      <c r="G13" s="26" t="str">
        <f>VLOOKUP(E13,컬럼명조립!$B:$E,3,FALSE)</f>
        <v>VARCHAR</v>
      </c>
      <c r="H13" s="26">
        <f>VLOOKUP(E13,컬럼명조립!B:E,4,FALSE)</f>
        <v>8</v>
      </c>
      <c r="I13" s="75"/>
      <c r="J13" s="76"/>
      <c r="K13" s="76"/>
      <c r="L13" s="76"/>
      <c r="M13" s="76"/>
      <c r="N13" s="76"/>
      <c r="O13" s="76"/>
      <c r="P13" s="77"/>
      <c r="Q13" s="6"/>
      <c r="R13" s="2"/>
      <c r="S13" s="2" t="str">
        <f t="shared" si="0"/>
        <v>`BIRT_DAY`  VARCHAR(8)NULL DEFAULT NULL COMMENT '생년월일 ',</v>
      </c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str">
        <f>VLOOKUP(C14,테이블명!$A:$B,2,FALSE)</f>
        <v>CUST_MAST_INF</v>
      </c>
      <c r="C14" s="6" t="s">
        <v>9</v>
      </c>
      <c r="D14" s="6" t="str">
        <f>VLOOKUP(E14,컬럼명조립!B:C,2,FALSE)</f>
        <v>SEX</v>
      </c>
      <c r="E14" s="10" t="s">
        <v>29</v>
      </c>
      <c r="F14" s="16"/>
      <c r="G14" s="26" t="str">
        <f>VLOOKUP(E14,컬럼명조립!$B:$E,3,FALSE)</f>
        <v>VARCHAR</v>
      </c>
      <c r="H14" s="26">
        <f>VLOOKUP(E14,컬럼명조립!B:E,4,FALSE)</f>
        <v>1</v>
      </c>
      <c r="I14" s="83" t="s">
        <v>30</v>
      </c>
      <c r="J14" s="84"/>
      <c r="K14" s="84"/>
      <c r="L14" s="84"/>
      <c r="M14" s="84"/>
      <c r="N14" s="84"/>
      <c r="O14" s="84"/>
      <c r="P14" s="85"/>
      <c r="Q14" s="6"/>
      <c r="R14" s="2"/>
      <c r="S14" s="2" t="str">
        <f t="shared" si="0"/>
        <v>`SEX`  VARCHAR(1)NULL DEFAULT NULL COMMENT '성별 1. 남자, 2. 여자',</v>
      </c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str">
        <f>VLOOKUP(C15,테이블명!$A:$B,2,FALSE)</f>
        <v>CUST_MAST_INF</v>
      </c>
      <c r="C15" s="10" t="s">
        <v>9</v>
      </c>
      <c r="D15" s="10" t="str">
        <f>VLOOKUP(E15,컬럼명조립!B:C,2,FALSE)</f>
        <v>NATI_CODE</v>
      </c>
      <c r="E15" s="6" t="s">
        <v>23</v>
      </c>
      <c r="F15" s="4"/>
      <c r="G15" s="26" t="str">
        <f>VLOOKUP(E15,컬럼명조립!$B:$E,3,FALSE)</f>
        <v>VARCHAR</v>
      </c>
      <c r="H15" s="26">
        <f>VLOOKUP(E15,컬럼명조립!B:E,4,FALSE)</f>
        <v>3</v>
      </c>
      <c r="I15" s="75" t="s">
        <v>24</v>
      </c>
      <c r="J15" s="76"/>
      <c r="K15" s="76"/>
      <c r="L15" s="76"/>
      <c r="M15" s="76"/>
      <c r="N15" s="76"/>
      <c r="O15" s="76"/>
      <c r="P15" s="77"/>
      <c r="Q15" s="6"/>
      <c r="R15" s="2"/>
      <c r="S15" s="2" t="str">
        <f t="shared" si="0"/>
        <v>`NATI_CODE`  VARCHAR(3)NULL DEFAULT NULL COMMENT '국적코드 공통코드 테이블의 국적 참고',</v>
      </c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str">
        <f>VLOOKUP(C16,테이블명!$A:$B,2,FALSE)</f>
        <v>CUST_MAST_INF</v>
      </c>
      <c r="C16" s="6" t="s">
        <v>9</v>
      </c>
      <c r="D16" s="6" t="str">
        <f>VLOOKUP(E16,컬럼명조립!B:C,2,FALSE)</f>
        <v>EMAI_ADDR</v>
      </c>
      <c r="E16" s="11" t="s">
        <v>462</v>
      </c>
      <c r="F16" s="16"/>
      <c r="G16" s="26" t="str">
        <f>VLOOKUP(E16,컬럼명조립!$B:$E,3,FALSE)</f>
        <v>VARCHAR</v>
      </c>
      <c r="H16" s="26">
        <f>VLOOKUP(E16,컬럼명조립!B:E,4,FALSE)</f>
        <v>50</v>
      </c>
      <c r="I16" s="83" t="s">
        <v>466</v>
      </c>
      <c r="J16" s="84"/>
      <c r="K16" s="84"/>
      <c r="L16" s="84"/>
      <c r="M16" s="84"/>
      <c r="N16" s="84"/>
      <c r="O16" s="84"/>
      <c r="P16" s="85"/>
      <c r="Q16" s="6"/>
      <c r="R16" s="2"/>
      <c r="S16" s="2" t="str">
        <f t="shared" si="0"/>
        <v>`EMAI_ADDR`  VARCHAR(50)NULL DEFAULT NULL COMMENT 'EMAIL-ADDRESS e-mail의 @전까지의 ID',</v>
      </c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str">
        <f>VLOOKUP(C17,테이블명!$A:$B,2,FALSE)</f>
        <v>CUST_MAST_INF</v>
      </c>
      <c r="C17" s="6" t="s">
        <v>9</v>
      </c>
      <c r="D17" s="6" t="str">
        <f>VLOOKUP(E17,컬럼명조립!B:C,2,FALSE)</f>
        <v>EMAI_DETA</v>
      </c>
      <c r="E17" s="9" t="s">
        <v>465</v>
      </c>
      <c r="F17" s="4"/>
      <c r="G17" s="26" t="str">
        <f>VLOOKUP(E17,컬럼명조립!$B:$E,3,FALSE)</f>
        <v>VARCHAR</v>
      </c>
      <c r="H17" s="26">
        <f>VLOOKUP(E17,컬럼명조립!B:E,4,FALSE)</f>
        <v>20</v>
      </c>
      <c r="I17" s="75" t="s">
        <v>467</v>
      </c>
      <c r="J17" s="76"/>
      <c r="K17" s="76"/>
      <c r="L17" s="76"/>
      <c r="M17" s="76"/>
      <c r="N17" s="76"/>
      <c r="O17" s="76"/>
      <c r="P17" s="77"/>
      <c r="Q17" s="6"/>
      <c r="R17" s="2"/>
      <c r="S17" s="2" t="str">
        <f t="shared" si="0"/>
        <v>`EMAI_DETA`  VARCHAR(20)NULL DEFAULT NULL COMMENT 'EMAIL-DETAILS e-mail의 @뒤의 상세명 (ex. Gmail.com, korea.com ….....)',</v>
      </c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str">
        <f>VLOOKUP(C18,테이블명!$A:$B,2,FALSE)</f>
        <v>CUST_MAST_INF</v>
      </c>
      <c r="C18" s="10" t="s">
        <v>9</v>
      </c>
      <c r="D18" s="10" t="str">
        <f>VLOOKUP(E18,컬럼명조립!B:C,2,FALSE)</f>
        <v>HOME_PAGE</v>
      </c>
      <c r="E18" s="6" t="s">
        <v>32</v>
      </c>
      <c r="F18" s="4"/>
      <c r="G18" s="26" t="str">
        <f>VLOOKUP(E18,컬럼명조립!$B:$E,3,FALSE)</f>
        <v>VARCHAR</v>
      </c>
      <c r="H18" s="26">
        <f>VLOOKUP(E18,컬럼명조립!B:E,4,FALSE)</f>
        <v>60</v>
      </c>
      <c r="I18" s="75"/>
      <c r="J18" s="76"/>
      <c r="K18" s="76"/>
      <c r="L18" s="76"/>
      <c r="M18" s="76"/>
      <c r="N18" s="76"/>
      <c r="O18" s="76"/>
      <c r="P18" s="77"/>
      <c r="Q18" s="6"/>
      <c r="R18" s="2"/>
      <c r="S18" s="2" t="str">
        <f t="shared" si="0"/>
        <v>`HOME_PAGE`  VARCHAR(60)NULL DEFAULT NULL COMMENT '홈페이지 ',</v>
      </c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6" t="str">
        <f>VLOOKUP(C19,테이블명!$A:$B,2,FALSE)</f>
        <v>CUST_MAST_INF</v>
      </c>
      <c r="C19" s="6" t="s">
        <v>9</v>
      </c>
      <c r="D19" s="6" t="str">
        <f>VLOOKUP(E19,컬럼명조립!B:C,2,FALSE)</f>
        <v>CELL_NUMB</v>
      </c>
      <c r="E19" s="10" t="s">
        <v>33</v>
      </c>
      <c r="F19" s="16"/>
      <c r="G19" s="26" t="str">
        <f>VLOOKUP(E19,컬럼명조립!$B:$E,3,FALSE)</f>
        <v>VARCHAR</v>
      </c>
      <c r="H19" s="26">
        <f>VLOOKUP(E19,컬럼명조립!B:E,4,FALSE)</f>
        <v>12</v>
      </c>
      <c r="I19" s="83" t="s">
        <v>475</v>
      </c>
      <c r="J19" s="84"/>
      <c r="K19" s="84"/>
      <c r="L19" s="84"/>
      <c r="M19" s="84"/>
      <c r="N19" s="84"/>
      <c r="O19" s="84"/>
      <c r="P19" s="85"/>
      <c r="Q19" s="6"/>
      <c r="R19" s="2"/>
      <c r="S19" s="2" t="str">
        <f t="shared" si="0"/>
        <v>`CELL_NUMB`  VARCHAR(12)NULL DEFAULT NULL COMMENT '휴대전화번호 암호화대상',</v>
      </c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6" t="str">
        <f>VLOOKUP(C20,테이블명!$A:$B,2,FALSE)</f>
        <v>CUST_MAST_INF</v>
      </c>
      <c r="C20" s="6" t="s">
        <v>9</v>
      </c>
      <c r="D20" s="6" t="str">
        <f>VLOOKUP(E20,컬럼명조립!B:C,2,FALSE)</f>
        <v>RELA_PHON_NUMB_USE_YN</v>
      </c>
      <c r="E20" s="6" t="s">
        <v>507</v>
      </c>
      <c r="F20" s="4"/>
      <c r="G20" s="26" t="str">
        <f>VLOOKUP(E20,컬럼명조립!$B:$E,3,FALSE)</f>
        <v>VARCHAR</v>
      </c>
      <c r="H20" s="26">
        <f>VLOOKUP(E20,컬럼명조립!B:E,4,FALSE)</f>
        <v>1</v>
      </c>
      <c r="I20" s="75" t="s">
        <v>508</v>
      </c>
      <c r="J20" s="76"/>
      <c r="K20" s="76"/>
      <c r="L20" s="76"/>
      <c r="M20" s="76"/>
      <c r="N20" s="76"/>
      <c r="O20" s="76"/>
      <c r="P20" s="77"/>
      <c r="Q20" s="6"/>
      <c r="R20" s="2"/>
      <c r="S20" s="2" t="str">
        <f t="shared" si="0"/>
        <v>`RELA_PHON_NUMB_USE_YN`  VARCHAR(1)NULL DEFAULT NULL COMMENT '안심전화번호사용여부 1. 여, 2. 부',</v>
      </c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6" t="str">
        <f>VLOOKUP(C21,테이블명!$A:$B,2,FALSE)</f>
        <v>CUST_MAST_INF</v>
      </c>
      <c r="C21" s="6" t="s">
        <v>9</v>
      </c>
      <c r="D21" s="6" t="str">
        <f>VLOOKUP(E21,컬럼명조립!B:C,2,FALSE)</f>
        <v>RELA_PHON_NUMB</v>
      </c>
      <c r="E21" s="6" t="s">
        <v>36</v>
      </c>
      <c r="F21" s="4"/>
      <c r="G21" s="26" t="str">
        <f>VLOOKUP(E21,컬럼명조립!$B:$E,3,FALSE)</f>
        <v>VARCHAR</v>
      </c>
      <c r="H21" s="26">
        <f>VLOOKUP(E21,컬럼명조립!B:E,4,FALSE)</f>
        <v>12</v>
      </c>
      <c r="I21" s="75" t="s">
        <v>475</v>
      </c>
      <c r="J21" s="76"/>
      <c r="K21" s="76"/>
      <c r="L21" s="76"/>
      <c r="M21" s="76"/>
      <c r="N21" s="76"/>
      <c r="O21" s="76"/>
      <c r="P21" s="77"/>
      <c r="Q21" s="6"/>
      <c r="R21" s="2"/>
      <c r="S21" s="2" t="str">
        <f t="shared" si="0"/>
        <v>`RELA_PHON_NUMB`  VARCHAR(12)NULL DEFAULT NULL COMMENT '안심전화번호 암호화대상',</v>
      </c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6" t="str">
        <f>VLOOKUP(C22,테이블명!$A:$B,2,FALSE)</f>
        <v>CUST_MAST_INF</v>
      </c>
      <c r="C22" s="6" t="s">
        <v>9</v>
      </c>
      <c r="D22" s="6" t="str">
        <f>VLOOKUP(E22,컬럼명조립!B:C,2,FALSE)</f>
        <v>CONT_POSS_TIME_CODE</v>
      </c>
      <c r="E22" s="6" t="s">
        <v>509</v>
      </c>
      <c r="F22" s="4"/>
      <c r="G22" s="26" t="str">
        <f>VLOOKUP(E22,컬럼명조립!$B:$E,3,FALSE)</f>
        <v>VARCHAR</v>
      </c>
      <c r="H22" s="26">
        <f>VLOOKUP(E22,컬럼명조립!B:E,4,FALSE)</f>
        <v>1</v>
      </c>
      <c r="I22" s="75" t="s">
        <v>511</v>
      </c>
      <c r="J22" s="76"/>
      <c r="K22" s="76"/>
      <c r="L22" s="76"/>
      <c r="M22" s="76"/>
      <c r="N22" s="76"/>
      <c r="O22" s="76"/>
      <c r="P22" s="77"/>
      <c r="Q22" s="6"/>
      <c r="R22" s="2"/>
      <c r="S22" s="2" t="str">
        <f t="shared" si="0"/>
        <v>`CONT_POSS_TIME_CODE`  VARCHAR(1)NULL DEFAULT NULL COMMENT '연락가능시각코드 1. 종일, 2. 오전, 3. 오후, 4.점심, 5.종일',</v>
      </c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6" t="str">
        <f>VLOOKUP(C23,테이블명!$A:$B,2,FALSE)</f>
        <v>CUST_MAST_INF</v>
      </c>
      <c r="C23" s="6" t="s">
        <v>9</v>
      </c>
      <c r="D23" s="6" t="str">
        <f>VLOOKUP(E23,컬럼명조립!B:C,2,FALSE)</f>
        <v>CONT_STAR_TIME</v>
      </c>
      <c r="E23" s="6" t="s">
        <v>510</v>
      </c>
      <c r="F23" s="4"/>
      <c r="G23" s="26" t="str">
        <f>VLOOKUP(E23,컬럼명조립!$B:$E,3,FALSE)</f>
        <v>VARCHAR</v>
      </c>
      <c r="H23" s="26">
        <f>VLOOKUP(E23,컬럼명조립!B:E,4,FALSE)</f>
        <v>2</v>
      </c>
      <c r="I23" s="75"/>
      <c r="J23" s="76"/>
      <c r="K23" s="76"/>
      <c r="L23" s="76"/>
      <c r="M23" s="76"/>
      <c r="N23" s="76"/>
      <c r="O23" s="76"/>
      <c r="P23" s="77"/>
      <c r="Q23" s="6"/>
      <c r="R23" s="2"/>
      <c r="S23" s="2" t="str">
        <f t="shared" si="0"/>
        <v>`CONT_STAR_TIME`  VARCHAR(2)NULL DEFAULT NULL COMMENT '연락시작시간 ',</v>
      </c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6" t="str">
        <f>VLOOKUP(C24,테이블명!$A:$B,2,FALSE)</f>
        <v>CUST_MAST_INF</v>
      </c>
      <c r="C24" s="6" t="s">
        <v>9</v>
      </c>
      <c r="D24" s="6" t="str">
        <f>VLOOKUP(E24,컬럼명조립!B:C,2,FALSE)</f>
        <v>CONT_END_TIME</v>
      </c>
      <c r="E24" s="6" t="s">
        <v>512</v>
      </c>
      <c r="F24" s="4"/>
      <c r="G24" s="26" t="str">
        <f>VLOOKUP(E24,컬럼명조립!$B:$E,3,FALSE)</f>
        <v>VARCHAR</v>
      </c>
      <c r="H24" s="26">
        <f>VLOOKUP(E24,컬럼명조립!B:E,4,FALSE)</f>
        <v>2</v>
      </c>
      <c r="I24" s="75"/>
      <c r="J24" s="76"/>
      <c r="K24" s="76"/>
      <c r="L24" s="76"/>
      <c r="M24" s="76"/>
      <c r="N24" s="76"/>
      <c r="O24" s="76"/>
      <c r="P24" s="77"/>
      <c r="Q24" s="6"/>
      <c r="R24" s="2"/>
      <c r="S24" s="2" t="str">
        <f t="shared" si="0"/>
        <v>`CONT_END_TIME`  VARCHAR(2)NULL DEFAULT NULL COMMENT '연락종료시간 ',</v>
      </c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6" t="str">
        <f>VLOOKUP(C25,테이블명!$A:$B,2,FALSE)</f>
        <v>CUST_MAST_INF</v>
      </c>
      <c r="C25" s="6" t="s">
        <v>9</v>
      </c>
      <c r="D25" s="6" t="str">
        <f>VLOOKUP(E25,컬럼명조립!B:C,2,FALSE)</f>
        <v>DISS_CATE_CODE</v>
      </c>
      <c r="E25" s="6" t="s">
        <v>513</v>
      </c>
      <c r="F25" s="4"/>
      <c r="G25" s="26" t="str">
        <f>VLOOKUP(E25,컬럼명조립!$B:$E,3,FALSE)</f>
        <v>VARCHAR</v>
      </c>
      <c r="H25" s="26">
        <f>VLOOKUP(E25,컬럼명조립!B:E,4,FALSE)</f>
        <v>6</v>
      </c>
      <c r="I25" s="75"/>
      <c r="J25" s="76"/>
      <c r="K25" s="76"/>
      <c r="L25" s="76"/>
      <c r="M25" s="76"/>
      <c r="N25" s="76"/>
      <c r="O25" s="76"/>
      <c r="P25" s="77"/>
      <c r="Q25" s="6"/>
      <c r="R25" s="2"/>
      <c r="S25" s="2" t="str">
        <f t="shared" si="0"/>
        <v>`DISS_CATE_CODE`  VARCHAR(6)NULL DEFAULT NULL COMMENT '불만유형코드 ',</v>
      </c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6" t="str">
        <f>VLOOKUP(C26,테이블명!$A:$B,2,FALSE)</f>
        <v>CUST_MAST_INF</v>
      </c>
      <c r="C26" s="6" t="s">
        <v>9</v>
      </c>
      <c r="D26" s="6" t="str">
        <f>VLOOKUP(E26,컬럼명조립!B:C,2,FALSE)</f>
        <v>FIRS_CREA_DATE</v>
      </c>
      <c r="E26" s="1" t="s">
        <v>702</v>
      </c>
      <c r="F26" s="4"/>
      <c r="G26" s="26" t="str">
        <f>VLOOKUP(E26,컬럼명조립!$B:$E,3,FALSE)</f>
        <v>DATE</v>
      </c>
      <c r="H26" s="26">
        <f>VLOOKUP(E26,컬럼명조립!B:E,4,FALSE)</f>
        <v>0</v>
      </c>
      <c r="I26" s="75"/>
      <c r="J26" s="76"/>
      <c r="K26" s="76"/>
      <c r="L26" s="76"/>
      <c r="M26" s="76"/>
      <c r="N26" s="76"/>
      <c r="O26" s="76"/>
      <c r="P26" s="77"/>
      <c r="Q26" s="6"/>
      <c r="R26" s="2"/>
      <c r="S26" s="2" t="str">
        <f t="shared" si="0"/>
        <v>`FIRS_CREA_DATE`  DATE(0)NULL DEFAULT NULL COMMENT '최초생성일자 ',</v>
      </c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6" t="str">
        <f>VLOOKUP(C27,테이블명!$A:$B,2,FALSE)</f>
        <v>CUST_MAST_INF</v>
      </c>
      <c r="C27" s="6" t="s">
        <v>9</v>
      </c>
      <c r="D27" s="6" t="str">
        <f>VLOOKUP(E27,컬럼명조립!B:C,2,FALSE)</f>
        <v>FIRS_CREA_TIME</v>
      </c>
      <c r="E27" s="6" t="s">
        <v>703</v>
      </c>
      <c r="F27" s="4"/>
      <c r="G27" s="26" t="str">
        <f>VLOOKUP(E27,컬럼명조립!$B:$E,3,FALSE)</f>
        <v>TIMESTAMP</v>
      </c>
      <c r="H27" s="26">
        <f>VLOOKUP(E27,컬럼명조립!B:E,4,FALSE)</f>
        <v>0</v>
      </c>
      <c r="I27" s="75"/>
      <c r="J27" s="76"/>
      <c r="K27" s="76"/>
      <c r="L27" s="76"/>
      <c r="M27" s="76"/>
      <c r="N27" s="76"/>
      <c r="O27" s="76"/>
      <c r="P27" s="77"/>
      <c r="Q27" s="6"/>
      <c r="R27" s="2"/>
      <c r="S27" s="2" t="str">
        <f t="shared" si="0"/>
        <v>`FIRS_CREA_TIME`  TIMESTAMP(0)NULL DEFAULT NULL COMMENT '최초생성시간 ',</v>
      </c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6" t="str">
        <f>VLOOKUP(C28,테이블명!$A:$B,2,FALSE)</f>
        <v>CUST_MAST_INF</v>
      </c>
      <c r="C28" s="6" t="s">
        <v>9</v>
      </c>
      <c r="D28" s="6" t="str">
        <f>VLOOKUP(E28,컬럼명조립!B:C,2,FALSE)</f>
        <v>FIRS_CREA_EMPL</v>
      </c>
      <c r="E28" s="6" t="s">
        <v>482</v>
      </c>
      <c r="F28" s="4"/>
      <c r="G28" s="26" t="str">
        <f>VLOOKUP(E28,컬럼명조립!$B:$E,3,FALSE)</f>
        <v>VARCHAR</v>
      </c>
      <c r="H28" s="26">
        <f>VLOOKUP(E28,컬럼명조립!B:E,4,FALSE)</f>
        <v>10</v>
      </c>
      <c r="I28" s="75"/>
      <c r="J28" s="76"/>
      <c r="K28" s="76"/>
      <c r="L28" s="76"/>
      <c r="M28" s="76"/>
      <c r="N28" s="76"/>
      <c r="O28" s="76"/>
      <c r="P28" s="77"/>
      <c r="Q28" s="6"/>
      <c r="R28" s="2"/>
      <c r="S28" s="2" t="str">
        <f t="shared" si="0"/>
        <v>`FIRS_CREA_EMPL`  VARCHAR(10)NULL DEFAULT NULL COMMENT '최초생성사번 ',</v>
      </c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6" t="str">
        <f>VLOOKUP(C29,테이블명!$A:$B,2,FALSE)</f>
        <v>CUST_MAST_INF</v>
      </c>
      <c r="C29" s="6" t="s">
        <v>9</v>
      </c>
      <c r="D29" s="6" t="str">
        <f>VLOOKUP(E29,컬럼명조립!B:C,2,FALSE)</f>
        <v>LAST_EDIT_DATE</v>
      </c>
      <c r="E29" s="6" t="s">
        <v>95</v>
      </c>
      <c r="F29" s="4"/>
      <c r="G29" s="26" t="str">
        <f>VLOOKUP(E29,컬럼명조립!$B:$E,3,FALSE)</f>
        <v>DATE</v>
      </c>
      <c r="H29" s="26">
        <f>VLOOKUP(E29,컬럼명조립!B:E,4,FALSE)</f>
        <v>0</v>
      </c>
      <c r="I29" s="75"/>
      <c r="J29" s="76"/>
      <c r="K29" s="76"/>
      <c r="L29" s="76"/>
      <c r="M29" s="76"/>
      <c r="N29" s="76"/>
      <c r="O29" s="76"/>
      <c r="P29" s="77"/>
      <c r="Q29" s="6"/>
      <c r="R29" s="2"/>
      <c r="S29" s="2" t="str">
        <f t="shared" si="0"/>
        <v>`LAST_EDIT_DATE`  DATE(0)NULL DEFAULT NULL COMMENT '최종수정일자 ',</v>
      </c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6" t="str">
        <f>VLOOKUP(C30,테이블명!$A:$B,2,FALSE)</f>
        <v>CUST_MAST_INF</v>
      </c>
      <c r="C30" s="6" t="s">
        <v>9</v>
      </c>
      <c r="D30" s="6" t="str">
        <f>VLOOKUP(E30,컬럼명조립!B:C,2,FALSE)</f>
        <v>LAST_EDIT_TIME</v>
      </c>
      <c r="E30" s="6" t="s">
        <v>96</v>
      </c>
      <c r="F30" s="4"/>
      <c r="G30" s="26" t="str">
        <f>VLOOKUP(E30,컬럼명조립!$B:$E,3,FALSE)</f>
        <v>TIMESTAMP</v>
      </c>
      <c r="H30" s="26">
        <f>VLOOKUP(E30,컬럼명조립!B:E,4,FALSE)</f>
        <v>0</v>
      </c>
      <c r="I30" s="75"/>
      <c r="J30" s="76"/>
      <c r="K30" s="76"/>
      <c r="L30" s="76"/>
      <c r="M30" s="76"/>
      <c r="N30" s="76"/>
      <c r="O30" s="76"/>
      <c r="P30" s="77"/>
      <c r="Q30" s="6"/>
      <c r="R30" s="2"/>
      <c r="S30" s="2" t="str">
        <f t="shared" si="0"/>
        <v>`LAST_EDIT_TIME`  TIMESTAMP(0)NULL DEFAULT NULL COMMENT '최종수정시간 ',</v>
      </c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6" t="str">
        <f>VLOOKUP(C31,테이블명!$A:$B,2,FALSE)</f>
        <v>CUST_MAST_INF</v>
      </c>
      <c r="C31" s="6" t="s">
        <v>9</v>
      </c>
      <c r="D31" s="6" t="str">
        <f>VLOOKUP(E31,컬럼명조립!B:C,2,FALSE)</f>
        <v>LAST_EDIT_EMPL</v>
      </c>
      <c r="E31" s="6" t="s">
        <v>481</v>
      </c>
      <c r="F31" s="4"/>
      <c r="G31" s="26" t="str">
        <f>VLOOKUP(E31,컬럼명조립!$B:$E,3,FALSE)</f>
        <v>VARCHAR</v>
      </c>
      <c r="H31" s="26">
        <f>VLOOKUP(E31,컬럼명조립!B:E,4,FALSE)</f>
        <v>10</v>
      </c>
      <c r="I31" s="75"/>
      <c r="J31" s="76"/>
      <c r="K31" s="76"/>
      <c r="L31" s="76"/>
      <c r="M31" s="76"/>
      <c r="N31" s="76"/>
      <c r="O31" s="76"/>
      <c r="P31" s="77"/>
      <c r="Q31" s="6"/>
      <c r="R31" s="2"/>
      <c r="S31" s="2" t="str">
        <f t="shared" si="0"/>
        <v>`LAST_EDIT_EMPL`  VARCHAR(10)NULL DEFAULT NULL COMMENT '최종수정사번 ',</v>
      </c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Q32" s="2"/>
      <c r="R32" s="2"/>
      <c r="S32" s="2" t="s">
        <v>716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Q33" s="2"/>
      <c r="R33" s="2"/>
      <c r="S33" s="2" t="s">
        <v>492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Q34" s="2"/>
      <c r="R34" s="2"/>
      <c r="S34" s="14" t="s">
        <v>717</v>
      </c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Q35" s="2"/>
      <c r="R35" s="2"/>
      <c r="S35" s="15" t="s">
        <v>545</v>
      </c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Q36" s="2"/>
      <c r="R36" s="2"/>
      <c r="S36" s="15" t="s">
        <v>546</v>
      </c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Q37" s="2"/>
      <c r="R37" s="2"/>
      <c r="S37" s="15" t="s">
        <v>547</v>
      </c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Q38" s="2"/>
      <c r="R38" s="2"/>
      <c r="S38" s="15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Q39" s="2"/>
      <c r="R39" s="2"/>
      <c r="S39" s="15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Q40" s="2"/>
      <c r="R40" s="2"/>
      <c r="S40" s="15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Q41" s="2"/>
      <c r="R41" s="2"/>
      <c r="S41" s="15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 t="s">
        <v>718</v>
      </c>
      <c r="C42" s="2"/>
      <c r="Q42" s="2"/>
      <c r="R42" s="2"/>
      <c r="S42" s="15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 t="s">
        <v>605</v>
      </c>
      <c r="C43" s="2"/>
      <c r="Q43" s="2"/>
      <c r="R43" s="2"/>
      <c r="S43" s="15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 t="s">
        <v>565</v>
      </c>
      <c r="C44" s="2"/>
      <c r="Q44" s="2"/>
      <c r="R44" s="2"/>
      <c r="S44" s="15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 t="s">
        <v>719</v>
      </c>
      <c r="C45" s="2"/>
      <c r="Q45" s="2"/>
      <c r="R45" s="2"/>
      <c r="S45" s="15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 t="s">
        <v>720</v>
      </c>
      <c r="C46" s="2"/>
      <c r="Q46" s="2"/>
      <c r="R46" s="2"/>
      <c r="S46" s="15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 t="s">
        <v>721</v>
      </c>
      <c r="C47" s="2"/>
      <c r="Q47" s="2"/>
      <c r="R47" s="2"/>
      <c r="S47" s="15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 t="s">
        <v>722</v>
      </c>
      <c r="C48" s="2"/>
      <c r="Q48" s="2"/>
      <c r="R48" s="2"/>
      <c r="S48" s="15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 t="s">
        <v>723</v>
      </c>
      <c r="C49" s="2"/>
      <c r="Q49" s="2"/>
      <c r="R49" s="2"/>
      <c r="S49" s="15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 t="s">
        <v>724</v>
      </c>
      <c r="C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 t="s">
        <v>725</v>
      </c>
      <c r="C51" s="2"/>
      <c r="D51" s="2"/>
      <c r="E51" s="2"/>
      <c r="F51" s="2"/>
      <c r="G51" s="2"/>
      <c r="H51" s="2"/>
      <c r="I51" s="82"/>
      <c r="J51" s="82"/>
      <c r="K51" s="82"/>
      <c r="L51" s="82"/>
      <c r="M51" s="82"/>
      <c r="N51" s="82"/>
      <c r="O51" s="82"/>
      <c r="P51" s="8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 t="s">
        <v>726</v>
      </c>
      <c r="C52" s="2"/>
      <c r="D52" s="2"/>
      <c r="E52" s="2"/>
      <c r="F52" s="2"/>
      <c r="G52" s="2"/>
      <c r="H52" s="2"/>
      <c r="I52" s="82"/>
      <c r="J52" s="82"/>
      <c r="K52" s="82"/>
      <c r="L52" s="82"/>
      <c r="M52" s="82"/>
      <c r="N52" s="82"/>
      <c r="O52" s="82"/>
      <c r="P52" s="8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 t="s">
        <v>727</v>
      </c>
      <c r="C53" s="2"/>
      <c r="D53" s="2"/>
      <c r="E53" s="2"/>
      <c r="F53" s="2"/>
      <c r="G53" s="2"/>
      <c r="H53" s="2"/>
      <c r="I53" s="82"/>
      <c r="J53" s="82"/>
      <c r="K53" s="82"/>
      <c r="L53" s="82"/>
      <c r="M53" s="82"/>
      <c r="N53" s="82"/>
      <c r="O53" s="82"/>
      <c r="P53" s="8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 t="s">
        <v>728</v>
      </c>
      <c r="C54" s="2"/>
      <c r="D54" s="2"/>
      <c r="E54" s="2"/>
      <c r="F54" s="2"/>
      <c r="G54" s="2"/>
      <c r="H54" s="2"/>
      <c r="I54" s="82"/>
      <c r="J54" s="82"/>
      <c r="K54" s="82"/>
      <c r="L54" s="82"/>
      <c r="M54" s="82"/>
      <c r="N54" s="82"/>
      <c r="O54" s="82"/>
      <c r="P54" s="8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 t="s">
        <v>729</v>
      </c>
      <c r="C55" s="2"/>
      <c r="D55" s="2"/>
      <c r="E55" s="2"/>
      <c r="F55" s="2"/>
      <c r="G55" s="2"/>
      <c r="H55" s="2"/>
      <c r="I55" s="82"/>
      <c r="J55" s="82"/>
      <c r="K55" s="82"/>
      <c r="L55" s="82"/>
      <c r="M55" s="82"/>
      <c r="N55" s="82"/>
      <c r="O55" s="82"/>
      <c r="P55" s="8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 t="s">
        <v>730</v>
      </c>
      <c r="C56" s="2"/>
      <c r="D56" s="2"/>
      <c r="E56" s="2"/>
      <c r="F56" s="2"/>
      <c r="G56" s="2"/>
      <c r="H56" s="2"/>
      <c r="I56" s="82"/>
      <c r="J56" s="82"/>
      <c r="K56" s="82"/>
      <c r="L56" s="82"/>
      <c r="M56" s="82"/>
      <c r="N56" s="82"/>
      <c r="O56" s="82"/>
      <c r="P56" s="8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 t="s">
        <v>731</v>
      </c>
      <c r="C57" s="2"/>
      <c r="D57" s="2"/>
      <c r="E57" s="2"/>
      <c r="F57" s="2"/>
      <c r="G57" s="2"/>
      <c r="H57" s="2"/>
      <c r="I57" s="82"/>
      <c r="J57" s="82"/>
      <c r="K57" s="82"/>
      <c r="L57" s="82"/>
      <c r="M57" s="82"/>
      <c r="N57" s="82"/>
      <c r="O57" s="82"/>
      <c r="P57" s="8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 t="s">
        <v>732</v>
      </c>
      <c r="C58" s="2"/>
      <c r="D58" s="2"/>
      <c r="E58" s="2"/>
      <c r="F58" s="2"/>
      <c r="G58" s="2"/>
      <c r="H58" s="2"/>
      <c r="I58" s="82"/>
      <c r="J58" s="82"/>
      <c r="K58" s="82"/>
      <c r="L58" s="82"/>
      <c r="M58" s="82"/>
      <c r="N58" s="82"/>
      <c r="O58" s="82"/>
      <c r="P58" s="8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 t="s">
        <v>733</v>
      </c>
      <c r="C59" s="2"/>
      <c r="D59" s="2"/>
      <c r="E59" s="2"/>
      <c r="F59" s="2"/>
      <c r="G59" s="2"/>
      <c r="H59" s="2"/>
      <c r="I59" s="82"/>
      <c r="J59" s="82"/>
      <c r="K59" s="82"/>
      <c r="L59" s="82"/>
      <c r="M59" s="82"/>
      <c r="N59" s="82"/>
      <c r="O59" s="82"/>
      <c r="P59" s="8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 t="s">
        <v>734</v>
      </c>
      <c r="C60" s="2"/>
      <c r="D60" s="2"/>
      <c r="E60" s="2"/>
      <c r="F60" s="2"/>
      <c r="G60" s="2"/>
      <c r="H60" s="2"/>
      <c r="I60" s="82"/>
      <c r="J60" s="82"/>
      <c r="K60" s="82"/>
      <c r="L60" s="82"/>
      <c r="M60" s="82"/>
      <c r="N60" s="82"/>
      <c r="O60" s="82"/>
      <c r="P60" s="8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 t="s">
        <v>735</v>
      </c>
      <c r="C61" s="2"/>
      <c r="D61" s="2"/>
      <c r="E61" s="2"/>
      <c r="F61" s="2"/>
      <c r="G61" s="2"/>
      <c r="H61" s="2"/>
      <c r="I61" s="82"/>
      <c r="J61" s="82"/>
      <c r="K61" s="82"/>
      <c r="L61" s="82"/>
      <c r="M61" s="82"/>
      <c r="N61" s="82"/>
      <c r="O61" s="82"/>
      <c r="P61" s="8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 t="s">
        <v>736</v>
      </c>
      <c r="C62" s="2"/>
      <c r="D62" s="2"/>
      <c r="E62" s="2"/>
      <c r="F62" s="2"/>
      <c r="G62" s="2"/>
      <c r="H62" s="2"/>
      <c r="I62" s="82"/>
      <c r="J62" s="82"/>
      <c r="K62" s="82"/>
      <c r="L62" s="82"/>
      <c r="M62" s="82"/>
      <c r="N62" s="82"/>
      <c r="O62" s="82"/>
      <c r="P62" s="8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 t="s">
        <v>737</v>
      </c>
      <c r="C63" s="2"/>
      <c r="D63" s="2"/>
      <c r="E63" s="2"/>
      <c r="F63" s="2"/>
      <c r="G63" s="2"/>
      <c r="H63" s="2"/>
      <c r="I63" s="82"/>
      <c r="J63" s="82"/>
      <c r="K63" s="82"/>
      <c r="L63" s="82"/>
      <c r="M63" s="82"/>
      <c r="N63" s="82"/>
      <c r="O63" s="82"/>
      <c r="P63" s="8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 t="s">
        <v>738</v>
      </c>
      <c r="C64" s="2"/>
      <c r="D64" s="2"/>
      <c r="E64" s="2"/>
      <c r="F64" s="2"/>
      <c r="G64" s="2"/>
      <c r="H64" s="2"/>
      <c r="I64" s="82"/>
      <c r="J64" s="82"/>
      <c r="K64" s="82"/>
      <c r="L64" s="82"/>
      <c r="M64" s="82"/>
      <c r="N64" s="82"/>
      <c r="O64" s="82"/>
      <c r="P64" s="8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 t="s">
        <v>739</v>
      </c>
      <c r="C65" s="2"/>
      <c r="D65" s="2"/>
      <c r="E65" s="2"/>
      <c r="F65" s="2"/>
      <c r="G65" s="2"/>
      <c r="H65" s="2"/>
      <c r="I65" s="82"/>
      <c r="J65" s="82"/>
      <c r="K65" s="82"/>
      <c r="L65" s="82"/>
      <c r="M65" s="82"/>
      <c r="N65" s="82"/>
      <c r="O65" s="82"/>
      <c r="P65" s="8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 t="s">
        <v>740</v>
      </c>
      <c r="C66" s="2"/>
      <c r="D66" s="2"/>
      <c r="E66" s="2"/>
      <c r="F66" s="2"/>
      <c r="G66" s="2"/>
      <c r="H66" s="2"/>
      <c r="I66" s="82"/>
      <c r="J66" s="82"/>
      <c r="K66" s="82"/>
      <c r="L66" s="82"/>
      <c r="M66" s="82"/>
      <c r="N66" s="82"/>
      <c r="O66" s="82"/>
      <c r="P66" s="8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 t="s">
        <v>741</v>
      </c>
      <c r="C67" s="2"/>
      <c r="D67" s="2"/>
      <c r="E67" s="2"/>
      <c r="F67" s="2"/>
      <c r="G67" s="2"/>
      <c r="H67" s="2"/>
      <c r="I67" s="82"/>
      <c r="J67" s="82"/>
      <c r="K67" s="82"/>
      <c r="L67" s="82"/>
      <c r="M67" s="82"/>
      <c r="N67" s="82"/>
      <c r="O67" s="82"/>
      <c r="P67" s="8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 t="s">
        <v>742</v>
      </c>
      <c r="C68" s="2"/>
      <c r="D68" s="2"/>
      <c r="E68" s="2"/>
      <c r="F68" s="2"/>
      <c r="G68" s="2"/>
      <c r="H68" s="2"/>
      <c r="I68" s="82"/>
      <c r="J68" s="82"/>
      <c r="K68" s="82"/>
      <c r="L68" s="82"/>
      <c r="M68" s="82"/>
      <c r="N68" s="82"/>
      <c r="O68" s="82"/>
      <c r="P68" s="8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 t="s">
        <v>743</v>
      </c>
      <c r="C69" s="2"/>
      <c r="D69" s="2"/>
      <c r="E69" s="2"/>
      <c r="F69" s="2"/>
      <c r="G69" s="2"/>
      <c r="H69" s="2"/>
      <c r="I69" s="82"/>
      <c r="J69" s="82"/>
      <c r="K69" s="82"/>
      <c r="L69" s="82"/>
      <c r="M69" s="82"/>
      <c r="N69" s="82"/>
      <c r="O69" s="82"/>
      <c r="P69" s="8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 t="s">
        <v>744</v>
      </c>
      <c r="C70" s="2"/>
      <c r="D70" s="2"/>
      <c r="E70" s="2"/>
      <c r="F70" s="2"/>
      <c r="G70" s="2"/>
      <c r="H70" s="2"/>
      <c r="I70" s="82"/>
      <c r="J70" s="82"/>
      <c r="K70" s="82"/>
      <c r="L70" s="82"/>
      <c r="M70" s="82"/>
      <c r="N70" s="82"/>
      <c r="O70" s="82"/>
      <c r="P70" s="8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 t="s">
        <v>745</v>
      </c>
      <c r="C71" s="2"/>
      <c r="D71" s="2"/>
      <c r="E71" s="2"/>
      <c r="F71" s="2"/>
      <c r="G71" s="2"/>
      <c r="H71" s="2"/>
      <c r="I71" s="82"/>
      <c r="J71" s="82"/>
      <c r="K71" s="82"/>
      <c r="L71" s="82"/>
      <c r="M71" s="82"/>
      <c r="N71" s="82"/>
      <c r="O71" s="82"/>
      <c r="P71" s="8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82"/>
      <c r="J72" s="82"/>
      <c r="K72" s="82"/>
      <c r="L72" s="82"/>
      <c r="M72" s="82"/>
      <c r="N72" s="82"/>
      <c r="O72" s="82"/>
      <c r="P72" s="8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 t="s">
        <v>601</v>
      </c>
      <c r="C73" s="2"/>
      <c r="D73" s="2"/>
      <c r="E73" s="2"/>
      <c r="F73" s="2"/>
      <c r="G73" s="2"/>
      <c r="H73" s="2"/>
      <c r="I73" s="82"/>
      <c r="J73" s="82"/>
      <c r="K73" s="82"/>
      <c r="L73" s="82"/>
      <c r="M73" s="82"/>
      <c r="N73" s="82"/>
      <c r="O73" s="82"/>
      <c r="P73" s="8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 t="s">
        <v>448</v>
      </c>
      <c r="C74" s="2"/>
      <c r="D74" s="2"/>
      <c r="E74" s="2"/>
      <c r="F74" s="2"/>
      <c r="G74" s="2"/>
      <c r="H74" s="2"/>
      <c r="I74" s="82"/>
      <c r="J74" s="82"/>
      <c r="K74" s="82"/>
      <c r="L74" s="82"/>
      <c r="M74" s="82"/>
      <c r="N74" s="82"/>
      <c r="O74" s="82"/>
      <c r="P74" s="8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 t="s">
        <v>544</v>
      </c>
      <c r="C75" s="2"/>
      <c r="D75" s="2"/>
      <c r="E75" s="2"/>
      <c r="F75" s="2"/>
      <c r="G75" s="2"/>
      <c r="H75" s="2"/>
      <c r="I75" s="82"/>
      <c r="J75" s="82"/>
      <c r="K75" s="82"/>
      <c r="L75" s="82"/>
      <c r="M75" s="82"/>
      <c r="N75" s="82"/>
      <c r="O75" s="82"/>
      <c r="P75" s="8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 t="s">
        <v>545</v>
      </c>
      <c r="C76" s="2"/>
      <c r="D76" s="2"/>
      <c r="E76" s="2"/>
      <c r="F76" s="2"/>
      <c r="G76" s="2"/>
      <c r="H76" s="2"/>
      <c r="I76" s="82"/>
      <c r="J76" s="82"/>
      <c r="K76" s="82"/>
      <c r="L76" s="82"/>
      <c r="M76" s="82"/>
      <c r="N76" s="82"/>
      <c r="O76" s="82"/>
      <c r="P76" s="8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 t="s">
        <v>546</v>
      </c>
      <c r="C77" s="2"/>
      <c r="D77" s="2"/>
      <c r="E77" s="2"/>
      <c r="F77" s="2"/>
      <c r="G77" s="2"/>
      <c r="H77" s="2"/>
      <c r="I77" s="82"/>
      <c r="J77" s="82"/>
      <c r="K77" s="82"/>
      <c r="L77" s="82"/>
      <c r="M77" s="82"/>
      <c r="N77" s="82"/>
      <c r="O77" s="82"/>
      <c r="P77" s="8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 t="s">
        <v>547</v>
      </c>
      <c r="C78" s="2"/>
      <c r="D78" s="2"/>
      <c r="E78" s="2"/>
      <c r="F78" s="2"/>
      <c r="G78" s="2"/>
      <c r="H78" s="2"/>
      <c r="I78" s="82"/>
      <c r="J78" s="82"/>
      <c r="K78" s="82"/>
      <c r="L78" s="82"/>
      <c r="M78" s="82"/>
      <c r="N78" s="82"/>
      <c r="O78" s="82"/>
      <c r="P78" s="8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82"/>
      <c r="J79" s="82"/>
      <c r="K79" s="82"/>
      <c r="L79" s="82"/>
      <c r="M79" s="82"/>
      <c r="N79" s="82"/>
      <c r="O79" s="82"/>
      <c r="P79" s="8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82"/>
      <c r="J80" s="82"/>
      <c r="K80" s="82"/>
      <c r="L80" s="82"/>
      <c r="M80" s="82"/>
      <c r="N80" s="82"/>
      <c r="O80" s="82"/>
      <c r="P80" s="8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82"/>
      <c r="J81" s="82"/>
      <c r="K81" s="82"/>
      <c r="L81" s="82"/>
      <c r="M81" s="82"/>
      <c r="N81" s="82"/>
      <c r="O81" s="82"/>
      <c r="P81" s="8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82"/>
      <c r="J82" s="82"/>
      <c r="K82" s="82"/>
      <c r="L82" s="82"/>
      <c r="M82" s="82"/>
      <c r="N82" s="82"/>
      <c r="O82" s="82"/>
      <c r="P82" s="8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82"/>
      <c r="J83" s="82"/>
      <c r="K83" s="82"/>
      <c r="L83" s="82"/>
      <c r="M83" s="82"/>
      <c r="N83" s="82"/>
      <c r="O83" s="82"/>
      <c r="P83" s="8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82"/>
      <c r="J84" s="82"/>
      <c r="K84" s="82"/>
      <c r="L84" s="82"/>
      <c r="M84" s="82"/>
      <c r="N84" s="82"/>
      <c r="O84" s="82"/>
      <c r="P84" s="8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82"/>
      <c r="J85" s="82"/>
      <c r="K85" s="82"/>
      <c r="L85" s="82"/>
      <c r="M85" s="82"/>
      <c r="N85" s="82"/>
      <c r="O85" s="82"/>
      <c r="P85" s="8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82"/>
      <c r="J86" s="82"/>
      <c r="K86" s="82"/>
      <c r="L86" s="82"/>
      <c r="M86" s="82"/>
      <c r="N86" s="82"/>
      <c r="O86" s="82"/>
      <c r="P86" s="8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82"/>
      <c r="J87" s="82"/>
      <c r="K87" s="82"/>
      <c r="L87" s="82"/>
      <c r="M87" s="82"/>
      <c r="N87" s="82"/>
      <c r="O87" s="82"/>
      <c r="P87" s="8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82"/>
      <c r="J88" s="82"/>
      <c r="K88" s="82"/>
      <c r="L88" s="82"/>
      <c r="M88" s="82"/>
      <c r="N88" s="82"/>
      <c r="O88" s="82"/>
      <c r="P88" s="8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82"/>
      <c r="J89" s="82"/>
      <c r="K89" s="82"/>
      <c r="L89" s="82"/>
      <c r="M89" s="82"/>
      <c r="N89" s="82"/>
      <c r="O89" s="82"/>
      <c r="P89" s="8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82"/>
      <c r="J90" s="82"/>
      <c r="K90" s="82"/>
      <c r="L90" s="82"/>
      <c r="M90" s="82"/>
      <c r="N90" s="82"/>
      <c r="O90" s="82"/>
      <c r="P90" s="8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82"/>
      <c r="J91" s="82"/>
      <c r="K91" s="82"/>
      <c r="L91" s="82"/>
      <c r="M91" s="82"/>
      <c r="N91" s="82"/>
      <c r="O91" s="82"/>
      <c r="P91" s="8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82"/>
      <c r="J92" s="82"/>
      <c r="K92" s="82"/>
      <c r="L92" s="82"/>
      <c r="M92" s="82"/>
      <c r="N92" s="82"/>
      <c r="O92" s="82"/>
      <c r="P92" s="8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82"/>
      <c r="J93" s="82"/>
      <c r="K93" s="82"/>
      <c r="L93" s="82"/>
      <c r="M93" s="82"/>
      <c r="N93" s="82"/>
      <c r="O93" s="82"/>
      <c r="P93" s="8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82"/>
      <c r="J94" s="82"/>
      <c r="K94" s="82"/>
      <c r="L94" s="82"/>
      <c r="M94" s="82"/>
      <c r="N94" s="82"/>
      <c r="O94" s="82"/>
      <c r="P94" s="8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82"/>
      <c r="J95" s="82"/>
      <c r="K95" s="82"/>
      <c r="L95" s="82"/>
      <c r="M95" s="82"/>
      <c r="N95" s="82"/>
      <c r="O95" s="82"/>
      <c r="P95" s="8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82"/>
      <c r="J96" s="82"/>
      <c r="K96" s="82"/>
      <c r="L96" s="82"/>
      <c r="M96" s="82"/>
      <c r="N96" s="82"/>
      <c r="O96" s="82"/>
      <c r="P96" s="8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82"/>
      <c r="J97" s="82"/>
      <c r="K97" s="82"/>
      <c r="L97" s="82"/>
      <c r="M97" s="82"/>
      <c r="N97" s="82"/>
      <c r="O97" s="82"/>
      <c r="P97" s="8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82"/>
      <c r="J98" s="82"/>
      <c r="K98" s="82"/>
      <c r="L98" s="82"/>
      <c r="M98" s="82"/>
      <c r="N98" s="82"/>
      <c r="O98" s="82"/>
      <c r="P98" s="8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82"/>
      <c r="J99" s="82"/>
      <c r="K99" s="82"/>
      <c r="L99" s="82"/>
      <c r="M99" s="82"/>
      <c r="N99" s="82"/>
      <c r="O99" s="82"/>
      <c r="P99" s="8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82"/>
      <c r="J100" s="82"/>
      <c r="K100" s="82"/>
      <c r="L100" s="82"/>
      <c r="M100" s="82"/>
      <c r="N100" s="82"/>
      <c r="O100" s="82"/>
      <c r="P100" s="8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</sheetData>
  <mergeCells count="80">
    <mergeCell ref="I8:P8"/>
    <mergeCell ref="I9:P9"/>
    <mergeCell ref="I11:P11"/>
    <mergeCell ref="I15:P15"/>
    <mergeCell ref="I13:P13"/>
    <mergeCell ref="I12:P12"/>
    <mergeCell ref="I14:P14"/>
    <mergeCell ref="I10:P10"/>
    <mergeCell ref="I2:P2"/>
    <mergeCell ref="I4:P4"/>
    <mergeCell ref="I5:P5"/>
    <mergeCell ref="I6:P6"/>
    <mergeCell ref="I7:P7"/>
    <mergeCell ref="I3:P3"/>
    <mergeCell ref="I69:P69"/>
    <mergeCell ref="I70:P70"/>
    <mergeCell ref="I71:P71"/>
    <mergeCell ref="I72:P72"/>
    <mergeCell ref="I73:P73"/>
    <mergeCell ref="I74:P74"/>
    <mergeCell ref="I75:P75"/>
    <mergeCell ref="I76:P76"/>
    <mergeCell ref="I77:P77"/>
    <mergeCell ref="I78:P78"/>
    <mergeCell ref="I85:P85"/>
    <mergeCell ref="I86:P86"/>
    <mergeCell ref="I87:P87"/>
    <mergeCell ref="I88:P88"/>
    <mergeCell ref="I79:P79"/>
    <mergeCell ref="I80:P80"/>
    <mergeCell ref="I81:P81"/>
    <mergeCell ref="I82:P82"/>
    <mergeCell ref="I83:P83"/>
    <mergeCell ref="I66:P66"/>
    <mergeCell ref="I67:P67"/>
    <mergeCell ref="I68:P68"/>
    <mergeCell ref="I99:P99"/>
    <mergeCell ref="I100:P100"/>
    <mergeCell ref="I94:P94"/>
    <mergeCell ref="I95:P95"/>
    <mergeCell ref="I96:P96"/>
    <mergeCell ref="I97:P97"/>
    <mergeCell ref="I98:P98"/>
    <mergeCell ref="I89:P89"/>
    <mergeCell ref="I90:P90"/>
    <mergeCell ref="I91:P91"/>
    <mergeCell ref="I92:P92"/>
    <mergeCell ref="I93:P93"/>
    <mergeCell ref="I84:P84"/>
    <mergeCell ref="I59:P59"/>
    <mergeCell ref="I60:P60"/>
    <mergeCell ref="I61:P61"/>
    <mergeCell ref="I62:P62"/>
    <mergeCell ref="I65:P65"/>
    <mergeCell ref="I63:P63"/>
    <mergeCell ref="I64:P64"/>
    <mergeCell ref="I56:P56"/>
    <mergeCell ref="I57:P57"/>
    <mergeCell ref="I58:P58"/>
    <mergeCell ref="I52:P52"/>
    <mergeCell ref="I53:P53"/>
    <mergeCell ref="I54:P54"/>
    <mergeCell ref="I55:P55"/>
    <mergeCell ref="I16:P16"/>
    <mergeCell ref="I17:P17"/>
    <mergeCell ref="I18:P18"/>
    <mergeCell ref="I23:P23"/>
    <mergeCell ref="I24:P24"/>
    <mergeCell ref="I22:P22"/>
    <mergeCell ref="I21:P21"/>
    <mergeCell ref="I20:P20"/>
    <mergeCell ref="I19:P19"/>
    <mergeCell ref="I51:P51"/>
    <mergeCell ref="I30:P30"/>
    <mergeCell ref="I31:P31"/>
    <mergeCell ref="I25:P25"/>
    <mergeCell ref="I26:P26"/>
    <mergeCell ref="I27:P27"/>
    <mergeCell ref="I28:P28"/>
    <mergeCell ref="I29:P29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9ED9-525D-408C-9663-5356D90900A7}">
  <sheetPr>
    <tabColor rgb="FF00B0F0"/>
  </sheetPr>
  <dimension ref="A1:Z511"/>
  <sheetViews>
    <sheetView zoomScale="75" zoomScaleNormal="75" workbookViewId="0">
      <selection activeCell="S2" sqref="S2:S23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6.25" style="3" customWidth="1"/>
    <col min="19" max="19" width="96.84765625" style="3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 t="e">
        <f>CONCATENATE("CREATE TABLE `",TRIM(B3),"` (")</f>
        <v>#N/A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33" t="e">
        <f>VLOOKUP(C3,테이블명!A:B,2,FALSE)</f>
        <v>#N/A</v>
      </c>
      <c r="C3" s="33" t="s">
        <v>514</v>
      </c>
      <c r="D3" s="33" t="str">
        <f>VLOOKUP(E3,컬럼명조립!B:C,2,FALSE)</f>
        <v>GRP_CODE</v>
      </c>
      <c r="E3" s="33" t="s">
        <v>600</v>
      </c>
      <c r="F3" s="34" t="s">
        <v>457</v>
      </c>
      <c r="G3" s="33" t="str">
        <f>VLOOKUP(E3,컬럼명조립!$B:$E,3,FALSE)</f>
        <v>VARCHAR</v>
      </c>
      <c r="H3" s="3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8" t="s">
        <v>461</v>
      </c>
      <c r="R3" s="2"/>
      <c r="S3" s="2" t="s">
        <v>605</v>
      </c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33" t="e">
        <f>VLOOKUP(C4,테이블명!A:B,2,FALSE)</f>
        <v>#N/A</v>
      </c>
      <c r="C4" s="33" t="s">
        <v>514</v>
      </c>
      <c r="D4" s="33" t="str">
        <f>VLOOKUP(E4,컬럼명조립!B:C,2,FALSE)</f>
        <v>CUST_ID</v>
      </c>
      <c r="E4" s="33" t="s">
        <v>496</v>
      </c>
      <c r="F4" s="34" t="s">
        <v>457</v>
      </c>
      <c r="G4" s="33" t="str">
        <f>VLOOKUP(E4,컬럼명조립!$B:$E,3,FALSE)</f>
        <v>VARCHAR</v>
      </c>
      <c r="H4" s="33">
        <f>VLOOKUP(E4,컬럼명조립!$B:$E,4,FALSE)</f>
        <v>50</v>
      </c>
      <c r="I4" s="90" t="s">
        <v>506</v>
      </c>
      <c r="J4" s="86"/>
      <c r="K4" s="86"/>
      <c r="L4" s="86"/>
      <c r="M4" s="86"/>
      <c r="N4" s="86"/>
      <c r="O4" s="86"/>
      <c r="P4" s="87"/>
      <c r="Q4" s="8" t="s">
        <v>461</v>
      </c>
      <c r="R4" s="2"/>
      <c r="S4" s="2" t="s">
        <v>565</v>
      </c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33" t="e">
        <f>VLOOKUP(C5,테이블명!$A:$B,2,FALSE)</f>
        <v>#N/A</v>
      </c>
      <c r="C5" s="33" t="s">
        <v>514</v>
      </c>
      <c r="D5" s="33" t="str">
        <f>VLOOKUP(E5,컬럼명조립!B:C,2,FALSE)</f>
        <v>SERI_NO</v>
      </c>
      <c r="E5" s="33" t="s">
        <v>652</v>
      </c>
      <c r="F5" s="35" t="s">
        <v>457</v>
      </c>
      <c r="G5" s="33" t="str">
        <f>VLOOKUP(E5,컬럼명조립!$B:$E,3,FALSE)</f>
        <v>INT</v>
      </c>
      <c r="H5" s="33">
        <f>VLOOKUP(E5,컬럼명조립!$B:$E,4,FALSE)</f>
        <v>9</v>
      </c>
      <c r="I5" s="90" t="s">
        <v>519</v>
      </c>
      <c r="J5" s="86"/>
      <c r="K5" s="86"/>
      <c r="L5" s="86"/>
      <c r="M5" s="86"/>
      <c r="N5" s="86"/>
      <c r="O5" s="86"/>
      <c r="P5" s="87"/>
      <c r="Q5" s="6"/>
      <c r="R5" s="2"/>
      <c r="S5" s="2" t="s">
        <v>746</v>
      </c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33" t="e">
        <f>VLOOKUP(C6,테이블명!$A:$B,2,FALSE)</f>
        <v>#N/A</v>
      </c>
      <c r="C6" s="33" t="s">
        <v>514</v>
      </c>
      <c r="D6" s="33" t="str">
        <f>VLOOKUP(E6,컬럼명조립!B:C,2,FALSE)</f>
        <v>SECR_NUMB</v>
      </c>
      <c r="E6" s="33" t="s">
        <v>20</v>
      </c>
      <c r="F6" s="35"/>
      <c r="G6" s="33" t="str">
        <f>VLOOKUP(E6,컬럼명조립!$B:$E,3,FALSE)</f>
        <v>VARCHAR</v>
      </c>
      <c r="H6" s="33">
        <f>VLOOKUP(E6,컬럼명조립!$B:$E,4,FALSE)</f>
        <v>50</v>
      </c>
      <c r="I6" s="90" t="s">
        <v>548</v>
      </c>
      <c r="J6" s="86"/>
      <c r="K6" s="86"/>
      <c r="L6" s="86"/>
      <c r="M6" s="86"/>
      <c r="N6" s="86"/>
      <c r="O6" s="86"/>
      <c r="P6" s="87"/>
      <c r="Q6" s="6"/>
      <c r="R6" s="2"/>
      <c r="S6" s="2" t="str">
        <f>CONCATENATE("`",TRIM(D6),"`  ",TRIM(G6),"(",H6,")NULL DEFAULT NULL COMMENT '",TRIM(E6)," ",TRIM(I6),"',")</f>
        <v>`SECR_NUMB`  VARCHAR(50)NULL DEFAULT NULL COMMENT '비밀번호 영문대소문자와 숫자 혼용 사용되어야함.',</v>
      </c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33" t="e">
        <f>VLOOKUP(C7,테이블명!$A:$B,2,FALSE)</f>
        <v>#N/A</v>
      </c>
      <c r="C7" s="33" t="s">
        <v>514</v>
      </c>
      <c r="D7" s="33" t="str">
        <f>VLOOKUP(E7,컬럼명조립!B:C,2,FALSE)</f>
        <v>USE_YN</v>
      </c>
      <c r="E7" s="33" t="s">
        <v>539</v>
      </c>
      <c r="F7" s="35"/>
      <c r="G7" s="33" t="str">
        <f>VLOOKUP(E7,컬럼명조립!$B:$E,3,FALSE)</f>
        <v>VARCHAR</v>
      </c>
      <c r="H7" s="33">
        <f>VLOOKUP(E7,컬럼명조립!$B:$E,4,FALSE)</f>
        <v>1</v>
      </c>
      <c r="I7" s="90" t="s">
        <v>518</v>
      </c>
      <c r="J7" s="86"/>
      <c r="K7" s="86"/>
      <c r="L7" s="86"/>
      <c r="M7" s="86"/>
      <c r="N7" s="86"/>
      <c r="O7" s="86"/>
      <c r="P7" s="87"/>
      <c r="Q7" s="6"/>
      <c r="R7" s="2"/>
      <c r="S7" s="2" t="str">
        <f t="shared" ref="S7:S11" si="0">CONCATENATE("`",TRIM(D7),"`  ",TRIM(G7),"(",H7,")NULL DEFAULT NULL COMMENT '",TRIM(E7)," ",TRIM(I7),"',")</f>
        <v>`USE_YN`  VARCHAR(1)NULL DEFAULT NULL COMMENT '사용여부 비밀번호 사용가능여부 , 변경일련번호의 최종것만 사용가능하고 이전의 비밀번호는 사용하지 못한다.',</v>
      </c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33" t="e">
        <f>VLOOKUP(C8,테이블명!$A:$B,2,FALSE)</f>
        <v>#N/A</v>
      </c>
      <c r="C8" s="33" t="s">
        <v>514</v>
      </c>
      <c r="D8" s="33" t="str">
        <f>VLOOKUP(E8,컬럼명조립!B:C,2,FALSE)</f>
        <v>CHAN_DATE</v>
      </c>
      <c r="E8" s="33" t="s">
        <v>541</v>
      </c>
      <c r="F8" s="35"/>
      <c r="G8" s="33" t="str">
        <f>VLOOKUP(E8,컬럼명조립!$B:$E,3,FALSE)</f>
        <v>DATE</v>
      </c>
      <c r="H8" s="33">
        <f>VLOOKUP(E8,컬럼명조립!$B:$E,4,FALSE)</f>
        <v>0</v>
      </c>
      <c r="I8" s="90" t="s">
        <v>748</v>
      </c>
      <c r="J8" s="86"/>
      <c r="K8" s="86"/>
      <c r="L8" s="86"/>
      <c r="M8" s="86"/>
      <c r="N8" s="86"/>
      <c r="O8" s="86"/>
      <c r="P8" s="87"/>
      <c r="Q8" s="6"/>
      <c r="R8" s="2"/>
      <c r="S8" s="2" t="str">
        <f t="shared" si="0"/>
        <v>`CHAN_DATE`  DATE(0)NULL DEFAULT NULL COMMENT '변경일자 비밀번호 변경일자',</v>
      </c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33" t="e">
        <f>VLOOKUP(C9,테이블명!$A:$B,2,FALSE)</f>
        <v>#N/A</v>
      </c>
      <c r="C9" s="33" t="s">
        <v>514</v>
      </c>
      <c r="D9" s="33" t="str">
        <f>VLOOKUP(E9,컬럼명조립!B:C,2,FALSE)</f>
        <v>CHAN_TIME</v>
      </c>
      <c r="E9" s="33" t="s">
        <v>542</v>
      </c>
      <c r="F9" s="35"/>
      <c r="G9" s="33" t="str">
        <f>VLOOKUP(E9,컬럼명조립!$B:$E,3,FALSE)</f>
        <v>TIMESTAMP</v>
      </c>
      <c r="H9" s="33">
        <f>VLOOKUP(E9,컬럼명조립!$B:$E,4,FALSE)</f>
        <v>0</v>
      </c>
      <c r="I9" s="90" t="s">
        <v>749</v>
      </c>
      <c r="J9" s="86"/>
      <c r="K9" s="86"/>
      <c r="L9" s="86"/>
      <c r="M9" s="86"/>
      <c r="N9" s="86"/>
      <c r="O9" s="86"/>
      <c r="P9" s="87"/>
      <c r="Q9" s="6"/>
      <c r="R9" s="2"/>
      <c r="S9" s="2" t="str">
        <f t="shared" si="0"/>
        <v>`CHAN_TIME`  TIMESTAMP(0)NULL DEFAULT NULL COMMENT '변경시간 비밀번호 변경시간',</v>
      </c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33" t="e">
        <f>VLOOKUP(C10,테이블명!$A:$B,2,FALSE)</f>
        <v>#N/A</v>
      </c>
      <c r="C10" s="33" t="s">
        <v>514</v>
      </c>
      <c r="D10" s="33" t="str">
        <f>VLOOKUP(E10,컬럼명조립!B:C,2,FALSE)</f>
        <v>CHAN_CHAN</v>
      </c>
      <c r="E10" s="33" t="s">
        <v>543</v>
      </c>
      <c r="F10" s="35"/>
      <c r="G10" s="33" t="str">
        <f>VLOOKUP(E10,컬럼명조립!$B:$E,3,FALSE)</f>
        <v>VARCHAR</v>
      </c>
      <c r="H10" s="33">
        <f>VLOOKUP(E10,컬럼명조립!$B:$E,4,FALSE)</f>
        <v>6</v>
      </c>
      <c r="I10" s="90" t="s">
        <v>516</v>
      </c>
      <c r="J10" s="86"/>
      <c r="K10" s="86"/>
      <c r="L10" s="86"/>
      <c r="M10" s="86"/>
      <c r="N10" s="86"/>
      <c r="O10" s="86"/>
      <c r="P10" s="87"/>
      <c r="Q10" s="6"/>
      <c r="R10" s="2"/>
      <c r="S10" s="2" t="str">
        <f t="shared" si="0"/>
        <v>`CHAN_CHAN`  VARCHAR(6)NULL DEFAULT NULL COMMENT '변경채널 000001.휴대전화, 000002.인터넷 …......',</v>
      </c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33" t="e">
        <f>VLOOKUP(C11,테이블명!$A:$B,2,FALSE)</f>
        <v>#N/A</v>
      </c>
      <c r="C11" s="33" t="s">
        <v>514</v>
      </c>
      <c r="D11" s="33" t="str">
        <f>VLOOKUP(E11,컬럼명조립!B:C,2,FALSE)</f>
        <v>SECU_VERI_CHAN</v>
      </c>
      <c r="E11" s="33" t="s">
        <v>532</v>
      </c>
      <c r="F11" s="35"/>
      <c r="G11" s="33" t="str">
        <f>VLOOKUP(E11,컬럼명조립!$B:$E,3,FALSE)</f>
        <v>VARCHAR</v>
      </c>
      <c r="H11" s="33">
        <f>VLOOKUP(E11,컬럼명조립!$B:$E,4,FALSE)</f>
        <v>6</v>
      </c>
      <c r="I11" s="90" t="s">
        <v>517</v>
      </c>
      <c r="J11" s="86"/>
      <c r="K11" s="86"/>
      <c r="L11" s="86"/>
      <c r="M11" s="86"/>
      <c r="N11" s="86"/>
      <c r="O11" s="86"/>
      <c r="P11" s="87"/>
      <c r="Q11" s="6"/>
      <c r="R11" s="2"/>
      <c r="S11" s="2" t="str">
        <f t="shared" si="0"/>
        <v>`SECU_VERI_CHAN`  VARCHAR(6)NULL DEFAULT NULL COMMENT '보완검증채널 000001.휴대전화, 000002.공인인증 …......',</v>
      </c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33" t="e">
        <f>VLOOKUP(C12,테이블명!$A:$B,2,FALSE)</f>
        <v>#N/A</v>
      </c>
      <c r="C12" s="33" t="s">
        <v>514</v>
      </c>
      <c r="D12" s="33" t="str">
        <f>VLOOKUP(E12,컬럼명조립!B:C,2,FALSE)</f>
        <v>FIRS_CREA_DATE</v>
      </c>
      <c r="E12" s="33" t="s">
        <v>92</v>
      </c>
      <c r="F12" s="35"/>
      <c r="G12" s="33" t="str">
        <f>VLOOKUP(E12,컬럼명조립!$B:$E,3,FALSE)</f>
        <v>DATE</v>
      </c>
      <c r="H12" s="33">
        <f>VLOOKUP(E12,컬럼명조립!$B:$E,4,FALSE)</f>
        <v>0</v>
      </c>
      <c r="I12" s="90"/>
      <c r="J12" s="86"/>
      <c r="K12" s="86"/>
      <c r="L12" s="86"/>
      <c r="M12" s="86"/>
      <c r="N12" s="86"/>
      <c r="O12" s="86"/>
      <c r="P12" s="87"/>
      <c r="Q12" s="6"/>
      <c r="R12" s="2"/>
      <c r="S12" s="2" t="s">
        <v>740</v>
      </c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33" t="e">
        <f>VLOOKUP(C13,테이블명!$A:$B,2,FALSE)</f>
        <v>#N/A</v>
      </c>
      <c r="C13" s="33" t="s">
        <v>514</v>
      </c>
      <c r="D13" s="33" t="str">
        <f>VLOOKUP(E13,컬럼명조립!B:C,2,FALSE)</f>
        <v>FIRS_CREA_TIME</v>
      </c>
      <c r="E13" s="33" t="s">
        <v>93</v>
      </c>
      <c r="F13" s="35"/>
      <c r="G13" s="33" t="str">
        <f>VLOOKUP(E13,컬럼명조립!$B:$E,3,FALSE)</f>
        <v>TIMESTAMP</v>
      </c>
      <c r="H13" s="33">
        <f>VLOOKUP(E13,컬럼명조립!$B:$E,4,FALSE)</f>
        <v>0</v>
      </c>
      <c r="I13" s="90"/>
      <c r="J13" s="86"/>
      <c r="K13" s="86"/>
      <c r="L13" s="86"/>
      <c r="M13" s="86"/>
      <c r="N13" s="86"/>
      <c r="O13" s="86"/>
      <c r="P13" s="87"/>
      <c r="Q13" s="6"/>
      <c r="R13" s="2"/>
      <c r="S13" s="2" t="s">
        <v>741</v>
      </c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33" t="e">
        <f>VLOOKUP(C14,테이블명!$A:$B,2,FALSE)</f>
        <v>#N/A</v>
      </c>
      <c r="C14" s="33" t="s">
        <v>514</v>
      </c>
      <c r="D14" s="33" t="str">
        <f>VLOOKUP(E14,컬럼명조립!B:C,2,FALSE)</f>
        <v>FIRS_CREA_EMPL</v>
      </c>
      <c r="E14" s="33" t="s">
        <v>482</v>
      </c>
      <c r="F14" s="35"/>
      <c r="G14" s="33" t="str">
        <f>VLOOKUP(E14,컬럼명조립!$B:$E,3,FALSE)</f>
        <v>VARCHAR</v>
      </c>
      <c r="H14" s="33">
        <f>VLOOKUP(E14,컬럼명조립!$B:$E,4,FALSE)</f>
        <v>10</v>
      </c>
      <c r="I14" s="90"/>
      <c r="J14" s="86"/>
      <c r="K14" s="86"/>
      <c r="L14" s="86"/>
      <c r="M14" s="86"/>
      <c r="N14" s="86"/>
      <c r="O14" s="86"/>
      <c r="P14" s="87"/>
      <c r="Q14" s="6"/>
      <c r="R14" s="2"/>
      <c r="S14" s="2" t="s">
        <v>742</v>
      </c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33" t="e">
        <f>VLOOKUP(C15,테이블명!$A:$B,2,FALSE)</f>
        <v>#N/A</v>
      </c>
      <c r="C15" s="33" t="s">
        <v>514</v>
      </c>
      <c r="D15" s="33" t="str">
        <f>VLOOKUP(E15,컬럼명조립!B:C,2,FALSE)</f>
        <v>LAST_EDIT_DATE</v>
      </c>
      <c r="E15" s="33" t="s">
        <v>95</v>
      </c>
      <c r="F15" s="35"/>
      <c r="G15" s="33" t="str">
        <f>VLOOKUP(E15,컬럼명조립!$B:$E,3,FALSE)</f>
        <v>DATE</v>
      </c>
      <c r="H15" s="33">
        <f>VLOOKUP(E15,컬럼명조립!$B:$E,4,FALSE)</f>
        <v>0</v>
      </c>
      <c r="I15" s="90"/>
      <c r="J15" s="86"/>
      <c r="K15" s="86"/>
      <c r="L15" s="86"/>
      <c r="M15" s="86"/>
      <c r="N15" s="86"/>
      <c r="O15" s="86"/>
      <c r="P15" s="87"/>
      <c r="Q15" s="6"/>
      <c r="R15" s="2"/>
      <c r="S15" s="2" t="s">
        <v>743</v>
      </c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33" t="e">
        <f>VLOOKUP(C16,테이블명!$A:$B,2,FALSE)</f>
        <v>#N/A</v>
      </c>
      <c r="C16" s="33" t="s">
        <v>514</v>
      </c>
      <c r="D16" s="33" t="str">
        <f>VLOOKUP(E16,컬럼명조립!B:C,2,FALSE)</f>
        <v>LAST_EDIT_TIME</v>
      </c>
      <c r="E16" s="33" t="s">
        <v>96</v>
      </c>
      <c r="F16" s="35"/>
      <c r="G16" s="33" t="str">
        <f>VLOOKUP(E16,컬럼명조립!$B:$E,3,FALSE)</f>
        <v>TIMESTAMP</v>
      </c>
      <c r="H16" s="33">
        <f>VLOOKUP(E16,컬럼명조립!$B:$E,4,FALSE)</f>
        <v>0</v>
      </c>
      <c r="I16" s="90"/>
      <c r="J16" s="86"/>
      <c r="K16" s="86"/>
      <c r="L16" s="86"/>
      <c r="M16" s="86"/>
      <c r="N16" s="86"/>
      <c r="O16" s="86"/>
      <c r="P16" s="87"/>
      <c r="Q16" s="6"/>
      <c r="R16" s="2"/>
      <c r="S16" s="2" t="s">
        <v>744</v>
      </c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33" t="e">
        <f>VLOOKUP(C17,테이블명!$A:$B,2,FALSE)</f>
        <v>#N/A</v>
      </c>
      <c r="C17" s="33" t="s">
        <v>514</v>
      </c>
      <c r="D17" s="33" t="str">
        <f>VLOOKUP(E17,컬럼명조립!B:C,2,FALSE)</f>
        <v>LAST_EDIT_EMPL</v>
      </c>
      <c r="E17" s="33" t="s">
        <v>481</v>
      </c>
      <c r="F17" s="35"/>
      <c r="G17" s="33" t="str">
        <f>VLOOKUP(E17,컬럼명조립!$B:$E,3,FALSE)</f>
        <v>VARCHAR</v>
      </c>
      <c r="H17" s="33">
        <f>VLOOKUP(E17,컬럼명조립!$B:$E,4,FALSE)</f>
        <v>10</v>
      </c>
      <c r="I17" s="90"/>
      <c r="J17" s="86"/>
      <c r="K17" s="86"/>
      <c r="L17" s="86"/>
      <c r="M17" s="86"/>
      <c r="N17" s="86"/>
      <c r="O17" s="86"/>
      <c r="P17" s="87"/>
      <c r="Q17" s="6"/>
      <c r="R17" s="2"/>
      <c r="S17" s="2" t="s">
        <v>745</v>
      </c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"/>
      <c r="C18" s="2"/>
      <c r="I18" s="91"/>
      <c r="J18" s="92"/>
      <c r="K18" s="92"/>
      <c r="L18" s="92"/>
      <c r="M18" s="92"/>
      <c r="N18" s="92"/>
      <c r="O18" s="92"/>
      <c r="P18" s="92"/>
      <c r="Q18" s="2"/>
      <c r="R18" s="2"/>
      <c r="S18" s="2" t="s">
        <v>747</v>
      </c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"/>
      <c r="C19" s="2"/>
      <c r="I19" s="91"/>
      <c r="J19" s="92"/>
      <c r="K19" s="92"/>
      <c r="L19" s="92"/>
      <c r="M19" s="92"/>
      <c r="N19" s="92"/>
      <c r="O19" s="92"/>
      <c r="P19" s="92"/>
      <c r="Q19" s="2"/>
      <c r="R19" s="2"/>
      <c r="S19" s="2" t="s">
        <v>448</v>
      </c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17"/>
      <c r="C20" s="17"/>
      <c r="D20" s="17"/>
      <c r="E20" s="17"/>
      <c r="F20" s="18"/>
      <c r="G20" s="17"/>
      <c r="H20" s="17"/>
      <c r="I20" s="91"/>
      <c r="J20" s="92"/>
      <c r="K20" s="92"/>
      <c r="L20" s="92"/>
      <c r="M20" s="92"/>
      <c r="N20" s="92"/>
      <c r="O20" s="92"/>
      <c r="P20" s="92"/>
      <c r="Q20" s="2"/>
      <c r="R20" s="2"/>
      <c r="S20" s="14" t="s">
        <v>564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17"/>
      <c r="C21" s="17"/>
      <c r="D21" s="17"/>
      <c r="E21" s="17"/>
      <c r="F21" s="18"/>
      <c r="G21" s="17"/>
      <c r="H21" s="17"/>
      <c r="I21" s="91"/>
      <c r="J21" s="92"/>
      <c r="K21" s="92"/>
      <c r="L21" s="92"/>
      <c r="M21" s="92"/>
      <c r="N21" s="92"/>
      <c r="O21" s="92"/>
      <c r="P21" s="92"/>
      <c r="Q21" s="2"/>
      <c r="R21" s="2"/>
      <c r="S21" s="15" t="s">
        <v>545</v>
      </c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17"/>
      <c r="C22" s="17"/>
      <c r="D22" s="17"/>
      <c r="E22" s="17"/>
      <c r="F22" s="18"/>
      <c r="G22" s="17"/>
      <c r="H22" s="17"/>
      <c r="I22" s="91"/>
      <c r="J22" s="92"/>
      <c r="K22" s="92"/>
      <c r="L22" s="92"/>
      <c r="M22" s="92"/>
      <c r="N22" s="92"/>
      <c r="O22" s="92"/>
      <c r="P22" s="92"/>
      <c r="Q22" s="2"/>
      <c r="R22" s="2"/>
      <c r="S22" s="15" t="s">
        <v>546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17"/>
      <c r="C23" s="17"/>
      <c r="D23" s="17"/>
      <c r="E23" s="17"/>
      <c r="F23" s="18"/>
      <c r="G23" s="17"/>
      <c r="H23" s="17"/>
      <c r="I23" s="91"/>
      <c r="J23" s="92"/>
      <c r="K23" s="92"/>
      <c r="L23" s="92"/>
      <c r="M23" s="92"/>
      <c r="N23" s="92"/>
      <c r="O23" s="92"/>
      <c r="P23" s="92"/>
      <c r="Q23" s="2"/>
      <c r="R23" s="2"/>
      <c r="S23" s="15" t="s">
        <v>547</v>
      </c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17"/>
      <c r="C24" s="17"/>
      <c r="D24" s="17"/>
      <c r="E24" s="17"/>
      <c r="F24" s="18"/>
      <c r="G24" s="17"/>
      <c r="H24" s="17"/>
      <c r="I24" s="91"/>
      <c r="J24" s="92"/>
      <c r="K24" s="92"/>
      <c r="L24" s="92"/>
      <c r="M24" s="92"/>
      <c r="N24" s="92"/>
      <c r="O24" s="92"/>
      <c r="P24" s="92"/>
      <c r="Q24" s="2"/>
      <c r="R24" s="2"/>
      <c r="S24" s="15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17"/>
      <c r="C25" s="17"/>
      <c r="D25" s="17"/>
      <c r="E25" s="17"/>
      <c r="F25" s="18"/>
      <c r="G25" s="17"/>
      <c r="H25" s="17"/>
      <c r="I25" s="91"/>
      <c r="J25" s="92"/>
      <c r="K25" s="92"/>
      <c r="L25" s="92"/>
      <c r="M25" s="92"/>
      <c r="N25" s="92"/>
      <c r="O25" s="92"/>
      <c r="P25" s="92"/>
      <c r="Q25" s="2"/>
      <c r="R25" s="2"/>
      <c r="S25" s="15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D26" s="17"/>
      <c r="E26" s="17"/>
      <c r="F26" s="18"/>
      <c r="G26" s="17"/>
      <c r="H26" s="17"/>
      <c r="I26" s="91"/>
      <c r="J26" s="92"/>
      <c r="K26" s="92"/>
      <c r="L26" s="92"/>
      <c r="M26" s="92"/>
      <c r="N26" s="92"/>
      <c r="O26" s="92"/>
      <c r="P26" s="92"/>
      <c r="Q26" s="2"/>
      <c r="R26" s="2"/>
      <c r="S26" s="15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D27" s="17"/>
      <c r="E27" s="17"/>
      <c r="F27" s="18"/>
      <c r="G27" s="17"/>
      <c r="H27" s="17"/>
      <c r="I27" s="91"/>
      <c r="J27" s="92"/>
      <c r="K27" s="92"/>
      <c r="L27" s="92"/>
      <c r="M27" s="92"/>
      <c r="N27" s="92"/>
      <c r="O27" s="92"/>
      <c r="P27" s="92"/>
      <c r="Q27" s="2"/>
      <c r="R27" s="2"/>
      <c r="S27" s="15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D28" s="17"/>
      <c r="E28" s="17"/>
      <c r="F28" s="18"/>
      <c r="G28" s="17"/>
      <c r="H28" s="17"/>
      <c r="I28" s="91"/>
      <c r="J28" s="92"/>
      <c r="K28" s="92"/>
      <c r="L28" s="92"/>
      <c r="M28" s="92"/>
      <c r="N28" s="92"/>
      <c r="O28" s="92"/>
      <c r="P28" s="92"/>
      <c r="Q28" s="2"/>
      <c r="R28" s="2"/>
      <c r="S28" s="15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D29" s="17"/>
      <c r="E29" s="17"/>
      <c r="F29" s="18"/>
      <c r="G29" s="17"/>
      <c r="H29" s="17"/>
      <c r="I29" s="91"/>
      <c r="J29" s="92"/>
      <c r="K29" s="92"/>
      <c r="L29" s="92"/>
      <c r="M29" s="92"/>
      <c r="N29" s="92"/>
      <c r="O29" s="92"/>
      <c r="P29" s="92"/>
      <c r="Q29" s="2"/>
      <c r="R29" s="2"/>
      <c r="S29" s="15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D30" s="17"/>
      <c r="E30" s="17"/>
      <c r="F30" s="18"/>
      <c r="G30" s="17"/>
      <c r="H30" s="17"/>
      <c r="I30" s="91"/>
      <c r="J30" s="92"/>
      <c r="K30" s="92"/>
      <c r="L30" s="92"/>
      <c r="M30" s="92"/>
      <c r="N30" s="92"/>
      <c r="O30" s="92"/>
      <c r="P30" s="92"/>
      <c r="Q30" s="2"/>
      <c r="R30" s="2"/>
      <c r="S30" s="15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D31" s="17"/>
      <c r="E31" s="17"/>
      <c r="F31" s="18"/>
      <c r="G31" s="17"/>
      <c r="H31" s="17"/>
      <c r="I31" s="91"/>
      <c r="J31" s="92"/>
      <c r="K31" s="92"/>
      <c r="L31" s="92"/>
      <c r="M31" s="92"/>
      <c r="N31" s="92"/>
      <c r="O31" s="92"/>
      <c r="P31" s="92"/>
      <c r="Q31" s="2"/>
      <c r="R31" s="2"/>
      <c r="S31" s="15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D32" s="17"/>
      <c r="E32" s="17"/>
      <c r="F32" s="18"/>
      <c r="G32" s="17"/>
      <c r="H32" s="17"/>
      <c r="I32" s="91"/>
      <c r="J32" s="92"/>
      <c r="K32" s="92"/>
      <c r="L32" s="92"/>
      <c r="M32" s="92"/>
      <c r="N32" s="92"/>
      <c r="O32" s="92"/>
      <c r="P32" s="92"/>
      <c r="Q32" s="2"/>
      <c r="R32" s="2"/>
      <c r="S32" s="15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I33" s="91"/>
      <c r="J33" s="92"/>
      <c r="K33" s="92"/>
      <c r="L33" s="92"/>
      <c r="M33" s="92"/>
      <c r="N33" s="92"/>
      <c r="O33" s="92"/>
      <c r="P33" s="92"/>
      <c r="Q33" s="2"/>
      <c r="R33" s="2"/>
      <c r="S33" s="15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I34" s="91"/>
      <c r="J34" s="92"/>
      <c r="K34" s="92"/>
      <c r="L34" s="92"/>
      <c r="M34" s="92"/>
      <c r="N34" s="92"/>
      <c r="O34" s="92"/>
      <c r="P34" s="92"/>
      <c r="Q34" s="2"/>
      <c r="R34" s="2"/>
      <c r="S34" s="15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I35" s="91"/>
      <c r="J35" s="92"/>
      <c r="K35" s="92"/>
      <c r="L35" s="92"/>
      <c r="M35" s="92"/>
      <c r="N35" s="92"/>
      <c r="O35" s="92"/>
      <c r="P35" s="92"/>
      <c r="Q35" s="2"/>
      <c r="R35" s="2"/>
      <c r="S35" s="15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I36" s="91"/>
      <c r="J36" s="92"/>
      <c r="K36" s="92"/>
      <c r="L36" s="92"/>
      <c r="M36" s="92"/>
      <c r="N36" s="92"/>
      <c r="O36" s="92"/>
      <c r="P36" s="9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D37" s="2"/>
      <c r="E37" s="2"/>
      <c r="F37" s="2"/>
      <c r="G37" s="2"/>
      <c r="H37" s="2"/>
      <c r="I37" s="82"/>
      <c r="J37" s="82"/>
      <c r="K37" s="82"/>
      <c r="L37" s="82"/>
      <c r="M37" s="82"/>
      <c r="N37" s="82"/>
      <c r="O37" s="82"/>
      <c r="P37" s="8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D38" s="2"/>
      <c r="E38" s="2"/>
      <c r="F38" s="2"/>
      <c r="G38" s="2"/>
      <c r="H38" s="2"/>
      <c r="I38" s="82"/>
      <c r="J38" s="82"/>
      <c r="K38" s="82"/>
      <c r="L38" s="82"/>
      <c r="M38" s="82"/>
      <c r="N38" s="82"/>
      <c r="O38" s="82"/>
      <c r="P38" s="8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D39" s="2"/>
      <c r="E39" s="2"/>
      <c r="F39" s="2"/>
      <c r="G39" s="2"/>
      <c r="H39" s="2"/>
      <c r="I39" s="82"/>
      <c r="J39" s="82"/>
      <c r="K39" s="82"/>
      <c r="L39" s="82"/>
      <c r="M39" s="82"/>
      <c r="N39" s="82"/>
      <c r="O39" s="82"/>
      <c r="P39" s="8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D40" s="2"/>
      <c r="E40" s="2"/>
      <c r="F40" s="2"/>
      <c r="G40" s="2"/>
      <c r="H40" s="2"/>
      <c r="I40" s="82"/>
      <c r="J40" s="82"/>
      <c r="K40" s="82"/>
      <c r="L40" s="82"/>
      <c r="M40" s="82"/>
      <c r="N40" s="82"/>
      <c r="O40" s="82"/>
      <c r="P40" s="8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D41" s="2"/>
      <c r="E41" s="2"/>
      <c r="F41" s="2"/>
      <c r="G41" s="2"/>
      <c r="H41" s="2"/>
      <c r="I41" s="82"/>
      <c r="J41" s="82"/>
      <c r="K41" s="82"/>
      <c r="L41" s="82"/>
      <c r="M41" s="82"/>
      <c r="N41" s="82"/>
      <c r="O41" s="82"/>
      <c r="P41" s="8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D42" s="2"/>
      <c r="E42" s="2"/>
      <c r="F42" s="2"/>
      <c r="G42" s="2"/>
      <c r="H42" s="2"/>
      <c r="I42" s="82"/>
      <c r="J42" s="82"/>
      <c r="K42" s="82"/>
      <c r="L42" s="82"/>
      <c r="M42" s="82"/>
      <c r="N42" s="82"/>
      <c r="O42" s="82"/>
      <c r="P42" s="8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D43" s="2"/>
      <c r="E43" s="2"/>
      <c r="F43" s="2"/>
      <c r="G43" s="2"/>
      <c r="H43" s="2"/>
      <c r="I43" s="82"/>
      <c r="J43" s="82"/>
      <c r="K43" s="82"/>
      <c r="L43" s="82"/>
      <c r="M43" s="82"/>
      <c r="N43" s="82"/>
      <c r="O43" s="82"/>
      <c r="P43" s="8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D44" s="2"/>
      <c r="E44" s="2"/>
      <c r="F44" s="2"/>
      <c r="G44" s="2"/>
      <c r="H44" s="2"/>
      <c r="I44" s="82"/>
      <c r="J44" s="82"/>
      <c r="K44" s="82"/>
      <c r="L44" s="82"/>
      <c r="M44" s="82"/>
      <c r="N44" s="82"/>
      <c r="O44" s="82"/>
      <c r="P44" s="8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D45" s="2"/>
      <c r="E45" s="2"/>
      <c r="F45" s="2"/>
      <c r="G45" s="2"/>
      <c r="H45" s="2"/>
      <c r="I45" s="82"/>
      <c r="J45" s="82"/>
      <c r="K45" s="82"/>
      <c r="L45" s="82"/>
      <c r="M45" s="82"/>
      <c r="N45" s="82"/>
      <c r="O45" s="82"/>
      <c r="P45" s="8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D46" s="2"/>
      <c r="E46" s="2"/>
      <c r="F46" s="2"/>
      <c r="G46" s="2"/>
      <c r="H46" s="2"/>
      <c r="I46" s="82"/>
      <c r="J46" s="82"/>
      <c r="K46" s="82"/>
      <c r="L46" s="82"/>
      <c r="M46" s="82"/>
      <c r="N46" s="82"/>
      <c r="O46" s="82"/>
      <c r="P46" s="8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D47" s="2"/>
      <c r="E47" s="2"/>
      <c r="F47" s="2"/>
      <c r="G47" s="2"/>
      <c r="H47" s="2"/>
      <c r="I47" s="82"/>
      <c r="J47" s="82"/>
      <c r="K47" s="82"/>
      <c r="L47" s="82"/>
      <c r="M47" s="82"/>
      <c r="N47" s="82"/>
      <c r="O47" s="82"/>
      <c r="P47" s="8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D48" s="2"/>
      <c r="E48" s="2"/>
      <c r="F48" s="2"/>
      <c r="G48" s="2"/>
      <c r="H48" s="2"/>
      <c r="I48" s="82"/>
      <c r="J48" s="82"/>
      <c r="K48" s="82"/>
      <c r="L48" s="82"/>
      <c r="M48" s="82"/>
      <c r="N48" s="82"/>
      <c r="O48" s="82"/>
      <c r="P48" s="8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82"/>
      <c r="J49" s="82"/>
      <c r="K49" s="82"/>
      <c r="L49" s="82"/>
      <c r="M49" s="82"/>
      <c r="N49" s="82"/>
      <c r="O49" s="82"/>
      <c r="P49" s="8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17" t="s">
        <v>549</v>
      </c>
      <c r="C50" s="17"/>
      <c r="D50" s="2"/>
      <c r="E50" s="2"/>
      <c r="F50" s="2"/>
      <c r="G50" s="2"/>
      <c r="H50" s="2"/>
      <c r="I50" s="82"/>
      <c r="J50" s="82"/>
      <c r="K50" s="82"/>
      <c r="L50" s="82"/>
      <c r="M50" s="82"/>
      <c r="N50" s="82"/>
      <c r="O50" s="82"/>
      <c r="P50" s="8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17"/>
      <c r="C51" s="17" t="s">
        <v>588</v>
      </c>
      <c r="D51" s="2"/>
      <c r="E51" s="2"/>
      <c r="F51" s="2"/>
      <c r="G51" s="2"/>
      <c r="H51" s="2"/>
      <c r="I51" s="82"/>
      <c r="J51" s="82"/>
      <c r="K51" s="82"/>
      <c r="L51" s="82"/>
      <c r="M51" s="82"/>
      <c r="N51" s="82"/>
      <c r="O51" s="82"/>
      <c r="P51" s="8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17"/>
      <c r="C52" s="17" t="s">
        <v>550</v>
      </c>
      <c r="D52" s="2"/>
      <c r="E52" s="2"/>
      <c r="F52" s="2"/>
      <c r="G52" s="2"/>
      <c r="H52" s="2"/>
      <c r="I52" s="82"/>
      <c r="J52" s="82"/>
      <c r="K52" s="82"/>
      <c r="L52" s="82"/>
      <c r="M52" s="82"/>
      <c r="N52" s="82"/>
      <c r="O52" s="82"/>
      <c r="P52" s="8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17"/>
      <c r="C53" s="17" t="s">
        <v>551</v>
      </c>
      <c r="D53" s="2"/>
      <c r="E53" s="2"/>
      <c r="F53" s="2"/>
      <c r="G53" s="2"/>
      <c r="H53" s="2"/>
      <c r="I53" s="82"/>
      <c r="J53" s="82"/>
      <c r="K53" s="82"/>
      <c r="L53" s="82"/>
      <c r="M53" s="82"/>
      <c r="N53" s="82"/>
      <c r="O53" s="82"/>
      <c r="P53" s="8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17"/>
      <c r="C54" s="17" t="s">
        <v>552</v>
      </c>
      <c r="D54" s="2"/>
      <c r="E54" s="2"/>
      <c r="F54" s="2"/>
      <c r="G54" s="2"/>
      <c r="H54" s="2"/>
      <c r="I54" s="82"/>
      <c r="J54" s="82"/>
      <c r="K54" s="82"/>
      <c r="L54" s="82"/>
      <c r="M54" s="82"/>
      <c r="N54" s="82"/>
      <c r="O54" s="82"/>
      <c r="P54" s="8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17"/>
      <c r="C55" s="17" t="s">
        <v>553</v>
      </c>
      <c r="D55" s="2"/>
      <c r="E55" s="2"/>
      <c r="F55" s="2"/>
      <c r="G55" s="2"/>
      <c r="H55" s="2"/>
      <c r="I55" s="82"/>
      <c r="J55" s="82"/>
      <c r="K55" s="82"/>
      <c r="L55" s="82"/>
      <c r="M55" s="82"/>
      <c r="N55" s="82"/>
      <c r="O55" s="82"/>
      <c r="P55" s="8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17"/>
      <c r="C56" s="17" t="s">
        <v>554</v>
      </c>
      <c r="D56" s="2"/>
      <c r="E56" s="2"/>
      <c r="F56" s="2"/>
      <c r="G56" s="2"/>
      <c r="H56" s="2"/>
      <c r="I56" s="82"/>
      <c r="J56" s="82"/>
      <c r="K56" s="82"/>
      <c r="L56" s="82"/>
      <c r="M56" s="82"/>
      <c r="N56" s="82"/>
      <c r="O56" s="82"/>
      <c r="P56" s="8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 t="s">
        <v>555</v>
      </c>
      <c r="D57" s="2"/>
      <c r="E57" s="2"/>
      <c r="F57" s="2"/>
      <c r="G57" s="2"/>
      <c r="H57" s="2"/>
      <c r="I57" s="82"/>
      <c r="J57" s="82"/>
      <c r="K57" s="82"/>
      <c r="L57" s="82"/>
      <c r="M57" s="82"/>
      <c r="N57" s="82"/>
      <c r="O57" s="82"/>
      <c r="P57" s="8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 t="s">
        <v>556</v>
      </c>
      <c r="D58" s="2"/>
      <c r="E58" s="2"/>
      <c r="F58" s="2"/>
      <c r="G58" s="2"/>
      <c r="H58" s="2"/>
      <c r="I58" s="82"/>
      <c r="J58" s="82"/>
      <c r="K58" s="82"/>
      <c r="L58" s="82"/>
      <c r="M58" s="82"/>
      <c r="N58" s="82"/>
      <c r="O58" s="82"/>
      <c r="P58" s="8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 t="s">
        <v>557</v>
      </c>
      <c r="D59" s="2"/>
      <c r="E59" s="2"/>
      <c r="F59" s="2"/>
      <c r="G59" s="2"/>
      <c r="H59" s="2"/>
      <c r="I59" s="82"/>
      <c r="J59" s="82"/>
      <c r="K59" s="82"/>
      <c r="L59" s="82"/>
      <c r="M59" s="82"/>
      <c r="N59" s="82"/>
      <c r="O59" s="82"/>
      <c r="P59" s="8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 t="s">
        <v>558</v>
      </c>
      <c r="D60" s="2"/>
      <c r="E60" s="2"/>
      <c r="F60" s="2"/>
      <c r="G60" s="2"/>
      <c r="H60" s="2"/>
      <c r="I60" s="82"/>
      <c r="J60" s="82"/>
      <c r="K60" s="82"/>
      <c r="L60" s="82"/>
      <c r="M60" s="82"/>
      <c r="N60" s="82"/>
      <c r="O60" s="82"/>
      <c r="P60" s="8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 t="s">
        <v>559</v>
      </c>
      <c r="D61" s="2"/>
      <c r="E61" s="2"/>
      <c r="F61" s="2"/>
      <c r="G61" s="2"/>
      <c r="H61" s="2"/>
      <c r="I61" s="82"/>
      <c r="J61" s="82"/>
      <c r="K61" s="82"/>
      <c r="L61" s="82"/>
      <c r="M61" s="82"/>
      <c r="N61" s="82"/>
      <c r="O61" s="82"/>
      <c r="P61" s="8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 t="s">
        <v>560</v>
      </c>
      <c r="D62" s="2"/>
      <c r="E62" s="2"/>
      <c r="F62" s="2"/>
      <c r="G62" s="2"/>
      <c r="H62" s="2"/>
      <c r="I62" s="82"/>
      <c r="J62" s="82"/>
      <c r="K62" s="82"/>
      <c r="L62" s="82"/>
      <c r="M62" s="82"/>
      <c r="N62" s="82"/>
      <c r="O62" s="82"/>
      <c r="P62" s="8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 t="s">
        <v>561</v>
      </c>
      <c r="D63" s="2"/>
      <c r="E63" s="2"/>
      <c r="F63" s="2"/>
      <c r="G63" s="2"/>
      <c r="H63" s="2"/>
      <c r="I63" s="82"/>
      <c r="J63" s="82"/>
      <c r="K63" s="82"/>
      <c r="L63" s="82"/>
      <c r="M63" s="82"/>
      <c r="N63" s="82"/>
      <c r="O63" s="82"/>
      <c r="P63" s="8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 t="s">
        <v>562</v>
      </c>
      <c r="D64" s="2"/>
      <c r="E64" s="2"/>
      <c r="F64" s="2"/>
      <c r="G64" s="2"/>
      <c r="H64" s="2"/>
      <c r="I64" s="82"/>
      <c r="J64" s="82"/>
      <c r="K64" s="82"/>
      <c r="L64" s="82"/>
      <c r="M64" s="82"/>
      <c r="N64" s="82"/>
      <c r="O64" s="82"/>
      <c r="P64" s="8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 t="s">
        <v>563</v>
      </c>
      <c r="D65" s="2"/>
      <c r="E65" s="2"/>
      <c r="F65" s="2"/>
      <c r="G65" s="2"/>
      <c r="H65" s="2"/>
      <c r="I65" s="82"/>
      <c r="J65" s="82"/>
      <c r="K65" s="82"/>
      <c r="L65" s="82"/>
      <c r="M65" s="82"/>
      <c r="N65" s="82"/>
      <c r="O65" s="82"/>
      <c r="P65" s="8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 t="s">
        <v>602</v>
      </c>
      <c r="D66" s="2"/>
      <c r="E66" s="2"/>
      <c r="F66" s="2"/>
      <c r="G66" s="2"/>
      <c r="H66" s="2"/>
      <c r="I66" s="82"/>
      <c r="J66" s="82"/>
      <c r="K66" s="82"/>
      <c r="L66" s="82"/>
      <c r="M66" s="82"/>
      <c r="N66" s="82"/>
      <c r="O66" s="82"/>
      <c r="P66" s="8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 t="s">
        <v>448</v>
      </c>
      <c r="C67" s="2"/>
      <c r="D67" s="2"/>
      <c r="E67" s="2"/>
      <c r="F67" s="2"/>
      <c r="G67" s="2"/>
      <c r="H67" s="2"/>
      <c r="I67" s="82"/>
      <c r="J67" s="82"/>
      <c r="K67" s="82"/>
      <c r="L67" s="82"/>
      <c r="M67" s="82"/>
      <c r="N67" s="82"/>
      <c r="O67" s="82"/>
      <c r="P67" s="8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 t="s">
        <v>603</v>
      </c>
      <c r="C68" s="2"/>
      <c r="D68" s="2"/>
      <c r="E68" s="2"/>
      <c r="F68" s="2"/>
      <c r="G68" s="2"/>
      <c r="H68" s="2"/>
      <c r="I68" s="82"/>
      <c r="J68" s="82"/>
      <c r="K68" s="82"/>
      <c r="L68" s="82"/>
      <c r="M68" s="82"/>
      <c r="N68" s="82"/>
      <c r="O68" s="82"/>
      <c r="P68" s="8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 t="s">
        <v>545</v>
      </c>
      <c r="C69" s="2"/>
      <c r="D69" s="2"/>
      <c r="E69" s="2"/>
      <c r="F69" s="2"/>
      <c r="G69" s="2"/>
      <c r="H69" s="2"/>
      <c r="I69" s="82"/>
      <c r="J69" s="82"/>
      <c r="K69" s="82"/>
      <c r="L69" s="82"/>
      <c r="M69" s="82"/>
      <c r="N69" s="82"/>
      <c r="O69" s="82"/>
      <c r="P69" s="8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 t="s">
        <v>546</v>
      </c>
      <c r="C70" s="2"/>
      <c r="D70" s="2"/>
      <c r="E70" s="2"/>
      <c r="F70" s="2"/>
      <c r="G70" s="2"/>
      <c r="H70" s="2"/>
      <c r="I70" s="82"/>
      <c r="J70" s="82"/>
      <c r="K70" s="82"/>
      <c r="L70" s="82"/>
      <c r="M70" s="82"/>
      <c r="N70" s="82"/>
      <c r="O70" s="82"/>
      <c r="P70" s="8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 t="s">
        <v>547</v>
      </c>
      <c r="C71" s="2"/>
      <c r="D71" s="2"/>
      <c r="E71" s="2"/>
      <c r="F71" s="2"/>
      <c r="G71" s="2"/>
      <c r="H71" s="2"/>
      <c r="I71" s="82"/>
      <c r="J71" s="82"/>
      <c r="K71" s="82"/>
      <c r="L71" s="82"/>
      <c r="M71" s="82"/>
      <c r="N71" s="82"/>
      <c r="O71" s="82"/>
      <c r="P71" s="8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82"/>
      <c r="J72" s="82"/>
      <c r="K72" s="82"/>
      <c r="L72" s="82"/>
      <c r="M72" s="82"/>
      <c r="N72" s="82"/>
      <c r="O72" s="82"/>
      <c r="P72" s="8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82"/>
      <c r="J73" s="82"/>
      <c r="K73" s="82"/>
      <c r="L73" s="82"/>
      <c r="M73" s="82"/>
      <c r="N73" s="82"/>
      <c r="O73" s="82"/>
      <c r="P73" s="8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82"/>
      <c r="J74" s="82"/>
      <c r="K74" s="82"/>
      <c r="L74" s="82"/>
      <c r="M74" s="82"/>
      <c r="N74" s="82"/>
      <c r="O74" s="82"/>
      <c r="P74" s="8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82"/>
      <c r="J75" s="82"/>
      <c r="K75" s="82"/>
      <c r="L75" s="82"/>
      <c r="M75" s="82"/>
      <c r="N75" s="82"/>
      <c r="O75" s="82"/>
      <c r="P75" s="8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82"/>
      <c r="J76" s="82"/>
      <c r="K76" s="82"/>
      <c r="L76" s="82"/>
      <c r="M76" s="82"/>
      <c r="N76" s="82"/>
      <c r="O76" s="82"/>
      <c r="P76" s="8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82"/>
      <c r="J77" s="82"/>
      <c r="K77" s="82"/>
      <c r="L77" s="82"/>
      <c r="M77" s="82"/>
      <c r="N77" s="82"/>
      <c r="O77" s="82"/>
      <c r="P77" s="8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82"/>
      <c r="J78" s="82"/>
      <c r="K78" s="82"/>
      <c r="L78" s="82"/>
      <c r="M78" s="82"/>
      <c r="N78" s="82"/>
      <c r="O78" s="82"/>
      <c r="P78" s="8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82"/>
      <c r="J79" s="82"/>
      <c r="K79" s="82"/>
      <c r="L79" s="82"/>
      <c r="M79" s="82"/>
      <c r="N79" s="82"/>
      <c r="O79" s="82"/>
      <c r="P79" s="8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82"/>
      <c r="J80" s="82"/>
      <c r="K80" s="82"/>
      <c r="L80" s="82"/>
      <c r="M80" s="82"/>
      <c r="N80" s="82"/>
      <c r="O80" s="82"/>
      <c r="P80" s="8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82"/>
      <c r="J81" s="82"/>
      <c r="K81" s="82"/>
      <c r="L81" s="82"/>
      <c r="M81" s="82"/>
      <c r="N81" s="82"/>
      <c r="O81" s="82"/>
      <c r="P81" s="8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82"/>
      <c r="J82" s="82"/>
      <c r="K82" s="82"/>
      <c r="L82" s="82"/>
      <c r="M82" s="82"/>
      <c r="N82" s="82"/>
      <c r="O82" s="82"/>
      <c r="P82" s="8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82"/>
      <c r="J83" s="82"/>
      <c r="K83" s="82"/>
      <c r="L83" s="82"/>
      <c r="M83" s="82"/>
      <c r="N83" s="82"/>
      <c r="O83" s="82"/>
      <c r="P83" s="8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82"/>
      <c r="J84" s="82"/>
      <c r="K84" s="82"/>
      <c r="L84" s="82"/>
      <c r="M84" s="82"/>
      <c r="N84" s="82"/>
      <c r="O84" s="82"/>
      <c r="P84" s="8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82"/>
      <c r="J85" s="82"/>
      <c r="K85" s="82"/>
      <c r="L85" s="82"/>
      <c r="M85" s="82"/>
      <c r="N85" s="82"/>
      <c r="O85" s="82"/>
      <c r="P85" s="8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82"/>
      <c r="J86" s="82"/>
      <c r="K86" s="82"/>
      <c r="L86" s="82"/>
      <c r="M86" s="82"/>
      <c r="N86" s="82"/>
      <c r="O86" s="82"/>
      <c r="P86" s="8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</sheetData>
  <mergeCells count="85">
    <mergeCell ref="I84:P84"/>
    <mergeCell ref="I85:P85"/>
    <mergeCell ref="I77:P77"/>
    <mergeCell ref="I78:P78"/>
    <mergeCell ref="I86:P86"/>
    <mergeCell ref="I81:P81"/>
    <mergeCell ref="I82:P82"/>
    <mergeCell ref="I83:P83"/>
    <mergeCell ref="I23:P23"/>
    <mergeCell ref="I24:P24"/>
    <mergeCell ref="I25:P25"/>
    <mergeCell ref="I26:P26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I22:P22"/>
    <mergeCell ref="I27:P27"/>
    <mergeCell ref="I28:P28"/>
    <mergeCell ref="I29:P29"/>
    <mergeCell ref="I30:P30"/>
    <mergeCell ref="I80:P80"/>
    <mergeCell ref="I79:P79"/>
    <mergeCell ref="I73:P73"/>
    <mergeCell ref="I62:P62"/>
    <mergeCell ref="I63:P63"/>
    <mergeCell ref="I64:P64"/>
    <mergeCell ref="I65:P65"/>
    <mergeCell ref="I66:P66"/>
    <mergeCell ref="I67:P67"/>
    <mergeCell ref="I68:P68"/>
    <mergeCell ref="I69:P69"/>
    <mergeCell ref="I70:P70"/>
    <mergeCell ref="I71:P71"/>
    <mergeCell ref="I72:P72"/>
    <mergeCell ref="I74:P74"/>
    <mergeCell ref="I75:P75"/>
    <mergeCell ref="I76:P76"/>
    <mergeCell ref="I61:P61"/>
    <mergeCell ref="I50:P50"/>
    <mergeCell ref="I51:P51"/>
    <mergeCell ref="I52:P52"/>
    <mergeCell ref="I53:P53"/>
    <mergeCell ref="I54:P54"/>
    <mergeCell ref="I55:P55"/>
    <mergeCell ref="I56:P56"/>
    <mergeCell ref="I57:P57"/>
    <mergeCell ref="I58:P58"/>
    <mergeCell ref="I59:P59"/>
    <mergeCell ref="I60:P60"/>
    <mergeCell ref="I49:P49"/>
    <mergeCell ref="I38:P38"/>
    <mergeCell ref="I39:P39"/>
    <mergeCell ref="I40:P40"/>
    <mergeCell ref="I41:P41"/>
    <mergeCell ref="I42:P42"/>
    <mergeCell ref="I43:P43"/>
    <mergeCell ref="I44:P44"/>
    <mergeCell ref="I45:P45"/>
    <mergeCell ref="I46:P46"/>
    <mergeCell ref="I47:P47"/>
    <mergeCell ref="I48:P48"/>
    <mergeCell ref="I37:P37"/>
    <mergeCell ref="I31:P31"/>
    <mergeCell ref="I32:P32"/>
    <mergeCell ref="I33:P33"/>
    <mergeCell ref="I34:P34"/>
    <mergeCell ref="I35:P35"/>
    <mergeCell ref="I36:P36"/>
    <mergeCell ref="I2:P2"/>
    <mergeCell ref="I4:P4"/>
    <mergeCell ref="I5:P5"/>
    <mergeCell ref="I12:P12"/>
    <mergeCell ref="I7:P7"/>
    <mergeCell ref="I8:P8"/>
    <mergeCell ref="I9:P9"/>
    <mergeCell ref="I10:P10"/>
    <mergeCell ref="I11:P11"/>
    <mergeCell ref="I3:P3"/>
    <mergeCell ref="I6:P6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C159-ED1A-439C-A156-3BBC12154874}">
  <sheetPr>
    <tabColor rgb="FF00B0F0"/>
  </sheetPr>
  <dimension ref="A1:Z1048576"/>
  <sheetViews>
    <sheetView zoomScale="75" zoomScaleNormal="75" workbookViewId="0">
      <selection activeCell="I3" sqref="I3:P3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22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7.59765625" style="3" customWidth="1"/>
    <col min="19" max="19" width="52.22265625" style="3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64" t="s">
        <v>7</v>
      </c>
      <c r="J2" s="64"/>
      <c r="K2" s="64"/>
      <c r="L2" s="64"/>
      <c r="M2" s="64"/>
      <c r="N2" s="64"/>
      <c r="O2" s="64"/>
      <c r="P2" s="64"/>
      <c r="Q2" s="19" t="s">
        <v>8</v>
      </c>
      <c r="R2" s="2"/>
      <c r="S2" s="2" t="e">
        <f>CONCATENATE("CREATE TABLE `",TRIM(B3),"` (")</f>
        <v>#N/A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e">
        <f>VLOOKUP(C3,테이블명!$A:$B,2,FALSE)</f>
        <v>#N/A</v>
      </c>
      <c r="C3" s="26" t="s">
        <v>651</v>
      </c>
      <c r="D3" s="26" t="str">
        <f>VLOOKUP(E3,컬럼명조립!B:C,2,FALSE)</f>
        <v>GRP_CODE</v>
      </c>
      <c r="E3" s="26" t="s">
        <v>600</v>
      </c>
      <c r="F3" s="30" t="s">
        <v>457</v>
      </c>
      <c r="G3" s="26" t="str">
        <f>VLOOKUP(E3,컬럼명조립!$B:$E,3,FALSE)</f>
        <v>VARCHAR</v>
      </c>
      <c r="H3" s="4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24" t="s">
        <v>461</v>
      </c>
      <c r="R3" s="2"/>
      <c r="S3" s="2" t="s">
        <v>605</v>
      </c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26" t="e">
        <f>VLOOKUP(C4,테이블명!$A:$B,2,FALSE)</f>
        <v>#N/A</v>
      </c>
      <c r="C4" s="26" t="s">
        <v>651</v>
      </c>
      <c r="D4" s="26" t="str">
        <f>VLOOKUP(E4,컬럼명조립!B:C,2,FALSE)</f>
        <v>CUST_ID</v>
      </c>
      <c r="E4" s="26" t="s">
        <v>495</v>
      </c>
      <c r="F4" s="30" t="s">
        <v>457</v>
      </c>
      <c r="G4" s="26" t="str">
        <f>VLOOKUP(E4,컬럼명조립!$B:$E,3,FALSE)</f>
        <v>VARCHAR</v>
      </c>
      <c r="H4" s="43">
        <f>VLOOKUP(E4,컬럼명조립!$B:$E,4,FALSE)</f>
        <v>50</v>
      </c>
      <c r="I4" s="65" t="s">
        <v>19</v>
      </c>
      <c r="J4" s="66"/>
      <c r="K4" s="66"/>
      <c r="L4" s="66"/>
      <c r="M4" s="66"/>
      <c r="N4" s="66"/>
      <c r="O4" s="66"/>
      <c r="P4" s="67"/>
      <c r="Q4" s="25"/>
      <c r="R4" s="2"/>
      <c r="S4" s="2" t="s">
        <v>565</v>
      </c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26" t="e">
        <f>VLOOKUP(C5,테이블명!$A:$B,2,FALSE)</f>
        <v>#N/A</v>
      </c>
      <c r="C5" s="26" t="s">
        <v>651</v>
      </c>
      <c r="D5" s="26" t="str">
        <f>VLOOKUP(E5,컬럼명조립!B:C,2,FALSE)</f>
        <v>SERI_NO</v>
      </c>
      <c r="E5" s="26" t="s">
        <v>652</v>
      </c>
      <c r="F5" s="36" t="s">
        <v>457</v>
      </c>
      <c r="G5" s="26" t="str">
        <f>VLOOKUP(E5,컬럼명조립!$B:$E,3,FALSE)</f>
        <v>INT</v>
      </c>
      <c r="H5" s="43">
        <f>VLOOKUP(E5,컬럼명조립!$B:$E,4,FALSE)</f>
        <v>9</v>
      </c>
      <c r="I5" s="68" t="s">
        <v>751</v>
      </c>
      <c r="J5" s="68"/>
      <c r="K5" s="68"/>
      <c r="L5" s="68"/>
      <c r="M5" s="68"/>
      <c r="N5" s="68"/>
      <c r="O5" s="68"/>
      <c r="P5" s="68"/>
      <c r="Q5" s="25"/>
      <c r="R5" s="2"/>
      <c r="S5" s="2" t="s">
        <v>750</v>
      </c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37" t="e">
        <f>VLOOKUP(C6,테이블명!$A:$B,2,FALSE)</f>
        <v>#N/A</v>
      </c>
      <c r="C6" s="37" t="s">
        <v>650</v>
      </c>
      <c r="D6" s="26" t="str">
        <f>VLOOKUP(E6,컬럼명조립!B:C,2,FALSE)</f>
        <v>STAT_CODE</v>
      </c>
      <c r="E6" s="26" t="s">
        <v>691</v>
      </c>
      <c r="F6" s="36"/>
      <c r="G6" s="26" t="str">
        <f>VLOOKUP(E6,컬럼명조립!$B:$E,3,FALSE)</f>
        <v>VARCHAR</v>
      </c>
      <c r="H6" s="43">
        <f>VLOOKUP(E6,컬럼명조립!$B:$E,4,FALSE)</f>
        <v>2</v>
      </c>
      <c r="I6" s="62" t="s">
        <v>698</v>
      </c>
      <c r="J6" s="63"/>
      <c r="K6" s="63"/>
      <c r="L6" s="63"/>
      <c r="M6" s="63"/>
      <c r="N6" s="63"/>
      <c r="O6" s="63"/>
      <c r="P6" s="63"/>
      <c r="Q6" s="23"/>
      <c r="R6" s="2"/>
      <c r="S6" s="2" t="str">
        <f>CONCATENATE("`",TRIM(D6),"`  ",TRIM(G6),"(",H6,")NULL DEFAULT NULL COMMENT '",TRIM(E6)," ",TRIM(I6),"',")</f>
        <v>`STAT_CODE`  VARCHAR(2)NULL DEFAULT NULL COMMENT '상태코드 00.관계없음, 01.정상(거래상태), 02.취소(거래중지), 03.탈회(거래종료), 04.종료 (거래종료)',</v>
      </c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37" t="e">
        <f>VLOOKUP(C7,테이블명!$A:$B,2,FALSE)</f>
        <v>#N/A</v>
      </c>
      <c r="C7" s="37" t="s">
        <v>650</v>
      </c>
      <c r="D7" s="26" t="str">
        <f>VLOOKUP(E7,컬럼명조립!B:C,2,FALSE)</f>
        <v>SERV_ONE_AREA</v>
      </c>
      <c r="E7" s="26" t="s">
        <v>87</v>
      </c>
      <c r="F7" s="36"/>
      <c r="G7" s="26" t="str">
        <f>VLOOKUP(E7,컬럼명조립!$B:$E,3,FALSE)</f>
        <v>VARCHAR</v>
      </c>
      <c r="H7" s="43">
        <f>VLOOKUP(E7,컬럼명조립!$B:$E,4,FALSE)</f>
        <v>5</v>
      </c>
      <c r="I7" s="62" t="s">
        <v>617</v>
      </c>
      <c r="J7" s="63"/>
      <c r="K7" s="63"/>
      <c r="L7" s="63"/>
      <c r="M7" s="63"/>
      <c r="N7" s="63"/>
      <c r="O7" s="63"/>
      <c r="P7" s="63"/>
      <c r="Q7" s="27"/>
      <c r="S7" s="2" t="str">
        <f t="shared" ref="S7:S35" si="0">CONCATENATE("`",TRIM(D7),"`  ",TRIM(G7),"(",H7,")NULL DEFAULT NULL COMMENT '",TRIM(E7)," ",TRIM(I7),"',")</f>
        <v>`SERV_ONE_AREA`  VARCHAR(5)NULL DEFAULT NULL COMMENT '서비스1차지역 우편번호기준',</v>
      </c>
    </row>
    <row r="8" spans="1:26" ht="17.25" customHeight="1" x14ac:dyDescent="0.15">
      <c r="A8" s="2"/>
      <c r="B8" s="37" t="e">
        <f>VLOOKUP(C8,테이블명!$A:$B,2,FALSE)</f>
        <v>#N/A</v>
      </c>
      <c r="C8" s="37" t="s">
        <v>650</v>
      </c>
      <c r="D8" s="26" t="str">
        <f>VLOOKUP(E8,컬럼명조립!B:C,2,FALSE)</f>
        <v>SERV_TWO_AREA</v>
      </c>
      <c r="E8" s="26" t="s">
        <v>88</v>
      </c>
      <c r="F8" s="36"/>
      <c r="G8" s="26" t="str">
        <f>VLOOKUP(E8,컬럼명조립!$B:$E,3,FALSE)</f>
        <v>VARCHAR</v>
      </c>
      <c r="H8" s="43">
        <f>VLOOKUP(E8,컬럼명조립!$B:$E,4,FALSE)</f>
        <v>5</v>
      </c>
      <c r="I8" s="62" t="s">
        <v>617</v>
      </c>
      <c r="J8" s="63"/>
      <c r="K8" s="63"/>
      <c r="L8" s="63"/>
      <c r="M8" s="63"/>
      <c r="N8" s="63"/>
      <c r="O8" s="63"/>
      <c r="P8" s="63"/>
      <c r="Q8" s="23"/>
      <c r="R8" s="2"/>
      <c r="S8" s="2" t="str">
        <f t="shared" si="0"/>
        <v>`SERV_TWO_AREA`  VARCHAR(5)NULL DEFAULT NULL COMMENT '서비스2차지역 우편번호기준',</v>
      </c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37" t="e">
        <f>VLOOKUP(C9,테이블명!$A:$B,2,FALSE)</f>
        <v>#N/A</v>
      </c>
      <c r="C9" s="37" t="s">
        <v>650</v>
      </c>
      <c r="D9" s="26" t="str">
        <f>VLOOKUP(E9,컬럼명조립!B:C,2,FALSE)</f>
        <v>SERV_THRE_AREA</v>
      </c>
      <c r="E9" s="26" t="s">
        <v>89</v>
      </c>
      <c r="F9" s="36"/>
      <c r="G9" s="26" t="str">
        <f>VLOOKUP(E9,컬럼명조립!$B:$E,3,FALSE)</f>
        <v>VARCHAR</v>
      </c>
      <c r="H9" s="43">
        <f>VLOOKUP(E9,컬럼명조립!$B:$E,4,FALSE)</f>
        <v>5</v>
      </c>
      <c r="I9" s="62" t="s">
        <v>617</v>
      </c>
      <c r="J9" s="63"/>
      <c r="K9" s="63"/>
      <c r="L9" s="63"/>
      <c r="M9" s="63"/>
      <c r="N9" s="63"/>
      <c r="O9" s="63"/>
      <c r="P9" s="63"/>
      <c r="Q9" s="27"/>
      <c r="S9" s="2" t="str">
        <f t="shared" si="0"/>
        <v>`SERV_THRE_AREA`  VARCHAR(5)NULL DEFAULT NULL COMMENT '서비스3차지역 우편번호기준',</v>
      </c>
    </row>
    <row r="10" spans="1:26" ht="17.25" customHeight="1" x14ac:dyDescent="0.15">
      <c r="A10" s="2"/>
      <c r="B10" s="37" t="e">
        <f>VLOOKUP(C10,테이블명!$A:$B,2,FALSE)</f>
        <v>#N/A</v>
      </c>
      <c r="C10" s="37" t="s">
        <v>650</v>
      </c>
      <c r="D10" s="26" t="str">
        <f>VLOOKUP(E10,컬럼명조립!B:C,2,FALSE)</f>
        <v>SERV_FOUR_AREA</v>
      </c>
      <c r="E10" s="26" t="s">
        <v>579</v>
      </c>
      <c r="F10" s="36"/>
      <c r="G10" s="26" t="str">
        <f>VLOOKUP(E10,컬럼명조립!$B:$E,3,FALSE)</f>
        <v>VARCHAR</v>
      </c>
      <c r="H10" s="43">
        <f>VLOOKUP(E10,컬럼명조립!$B:$E,4,FALSE)</f>
        <v>6</v>
      </c>
      <c r="I10" s="62" t="s">
        <v>615</v>
      </c>
      <c r="J10" s="63"/>
      <c r="K10" s="63"/>
      <c r="L10" s="63"/>
      <c r="M10" s="63"/>
      <c r="N10" s="63"/>
      <c r="O10" s="63"/>
      <c r="P10" s="63"/>
      <c r="Q10" s="23"/>
      <c r="R10" s="2"/>
      <c r="S10" s="2" t="str">
        <f t="shared" si="0"/>
        <v>`SERV_FOUR_AREA`  VARCHAR(6)NULL DEFAULT NULL COMMENT '서비스4차지역 01.월급, 02.주급, 03.일당, 04.파트',</v>
      </c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37" t="e">
        <f>VLOOKUP(C11,테이블명!$A:$B,2,FALSE)</f>
        <v>#N/A</v>
      </c>
      <c r="C11" s="37" t="s">
        <v>650</v>
      </c>
      <c r="D11" s="26" t="str">
        <f>VLOOKUP(E11,컬럼명조립!B:C,2,FALSE)</f>
        <v>SERV_FIVE_AREA</v>
      </c>
      <c r="E11" s="26" t="s">
        <v>580</v>
      </c>
      <c r="F11" s="36"/>
      <c r="G11" s="26" t="str">
        <f>VLOOKUP(E11,컬럼명조립!$B:$E,3,FALSE)</f>
        <v>VARCHAR</v>
      </c>
      <c r="H11" s="43">
        <f>VLOOKUP(E11,컬럼명조립!$B:$E,4,FALSE)</f>
        <v>6</v>
      </c>
      <c r="I11" s="62" t="s">
        <v>480</v>
      </c>
      <c r="J11" s="62"/>
      <c r="K11" s="62"/>
      <c r="L11" s="62"/>
      <c r="M11" s="62"/>
      <c r="N11" s="62"/>
      <c r="O11" s="62"/>
      <c r="P11" s="62"/>
      <c r="Q11" s="27"/>
      <c r="S11" s="2" t="str">
        <f t="shared" si="0"/>
        <v>`SERV_FIVE_AREA`  VARCHAR(6)NULL DEFAULT NULL COMMENT '서비스5차지역 1.여, 0.부',</v>
      </c>
    </row>
    <row r="12" spans="1:26" ht="17.25" customHeight="1" x14ac:dyDescent="0.15">
      <c r="A12" s="2"/>
      <c r="B12" s="37" t="e">
        <f>VLOOKUP(C12,테이블명!$A:$B,2,FALSE)</f>
        <v>#N/A</v>
      </c>
      <c r="C12" s="37" t="s">
        <v>650</v>
      </c>
      <c r="D12" s="26" t="str">
        <f>VLOOKUP(E12,컬럼명조립!B:C,2,FALSE)</f>
        <v>PAY_CATE_DIVI_CODE</v>
      </c>
      <c r="E12" s="26" t="s">
        <v>138</v>
      </c>
      <c r="F12" s="36"/>
      <c r="G12" s="26" t="str">
        <f>VLOOKUP(E12,컬럼명조립!$B:$E,3,FALSE)</f>
        <v>VARCHAR</v>
      </c>
      <c r="H12" s="43">
        <f>VLOOKUP(E12,컬럼명조립!$B:$E,4,FALSE)</f>
        <v>2</v>
      </c>
      <c r="I12" s="62" t="s">
        <v>615</v>
      </c>
      <c r="J12" s="63"/>
      <c r="K12" s="63"/>
      <c r="L12" s="63"/>
      <c r="M12" s="63"/>
      <c r="N12" s="63"/>
      <c r="O12" s="63"/>
      <c r="P12" s="63"/>
      <c r="Q12" s="23"/>
      <c r="R12" s="2"/>
      <c r="S12" s="2" t="str">
        <f t="shared" si="0"/>
        <v>`PAY_CATE_DIVI_CODE`  VARCHAR(2)NULL DEFAULT NULL COMMENT '급여유형구분코드 01.월급, 02.주급, 03.일당, 04.파트',</v>
      </c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37" t="e">
        <f>VLOOKUP(C13,테이블명!$A:$B,2,FALSE)</f>
        <v>#N/A</v>
      </c>
      <c r="C13" s="37" t="s">
        <v>650</v>
      </c>
      <c r="D13" s="26" t="str">
        <f>VLOOKUP(E13,컬럼명조립!B:C,2,FALSE)</f>
        <v>MOND_WORK_YN</v>
      </c>
      <c r="E13" s="26" t="s">
        <v>124</v>
      </c>
      <c r="F13" s="36"/>
      <c r="G13" s="26" t="str">
        <f>VLOOKUP(E13,컬럼명조립!$B:$E,3,FALSE)</f>
        <v>VARCHAR</v>
      </c>
      <c r="H13" s="43">
        <f>VLOOKUP(E13,컬럼명조립!$B:$E,4,FALSE)</f>
        <v>1</v>
      </c>
      <c r="I13" s="62" t="s">
        <v>715</v>
      </c>
      <c r="J13" s="62"/>
      <c r="K13" s="62"/>
      <c r="L13" s="62"/>
      <c r="M13" s="62"/>
      <c r="N13" s="62"/>
      <c r="O13" s="62"/>
      <c r="P13" s="62"/>
      <c r="Q13" s="27"/>
      <c r="S13" s="2" t="str">
        <f t="shared" si="0"/>
        <v>`MOND_WORK_YN`  VARCHAR(1)NULL DEFAULT NULL COMMENT '월요일근무여부 0.부, 1.여',</v>
      </c>
    </row>
    <row r="14" spans="1:26" ht="17.25" customHeight="1" x14ac:dyDescent="0.15">
      <c r="A14" s="2"/>
      <c r="B14" s="37" t="e">
        <f>VLOOKUP(C14,테이블명!$A:$B,2,FALSE)</f>
        <v>#N/A</v>
      </c>
      <c r="C14" s="37" t="s">
        <v>650</v>
      </c>
      <c r="D14" s="26" t="str">
        <f>VLOOKUP(E14,컬럼명조립!B:C,2,FALSE)</f>
        <v>TUES_WORK_YN</v>
      </c>
      <c r="E14" s="26" t="s">
        <v>126</v>
      </c>
      <c r="F14" s="36"/>
      <c r="G14" s="26" t="str">
        <f>VLOOKUP(E14,컬럼명조립!$B:$E,3,FALSE)</f>
        <v>VARCHAR</v>
      </c>
      <c r="H14" s="43">
        <f>VLOOKUP(E14,컬럼명조립!$B:$E,4,FALSE)</f>
        <v>1</v>
      </c>
      <c r="I14" s="62" t="s">
        <v>715</v>
      </c>
      <c r="J14" s="62"/>
      <c r="K14" s="62"/>
      <c r="L14" s="62"/>
      <c r="M14" s="62"/>
      <c r="N14" s="62"/>
      <c r="O14" s="62"/>
      <c r="P14" s="62"/>
      <c r="Q14" s="23"/>
      <c r="R14" s="2"/>
      <c r="S14" s="2" t="str">
        <f t="shared" si="0"/>
        <v>`TUES_WORK_YN`  VARCHAR(1)NULL DEFAULT NULL COMMENT '화요일근무여부 0.부, 1.여',</v>
      </c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37" t="e">
        <f>VLOOKUP(C15,테이블명!$A:$B,2,FALSE)</f>
        <v>#N/A</v>
      </c>
      <c r="C15" s="37" t="s">
        <v>650</v>
      </c>
      <c r="D15" s="26" t="str">
        <f>VLOOKUP(E15,컬럼명조립!B:C,2,FALSE)</f>
        <v>WEDN_WORK_YN</v>
      </c>
      <c r="E15" s="26" t="s">
        <v>127</v>
      </c>
      <c r="F15" s="36"/>
      <c r="G15" s="26" t="str">
        <f>VLOOKUP(E15,컬럼명조립!$B:$E,3,FALSE)</f>
        <v>VARCHAR</v>
      </c>
      <c r="H15" s="43">
        <f>VLOOKUP(E15,컬럼명조립!$B:$E,4,FALSE)</f>
        <v>1</v>
      </c>
      <c r="I15" s="62" t="s">
        <v>715</v>
      </c>
      <c r="J15" s="62"/>
      <c r="K15" s="62"/>
      <c r="L15" s="62"/>
      <c r="M15" s="62"/>
      <c r="N15" s="62"/>
      <c r="O15" s="62"/>
      <c r="P15" s="62"/>
      <c r="Q15" s="27"/>
      <c r="S15" s="2" t="str">
        <f t="shared" si="0"/>
        <v>`WEDN_WORK_YN`  VARCHAR(1)NULL DEFAULT NULL COMMENT '수요일근무여부 0.부, 1.여',</v>
      </c>
    </row>
    <row r="16" spans="1:26" ht="17.25" customHeight="1" x14ac:dyDescent="0.15">
      <c r="A16" s="2"/>
      <c r="B16" s="37" t="e">
        <f>VLOOKUP(C16,테이블명!$A:$B,2,FALSE)</f>
        <v>#N/A</v>
      </c>
      <c r="C16" s="37" t="s">
        <v>650</v>
      </c>
      <c r="D16" s="26" t="str">
        <f>VLOOKUP(E16,컬럼명조립!B:C,2,FALSE)</f>
        <v>THUR_WORK_YN</v>
      </c>
      <c r="E16" s="26" t="s">
        <v>128</v>
      </c>
      <c r="F16" s="36"/>
      <c r="G16" s="26" t="str">
        <f>VLOOKUP(E16,컬럼명조립!$B:$E,3,FALSE)</f>
        <v>VARCHAR</v>
      </c>
      <c r="H16" s="43">
        <f>VLOOKUP(E16,컬럼명조립!$B:$E,4,FALSE)</f>
        <v>1</v>
      </c>
      <c r="I16" s="62" t="s">
        <v>715</v>
      </c>
      <c r="J16" s="62"/>
      <c r="K16" s="62"/>
      <c r="L16" s="62"/>
      <c r="M16" s="62"/>
      <c r="N16" s="62"/>
      <c r="O16" s="62"/>
      <c r="P16" s="62"/>
      <c r="Q16" s="23"/>
      <c r="R16" s="2"/>
      <c r="S16" s="2" t="str">
        <f t="shared" si="0"/>
        <v>`THUR_WORK_YN`  VARCHAR(1)NULL DEFAULT NULL COMMENT '목요일근무여부 0.부, 1.여',</v>
      </c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37" t="e">
        <f>VLOOKUP(C17,테이블명!$A:$B,2,FALSE)</f>
        <v>#N/A</v>
      </c>
      <c r="C17" s="37" t="s">
        <v>650</v>
      </c>
      <c r="D17" s="26" t="str">
        <f>VLOOKUP(E17,컬럼명조립!B:C,2,FALSE)</f>
        <v>FRID_WORK_YN</v>
      </c>
      <c r="E17" s="26" t="s">
        <v>129</v>
      </c>
      <c r="F17" s="36"/>
      <c r="G17" s="26" t="str">
        <f>VLOOKUP(E17,컬럼명조립!$B:$E,3,FALSE)</f>
        <v>VARCHAR</v>
      </c>
      <c r="H17" s="43">
        <f>VLOOKUP(E17,컬럼명조립!$B:$E,4,FALSE)</f>
        <v>1</v>
      </c>
      <c r="I17" s="62" t="s">
        <v>715</v>
      </c>
      <c r="J17" s="62"/>
      <c r="K17" s="62"/>
      <c r="L17" s="62"/>
      <c r="M17" s="62"/>
      <c r="N17" s="62"/>
      <c r="O17" s="62"/>
      <c r="P17" s="62"/>
      <c r="Q17" s="27"/>
      <c r="S17" s="2" t="str">
        <f t="shared" si="0"/>
        <v>`FRID_WORK_YN`  VARCHAR(1)NULL DEFAULT NULL COMMENT '금요일근무여부 0.부, 1.여',</v>
      </c>
    </row>
    <row r="18" spans="1:26" ht="17.25" customHeight="1" x14ac:dyDescent="0.15">
      <c r="A18" s="2"/>
      <c r="B18" s="37" t="e">
        <f>VLOOKUP(C18,테이블명!$A:$B,2,FALSE)</f>
        <v>#N/A</v>
      </c>
      <c r="C18" s="37" t="s">
        <v>650</v>
      </c>
      <c r="D18" s="26" t="str">
        <f>VLOOKUP(E18,컬럼명조립!B:C,2,FALSE)</f>
        <v>WEEK_TIME_DIVI_CODE</v>
      </c>
      <c r="E18" s="26" t="s">
        <v>577</v>
      </c>
      <c r="F18" s="36"/>
      <c r="G18" s="26" t="str">
        <f>VLOOKUP(E18,컬럼명조립!$B:$E,3,FALSE)</f>
        <v>VARCHAR</v>
      </c>
      <c r="H18" s="43">
        <f>VLOOKUP(E18,컬럼명조립!$B:$E,4,FALSE)</f>
        <v>1</v>
      </c>
      <c r="I18" s="65" t="s">
        <v>616</v>
      </c>
      <c r="J18" s="66"/>
      <c r="K18" s="66"/>
      <c r="L18" s="66"/>
      <c r="M18" s="66"/>
      <c r="N18" s="66"/>
      <c r="O18" s="66"/>
      <c r="P18" s="67"/>
      <c r="Q18" s="23"/>
      <c r="R18" s="2"/>
      <c r="S18" s="2" t="str">
        <f t="shared" si="0"/>
        <v>`WEEK_TIME_DIVI_CODE`  VARCHAR(1)NULL DEFAULT NULL COMMENT '평일근무시간구분 01.상시근무, 02.오전, 03.오후, 04.야간, 05.필요시',</v>
      </c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37" t="e">
        <f>VLOOKUP(C19,테이블명!$A:$B,2,FALSE)</f>
        <v>#N/A</v>
      </c>
      <c r="C19" s="37" t="s">
        <v>650</v>
      </c>
      <c r="D19" s="26" t="str">
        <f>VLOOKUP(E19,컬럼명조립!B:C,2,FALSE)</f>
        <v>WEEK_STAR_TIME</v>
      </c>
      <c r="E19" s="26" t="s">
        <v>570</v>
      </c>
      <c r="F19" s="36"/>
      <c r="G19" s="26" t="str">
        <f>VLOOKUP(E19,컬럼명조립!$B:$E,3,FALSE)</f>
        <v>VARCHAR</v>
      </c>
      <c r="H19" s="43">
        <f>VLOOKUP(E19,컬럼명조립!$B:$E,4,FALSE)</f>
        <v>4</v>
      </c>
      <c r="I19" s="65" t="s">
        <v>614</v>
      </c>
      <c r="J19" s="66"/>
      <c r="K19" s="66"/>
      <c r="L19" s="66"/>
      <c r="M19" s="66"/>
      <c r="N19" s="66"/>
      <c r="O19" s="66"/>
      <c r="P19" s="67"/>
      <c r="Q19" s="27"/>
      <c r="S19" s="2" t="str">
        <f t="shared" si="0"/>
        <v>`WEEK_STAR_TIME`  VARCHAR(4)NULL DEFAULT NULL COMMENT '평일근무시작시간 근무시작 시간',</v>
      </c>
    </row>
    <row r="20" spans="1:26" ht="17.25" customHeight="1" x14ac:dyDescent="0.15">
      <c r="A20" s="2"/>
      <c r="B20" s="37" t="e">
        <f>VLOOKUP(C20,테이블명!$A:$B,2,FALSE)</f>
        <v>#N/A</v>
      </c>
      <c r="C20" s="37" t="s">
        <v>650</v>
      </c>
      <c r="D20" s="26" t="str">
        <f>VLOOKUP(E20,컬럼명조립!B:C,2,FALSE)</f>
        <v>SATU_WORK_YN</v>
      </c>
      <c r="E20" s="26" t="s">
        <v>73</v>
      </c>
      <c r="F20" s="36"/>
      <c r="G20" s="26" t="str">
        <f>VLOOKUP(E20,컬럼명조립!$B:$E,3,FALSE)</f>
        <v>VARCHAR</v>
      </c>
      <c r="H20" s="43">
        <f>VLOOKUP(E20,컬럼명조립!$B:$E,4,FALSE)</f>
        <v>1</v>
      </c>
      <c r="I20" s="62" t="s">
        <v>715</v>
      </c>
      <c r="J20" s="62"/>
      <c r="K20" s="62"/>
      <c r="L20" s="62"/>
      <c r="M20" s="62"/>
      <c r="N20" s="62"/>
      <c r="O20" s="62"/>
      <c r="P20" s="62"/>
      <c r="Q20" s="23"/>
      <c r="R20" s="2"/>
      <c r="S20" s="2" t="str">
        <f t="shared" si="0"/>
        <v>`SATU_WORK_YN`  VARCHAR(1)NULL DEFAULT NULL COMMENT '토요일근무여부 0.부, 1.여',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37" t="e">
        <f>VLOOKUP(C21,테이블명!$A:$B,2,FALSE)</f>
        <v>#N/A</v>
      </c>
      <c r="C21" s="37" t="s">
        <v>650</v>
      </c>
      <c r="D21" s="26" t="str">
        <f>VLOOKUP(E21,컬럼명조립!B:C,2,FALSE)</f>
        <v>SATU_TIME_DIVI_CODE</v>
      </c>
      <c r="E21" s="26" t="s">
        <v>74</v>
      </c>
      <c r="F21" s="36"/>
      <c r="G21" s="26" t="str">
        <f>VLOOKUP(E21,컬럼명조립!$B:$E,3,FALSE)</f>
        <v>VARCHAR</v>
      </c>
      <c r="H21" s="43">
        <f>VLOOKUP(E21,컬럼명조립!$B:$E,4,FALSE)</f>
        <v>2</v>
      </c>
      <c r="I21" s="65" t="s">
        <v>616</v>
      </c>
      <c r="J21" s="66"/>
      <c r="K21" s="66"/>
      <c r="L21" s="66"/>
      <c r="M21" s="66"/>
      <c r="N21" s="66"/>
      <c r="O21" s="66"/>
      <c r="P21" s="67"/>
      <c r="Q21" s="27"/>
      <c r="S21" s="2" t="str">
        <f t="shared" si="0"/>
        <v>`SATU_TIME_DIVI_CODE`  VARCHAR(2)NULL DEFAULT NULL COMMENT '토요일근무시간구분코드 01.상시근무, 02.오전, 03.오후, 04.야간, 05.필요시',</v>
      </c>
    </row>
    <row r="22" spans="1:26" ht="17.25" customHeight="1" x14ac:dyDescent="0.15">
      <c r="A22" s="2"/>
      <c r="B22" s="37" t="e">
        <f>VLOOKUP(C22,테이블명!$A:$B,2,FALSE)</f>
        <v>#N/A</v>
      </c>
      <c r="C22" s="37" t="s">
        <v>650</v>
      </c>
      <c r="D22" s="26" t="str">
        <f>VLOOKUP(E22,컬럼명조립!B:C,2,FALSE)</f>
        <v>SATU_STAR_TIME</v>
      </c>
      <c r="E22" s="26" t="s">
        <v>569</v>
      </c>
      <c r="F22" s="36"/>
      <c r="G22" s="26" t="str">
        <f>VLOOKUP(E22,컬럼명조립!$B:$E,3,FALSE)</f>
        <v>VARCHAR</v>
      </c>
      <c r="H22" s="43">
        <f>VLOOKUP(E22,컬럼명조립!$B:$E,4,FALSE)</f>
        <v>4</v>
      </c>
      <c r="I22" s="65" t="s">
        <v>614</v>
      </c>
      <c r="J22" s="66"/>
      <c r="K22" s="66"/>
      <c r="L22" s="66"/>
      <c r="M22" s="66"/>
      <c r="N22" s="66"/>
      <c r="O22" s="66"/>
      <c r="P22" s="67"/>
      <c r="Q22" s="23"/>
      <c r="R22" s="2"/>
      <c r="S22" s="2" t="str">
        <f t="shared" si="0"/>
        <v>`SATU_STAR_TIME`  VARCHAR(4)NULL DEFAULT NULL COMMENT '토요일근무시작시간 근무시작 시간',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37" t="e">
        <f>VLOOKUP(C23,테이블명!$A:$B,2,FALSE)</f>
        <v>#N/A</v>
      </c>
      <c r="C23" s="37" t="s">
        <v>650</v>
      </c>
      <c r="D23" s="26" t="str">
        <f>VLOOKUP(E23,컬럼명조립!B:C,2,FALSE)</f>
        <v>SUND_WORK_YN</v>
      </c>
      <c r="E23" s="26" t="s">
        <v>77</v>
      </c>
      <c r="F23" s="36"/>
      <c r="G23" s="26" t="str">
        <f>VLOOKUP(E23,컬럼명조립!$B:$E,3,FALSE)</f>
        <v>VARCHAR</v>
      </c>
      <c r="H23" s="43">
        <f>VLOOKUP(E23,컬럼명조립!$B:$E,4,FALSE)</f>
        <v>1</v>
      </c>
      <c r="I23" s="62" t="s">
        <v>715</v>
      </c>
      <c r="J23" s="62"/>
      <c r="K23" s="62"/>
      <c r="L23" s="62"/>
      <c r="M23" s="62"/>
      <c r="N23" s="62"/>
      <c r="O23" s="62"/>
      <c r="P23" s="62"/>
      <c r="Q23" s="27"/>
      <c r="S23" s="2" t="str">
        <f t="shared" si="0"/>
        <v>`SUND_WORK_YN`  VARCHAR(1)NULL DEFAULT NULL COMMENT '일요일근무여부 0.부, 1.여',</v>
      </c>
    </row>
    <row r="24" spans="1:26" ht="17.25" customHeight="1" x14ac:dyDescent="0.15">
      <c r="A24" s="2"/>
      <c r="B24" s="37" t="e">
        <f>VLOOKUP(C24,테이블명!$A:$B,2,FALSE)</f>
        <v>#N/A</v>
      </c>
      <c r="C24" s="37" t="s">
        <v>650</v>
      </c>
      <c r="D24" s="26" t="str">
        <f>VLOOKUP(E24,컬럼명조립!B:C,2,FALSE)</f>
        <v>SUND_WORK_TIME_DIVI_CODE</v>
      </c>
      <c r="E24" s="26" t="s">
        <v>78</v>
      </c>
      <c r="F24" s="36"/>
      <c r="G24" s="26" t="str">
        <f>VLOOKUP(E24,컬럼명조립!$B:$E,3,FALSE)</f>
        <v>VARCHAR</v>
      </c>
      <c r="H24" s="43">
        <f>VLOOKUP(E24,컬럼명조립!$B:$E,4,FALSE)</f>
        <v>2</v>
      </c>
      <c r="I24" s="65" t="s">
        <v>616</v>
      </c>
      <c r="J24" s="66"/>
      <c r="K24" s="66"/>
      <c r="L24" s="66"/>
      <c r="M24" s="66"/>
      <c r="N24" s="66"/>
      <c r="O24" s="66"/>
      <c r="P24" s="67"/>
      <c r="Q24" s="23"/>
      <c r="R24" s="2"/>
      <c r="S24" s="2" t="str">
        <f t="shared" si="0"/>
        <v>`SUND_WORK_TIME_DIVI_CODE`  VARCHAR(2)NULL DEFAULT NULL COMMENT '일요일근무시간구분 01.상시근무, 02.오전, 03.오후, 04.야간, 05.필요시',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37" t="e">
        <f>VLOOKUP(C25,테이블명!$A:$B,2,FALSE)</f>
        <v>#N/A</v>
      </c>
      <c r="C25" s="37" t="s">
        <v>650</v>
      </c>
      <c r="D25" s="26" t="str">
        <f>VLOOKUP(E25,컬럼명조립!B:C,2,FALSE)</f>
        <v>SUND_WORK_STAR_TIME</v>
      </c>
      <c r="E25" s="26" t="s">
        <v>568</v>
      </c>
      <c r="F25" s="36"/>
      <c r="G25" s="26" t="str">
        <f>VLOOKUP(E25,컬럼명조립!$B:$E,3,FALSE)</f>
        <v>VARCHAR</v>
      </c>
      <c r="H25" s="43">
        <f>VLOOKUP(E25,컬럼명조립!$B:$E,4,FALSE)</f>
        <v>2</v>
      </c>
      <c r="I25" s="65" t="s">
        <v>614</v>
      </c>
      <c r="J25" s="66"/>
      <c r="K25" s="66"/>
      <c r="L25" s="66"/>
      <c r="M25" s="66"/>
      <c r="N25" s="66"/>
      <c r="O25" s="66"/>
      <c r="P25" s="67"/>
      <c r="Q25" s="27"/>
      <c r="S25" s="2" t="str">
        <f t="shared" si="0"/>
        <v>`SUND_WORK_STAR_TIME`  VARCHAR(2)NULL DEFAULT NULL COMMENT '일요일근무시작시간 근무시작 시간',</v>
      </c>
    </row>
    <row r="26" spans="1:26" ht="17.25" customHeight="1" x14ac:dyDescent="0.15">
      <c r="A26" s="2"/>
      <c r="B26" s="37" t="e">
        <f>VLOOKUP(C26,테이블명!$A:$B,2,FALSE)</f>
        <v>#N/A</v>
      </c>
      <c r="C26" s="37" t="s">
        <v>650</v>
      </c>
      <c r="D26" s="26" t="str">
        <f>VLOOKUP(E26,컬럼명조립!B:C,2,FALSE)</f>
        <v>INTR_CONT_POSS_YN</v>
      </c>
      <c r="E26" s="26" t="s">
        <v>41</v>
      </c>
      <c r="F26" s="26"/>
      <c r="G26" s="26" t="str">
        <f>VLOOKUP(E26,컬럼명조립!$B:$E,3,FALSE)</f>
        <v>VARCHAR</v>
      </c>
      <c r="H26" s="43">
        <f>VLOOKUP(E26,컬럼명조립!$B:$E,4,FALSE)</f>
        <v>1</v>
      </c>
      <c r="I26" s="62" t="s">
        <v>715</v>
      </c>
      <c r="J26" s="62"/>
      <c r="K26" s="62"/>
      <c r="L26" s="62"/>
      <c r="M26" s="62"/>
      <c r="N26" s="62"/>
      <c r="O26" s="62"/>
      <c r="P26" s="62"/>
      <c r="Q26" s="23"/>
      <c r="R26" s="2"/>
      <c r="S26" s="2" t="str">
        <f t="shared" si="0"/>
        <v>`INTR_CONT_POSS_YN`  VARCHAR(1)NULL DEFAULT NULL COMMENT '소개업체연락가능여부 0.부, 1.여',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37" t="e">
        <f>VLOOKUP(C27,테이블명!$A:$B,2,FALSE)</f>
        <v>#N/A</v>
      </c>
      <c r="C27" s="37" t="s">
        <v>650</v>
      </c>
      <c r="D27" s="26" t="str">
        <f>VLOOKUP(E27,컬럼명조립!B:C,2,FALSE)</f>
        <v>INTR_CHAR_GIVE_YN</v>
      </c>
      <c r="E27" s="26" t="s">
        <v>43</v>
      </c>
      <c r="F27" s="26"/>
      <c r="G27" s="26" t="str">
        <f>VLOOKUP(E27,컬럼명조립!$B:$E,3,FALSE)</f>
        <v>VARCHAR</v>
      </c>
      <c r="H27" s="43">
        <f>VLOOKUP(E27,컬럼명조립!$B:$E,4,FALSE)</f>
        <v>1</v>
      </c>
      <c r="I27" s="62" t="s">
        <v>715</v>
      </c>
      <c r="J27" s="62"/>
      <c r="K27" s="62"/>
      <c r="L27" s="62"/>
      <c r="M27" s="62"/>
      <c r="N27" s="62"/>
      <c r="O27" s="62"/>
      <c r="P27" s="62"/>
      <c r="Q27" s="27"/>
      <c r="S27" s="2" t="str">
        <f t="shared" si="0"/>
        <v>`INTR_CHAR_GIVE_YN`  VARCHAR(1)NULL DEFAULT NULL COMMENT '소개업체수수료지급여부 0.부, 1.여',</v>
      </c>
    </row>
    <row r="28" spans="1:26" ht="17.25" customHeight="1" x14ac:dyDescent="0.15">
      <c r="A28" s="2"/>
      <c r="B28" s="37" t="e">
        <f>VLOOKUP(C28,테이블명!$A:$B,2,FALSE)</f>
        <v>#N/A</v>
      </c>
      <c r="C28" s="37" t="s">
        <v>650</v>
      </c>
      <c r="D28" s="26" t="str">
        <f>VLOOKUP(E28,컬럼명조립!B:C,2,FALSE)</f>
        <v>INTR_CHAR_UNIT</v>
      </c>
      <c r="E28" s="26" t="s">
        <v>83</v>
      </c>
      <c r="F28" s="26"/>
      <c r="G28" s="26" t="str">
        <f>VLOOKUP(E28,컬럼명조립!$B:$E,3,FALSE)</f>
        <v>VARCHAR</v>
      </c>
      <c r="H28" s="43">
        <f>VLOOKUP(E28,컬럼명조립!$B:$E,4,FALSE)</f>
        <v>2</v>
      </c>
      <c r="I28" s="69" t="s">
        <v>84</v>
      </c>
      <c r="J28" s="70"/>
      <c r="K28" s="70"/>
      <c r="L28" s="70"/>
      <c r="M28" s="70"/>
      <c r="N28" s="70"/>
      <c r="O28" s="70"/>
      <c r="P28" s="71"/>
      <c r="Q28" s="23"/>
      <c r="R28" s="2"/>
      <c r="S28" s="2" t="str">
        <f t="shared" si="0"/>
        <v>`INTR_CHAR_UNIT`  VARCHAR(2)NULL DEFAULT NULL COMMENT '소개수수료단위 1. 1개월, 2. 2개월 ….......... 12.12개월',</v>
      </c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37" t="e">
        <f>VLOOKUP(C29,테이블명!$A:$B,2,FALSE)</f>
        <v>#N/A</v>
      </c>
      <c r="C29" s="37" t="s">
        <v>650</v>
      </c>
      <c r="D29" s="26" t="str">
        <f>VLOOKUP(E29,컬럼명조립!B:C,2,FALSE)</f>
        <v>INTR_CHAR_RATE</v>
      </c>
      <c r="E29" s="26" t="s">
        <v>45</v>
      </c>
      <c r="F29" s="26"/>
      <c r="G29" s="26" t="str">
        <f>VLOOKUP(E29,컬럼명조립!$B:$E,3,FALSE)</f>
        <v>DECIMAL</v>
      </c>
      <c r="H29" s="43" t="str">
        <f>VLOOKUP(E29,컬럼명조립!$B:$E,4,FALSE)</f>
        <v>6,3</v>
      </c>
      <c r="I29" s="65"/>
      <c r="J29" s="66"/>
      <c r="K29" s="66"/>
      <c r="L29" s="66"/>
      <c r="M29" s="66"/>
      <c r="N29" s="66"/>
      <c r="O29" s="66"/>
      <c r="P29" s="67"/>
      <c r="Q29" s="27"/>
      <c r="S29" s="2" t="str">
        <f t="shared" si="0"/>
        <v>`INTR_CHAR_RATE`  DECIMAL(6,3)NULL DEFAULT NULL COMMENT '소개업체수수료율 ',</v>
      </c>
    </row>
    <row r="30" spans="1:26" ht="17.25" customHeight="1" x14ac:dyDescent="0.15">
      <c r="A30" s="2"/>
      <c r="B30" s="37" t="e">
        <f>VLOOKUP(C30,테이블명!$A:$B,2,FALSE)</f>
        <v>#N/A</v>
      </c>
      <c r="C30" s="37" t="s">
        <v>650</v>
      </c>
      <c r="D30" s="26" t="str">
        <f>VLOOKUP(E30,컬럼명조립!B:C,2,FALSE)</f>
        <v>FIRS_CREA_DATE</v>
      </c>
      <c r="E30" s="33" t="s">
        <v>92</v>
      </c>
      <c r="F30" s="36"/>
      <c r="G30" s="26" t="str">
        <f>VLOOKUP(E30,컬럼명조립!$B:$E,3,FALSE)</f>
        <v>DATE</v>
      </c>
      <c r="H30" s="43">
        <f>VLOOKUP(E30,컬럼명조립!$B:$E,4,FALSE)</f>
        <v>0</v>
      </c>
      <c r="I30" s="65"/>
      <c r="J30" s="66"/>
      <c r="K30" s="66"/>
      <c r="L30" s="66"/>
      <c r="M30" s="66"/>
      <c r="N30" s="66"/>
      <c r="O30" s="66"/>
      <c r="P30" s="67"/>
      <c r="Q30" s="23"/>
      <c r="R30" s="2"/>
      <c r="S30" s="2" t="str">
        <f t="shared" si="0"/>
        <v>`FIRS_CREA_DATE`  DATE(0)NULL DEFAULT NULL COMMENT '최초생성일자 ',</v>
      </c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37" t="e">
        <f>VLOOKUP(C31,테이블명!$A:$B,2,FALSE)</f>
        <v>#N/A</v>
      </c>
      <c r="C31" s="37" t="s">
        <v>650</v>
      </c>
      <c r="D31" s="26" t="str">
        <f>VLOOKUP(E31,컬럼명조립!B:C,2,FALSE)</f>
        <v>FIRS_CREA_TIME</v>
      </c>
      <c r="E31" s="33" t="s">
        <v>93</v>
      </c>
      <c r="F31" s="36"/>
      <c r="G31" s="26" t="str">
        <f>VLOOKUP(E31,컬럼명조립!$B:$E,3,FALSE)</f>
        <v>TIMESTAMP</v>
      </c>
      <c r="H31" s="43">
        <f>VLOOKUP(E31,컬럼명조립!$B:$E,4,FALSE)</f>
        <v>0</v>
      </c>
      <c r="I31" s="65"/>
      <c r="J31" s="66"/>
      <c r="K31" s="66"/>
      <c r="L31" s="66"/>
      <c r="M31" s="66"/>
      <c r="N31" s="66"/>
      <c r="O31" s="66"/>
      <c r="P31" s="67"/>
      <c r="Q31" s="27"/>
      <c r="S31" s="2" t="str">
        <f t="shared" si="0"/>
        <v>`FIRS_CREA_TIME`  TIMESTAMP(0)NULL DEFAULT NULL COMMENT '최초생성시간 ',</v>
      </c>
    </row>
    <row r="32" spans="1:26" ht="17.25" customHeight="1" x14ac:dyDescent="0.15">
      <c r="A32" s="2"/>
      <c r="B32" s="37" t="e">
        <f>VLOOKUP(C32,테이블명!$A:$B,2,FALSE)</f>
        <v>#N/A</v>
      </c>
      <c r="C32" s="37" t="s">
        <v>650</v>
      </c>
      <c r="D32" s="26" t="str">
        <f>VLOOKUP(E32,컬럼명조립!B:C,2,FALSE)</f>
        <v>FIRS_CREA_EMPL</v>
      </c>
      <c r="E32" s="33" t="s">
        <v>482</v>
      </c>
      <c r="F32" s="36"/>
      <c r="G32" s="26" t="str">
        <f>VLOOKUP(E32,컬럼명조립!$B:$E,3,FALSE)</f>
        <v>VARCHAR</v>
      </c>
      <c r="H32" s="43">
        <f>VLOOKUP(E32,컬럼명조립!$B:$E,4,FALSE)</f>
        <v>10</v>
      </c>
      <c r="I32" s="65"/>
      <c r="J32" s="66"/>
      <c r="K32" s="66"/>
      <c r="L32" s="66"/>
      <c r="M32" s="66"/>
      <c r="N32" s="66"/>
      <c r="O32" s="66"/>
      <c r="P32" s="67"/>
      <c r="Q32" s="2"/>
      <c r="R32" s="2"/>
      <c r="S32" s="2" t="str">
        <f t="shared" si="0"/>
        <v>`FIRS_CREA_EMPL`  VARCHAR(10)NULL DEFAULT NULL COMMENT '최초생성사번 ',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37" t="e">
        <f>VLOOKUP(C33,테이블명!$A:$B,2,FALSE)</f>
        <v>#N/A</v>
      </c>
      <c r="C33" s="37" t="s">
        <v>650</v>
      </c>
      <c r="D33" s="26" t="str">
        <f>VLOOKUP(E33,컬럼명조립!B:C,2,FALSE)</f>
        <v>LAST_EDIT_DATE</v>
      </c>
      <c r="E33" s="33" t="s">
        <v>95</v>
      </c>
      <c r="F33" s="36"/>
      <c r="G33" s="26" t="str">
        <f>VLOOKUP(E33,컬럼명조립!$B:$E,3,FALSE)</f>
        <v>DATE</v>
      </c>
      <c r="H33" s="43">
        <f>VLOOKUP(E33,컬럼명조립!$B:$E,4,FALSE)</f>
        <v>0</v>
      </c>
      <c r="I33" s="65"/>
      <c r="J33" s="66"/>
      <c r="K33" s="66"/>
      <c r="L33" s="66"/>
      <c r="M33" s="66"/>
      <c r="N33" s="66"/>
      <c r="O33" s="66"/>
      <c r="P33" s="67"/>
      <c r="Q33" s="2"/>
      <c r="R33" s="2"/>
      <c r="S33" s="2" t="str">
        <f t="shared" si="0"/>
        <v>`LAST_EDIT_DATE`  DATE(0)NULL DEFAULT NULL COMMENT '최종수정일자 ',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37" t="e">
        <f>VLOOKUP(C34,테이블명!$A:$B,2,FALSE)</f>
        <v>#N/A</v>
      </c>
      <c r="C34" s="37" t="s">
        <v>650</v>
      </c>
      <c r="D34" s="26" t="str">
        <f>VLOOKUP(E34,컬럼명조립!B:C,2,FALSE)</f>
        <v>LAST_EDIT_TIME</v>
      </c>
      <c r="E34" s="33" t="s">
        <v>96</v>
      </c>
      <c r="F34" s="36"/>
      <c r="G34" s="26" t="str">
        <f>VLOOKUP(E34,컬럼명조립!$B:$E,3,FALSE)</f>
        <v>TIMESTAMP</v>
      </c>
      <c r="H34" s="43">
        <f>VLOOKUP(E34,컬럼명조립!$B:$E,4,FALSE)</f>
        <v>0</v>
      </c>
      <c r="I34" s="65"/>
      <c r="J34" s="66"/>
      <c r="K34" s="66"/>
      <c r="L34" s="66"/>
      <c r="M34" s="66"/>
      <c r="N34" s="66"/>
      <c r="O34" s="66"/>
      <c r="P34" s="67"/>
      <c r="Q34" s="2"/>
      <c r="R34" s="2"/>
      <c r="S34" s="2" t="str">
        <f t="shared" si="0"/>
        <v>`LAST_EDIT_TIME`  TIMESTAMP(0)NULL DEFAULT NULL COMMENT '최종수정시간 ',</v>
      </c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37" t="e">
        <f>VLOOKUP(C35,테이블명!$A:$B,2,FALSE)</f>
        <v>#N/A</v>
      </c>
      <c r="C35" s="37" t="s">
        <v>650</v>
      </c>
      <c r="D35" s="26" t="str">
        <f>VLOOKUP(E35,컬럼명조립!B:C,2,FALSE)</f>
        <v>LAST_EDIT_EMPL</v>
      </c>
      <c r="E35" s="33" t="s">
        <v>481</v>
      </c>
      <c r="F35" s="36"/>
      <c r="G35" s="26" t="str">
        <f>VLOOKUP(E35,컬럼명조립!$B:$E,3,FALSE)</f>
        <v>VARCHAR</v>
      </c>
      <c r="H35" s="43">
        <f>VLOOKUP(E35,컬럼명조립!$B:$E,4,FALSE)</f>
        <v>10</v>
      </c>
      <c r="I35" s="65"/>
      <c r="J35" s="66"/>
      <c r="K35" s="66"/>
      <c r="L35" s="66"/>
      <c r="M35" s="66"/>
      <c r="N35" s="66"/>
      <c r="O35" s="66"/>
      <c r="P35" s="67"/>
      <c r="Q35" s="2"/>
      <c r="R35" s="2"/>
      <c r="S35" s="2" t="str">
        <f t="shared" si="0"/>
        <v>`LAST_EDIT_EMPL`  VARCHAR(10)NULL DEFAULT NULL COMMENT '최종수정사번 ',</v>
      </c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 t="s">
        <v>492</v>
      </c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4" t="s">
        <v>752</v>
      </c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5" t="s">
        <v>545</v>
      </c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5" t="s">
        <v>546</v>
      </c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5" t="s">
        <v>547</v>
      </c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1048576" spans="9:16" ht="15" customHeight="1" x14ac:dyDescent="0.15">
      <c r="I1048576" s="65"/>
      <c r="J1048576" s="66"/>
      <c r="K1048576" s="66"/>
      <c r="L1048576" s="66"/>
      <c r="M1048576" s="66"/>
      <c r="N1048576" s="66"/>
      <c r="O1048576" s="66"/>
      <c r="P1048576" s="67"/>
    </row>
  </sheetData>
  <mergeCells count="35">
    <mergeCell ref="I1048576:P1048576"/>
    <mergeCell ref="I33:P33"/>
    <mergeCell ref="I34:P34"/>
    <mergeCell ref="I35:P35"/>
    <mergeCell ref="I2:P2"/>
    <mergeCell ref="I3:P3"/>
    <mergeCell ref="I5:P5"/>
    <mergeCell ref="I14:P14"/>
    <mergeCell ref="I15:P15"/>
    <mergeCell ref="I22:P22"/>
    <mergeCell ref="I23:P23"/>
    <mergeCell ref="I6:P6"/>
    <mergeCell ref="I7:P7"/>
    <mergeCell ref="I8:P8"/>
    <mergeCell ref="I9:P9"/>
    <mergeCell ref="I10:P10"/>
    <mergeCell ref="I4:P4"/>
    <mergeCell ref="I18:P18"/>
    <mergeCell ref="I19:P19"/>
    <mergeCell ref="I20:P20"/>
    <mergeCell ref="I21:P21"/>
    <mergeCell ref="I11:P11"/>
    <mergeCell ref="I12:P12"/>
    <mergeCell ref="I13:P13"/>
    <mergeCell ref="I16:P16"/>
    <mergeCell ref="I17:P17"/>
    <mergeCell ref="I32:P32"/>
    <mergeCell ref="I24:P24"/>
    <mergeCell ref="I25:P25"/>
    <mergeCell ref="I26:P26"/>
    <mergeCell ref="I27:P27"/>
    <mergeCell ref="I28:P28"/>
    <mergeCell ref="I29:P29"/>
    <mergeCell ref="I30:P30"/>
    <mergeCell ref="I31:P31"/>
  </mergeCells>
  <phoneticPr fontId="1" type="noConversion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4ABB-2E61-4DEC-A680-2C63C1A8E15C}">
  <sheetPr>
    <tabColor rgb="FF00B0F0"/>
  </sheetPr>
  <dimension ref="A1:Z428"/>
  <sheetViews>
    <sheetView zoomScale="75" zoomScaleNormal="75" workbookViewId="0">
      <selection activeCell="G3" sqref="G3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7.59765625" style="3" customWidth="1"/>
    <col min="19" max="19" width="52.22265625" style="3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 t="e">
        <f>CONCATENATE("CREATE TABLE `",TRIM(B3),"` (")</f>
        <v>#N/A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e">
        <f>VLOOKUP(C3,테이블명!$A:$B,2,FALSE)</f>
        <v>#N/A</v>
      </c>
      <c r="C3" s="26" t="s">
        <v>653</v>
      </c>
      <c r="D3" s="26" t="str">
        <f>VLOOKUP(E3,컬럼명조립!B:C,2,FALSE)</f>
        <v>GRP_CODE</v>
      </c>
      <c r="E3" s="26" t="s">
        <v>600</v>
      </c>
      <c r="F3" s="38" t="s">
        <v>457</v>
      </c>
      <c r="G3" s="26" t="str">
        <f>VLOOKUP(E3,컬럼명조립!$B:$E,3,FALSE)</f>
        <v>VARCHAR</v>
      </c>
      <c r="H3" s="4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24" t="s">
        <v>461</v>
      </c>
      <c r="R3" s="2"/>
      <c r="S3" s="2" t="s">
        <v>605</v>
      </c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26" t="e">
        <f>VLOOKUP(C4,테이블명!$A:$B,2,FALSE)</f>
        <v>#N/A</v>
      </c>
      <c r="C4" s="26" t="s">
        <v>653</v>
      </c>
      <c r="D4" s="26" t="str">
        <f>VLOOKUP(E4,컬럼명조립!B:C,2,FALSE)</f>
        <v>CUST_ID</v>
      </c>
      <c r="E4" s="26" t="s">
        <v>495</v>
      </c>
      <c r="F4" s="38" t="s">
        <v>457</v>
      </c>
      <c r="G4" s="26" t="str">
        <f>VLOOKUP(E4,컬럼명조립!$B:$E,3,FALSE)</f>
        <v>VARCHAR</v>
      </c>
      <c r="H4" s="43">
        <f>VLOOKUP(E4,컬럼명조립!$B:$E,4,FALSE)</f>
        <v>50</v>
      </c>
      <c r="I4" s="65" t="s">
        <v>19</v>
      </c>
      <c r="J4" s="66"/>
      <c r="K4" s="66"/>
      <c r="L4" s="66"/>
      <c r="M4" s="66"/>
      <c r="N4" s="66"/>
      <c r="O4" s="66"/>
      <c r="P4" s="67"/>
      <c r="Q4" s="25"/>
      <c r="R4" s="2"/>
      <c r="S4" s="2" t="s">
        <v>565</v>
      </c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26" t="e">
        <f>VLOOKUP(C5,테이블명!$A:$B,2,FALSE)</f>
        <v>#N/A</v>
      </c>
      <c r="C5" s="26" t="s">
        <v>653</v>
      </c>
      <c r="D5" s="26" t="str">
        <f>VLOOKUP(E5,컬럼명조립!B:C,2,FALSE)</f>
        <v>SERI_NO</v>
      </c>
      <c r="E5" s="26" t="s">
        <v>652</v>
      </c>
      <c r="F5" s="26" t="s">
        <v>457</v>
      </c>
      <c r="G5" s="26" t="str">
        <f>VLOOKUP(E5,컬럼명조립!$B:$E,3,FALSE)</f>
        <v>INT</v>
      </c>
      <c r="H5" s="43">
        <f>VLOOKUP(E5,컬럼명조립!$B:$E,4,FALSE)</f>
        <v>9</v>
      </c>
      <c r="I5" s="68"/>
      <c r="J5" s="68"/>
      <c r="K5" s="68"/>
      <c r="L5" s="68"/>
      <c r="M5" s="68"/>
      <c r="N5" s="68"/>
      <c r="O5" s="68"/>
      <c r="P5" s="68"/>
      <c r="Q5" s="25"/>
      <c r="R5" s="2"/>
      <c r="S5" s="2" t="s">
        <v>750</v>
      </c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26" t="e">
        <f>VLOOKUP(C6,테이블명!$A:$B,2,FALSE)</f>
        <v>#N/A</v>
      </c>
      <c r="C6" s="26" t="s">
        <v>653</v>
      </c>
      <c r="D6" s="26" t="str">
        <f>VLOOKUP(E6,컬럼명조립!B:C,2,FALSE)</f>
        <v>STAT_CODE</v>
      </c>
      <c r="E6" s="26" t="s">
        <v>691</v>
      </c>
      <c r="F6" s="26"/>
      <c r="G6" s="26" t="str">
        <f>VLOOKUP(E6,컬럼명조립!$B:$E,3,FALSE)</f>
        <v>VARCHAR</v>
      </c>
      <c r="H6" s="43">
        <f>VLOOKUP(E6,컬럼명조립!$B:$E,4,FALSE)</f>
        <v>2</v>
      </c>
      <c r="I6" s="62" t="s">
        <v>698</v>
      </c>
      <c r="J6" s="63"/>
      <c r="K6" s="63"/>
      <c r="L6" s="63"/>
      <c r="M6" s="63"/>
      <c r="N6" s="63"/>
      <c r="O6" s="63"/>
      <c r="P6" s="63"/>
      <c r="Q6" s="25"/>
      <c r="R6" s="2"/>
      <c r="S6" s="2" t="str">
        <f>CONCATENATE("`",TRIM(D6),"`  ",TRIM(G6),"(",H6,")NULL DEFAULT NULL COMMENT '",TRIM(E6)," (",TRIM(I6),")',")</f>
        <v>`STAT_CODE`  VARCHAR(2)NULL DEFAULT NULL COMMENT '상태코드 (00.관계없음, 01.정상(거래상태), 02.취소(거래중지), 03.탈회(거래종료), 04.종료 (거래종료))',</v>
      </c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26" t="e">
        <f>VLOOKUP(C7,테이블명!$A:$B,2,FALSE)</f>
        <v>#N/A</v>
      </c>
      <c r="C7" s="26" t="s">
        <v>653</v>
      </c>
      <c r="D7" s="26" t="str">
        <f>VLOOKUP(E7,컬럼명조립!B:C,2,FALSE)</f>
        <v>MEMB_REGI_DIVI_CODE</v>
      </c>
      <c r="E7" s="26" t="s">
        <v>12</v>
      </c>
      <c r="F7" s="26"/>
      <c r="G7" s="26" t="str">
        <f>VLOOKUP(E7,컬럼명조립!$B:$E,3,FALSE)</f>
        <v>VARCHAR</v>
      </c>
      <c r="H7" s="43">
        <f>VLOOKUP(E7,컬럼명조립!$B:$E,4,FALSE)</f>
        <v>2</v>
      </c>
      <c r="I7" s="62" t="s">
        <v>699</v>
      </c>
      <c r="J7" s="63"/>
      <c r="K7" s="63"/>
      <c r="L7" s="63"/>
      <c r="M7" s="63"/>
      <c r="N7" s="63"/>
      <c r="O7" s="63"/>
      <c r="P7" s="63"/>
      <c r="Q7" s="25"/>
      <c r="R7" s="2"/>
      <c r="S7" s="2" t="str">
        <f t="shared" ref="S7:S29" si="0">CONCATENATE("`",TRIM(D7),"`  ",TRIM(G7),"(",H7,")NULL DEFAULT NULL COMMENT '",TRIM(E7)," (",TRIM(I7),")',")</f>
        <v>`MEMB_REGI_DIVI_CODE`  VARCHAR(2)NULL DEFAULT NULL COMMENT '회원구분코드 (00.MASTER, 01.일, 02.월, 03.년, 04.특별)',</v>
      </c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26" t="e">
        <f>VLOOKUP(C8,테이블명!$A:$B,2,FALSE)</f>
        <v>#N/A</v>
      </c>
      <c r="C8" s="26" t="s">
        <v>653</v>
      </c>
      <c r="D8" s="26" t="str">
        <f>VLOOKUP(E8,컬럼명조립!B:C,2,FALSE)</f>
        <v>REGU_MEMB_AMOU</v>
      </c>
      <c r="E8" s="26" t="s">
        <v>666</v>
      </c>
      <c r="F8" s="26"/>
      <c r="G8" s="26" t="str">
        <f>VLOOKUP(E8,컬럼명조립!$B:$E,3,FALSE)</f>
        <v>DECIMAL</v>
      </c>
      <c r="H8" s="43" t="str">
        <f>VLOOKUP(E8,컬럼명조립!$B:$E,4,FALSE)</f>
        <v>17,3</v>
      </c>
      <c r="I8" s="65" t="s">
        <v>659</v>
      </c>
      <c r="J8" s="66"/>
      <c r="K8" s="66"/>
      <c r="L8" s="66"/>
      <c r="M8" s="66"/>
      <c r="N8" s="66"/>
      <c r="O8" s="66"/>
      <c r="P8" s="67"/>
      <c r="Q8" s="25"/>
      <c r="R8" s="2"/>
      <c r="S8" s="2" t="str">
        <f t="shared" si="0"/>
        <v>`REGU_MEMB_AMOU`  DECIMAL(17,3)NULL DEFAULT NULL COMMENT '정상회원금액 (정상 회원 가입금액)',</v>
      </c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26" t="e">
        <f>VLOOKUP(C9,테이블명!$A:$B,2,FALSE)</f>
        <v>#N/A</v>
      </c>
      <c r="C9" s="26" t="s">
        <v>653</v>
      </c>
      <c r="D9" s="26" t="str">
        <f>VLOOKUP(E9,컬럼명조립!B:C,2,FALSE)</f>
        <v>SUBT_MEMB_AMOU</v>
      </c>
      <c r="E9" s="26" t="s">
        <v>671</v>
      </c>
      <c r="F9" s="26"/>
      <c r="G9" s="26" t="str">
        <f>VLOOKUP(E9,컬럼명조립!$B:$E,3,FALSE)</f>
        <v>DECIMAL</v>
      </c>
      <c r="H9" s="43" t="str">
        <f>VLOOKUP(E9,컬럼명조립!$B:$E,4,FALSE)</f>
        <v>17,3</v>
      </c>
      <c r="I9" s="69" t="s">
        <v>661</v>
      </c>
      <c r="J9" s="70"/>
      <c r="K9" s="70"/>
      <c r="L9" s="70"/>
      <c r="M9" s="70"/>
      <c r="N9" s="70"/>
      <c r="O9" s="70"/>
      <c r="P9" s="71"/>
      <c r="Q9" s="25"/>
      <c r="R9" s="2"/>
      <c r="S9" s="2" t="str">
        <f t="shared" si="0"/>
        <v>`SUBT_MEMB_AMOU`  DECIMAL(17,3)NULL DEFAULT NULL COMMENT '차감회원금액 (차감사유 코드에 대한 차감 금액)',</v>
      </c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26" t="e">
        <f>VLOOKUP(C10,테이블명!$A:$B,2,FALSE)</f>
        <v>#N/A</v>
      </c>
      <c r="C10" s="26" t="s">
        <v>653</v>
      </c>
      <c r="D10" s="26" t="str">
        <f>VLOOKUP(E10,컬럼명조립!B:C,2,FALSE)</f>
        <v>DEPO_MEMB_AMOU</v>
      </c>
      <c r="E10" s="26" t="s">
        <v>672</v>
      </c>
      <c r="F10" s="26"/>
      <c r="G10" s="26" t="str">
        <f>VLOOKUP(E10,컬럼명조립!$B:$E,3,FALSE)</f>
        <v>DECIMAL</v>
      </c>
      <c r="H10" s="43" t="str">
        <f>VLOOKUP(E10,컬럼명조립!$B:$E,4,FALSE)</f>
        <v>17,3</v>
      </c>
      <c r="I10" s="65" t="s">
        <v>662</v>
      </c>
      <c r="J10" s="66"/>
      <c r="K10" s="66"/>
      <c r="L10" s="66"/>
      <c r="M10" s="66"/>
      <c r="N10" s="66"/>
      <c r="O10" s="66"/>
      <c r="P10" s="67"/>
      <c r="Q10" s="25"/>
      <c r="R10" s="2"/>
      <c r="S10" s="2" t="str">
        <f t="shared" si="0"/>
        <v>`DEPO_MEMB_AMOU`  DECIMAL(17,3)NULL DEFAULT NULL COMMENT '입금회원금액 (정상회비에서 차감회비를 뺀 나머지 순수 입금 금액)',</v>
      </c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26" t="e">
        <f>VLOOKUP(C11,테이블명!$A:$B,2,FALSE)</f>
        <v>#N/A</v>
      </c>
      <c r="C11" s="26" t="s">
        <v>653</v>
      </c>
      <c r="D11" s="26" t="str">
        <f>VLOOKUP(E11,컬럼명조립!B:C,2,FALSE)</f>
        <v>SUBT_REAS_CODE</v>
      </c>
      <c r="E11" s="26" t="s">
        <v>660</v>
      </c>
      <c r="F11" s="26"/>
      <c r="G11" s="26" t="str">
        <f>VLOOKUP(E11,컬럼명조립!$B:$E,3,FALSE)</f>
        <v>VARCHAR</v>
      </c>
      <c r="H11" s="43">
        <f>VLOOKUP(E11,컬럼명조립!$B:$E,4,FALSE)</f>
        <v>6</v>
      </c>
      <c r="I11" s="65" t="s">
        <v>663</v>
      </c>
      <c r="J11" s="66"/>
      <c r="K11" s="66"/>
      <c r="L11" s="66"/>
      <c r="M11" s="66"/>
      <c r="N11" s="66"/>
      <c r="O11" s="66"/>
      <c r="P11" s="67"/>
      <c r="Q11" s="25"/>
      <c r="R11" s="2"/>
      <c r="S11" s="2" t="str">
        <f t="shared" si="0"/>
        <v>`SUBT_REAS_CODE`  VARCHAR(6)NULL DEFAULT NULL COMMENT '차감사유코드 (프로모션등의 사유에 대한 차감사유코드)',</v>
      </c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26" t="e">
        <f>VLOOKUP(C12,테이블명!$A:$B,2,FALSE)</f>
        <v>#N/A</v>
      </c>
      <c r="C12" s="26" t="s">
        <v>653</v>
      </c>
      <c r="D12" s="26" t="str">
        <f>VLOOKUP(E12,컬럼명조립!B:C,2,FALSE)</f>
        <v>SUBT_PERC</v>
      </c>
      <c r="E12" s="26" t="s">
        <v>658</v>
      </c>
      <c r="F12" s="26"/>
      <c r="G12" s="26" t="str">
        <f>VLOOKUP(E12,컬럼명조립!$B:$E,3,FALSE)</f>
        <v>DECIMAL</v>
      </c>
      <c r="H12" s="43" t="str">
        <f>VLOOKUP(E12,컬럼명조립!$B:$E,4,FALSE)</f>
        <v>6,3</v>
      </c>
      <c r="I12" s="65" t="s">
        <v>705</v>
      </c>
      <c r="J12" s="66"/>
      <c r="K12" s="66"/>
      <c r="L12" s="66"/>
      <c r="M12" s="66"/>
      <c r="N12" s="66"/>
      <c r="O12" s="66"/>
      <c r="P12" s="67"/>
      <c r="Q12" s="25"/>
      <c r="R12" s="2"/>
      <c r="S12" s="2" t="str">
        <f t="shared" si="0"/>
        <v>`SUBT_PERC`  DECIMAL(6,3)NULL DEFAULT NULL COMMENT '차감비율 (차감사유없이 비율을 직접 입력한경우, 해당 정보는 본사에서 입력한다.)',</v>
      </c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26" t="e">
        <f>VLOOKUP(C13,테이블명!$A:$B,2,FALSE)</f>
        <v>#N/A</v>
      </c>
      <c r="C13" s="26" t="s">
        <v>653</v>
      </c>
      <c r="D13" s="26" t="str">
        <f>VLOOKUP(E13,컬럼명조립!B:C,2,FALSE)</f>
        <v>DEPO_BANK_CODE</v>
      </c>
      <c r="E13" s="39" t="s">
        <v>109</v>
      </c>
      <c r="F13" s="26"/>
      <c r="G13" s="26" t="str">
        <f>VLOOKUP(E13,컬럼명조립!$B:$E,3,FALSE)</f>
        <v>VARCHAR</v>
      </c>
      <c r="H13" s="43">
        <f>VLOOKUP(E13,컬럼명조립!$B:$E,4,FALSE)</f>
        <v>3</v>
      </c>
      <c r="I13" s="65" t="s">
        <v>683</v>
      </c>
      <c r="J13" s="66"/>
      <c r="K13" s="66"/>
      <c r="L13" s="66"/>
      <c r="M13" s="66"/>
      <c r="N13" s="66"/>
      <c r="O13" s="66"/>
      <c r="P13" s="67"/>
      <c r="Q13" s="25"/>
      <c r="R13" s="2"/>
      <c r="S13" s="2" t="str">
        <f t="shared" si="0"/>
        <v>`DEPO_BANK_CODE`  VARCHAR(3)NULL DEFAULT NULL COMMENT '입금은행코드 (고객이 입금한 당사 거래은행 코드)',</v>
      </c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26" t="e">
        <f>VLOOKUP(C14,테이블명!$A:$B,2,FALSE)</f>
        <v>#N/A</v>
      </c>
      <c r="C14" s="26" t="s">
        <v>653</v>
      </c>
      <c r="D14" s="26" t="str">
        <f>VLOOKUP(E14,컬럼명조립!B:C,2,FALSE)</f>
        <v>DEPO_ACCO_NUMB</v>
      </c>
      <c r="E14" s="39" t="s">
        <v>111</v>
      </c>
      <c r="F14" s="26"/>
      <c r="G14" s="26" t="str">
        <f>VLOOKUP(E14,컬럼명조립!$B:$E,3,FALSE)</f>
        <v>VARCHAR</v>
      </c>
      <c r="H14" s="43">
        <f>VLOOKUP(E14,컬럼명조립!$B:$E,4,FALSE)</f>
        <v>20</v>
      </c>
      <c r="I14" s="65" t="s">
        <v>684</v>
      </c>
      <c r="J14" s="66"/>
      <c r="K14" s="66"/>
      <c r="L14" s="66"/>
      <c r="M14" s="66"/>
      <c r="N14" s="66"/>
      <c r="O14" s="66"/>
      <c r="P14" s="67"/>
      <c r="Q14" s="25"/>
      <c r="R14" s="2"/>
      <c r="S14" s="2" t="str">
        <f t="shared" si="0"/>
        <v>`DEPO_ACCO_NUMB`  VARCHAR(20)NULL DEFAULT NULL COMMENT '입금계좌번호 (고객이 입금한 당사 거래은행 계좌번호)',</v>
      </c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26" t="e">
        <f>VLOOKUP(C15,테이블명!$A:$B,2,FALSE)</f>
        <v>#N/A</v>
      </c>
      <c r="C15" s="26" t="s">
        <v>653</v>
      </c>
      <c r="D15" s="26" t="str">
        <f>VLOOKUP(E15,컬럼명조립!B:C,2,FALSE)</f>
        <v>DEPO_ASCE_DATE</v>
      </c>
      <c r="E15" s="39" t="s">
        <v>107</v>
      </c>
      <c r="F15" s="26"/>
      <c r="G15" s="26" t="str">
        <f>VLOOKUP(E15,컬럼명조립!$B:$E,3,FALSE)</f>
        <v>DATE</v>
      </c>
      <c r="H15" s="43">
        <f>VLOOKUP(E15,컬럼명조립!$B:$E,4,FALSE)</f>
        <v>0</v>
      </c>
      <c r="I15" s="65" t="s">
        <v>682</v>
      </c>
      <c r="J15" s="66"/>
      <c r="K15" s="66"/>
      <c r="L15" s="66"/>
      <c r="M15" s="66"/>
      <c r="N15" s="66"/>
      <c r="O15" s="66"/>
      <c r="P15" s="67"/>
      <c r="Q15" s="25"/>
      <c r="R15" s="2"/>
      <c r="S15" s="2" t="str">
        <f t="shared" si="0"/>
        <v>`DEPO_ASCE_DATE`  DATE(0)NULL DEFAULT NULL COMMENT '입금확인일자 (고객이 입금후 확인한 일자)',</v>
      </c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26" t="e">
        <f>VLOOKUP(C16,테이블명!$A:$B,2,FALSE)</f>
        <v>#N/A</v>
      </c>
      <c r="C16" s="26" t="s">
        <v>653</v>
      </c>
      <c r="D16" s="26" t="str">
        <f>VLOOKUP(E16,컬럼명조립!B:C,2,FALSE)</f>
        <v>DEPO_ASCE_TIME</v>
      </c>
      <c r="E16" s="39" t="s">
        <v>108</v>
      </c>
      <c r="F16" s="26"/>
      <c r="G16" s="26" t="str">
        <f>VLOOKUP(E16,컬럼명조립!$B:$E,3,FALSE)</f>
        <v>VARCHAR</v>
      </c>
      <c r="H16" s="43">
        <f>VLOOKUP(E16,컬럼명조립!$B:$E,4,FALSE)</f>
        <v>4</v>
      </c>
      <c r="I16" s="65" t="s">
        <v>681</v>
      </c>
      <c r="J16" s="66"/>
      <c r="K16" s="66"/>
      <c r="L16" s="66"/>
      <c r="M16" s="66"/>
      <c r="N16" s="66"/>
      <c r="O16" s="66"/>
      <c r="P16" s="67"/>
      <c r="Q16" s="25"/>
      <c r="R16" s="2"/>
      <c r="S16" s="2" t="str">
        <f t="shared" si="0"/>
        <v>`DEPO_ASCE_TIME`  VARCHAR(4)NULL DEFAULT NULL COMMENT '입금확인시간 (고객이 입금후 확인한 시간)',</v>
      </c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26" t="e">
        <f>VLOOKUP(C17,테이블명!$A:$B,2,FALSE)</f>
        <v>#N/A</v>
      </c>
      <c r="C17" s="26" t="s">
        <v>653</v>
      </c>
      <c r="D17" s="26" t="str">
        <f>VLOOKUP(E17,컬럼명조립!B:C,2,FALSE)</f>
        <v>TRAN_BANK_CODE</v>
      </c>
      <c r="E17" s="39" t="s">
        <v>113</v>
      </c>
      <c r="F17" s="26"/>
      <c r="G17" s="26" t="str">
        <f>VLOOKUP(E17,컬럼명조립!$B:$E,3,FALSE)</f>
        <v>VARCHAR</v>
      </c>
      <c r="H17" s="43">
        <f>VLOOKUP(E17,컬럼명조립!$B:$E,4,FALSE)</f>
        <v>3</v>
      </c>
      <c r="I17" s="65" t="s">
        <v>685</v>
      </c>
      <c r="J17" s="66"/>
      <c r="K17" s="66"/>
      <c r="L17" s="66"/>
      <c r="M17" s="66"/>
      <c r="N17" s="66"/>
      <c r="O17" s="66"/>
      <c r="P17" s="67"/>
      <c r="Q17" s="25"/>
      <c r="R17" s="2"/>
      <c r="S17" s="2" t="str">
        <f t="shared" si="0"/>
        <v>`TRAN_BANK_CODE`  VARCHAR(3)NULL DEFAULT NULL COMMENT '이체은행코드 (고객이 사용하는 계좌의 은행코드)',</v>
      </c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6" t="e">
        <f>VLOOKUP(C18,테이블명!$A:$B,2,FALSE)</f>
        <v>#N/A</v>
      </c>
      <c r="C18" s="26" t="s">
        <v>653</v>
      </c>
      <c r="D18" s="26" t="str">
        <f>VLOOKUP(E18,컬럼명조립!B:C,2,FALSE)</f>
        <v>TRAN_ACCO_NUMB</v>
      </c>
      <c r="E18" s="39" t="s">
        <v>115</v>
      </c>
      <c r="F18" s="26"/>
      <c r="G18" s="26" t="str">
        <f>VLOOKUP(E18,컬럼명조립!$B:$E,3,FALSE)</f>
        <v>VARCHAR</v>
      </c>
      <c r="H18" s="43">
        <f>VLOOKUP(E18,컬럼명조립!$B:$E,4,FALSE)</f>
        <v>20</v>
      </c>
      <c r="I18" s="65" t="s">
        <v>686</v>
      </c>
      <c r="J18" s="66"/>
      <c r="K18" s="66"/>
      <c r="L18" s="66"/>
      <c r="M18" s="66"/>
      <c r="N18" s="66"/>
      <c r="O18" s="66"/>
      <c r="P18" s="67"/>
      <c r="Q18" s="25"/>
      <c r="R18" s="2"/>
      <c r="S18" s="2" t="str">
        <f t="shared" si="0"/>
        <v>`TRAN_ACCO_NUMB`  VARCHAR(20)NULL DEFAULT NULL COMMENT '이체계좌번호 (고객이 사용하는 은행 계좌번호)',</v>
      </c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6" t="e">
        <f>VLOOKUP(C19,테이블명!$A:$B,2,FALSE)</f>
        <v>#N/A</v>
      </c>
      <c r="C19" s="26" t="s">
        <v>653</v>
      </c>
      <c r="D19" s="26" t="str">
        <f>VLOOKUP(E19,컬럼명조립!B:C,2,FALSE)</f>
        <v>CANC_DEPO_BANK_CODE</v>
      </c>
      <c r="E19" s="39" t="s">
        <v>117</v>
      </c>
      <c r="F19" s="26"/>
      <c r="G19" s="26" t="str">
        <f>VLOOKUP(E19,컬럼명조립!$B:$E,3,FALSE)</f>
        <v>VARCHAR</v>
      </c>
      <c r="H19" s="43">
        <f>VLOOKUP(E19,컬럼명조립!$B:$E,4,FALSE)</f>
        <v>3</v>
      </c>
      <c r="I19" s="65" t="s">
        <v>687</v>
      </c>
      <c r="J19" s="66"/>
      <c r="K19" s="66"/>
      <c r="L19" s="66"/>
      <c r="M19" s="66"/>
      <c r="N19" s="66"/>
      <c r="O19" s="66"/>
      <c r="P19" s="67"/>
      <c r="Q19" s="25"/>
      <c r="R19" s="2"/>
      <c r="S19" s="2" t="str">
        <f t="shared" si="0"/>
        <v>`CANC_DEPO_BANK_CODE`  VARCHAR(3)NULL DEFAULT NULL COMMENT '취소입금은행코드 (고객이 회비 반환받을 은행코드)',</v>
      </c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6" t="e">
        <f>VLOOKUP(C20,테이블명!$A:$B,2,FALSE)</f>
        <v>#N/A</v>
      </c>
      <c r="C20" s="26" t="s">
        <v>653</v>
      </c>
      <c r="D20" s="26" t="str">
        <f>VLOOKUP(E20,컬럼명조립!B:C,2,FALSE)</f>
        <v>CANC_DEPO_ACCO_NUMB</v>
      </c>
      <c r="E20" s="39" t="s">
        <v>119</v>
      </c>
      <c r="F20" s="26"/>
      <c r="G20" s="26" t="str">
        <f>VLOOKUP(E20,컬럼명조립!$B:$E,3,FALSE)</f>
        <v>VARCHAR</v>
      </c>
      <c r="H20" s="43">
        <f>VLOOKUP(E20,컬럼명조립!$B:$E,4,FALSE)</f>
        <v>20</v>
      </c>
      <c r="I20" s="65" t="s">
        <v>688</v>
      </c>
      <c r="J20" s="66"/>
      <c r="K20" s="66"/>
      <c r="L20" s="66"/>
      <c r="M20" s="66"/>
      <c r="N20" s="66"/>
      <c r="O20" s="66"/>
      <c r="P20" s="67"/>
      <c r="Q20" s="25"/>
      <c r="R20" s="2"/>
      <c r="S20" s="2" t="str">
        <f t="shared" si="0"/>
        <v>`CANC_DEPO_ACCO_NUMB`  VARCHAR(20)NULL DEFAULT NULL COMMENT '취소입금계좌번호 (고객이 회비 반환받을 은행계좌번호)',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6" t="e">
        <f>VLOOKUP(C21,테이블명!$A:$B,2,FALSE)</f>
        <v>#N/A</v>
      </c>
      <c r="C21" s="26" t="s">
        <v>653</v>
      </c>
      <c r="D21" s="26" t="str">
        <f>VLOOKUP(E21,컬럼명조립!B:C,2,FALSE)</f>
        <v>CANC_DEPO_ASCE_TIME</v>
      </c>
      <c r="E21" s="28" t="s">
        <v>754</v>
      </c>
      <c r="F21" s="26"/>
      <c r="G21" s="26" t="str">
        <f>VLOOKUP(E21,컬럼명조립!$B:$E,3,FALSE)</f>
        <v>TIMESTAMP</v>
      </c>
      <c r="H21" s="43">
        <f>VLOOKUP(E21,컬럼명조립!$B:$E,4,FALSE)</f>
        <v>0</v>
      </c>
      <c r="I21" s="65" t="s">
        <v>689</v>
      </c>
      <c r="J21" s="66"/>
      <c r="K21" s="66"/>
      <c r="L21" s="66"/>
      <c r="M21" s="66"/>
      <c r="N21" s="66"/>
      <c r="O21" s="66"/>
      <c r="P21" s="67"/>
      <c r="Q21" s="25"/>
      <c r="R21" s="2"/>
      <c r="S21" s="2" t="str">
        <f t="shared" si="0"/>
        <v>`CANC_DEPO_ASCE_TIME`  TIMESTAMP(0)NULL DEFAULT NULL COMMENT '취소입금확인시간 (당사에서 고객에게 입금후 확인된 일자)',</v>
      </c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6" t="e">
        <f>VLOOKUP(C22,테이블명!$A:$B,2,FALSE)</f>
        <v>#N/A</v>
      </c>
      <c r="C22" s="26" t="s">
        <v>653</v>
      </c>
      <c r="D22" s="26" t="str">
        <f>VLOOKUP(E22,컬럼명조립!B:C,2,FALSE)</f>
        <v>CANC_DEPO_ASCE_DATE</v>
      </c>
      <c r="E22" s="28" t="s">
        <v>755</v>
      </c>
      <c r="F22" s="26"/>
      <c r="G22" s="26" t="str">
        <f>VLOOKUP(E22,컬럼명조립!$B:$E,3,FALSE)</f>
        <v>DATE</v>
      </c>
      <c r="H22" s="43">
        <f>VLOOKUP(E22,컬럼명조립!$B:$E,4,FALSE)</f>
        <v>0</v>
      </c>
      <c r="I22" s="65" t="s">
        <v>690</v>
      </c>
      <c r="J22" s="66"/>
      <c r="K22" s="66"/>
      <c r="L22" s="66"/>
      <c r="M22" s="66"/>
      <c r="N22" s="66"/>
      <c r="O22" s="66"/>
      <c r="P22" s="67"/>
      <c r="Q22" s="23"/>
      <c r="R22" s="2"/>
      <c r="S22" s="2" t="str">
        <f t="shared" si="0"/>
        <v>`CANC_DEPO_ASCE_DATE`  DATE(0)NULL DEFAULT NULL COMMENT '취소입금확인일자 (당사에서 고객에게 입금후 확인된 시간)',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6" t="e">
        <f>VLOOKUP(C23,테이블명!$A:$B,2,FALSE)</f>
        <v>#N/A</v>
      </c>
      <c r="C23" s="26" t="s">
        <v>653</v>
      </c>
      <c r="D23" s="26" t="str">
        <f>VLOOKUP(E23,컬럼명조립!B:C,2,FALSE)</f>
        <v>CANC_DEPO_ERRO_CODE</v>
      </c>
      <c r="E23" s="28" t="s">
        <v>756</v>
      </c>
      <c r="F23" s="26"/>
      <c r="G23" s="26" t="str">
        <f>VLOOKUP(E23,컬럼명조립!$B:$E,3,FALSE)</f>
        <v>VARCHAR</v>
      </c>
      <c r="H23" s="43">
        <f>VLOOKUP(E23,컬럼명조립!$B:$E,4,FALSE)</f>
        <v>6</v>
      </c>
      <c r="I23" s="65" t="s">
        <v>762</v>
      </c>
      <c r="J23" s="66"/>
      <c r="K23" s="66"/>
      <c r="L23" s="66"/>
      <c r="M23" s="66"/>
      <c r="N23" s="66"/>
      <c r="O23" s="66"/>
      <c r="P23" s="67"/>
      <c r="Q23" s="23"/>
      <c r="R23" s="2"/>
      <c r="S23" s="2" t="str">
        <f t="shared" si="0"/>
        <v>`CANC_DEPO_ERRO_CODE`  VARCHAR(6)NULL DEFAULT NULL COMMENT '취소입금불능코드 (당사에서 고객에게 입금시 오류가 발생된 원인 코드)',</v>
      </c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6" t="e">
        <f>VLOOKUP(C24,테이블명!$A:$B,2,FALSE)</f>
        <v>#N/A</v>
      </c>
      <c r="C24" s="26" t="s">
        <v>653</v>
      </c>
      <c r="D24" s="26" t="str">
        <f>VLOOKUP(E24,컬럼명조립!B:C,2,FALSE)</f>
        <v>FIRS_CREA_DATE</v>
      </c>
      <c r="E24" s="33" t="s">
        <v>92</v>
      </c>
      <c r="F24" s="36"/>
      <c r="G24" s="26" t="str">
        <f>VLOOKUP(E24,컬럼명조립!$B:$E,3,FALSE)</f>
        <v>DATE</v>
      </c>
      <c r="H24" s="43">
        <f>VLOOKUP(E24,컬럼명조립!$B:$E,4,FALSE)</f>
        <v>0</v>
      </c>
      <c r="I24" s="65"/>
      <c r="J24" s="66"/>
      <c r="K24" s="66"/>
      <c r="L24" s="66"/>
      <c r="M24" s="66"/>
      <c r="N24" s="66"/>
      <c r="O24" s="66"/>
      <c r="P24" s="67"/>
      <c r="Q24" s="23"/>
      <c r="R24" s="2"/>
      <c r="S24" s="2" t="str">
        <f t="shared" si="0"/>
        <v>`FIRS_CREA_DATE`  DATE(0)NULL DEFAULT NULL COMMENT '최초생성일자 ()',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6" t="e">
        <f>VLOOKUP(C25,테이블명!$A:$B,2,FALSE)</f>
        <v>#N/A</v>
      </c>
      <c r="C25" s="26" t="s">
        <v>653</v>
      </c>
      <c r="D25" s="26" t="str">
        <f>VLOOKUP(E25,컬럼명조립!B:C,2,FALSE)</f>
        <v>FIRS_CREA_TIME</v>
      </c>
      <c r="E25" s="33" t="s">
        <v>93</v>
      </c>
      <c r="F25" s="36"/>
      <c r="G25" s="26" t="str">
        <f>VLOOKUP(E25,컬럼명조립!$B:$E,3,FALSE)</f>
        <v>TIMESTAMP</v>
      </c>
      <c r="H25" s="43">
        <f>VLOOKUP(E25,컬럼명조립!$B:$E,4,FALSE)</f>
        <v>0</v>
      </c>
      <c r="I25" s="65"/>
      <c r="J25" s="66"/>
      <c r="K25" s="66"/>
      <c r="L25" s="66"/>
      <c r="M25" s="66"/>
      <c r="N25" s="66"/>
      <c r="O25" s="66"/>
      <c r="P25" s="67"/>
      <c r="Q25" s="23"/>
      <c r="R25" s="2"/>
      <c r="S25" s="2" t="str">
        <f t="shared" si="0"/>
        <v>`FIRS_CREA_TIME`  TIMESTAMP(0)NULL DEFAULT NULL COMMENT '최초생성시간 ()',</v>
      </c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6" t="e">
        <f>VLOOKUP(C26,테이블명!$A:$B,2,FALSE)</f>
        <v>#N/A</v>
      </c>
      <c r="C26" s="26" t="s">
        <v>653</v>
      </c>
      <c r="D26" s="26" t="str">
        <f>VLOOKUP(E26,컬럼명조립!B:C,2,FALSE)</f>
        <v>FIRS_CREA_EMPL</v>
      </c>
      <c r="E26" s="33" t="s">
        <v>482</v>
      </c>
      <c r="F26" s="36"/>
      <c r="G26" s="26" t="str">
        <f>VLOOKUP(E26,컬럼명조립!$B:$E,3,FALSE)</f>
        <v>VARCHAR</v>
      </c>
      <c r="H26" s="43">
        <f>VLOOKUP(E26,컬럼명조립!$B:$E,4,FALSE)</f>
        <v>10</v>
      </c>
      <c r="I26" s="65"/>
      <c r="J26" s="66"/>
      <c r="K26" s="66"/>
      <c r="L26" s="66"/>
      <c r="M26" s="66"/>
      <c r="N26" s="66"/>
      <c r="O26" s="66"/>
      <c r="P26" s="67"/>
      <c r="Q26" s="23"/>
      <c r="R26" s="2"/>
      <c r="S26" s="2" t="str">
        <f t="shared" si="0"/>
        <v>`FIRS_CREA_EMPL`  VARCHAR(10)NULL DEFAULT NULL COMMENT '최초생성사번 ()',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6" t="e">
        <f>VLOOKUP(C27,테이블명!$A:$B,2,FALSE)</f>
        <v>#N/A</v>
      </c>
      <c r="C27" s="26" t="s">
        <v>653</v>
      </c>
      <c r="D27" s="26" t="str">
        <f>VLOOKUP(E27,컬럼명조립!B:C,2,FALSE)</f>
        <v>LAST_EDIT_DATE</v>
      </c>
      <c r="E27" s="33" t="s">
        <v>95</v>
      </c>
      <c r="F27" s="36"/>
      <c r="G27" s="26" t="str">
        <f>VLOOKUP(E27,컬럼명조립!$B:$E,3,FALSE)</f>
        <v>DATE</v>
      </c>
      <c r="H27" s="43">
        <f>VLOOKUP(E27,컬럼명조립!$B:$E,4,FALSE)</f>
        <v>0</v>
      </c>
      <c r="I27" s="65"/>
      <c r="J27" s="66"/>
      <c r="K27" s="66"/>
      <c r="L27" s="66"/>
      <c r="M27" s="66"/>
      <c r="N27" s="66"/>
      <c r="O27" s="66"/>
      <c r="P27" s="67"/>
      <c r="Q27" s="23"/>
      <c r="R27" s="2"/>
      <c r="S27" s="2" t="str">
        <f t="shared" si="0"/>
        <v>`LAST_EDIT_DATE`  DATE(0)NULL DEFAULT NULL COMMENT '최종수정일자 ()',</v>
      </c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6" t="e">
        <f>VLOOKUP(C28,테이블명!$A:$B,2,FALSE)</f>
        <v>#N/A</v>
      </c>
      <c r="C28" s="26" t="s">
        <v>653</v>
      </c>
      <c r="D28" s="26" t="str">
        <f>VLOOKUP(E28,컬럼명조립!B:C,2,FALSE)</f>
        <v>LAST_EDIT_TIME</v>
      </c>
      <c r="E28" s="33" t="s">
        <v>96</v>
      </c>
      <c r="F28" s="36"/>
      <c r="G28" s="26" t="str">
        <f>VLOOKUP(E28,컬럼명조립!$B:$E,3,FALSE)</f>
        <v>TIMESTAMP</v>
      </c>
      <c r="H28" s="43">
        <f>VLOOKUP(E28,컬럼명조립!$B:$E,4,FALSE)</f>
        <v>0</v>
      </c>
      <c r="I28" s="65"/>
      <c r="J28" s="66"/>
      <c r="K28" s="66"/>
      <c r="L28" s="66"/>
      <c r="M28" s="66"/>
      <c r="N28" s="66"/>
      <c r="O28" s="66"/>
      <c r="P28" s="67"/>
      <c r="Q28" s="2"/>
      <c r="R28" s="2"/>
      <c r="S28" s="2" t="str">
        <f t="shared" si="0"/>
        <v>`LAST_EDIT_TIME`  TIMESTAMP(0)NULL DEFAULT NULL COMMENT '최종수정시간 ()',</v>
      </c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6" t="e">
        <f>VLOOKUP(C29,테이블명!$A:$B,2,FALSE)</f>
        <v>#N/A</v>
      </c>
      <c r="C29" s="26" t="s">
        <v>653</v>
      </c>
      <c r="D29" s="26" t="str">
        <f>VLOOKUP(E29,컬럼명조립!B:C,2,FALSE)</f>
        <v>LAST_EDIT_EMPL</v>
      </c>
      <c r="E29" s="33" t="s">
        <v>481</v>
      </c>
      <c r="F29" s="36"/>
      <c r="G29" s="26" t="str">
        <f>VLOOKUP(E29,컬럼명조립!$B:$E,3,FALSE)</f>
        <v>VARCHAR</v>
      </c>
      <c r="H29" s="43">
        <f>VLOOKUP(E29,컬럼명조립!$B:$E,4,FALSE)</f>
        <v>10</v>
      </c>
      <c r="I29" s="65"/>
      <c r="J29" s="66"/>
      <c r="K29" s="66"/>
      <c r="L29" s="66"/>
      <c r="M29" s="66"/>
      <c r="N29" s="66"/>
      <c r="O29" s="66"/>
      <c r="P29" s="67"/>
      <c r="Q29" s="2"/>
      <c r="R29" s="2"/>
      <c r="S29" s="2" t="str">
        <f t="shared" si="0"/>
        <v>`LAST_EDIT_EMPL`  VARCHAR(10)NULL DEFAULT NULL COMMENT '최종수정사번 ()',</v>
      </c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D30" s="23"/>
      <c r="E30" s="2"/>
      <c r="F30" s="2"/>
      <c r="G30" s="15"/>
      <c r="H30" s="2"/>
      <c r="I30" s="2"/>
      <c r="J30" s="2"/>
      <c r="K30" s="2"/>
      <c r="L30" s="2"/>
      <c r="M30" s="2"/>
      <c r="N30" s="2"/>
      <c r="S30" s="3" t="s">
        <v>763</v>
      </c>
    </row>
    <row r="31" spans="1:26" ht="17.25" customHeight="1" x14ac:dyDescent="0.15">
      <c r="A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 t="s">
        <v>492</v>
      </c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4" t="s">
        <v>753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5" t="s">
        <v>545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5" t="s">
        <v>546</v>
      </c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5" t="s">
        <v>547</v>
      </c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</sheetData>
  <mergeCells count="28">
    <mergeCell ref="I29:P29"/>
    <mergeCell ref="I22:P22"/>
    <mergeCell ref="I16:P16"/>
    <mergeCell ref="I2:P2"/>
    <mergeCell ref="I3:P3"/>
    <mergeCell ref="I5:P5"/>
    <mergeCell ref="I14:P14"/>
    <mergeCell ref="I15:P15"/>
    <mergeCell ref="I27:P27"/>
    <mergeCell ref="I28:P28"/>
    <mergeCell ref="I17:P17"/>
    <mergeCell ref="I18:P18"/>
    <mergeCell ref="I19:P19"/>
    <mergeCell ref="I23:P23"/>
    <mergeCell ref="I24:P24"/>
    <mergeCell ref="I4:P4"/>
    <mergeCell ref="I20:P20"/>
    <mergeCell ref="I21:P21"/>
    <mergeCell ref="I25:P25"/>
    <mergeCell ref="I26:P26"/>
    <mergeCell ref="I6:P6"/>
    <mergeCell ref="I7:P7"/>
    <mergeCell ref="I8:P8"/>
    <mergeCell ref="I9:P9"/>
    <mergeCell ref="I10:P10"/>
    <mergeCell ref="I11:P11"/>
    <mergeCell ref="I12:P12"/>
    <mergeCell ref="I13:P13"/>
  </mergeCells>
  <phoneticPr fontId="1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5195-133A-4E1C-A2E9-99E962DAF70F}">
  <sheetPr>
    <tabColor rgb="FF00B0F0"/>
  </sheetPr>
  <dimension ref="A1:Z525"/>
  <sheetViews>
    <sheetView zoomScale="75" zoomScaleNormal="75" workbookViewId="0">
      <selection activeCell="I17" sqref="I17:P17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7.59765625" style="3" customWidth="1"/>
    <col min="19" max="19" width="52.22265625" style="3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 t="str">
        <f>CONCATENATE("CREATE TABLE `",TRIM(B3),"` (")</f>
        <v>CREATE TABLE `HUNT_PERS_MAST` (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str">
        <f>VLOOKUP(C3,테이블명!$A:$B,2,FALSE)</f>
        <v>HUNT_PERS_MAST</v>
      </c>
      <c r="C3" s="26" t="s">
        <v>572</v>
      </c>
      <c r="D3" s="26" t="str">
        <f>VLOOKUP(E3,컬럼명조립!B:C,2,FALSE)</f>
        <v>GRP_CODE</v>
      </c>
      <c r="E3" s="26" t="s">
        <v>600</v>
      </c>
      <c r="F3" s="38" t="s">
        <v>457</v>
      </c>
      <c r="G3" s="26" t="str">
        <f>VLOOKUP(E3,컬럼명조립!$B:$E,3,FALSE)</f>
        <v>VARCHAR</v>
      </c>
      <c r="H3" s="4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8" t="s">
        <v>461</v>
      </c>
      <c r="R3" s="2"/>
      <c r="S3" s="2" t="s">
        <v>605</v>
      </c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26" t="str">
        <f>VLOOKUP(C4,테이블명!$A:$B,2,FALSE)</f>
        <v>HUNT_PERS_MAST</v>
      </c>
      <c r="C4" s="26" t="s">
        <v>572</v>
      </c>
      <c r="D4" s="26" t="str">
        <f>VLOOKUP(E4,컬럼명조립!B:C,2,FALSE)</f>
        <v>CUST_ID</v>
      </c>
      <c r="E4" s="26" t="s">
        <v>495</v>
      </c>
      <c r="F4" s="38" t="s">
        <v>457</v>
      </c>
      <c r="G4" s="26" t="str">
        <f>VLOOKUP(E4,컬럼명조립!$B:$E,3,FALSE)</f>
        <v>VARCHAR</v>
      </c>
      <c r="H4" s="43">
        <f>VLOOKUP(E4,컬럼명조립!$B:$E,4,FALSE)</f>
        <v>50</v>
      </c>
      <c r="I4" s="65" t="s">
        <v>19</v>
      </c>
      <c r="J4" s="66"/>
      <c r="K4" s="66"/>
      <c r="L4" s="66"/>
      <c r="M4" s="66"/>
      <c r="N4" s="66"/>
      <c r="O4" s="66"/>
      <c r="P4" s="67"/>
      <c r="Q4" s="6"/>
      <c r="R4" s="2"/>
      <c r="S4" s="2" t="s">
        <v>565</v>
      </c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26" t="str">
        <f>VLOOKUP(C5,테이블명!$A:$B,2,FALSE)</f>
        <v>HUNT_PERS_MAST</v>
      </c>
      <c r="C5" s="26" t="s">
        <v>572</v>
      </c>
      <c r="D5" s="26" t="str">
        <f>VLOOKUP(E5,컬럼명조립!B:C,2,FALSE)</f>
        <v>SERI_NO</v>
      </c>
      <c r="E5" s="26" t="s">
        <v>652</v>
      </c>
      <c r="F5" s="26" t="s">
        <v>457</v>
      </c>
      <c r="G5" s="26" t="str">
        <f>VLOOKUP(E5,컬럼명조립!$B:$E,3,FALSE)</f>
        <v>INT</v>
      </c>
      <c r="H5" s="43">
        <f>VLOOKUP(E5,컬럼명조립!$B:$E,4,FALSE)</f>
        <v>9</v>
      </c>
      <c r="I5" s="68"/>
      <c r="J5" s="68"/>
      <c r="K5" s="68"/>
      <c r="L5" s="68"/>
      <c r="M5" s="68"/>
      <c r="N5" s="68"/>
      <c r="O5" s="68"/>
      <c r="P5" s="68"/>
      <c r="Q5" s="6"/>
      <c r="R5" s="2"/>
      <c r="S5" s="2" t="s">
        <v>750</v>
      </c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26" t="str">
        <f>VLOOKUP(C6,테이블명!$A:$B,2,FALSE)</f>
        <v>HUNT_PERS_MAST</v>
      </c>
      <c r="C6" s="26" t="s">
        <v>572</v>
      </c>
      <c r="D6" s="26" t="str">
        <f>VLOOKUP(E6,컬럼명조립!B:C,2,FALSE)</f>
        <v>YEAR_MEMB_YN</v>
      </c>
      <c r="E6" s="26" t="s">
        <v>611</v>
      </c>
      <c r="F6" s="26"/>
      <c r="G6" s="26" t="str">
        <f>VLOOKUP(E6,컬럼명조립!$B:$E,3,FALSE)</f>
        <v>VARCHAR</v>
      </c>
      <c r="H6" s="43">
        <f>VLOOKUP(E6,컬럼명조립!$B:$E,4,FALSE)</f>
        <v>1</v>
      </c>
      <c r="I6" s="62"/>
      <c r="J6" s="63"/>
      <c r="K6" s="63"/>
      <c r="L6" s="63"/>
      <c r="M6" s="63"/>
      <c r="N6" s="63"/>
      <c r="O6" s="63"/>
      <c r="P6" s="63"/>
      <c r="Q6" s="6"/>
      <c r="R6" s="2"/>
      <c r="S6" s="2" t="str">
        <f>CONCATENATE("`",TRIM(D6),"`  ",TRIM(G6),"(",H6,")NULL DEFAULT NULL COMMENT '",TRIM(E6)," (",TRIM(I6),")',")</f>
        <v>`YEAR_MEMB_YN`  VARCHAR(1)NULL DEFAULT NULL COMMENT '연회원여부 ()',</v>
      </c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26" t="str">
        <f>VLOOKUP(C7,테이블명!$A:$B,2,FALSE)</f>
        <v>HUNT_PERS_MAST</v>
      </c>
      <c r="C7" s="26" t="s">
        <v>572</v>
      </c>
      <c r="D7" s="26" t="str">
        <f>VLOOKUP(E7,컬럼명조립!B:C,2,FALSE)</f>
        <v>CLIE_ANNU_AMOU</v>
      </c>
      <c r="E7" s="26" t="s">
        <v>81</v>
      </c>
      <c r="F7" s="26"/>
      <c r="G7" s="26" t="str">
        <f>VLOOKUP(E7,컬럼명조립!$B:$E,3,FALSE)</f>
        <v>DECIMAL</v>
      </c>
      <c r="H7" s="43" t="str">
        <f>VLOOKUP(E7,컬럼명조립!$B:$E,4,FALSE)</f>
        <v>17,3</v>
      </c>
      <c r="I7" s="62"/>
      <c r="J7" s="63"/>
      <c r="K7" s="63"/>
      <c r="L7" s="63"/>
      <c r="M7" s="63"/>
      <c r="N7" s="63"/>
      <c r="O7" s="63"/>
      <c r="P7" s="63"/>
      <c r="Q7" s="6"/>
      <c r="R7" s="2"/>
      <c r="S7" s="2" t="str">
        <f t="shared" ref="S7:S40" si="0">CONCATENATE("`",TRIM(D7),"`  ",TRIM(G7),"(",H7,")NULL DEFAULT NULL COMMENT '",TRIM(E7)," (",TRIM(I7),")',")</f>
        <v>`CLIE_ANNU_AMOU`  DECIMAL(17,3)NULL DEFAULT NULL COMMENT '의뢰인연회비금액 ()',</v>
      </c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26" t="str">
        <f>VLOOKUP(C8,테이블명!$A:$B,2,FALSE)</f>
        <v>HUNT_PERS_MAST</v>
      </c>
      <c r="C8" s="26" t="s">
        <v>572</v>
      </c>
      <c r="D8" s="26" t="str">
        <f>VLOOKUP(E8,컬럼명조립!B:C,2,FALSE)</f>
        <v>INTR_CHAR_UNIT</v>
      </c>
      <c r="E8" s="26" t="s">
        <v>83</v>
      </c>
      <c r="F8" s="26"/>
      <c r="G8" s="26" t="str">
        <f>VLOOKUP(E8,컬럼명조립!$B:$E,3,FALSE)</f>
        <v>VARCHAR</v>
      </c>
      <c r="H8" s="43">
        <f>VLOOKUP(E8,컬럼명조립!$B:$E,4,FALSE)</f>
        <v>2</v>
      </c>
      <c r="I8" s="93" t="s">
        <v>84</v>
      </c>
      <c r="J8" s="63"/>
      <c r="K8" s="63"/>
      <c r="L8" s="63"/>
      <c r="M8" s="63"/>
      <c r="N8" s="63"/>
      <c r="O8" s="63"/>
      <c r="P8" s="63"/>
      <c r="Q8" s="6"/>
      <c r="R8" s="2"/>
      <c r="S8" s="2" t="str">
        <f t="shared" si="0"/>
        <v>`INTR_CHAR_UNIT`  VARCHAR(2)NULL DEFAULT NULL COMMENT '소개수수료단위 (1. 1개월, 2. 2개월 ….......... 12.12개월)',</v>
      </c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26" t="str">
        <f>VLOOKUP(C9,테이블명!$A:$B,2,FALSE)</f>
        <v>HUNT_PERS_MAST</v>
      </c>
      <c r="C9" s="26" t="s">
        <v>572</v>
      </c>
      <c r="D9" s="26" t="str">
        <f>VLOOKUP(E9,컬럼명조립!B:C,2,FALSE)</f>
        <v>INTR_CONT_POSS_YN</v>
      </c>
      <c r="E9" s="26" t="s">
        <v>41</v>
      </c>
      <c r="F9" s="26"/>
      <c r="G9" s="26" t="str">
        <f>VLOOKUP(E9,컬럼명조립!$B:$E,3,FALSE)</f>
        <v>VARCHAR</v>
      </c>
      <c r="H9" s="43">
        <f>VLOOKUP(E9,컬럼명조립!$B:$E,4,FALSE)</f>
        <v>1</v>
      </c>
      <c r="I9" s="62" t="s">
        <v>42</v>
      </c>
      <c r="J9" s="63"/>
      <c r="K9" s="63"/>
      <c r="L9" s="63"/>
      <c r="M9" s="63"/>
      <c r="N9" s="63"/>
      <c r="O9" s="63"/>
      <c r="P9" s="63"/>
      <c r="Q9" s="6"/>
      <c r="R9" s="2"/>
      <c r="S9" s="2" t="str">
        <f t="shared" si="0"/>
        <v>`INTR_CONT_POSS_YN`  VARCHAR(1)NULL DEFAULT NULL COMMENT '소개업체연락가능여부 (1. 소개업체연락받음, 2.소개업체 연락받지않음, 3. 연락 절대받지 않음)',</v>
      </c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26" t="str">
        <f>VLOOKUP(C10,테이블명!$A:$B,2,FALSE)</f>
        <v>HUNT_PERS_MAST</v>
      </c>
      <c r="C10" s="26" t="s">
        <v>572</v>
      </c>
      <c r="D10" s="26" t="str">
        <f>VLOOKUP(E10,컬럼명조립!B:C,2,FALSE)</f>
        <v>INTR_CHAR_GIVE_YN</v>
      </c>
      <c r="E10" s="26" t="s">
        <v>43</v>
      </c>
      <c r="F10" s="26"/>
      <c r="G10" s="26" t="str">
        <f>VLOOKUP(E10,컬럼명조립!$B:$E,3,FALSE)</f>
        <v>VARCHAR</v>
      </c>
      <c r="H10" s="43">
        <f>VLOOKUP(E10,컬럼명조립!$B:$E,4,FALSE)</f>
        <v>1</v>
      </c>
      <c r="I10" s="62" t="s">
        <v>44</v>
      </c>
      <c r="J10" s="63"/>
      <c r="K10" s="63"/>
      <c r="L10" s="63"/>
      <c r="M10" s="63"/>
      <c r="N10" s="63"/>
      <c r="O10" s="63"/>
      <c r="P10" s="63"/>
      <c r="Q10" s="6"/>
      <c r="R10" s="2"/>
      <c r="S10" s="2" t="str">
        <f t="shared" si="0"/>
        <v>`INTR_CHAR_GIVE_YN`  VARCHAR(1)NULL DEFAULT NULL COMMENT '소개업체수수료지급여부 (1. 지급가능, 2. 지급불가)',</v>
      </c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26" t="str">
        <f>VLOOKUP(C11,테이블명!$A:$B,2,FALSE)</f>
        <v>HUNT_PERS_MAST</v>
      </c>
      <c r="C11" s="26" t="s">
        <v>572</v>
      </c>
      <c r="D11" s="26" t="str">
        <f>VLOOKUP(E11,컬럼명조립!B:C,2,FALSE)</f>
        <v>INTR_CHAR_RATE</v>
      </c>
      <c r="E11" s="26" t="s">
        <v>45</v>
      </c>
      <c r="F11" s="26"/>
      <c r="G11" s="26" t="str">
        <f>VLOOKUP(E11,컬럼명조립!$B:$E,3,FALSE)</f>
        <v>DECIMAL</v>
      </c>
      <c r="H11" s="43" t="str">
        <f>VLOOKUP(E11,컬럼명조립!$B:$E,4,FALSE)</f>
        <v>6,3</v>
      </c>
      <c r="I11" s="62" t="s">
        <v>46</v>
      </c>
      <c r="J11" s="63"/>
      <c r="K11" s="63"/>
      <c r="L11" s="63"/>
      <c r="M11" s="63"/>
      <c r="N11" s="63"/>
      <c r="O11" s="63"/>
      <c r="P11" s="63"/>
      <c r="Q11" s="6"/>
      <c r="R11" s="2"/>
      <c r="S11" s="2" t="str">
        <f t="shared" si="0"/>
        <v>`INTR_CHAR_RATE`  DECIMAL(6,3)NULL DEFAULT NULL COMMENT '소개업체수수료율 (소개업체연락받고 수수료 지급시 급여에시 제공가능한 수수료 율)',</v>
      </c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26" t="str">
        <f>VLOOKUP(C12,테이블명!$A:$B,2,FALSE)</f>
        <v>HUNT_PERS_MAST</v>
      </c>
      <c r="C12" s="26" t="s">
        <v>572</v>
      </c>
      <c r="D12" s="26" t="str">
        <f>VLOOKUP(E12,컬럼명조립!B:C,2,FALSE)</f>
        <v>PAY_CATE_DIVI_CODE</v>
      </c>
      <c r="E12" s="26" t="s">
        <v>138</v>
      </c>
      <c r="F12" s="26"/>
      <c r="G12" s="26" t="str">
        <f>VLOOKUP(E12,컬럼명조립!$B:$E,3,FALSE)</f>
        <v>VARCHAR</v>
      </c>
      <c r="H12" s="43">
        <f>VLOOKUP(E12,컬럼명조립!$B:$E,4,FALSE)</f>
        <v>2</v>
      </c>
      <c r="I12" s="62" t="s">
        <v>615</v>
      </c>
      <c r="J12" s="63"/>
      <c r="K12" s="63"/>
      <c r="L12" s="63"/>
      <c r="M12" s="63"/>
      <c r="N12" s="63"/>
      <c r="O12" s="63"/>
      <c r="P12" s="63"/>
      <c r="Q12" s="6"/>
      <c r="R12" s="2"/>
      <c r="S12" s="2" t="str">
        <f t="shared" si="0"/>
        <v>`PAY_CATE_DIVI_CODE`  VARCHAR(2)NULL DEFAULT NULL COMMENT '급여유형구분코드 (01.월급, 02.주급, 03.일당, 04.파트)',</v>
      </c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26" t="str">
        <f>VLOOKUP(C13,테이블명!$A:$B,2,FALSE)</f>
        <v>HUNT_PERS_MAST</v>
      </c>
      <c r="C13" s="26" t="s">
        <v>572</v>
      </c>
      <c r="D13" s="26" t="str">
        <f>VLOOKUP(E13,컬럼명조립!B:C,2,FALSE)</f>
        <v>MORN_AFTE_DIVI_CODE</v>
      </c>
      <c r="E13" s="26" t="s">
        <v>134</v>
      </c>
      <c r="F13" s="26"/>
      <c r="G13" s="26" t="str">
        <f>VLOOKUP(E13,컬럼명조립!$B:$E,3,FALSE)</f>
        <v>VARCHAR</v>
      </c>
      <c r="H13" s="43">
        <f>VLOOKUP(E13,컬럼명조립!$B:$E,4,FALSE)</f>
        <v>1</v>
      </c>
      <c r="I13" s="62" t="s">
        <v>616</v>
      </c>
      <c r="J13" s="63"/>
      <c r="K13" s="63"/>
      <c r="L13" s="63"/>
      <c r="M13" s="63"/>
      <c r="N13" s="63"/>
      <c r="O13" s="63"/>
      <c r="P13" s="63"/>
      <c r="Q13" s="6"/>
      <c r="R13" s="2"/>
      <c r="S13" s="2" t="str">
        <f t="shared" si="0"/>
        <v>`MORN_AFTE_DIVI_CODE`  VARCHAR(1)NULL DEFAULT NULL COMMENT '오전오후구분코드 (01.상시근무, 02.오전, 03.오후, 04.야간, 05.필요시)',</v>
      </c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26" t="str">
        <f>VLOOKUP(C14,테이블명!$A:$B,2,FALSE)</f>
        <v>HUNT_PERS_MAST</v>
      </c>
      <c r="C14" s="26" t="s">
        <v>572</v>
      </c>
      <c r="D14" s="26" t="str">
        <f>VLOOKUP(E14,컬럼명조립!B:C,2,FALSE)</f>
        <v>ALLD_WORK_YN</v>
      </c>
      <c r="E14" s="26" t="s">
        <v>130</v>
      </c>
      <c r="F14" s="26"/>
      <c r="G14" s="26" t="str">
        <f>VLOOKUP(E14,컬럼명조립!$B:$E,3,FALSE)</f>
        <v>VARCHAR</v>
      </c>
      <c r="H14" s="43">
        <f>VLOOKUP(E14,컬럼명조립!$B:$E,4,FALSE)</f>
        <v>1</v>
      </c>
      <c r="I14" s="65" t="s">
        <v>480</v>
      </c>
      <c r="J14" s="66"/>
      <c r="K14" s="66"/>
      <c r="L14" s="66"/>
      <c r="M14" s="66"/>
      <c r="N14" s="66"/>
      <c r="O14" s="66"/>
      <c r="P14" s="67"/>
      <c r="Q14" s="6"/>
      <c r="R14" s="2"/>
      <c r="S14" s="2" t="str">
        <f t="shared" si="0"/>
        <v>`ALLD_WORK_YN`  VARCHAR(1)NULL DEFAULT NULL COMMENT '종일근무 (1.여, 0.부)',</v>
      </c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26" t="str">
        <f>VLOOKUP(C15,테이블명!$A:$B,2,FALSE)</f>
        <v>HUNT_PERS_MAST</v>
      </c>
      <c r="C15" s="26" t="s">
        <v>572</v>
      </c>
      <c r="D15" s="26" t="str">
        <f>VLOOKUP(E15,컬럼명조립!B:C,2,FALSE)</f>
        <v>MOND_WORK_YN</v>
      </c>
      <c r="E15" s="26" t="s">
        <v>124</v>
      </c>
      <c r="F15" s="26"/>
      <c r="G15" s="26" t="str">
        <f>VLOOKUP(E15,컬럼명조립!$B:$E,3,FALSE)</f>
        <v>VARCHAR</v>
      </c>
      <c r="H15" s="43">
        <f>VLOOKUP(E15,컬럼명조립!$B:$E,4,FALSE)</f>
        <v>1</v>
      </c>
      <c r="I15" s="65" t="s">
        <v>480</v>
      </c>
      <c r="J15" s="66"/>
      <c r="K15" s="66"/>
      <c r="L15" s="66"/>
      <c r="M15" s="66"/>
      <c r="N15" s="66"/>
      <c r="O15" s="66"/>
      <c r="P15" s="67"/>
      <c r="Q15" s="6"/>
      <c r="R15" s="2"/>
      <c r="S15" s="2" t="str">
        <f t="shared" si="0"/>
        <v>`MOND_WORK_YN`  VARCHAR(1)NULL DEFAULT NULL COMMENT '월요일근무여부 (1.여, 0.부)',</v>
      </c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26" t="str">
        <f>VLOOKUP(C16,테이블명!$A:$B,2,FALSE)</f>
        <v>HUNT_PERS_MAST</v>
      </c>
      <c r="C16" s="26" t="s">
        <v>572</v>
      </c>
      <c r="D16" s="26" t="str">
        <f>VLOOKUP(E16,컬럼명조립!B:C,2,FALSE)</f>
        <v>TUES_WORK_YN</v>
      </c>
      <c r="E16" s="26" t="s">
        <v>126</v>
      </c>
      <c r="F16" s="26"/>
      <c r="G16" s="26" t="str">
        <f>VLOOKUP(E16,컬럼명조립!$B:$E,3,FALSE)</f>
        <v>VARCHAR</v>
      </c>
      <c r="H16" s="43">
        <f>VLOOKUP(E16,컬럼명조립!$B:$E,4,FALSE)</f>
        <v>1</v>
      </c>
      <c r="I16" s="65" t="s">
        <v>480</v>
      </c>
      <c r="J16" s="66"/>
      <c r="K16" s="66"/>
      <c r="L16" s="66"/>
      <c r="M16" s="66"/>
      <c r="N16" s="66"/>
      <c r="O16" s="66"/>
      <c r="P16" s="67"/>
      <c r="Q16" s="6"/>
      <c r="R16" s="2"/>
      <c r="S16" s="2" t="str">
        <f t="shared" si="0"/>
        <v>`TUES_WORK_YN`  VARCHAR(1)NULL DEFAULT NULL COMMENT '화요일근무여부 (1.여, 0.부)',</v>
      </c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26" t="str">
        <f>VLOOKUP(C17,테이블명!$A:$B,2,FALSE)</f>
        <v>HUNT_PERS_MAST</v>
      </c>
      <c r="C17" s="26" t="s">
        <v>572</v>
      </c>
      <c r="D17" s="26" t="str">
        <f>VLOOKUP(E17,컬럼명조립!B:C,2,FALSE)</f>
        <v>WEDN_WORK_YN</v>
      </c>
      <c r="E17" s="26" t="s">
        <v>127</v>
      </c>
      <c r="F17" s="26"/>
      <c r="G17" s="26" t="str">
        <f>VLOOKUP(E17,컬럼명조립!$B:$E,3,FALSE)</f>
        <v>VARCHAR</v>
      </c>
      <c r="H17" s="43">
        <f>VLOOKUP(E17,컬럼명조립!$B:$E,4,FALSE)</f>
        <v>1</v>
      </c>
      <c r="I17" s="65" t="s">
        <v>480</v>
      </c>
      <c r="J17" s="66"/>
      <c r="K17" s="66"/>
      <c r="L17" s="66"/>
      <c r="M17" s="66"/>
      <c r="N17" s="66"/>
      <c r="O17" s="66"/>
      <c r="P17" s="67"/>
      <c r="Q17" s="6"/>
      <c r="R17" s="2"/>
      <c r="S17" s="2" t="str">
        <f t="shared" si="0"/>
        <v>`WEDN_WORK_YN`  VARCHAR(1)NULL DEFAULT NULL COMMENT '수요일근무여부 (1.여, 0.부)',</v>
      </c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6" t="str">
        <f>VLOOKUP(C18,테이블명!$A:$B,2,FALSE)</f>
        <v>HUNT_PERS_MAST</v>
      </c>
      <c r="C18" s="26" t="s">
        <v>572</v>
      </c>
      <c r="D18" s="26" t="str">
        <f>VLOOKUP(E18,컬럼명조립!B:C,2,FALSE)</f>
        <v>THUR_WORK_YN</v>
      </c>
      <c r="E18" s="26" t="s">
        <v>128</v>
      </c>
      <c r="F18" s="26"/>
      <c r="G18" s="26" t="str">
        <f>VLOOKUP(E18,컬럼명조립!$B:$E,3,FALSE)</f>
        <v>VARCHAR</v>
      </c>
      <c r="H18" s="43">
        <f>VLOOKUP(E18,컬럼명조립!$B:$E,4,FALSE)</f>
        <v>1</v>
      </c>
      <c r="I18" s="65" t="s">
        <v>480</v>
      </c>
      <c r="J18" s="66"/>
      <c r="K18" s="66"/>
      <c r="L18" s="66"/>
      <c r="M18" s="66"/>
      <c r="N18" s="66"/>
      <c r="O18" s="66"/>
      <c r="P18" s="67"/>
      <c r="Q18" s="6"/>
      <c r="R18" s="2"/>
      <c r="S18" s="2" t="str">
        <f t="shared" si="0"/>
        <v>`THUR_WORK_YN`  VARCHAR(1)NULL DEFAULT NULL COMMENT '목요일근무여부 (1.여, 0.부)',</v>
      </c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6" t="str">
        <f>VLOOKUP(C19,테이블명!$A:$B,2,FALSE)</f>
        <v>HUNT_PERS_MAST</v>
      </c>
      <c r="C19" s="26" t="s">
        <v>572</v>
      </c>
      <c r="D19" s="26" t="str">
        <f>VLOOKUP(E19,컬럼명조립!B:C,2,FALSE)</f>
        <v>FRID_WORK_YN</v>
      </c>
      <c r="E19" s="26" t="s">
        <v>129</v>
      </c>
      <c r="F19" s="26"/>
      <c r="G19" s="26" t="str">
        <f>VLOOKUP(E19,컬럼명조립!$B:$E,3,FALSE)</f>
        <v>VARCHAR</v>
      </c>
      <c r="H19" s="43">
        <f>VLOOKUP(E19,컬럼명조립!$B:$E,4,FALSE)</f>
        <v>1</v>
      </c>
      <c r="I19" s="65" t="s">
        <v>480</v>
      </c>
      <c r="J19" s="66"/>
      <c r="K19" s="66"/>
      <c r="L19" s="66"/>
      <c r="M19" s="66"/>
      <c r="N19" s="66"/>
      <c r="O19" s="66"/>
      <c r="P19" s="67"/>
      <c r="Q19" s="6"/>
      <c r="R19" s="2"/>
      <c r="S19" s="2" t="str">
        <f t="shared" si="0"/>
        <v>`FRID_WORK_YN`  VARCHAR(1)NULL DEFAULT NULL COMMENT '금요일근무여부 (1.여, 0.부)',</v>
      </c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6" t="str">
        <f>VLOOKUP(C20,테이블명!$A:$B,2,FALSE)</f>
        <v>HUNT_PERS_MAST</v>
      </c>
      <c r="C20" s="26" t="s">
        <v>572</v>
      </c>
      <c r="D20" s="26" t="str">
        <f>VLOOKUP(E20,컬럼명조립!B:C,2,FALSE)</f>
        <v>SATU_WORK_YN</v>
      </c>
      <c r="E20" s="26" t="s">
        <v>73</v>
      </c>
      <c r="F20" s="26"/>
      <c r="G20" s="26" t="str">
        <f>VLOOKUP(E20,컬럼명조립!$B:$E,3,FALSE)</f>
        <v>VARCHAR</v>
      </c>
      <c r="H20" s="43">
        <f>VLOOKUP(E20,컬럼명조립!$B:$E,4,FALSE)</f>
        <v>1</v>
      </c>
      <c r="I20" s="65" t="s">
        <v>480</v>
      </c>
      <c r="J20" s="66"/>
      <c r="K20" s="66"/>
      <c r="L20" s="66"/>
      <c r="M20" s="66"/>
      <c r="N20" s="66"/>
      <c r="O20" s="66"/>
      <c r="P20" s="67"/>
      <c r="Q20" s="6"/>
      <c r="R20" s="2"/>
      <c r="S20" s="2" t="str">
        <f t="shared" si="0"/>
        <v>`SATU_WORK_YN`  VARCHAR(1)NULL DEFAULT NULL COMMENT '토요일근무여부 (1.여, 0.부)',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6" t="str">
        <f>VLOOKUP(C21,테이블명!$A:$B,2,FALSE)</f>
        <v>HUNT_PERS_MAST</v>
      </c>
      <c r="C21" s="26" t="s">
        <v>572</v>
      </c>
      <c r="D21" s="26" t="str">
        <f>VLOOKUP(E21,컬럼명조립!B:C,2,FALSE)</f>
        <v>SUND_WORK_YN</v>
      </c>
      <c r="E21" s="26" t="s">
        <v>77</v>
      </c>
      <c r="F21" s="26"/>
      <c r="G21" s="26" t="str">
        <f>VLOOKUP(E21,컬럼명조립!$B:$E,3,FALSE)</f>
        <v>VARCHAR</v>
      </c>
      <c r="H21" s="43">
        <f>VLOOKUP(E21,컬럼명조립!$B:$E,4,FALSE)</f>
        <v>1</v>
      </c>
      <c r="I21" s="65" t="s">
        <v>480</v>
      </c>
      <c r="J21" s="66"/>
      <c r="K21" s="66"/>
      <c r="L21" s="66"/>
      <c r="M21" s="66"/>
      <c r="N21" s="66"/>
      <c r="O21" s="66"/>
      <c r="P21" s="67"/>
      <c r="Q21" s="6"/>
      <c r="R21" s="2"/>
      <c r="S21" s="2" t="str">
        <f t="shared" si="0"/>
        <v>`SUND_WORK_YN`  VARCHAR(1)NULL DEFAULT NULL COMMENT '일요일근무여부 (1.여, 0.부)',</v>
      </c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6" t="str">
        <f>VLOOKUP(C22,테이블명!$A:$B,2,FALSE)</f>
        <v>HUNT_PERS_MAST</v>
      </c>
      <c r="C22" s="26" t="s">
        <v>572</v>
      </c>
      <c r="D22" s="26" t="str">
        <f>VLOOKUP(E22,컬럼명조립!B:C,2,FALSE)</f>
        <v>WEEK_TIME_DIVI_CODE</v>
      </c>
      <c r="E22" s="26" t="s">
        <v>69</v>
      </c>
      <c r="F22" s="26"/>
      <c r="G22" s="26" t="str">
        <f>VLOOKUP(E22,컬럼명조립!$B:$E,3,FALSE)</f>
        <v>VARCHAR</v>
      </c>
      <c r="H22" s="43">
        <f>VLOOKUP(E22,컬럼명조립!$B:$E,4,FALSE)</f>
        <v>1</v>
      </c>
      <c r="I22" s="65" t="s">
        <v>613</v>
      </c>
      <c r="J22" s="66"/>
      <c r="K22" s="66"/>
      <c r="L22" s="66"/>
      <c r="M22" s="66"/>
      <c r="N22" s="66"/>
      <c r="O22" s="66"/>
      <c r="P22" s="67"/>
      <c r="Q22" s="6"/>
      <c r="R22" s="2"/>
      <c r="S22" s="2" t="str">
        <f t="shared" si="0"/>
        <v>`WEEK_TIME_DIVI_CODE`  VARCHAR(1)NULL DEFAULT NULL COMMENT '평일근무시간구분 (1.오전, 2.오후, 3.종일, 4.야간)',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6" t="str">
        <f>VLOOKUP(C23,테이블명!$A:$B,2,FALSE)</f>
        <v>HUNT_PERS_MAST</v>
      </c>
      <c r="C23" s="26" t="s">
        <v>572</v>
      </c>
      <c r="D23" s="26" t="str">
        <f>VLOOKUP(E23,컬럼명조립!B:C,2,FALSE)</f>
        <v>WEEK_STAR_TIME</v>
      </c>
      <c r="E23" s="26" t="s">
        <v>570</v>
      </c>
      <c r="F23" s="26"/>
      <c r="G23" s="26" t="str">
        <f>VLOOKUP(E23,컬럼명조립!$B:$E,3,FALSE)</f>
        <v>VARCHAR</v>
      </c>
      <c r="H23" s="43">
        <f>VLOOKUP(E23,컬럼명조립!$B:$E,4,FALSE)</f>
        <v>4</v>
      </c>
      <c r="I23" s="65" t="s">
        <v>614</v>
      </c>
      <c r="J23" s="66"/>
      <c r="K23" s="66"/>
      <c r="L23" s="66"/>
      <c r="M23" s="66"/>
      <c r="N23" s="66"/>
      <c r="O23" s="66"/>
      <c r="P23" s="67"/>
      <c r="Q23" s="6"/>
      <c r="R23" s="2"/>
      <c r="S23" s="2" t="str">
        <f t="shared" si="0"/>
        <v>`WEEK_STAR_TIME`  VARCHAR(4)NULL DEFAULT NULL COMMENT '평일근무시작시간 (근무시작 시간)',</v>
      </c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6" t="str">
        <f>VLOOKUP(C24,테이블명!$A:$B,2,FALSE)</f>
        <v>HUNT_PERS_MAST</v>
      </c>
      <c r="C24" s="26" t="s">
        <v>572</v>
      </c>
      <c r="D24" s="26" t="str">
        <f>VLOOKUP(E24,컬럼명조립!B:C,2,FALSE)</f>
        <v>SATU_TIME_DIVI_CODE</v>
      </c>
      <c r="E24" s="26" t="s">
        <v>74</v>
      </c>
      <c r="F24" s="26"/>
      <c r="G24" s="26" t="str">
        <f>VLOOKUP(E24,컬럼명조립!$B:$E,3,FALSE)</f>
        <v>VARCHAR</v>
      </c>
      <c r="H24" s="43">
        <f>VLOOKUP(E24,컬럼명조립!$B:$E,4,FALSE)</f>
        <v>2</v>
      </c>
      <c r="I24" s="65" t="s">
        <v>613</v>
      </c>
      <c r="J24" s="66"/>
      <c r="K24" s="66"/>
      <c r="L24" s="66"/>
      <c r="M24" s="66"/>
      <c r="N24" s="66"/>
      <c r="O24" s="66"/>
      <c r="P24" s="67"/>
      <c r="Q24" s="6"/>
      <c r="R24" s="2"/>
      <c r="S24" s="2" t="str">
        <f t="shared" si="0"/>
        <v>`SATU_TIME_DIVI_CODE`  VARCHAR(2)NULL DEFAULT NULL COMMENT '토요일근무시간구분코드 (1.오전, 2.오후, 3.종일, 4.야간)',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6" t="str">
        <f>VLOOKUP(C25,테이블명!$A:$B,2,FALSE)</f>
        <v>HUNT_PERS_MAST</v>
      </c>
      <c r="C25" s="26" t="s">
        <v>572</v>
      </c>
      <c r="D25" s="26" t="str">
        <f>VLOOKUP(E25,컬럼명조립!B:C,2,FALSE)</f>
        <v>SATU_STAR_TIME</v>
      </c>
      <c r="E25" s="26" t="s">
        <v>569</v>
      </c>
      <c r="F25" s="26"/>
      <c r="G25" s="26" t="str">
        <f>VLOOKUP(E25,컬럼명조립!$B:$E,3,FALSE)</f>
        <v>VARCHAR</v>
      </c>
      <c r="H25" s="43">
        <f>VLOOKUP(E25,컬럼명조립!$B:$E,4,FALSE)</f>
        <v>4</v>
      </c>
      <c r="I25" s="65" t="s">
        <v>614</v>
      </c>
      <c r="J25" s="66"/>
      <c r="K25" s="66"/>
      <c r="L25" s="66"/>
      <c r="M25" s="66"/>
      <c r="N25" s="66"/>
      <c r="O25" s="66"/>
      <c r="P25" s="67"/>
      <c r="Q25" s="6"/>
      <c r="R25" s="2"/>
      <c r="S25" s="2" t="str">
        <f t="shared" si="0"/>
        <v>`SATU_STAR_TIME`  VARCHAR(4)NULL DEFAULT NULL COMMENT '토요일근무시작시간 (근무시작 시간)',</v>
      </c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6" t="str">
        <f>VLOOKUP(C26,테이블명!$A:$B,2,FALSE)</f>
        <v>HUNT_PERS_MAST</v>
      </c>
      <c r="C26" s="26" t="s">
        <v>572</v>
      </c>
      <c r="D26" s="26" t="str">
        <f>VLOOKUP(E26,컬럼명조립!B:C,2,FALSE)</f>
        <v>SUND_WORK_TIME_DIVI_CODE</v>
      </c>
      <c r="E26" s="26" t="s">
        <v>78</v>
      </c>
      <c r="F26" s="26"/>
      <c r="G26" s="26" t="str">
        <f>VLOOKUP(E26,컬럼명조립!$B:$E,3,FALSE)</f>
        <v>VARCHAR</v>
      </c>
      <c r="H26" s="43">
        <f>VLOOKUP(E26,컬럼명조립!$B:$E,4,FALSE)</f>
        <v>2</v>
      </c>
      <c r="I26" s="65" t="s">
        <v>613</v>
      </c>
      <c r="J26" s="66"/>
      <c r="K26" s="66"/>
      <c r="L26" s="66"/>
      <c r="M26" s="66"/>
      <c r="N26" s="66"/>
      <c r="O26" s="66"/>
      <c r="P26" s="67"/>
      <c r="Q26" s="6"/>
      <c r="R26" s="2"/>
      <c r="S26" s="2" t="str">
        <f t="shared" si="0"/>
        <v>`SUND_WORK_TIME_DIVI_CODE`  VARCHAR(2)NULL DEFAULT NULL COMMENT '일요일근무시간구분 (1.오전, 2.오후, 3.종일, 4.야간)',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6" t="str">
        <f>VLOOKUP(C27,테이블명!$A:$B,2,FALSE)</f>
        <v>HUNT_PERS_MAST</v>
      </c>
      <c r="C27" s="26" t="s">
        <v>572</v>
      </c>
      <c r="D27" s="26" t="str">
        <f>VLOOKUP(E27,컬럼명조립!B:C,2,FALSE)</f>
        <v>SUND_WORK_STAR_TIME</v>
      </c>
      <c r="E27" s="26" t="s">
        <v>568</v>
      </c>
      <c r="F27" s="26"/>
      <c r="G27" s="26" t="str">
        <f>VLOOKUP(E27,컬럼명조립!$B:$E,3,FALSE)</f>
        <v>VARCHAR</v>
      </c>
      <c r="H27" s="43">
        <f>VLOOKUP(E27,컬럼명조립!$B:$E,4,FALSE)</f>
        <v>2</v>
      </c>
      <c r="I27" s="65" t="s">
        <v>614</v>
      </c>
      <c r="J27" s="66"/>
      <c r="K27" s="66"/>
      <c r="L27" s="66"/>
      <c r="M27" s="66"/>
      <c r="N27" s="66"/>
      <c r="O27" s="66"/>
      <c r="P27" s="67"/>
      <c r="Q27" s="6"/>
      <c r="R27" s="2"/>
      <c r="S27" s="2" t="str">
        <f t="shared" si="0"/>
        <v>`SUND_WORK_STAR_TIME`  VARCHAR(2)NULL DEFAULT NULL COMMENT '일요일근무시작시간 (근무시작 시간)',</v>
      </c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6" t="str">
        <f>VLOOKUP(C28,테이블명!$A:$B,2,FALSE)</f>
        <v>HUNT_PERS_MAST</v>
      </c>
      <c r="C28" s="26" t="s">
        <v>572</v>
      </c>
      <c r="D28" s="26" t="str">
        <f>VLOOKUP(E28,컬럼명조립!B:C,2,FALSE)</f>
        <v>SERV_ONE_AREA</v>
      </c>
      <c r="E28" s="26" t="s">
        <v>87</v>
      </c>
      <c r="F28" s="26"/>
      <c r="G28" s="26" t="str">
        <f>VLOOKUP(E28,컬럼명조립!$B:$E,3,FALSE)</f>
        <v>VARCHAR</v>
      </c>
      <c r="H28" s="43">
        <f>VLOOKUP(E28,컬럼명조립!$B:$E,4,FALSE)</f>
        <v>5</v>
      </c>
      <c r="I28" s="62" t="s">
        <v>617</v>
      </c>
      <c r="J28" s="63"/>
      <c r="K28" s="63"/>
      <c r="L28" s="63"/>
      <c r="M28" s="63"/>
      <c r="N28" s="63"/>
      <c r="O28" s="63"/>
      <c r="P28" s="63"/>
      <c r="Q28" s="6"/>
      <c r="R28" s="2"/>
      <c r="S28" s="2" t="str">
        <f t="shared" si="0"/>
        <v>`SERV_ONE_AREA`  VARCHAR(5)NULL DEFAULT NULL COMMENT '서비스1차지역 (우편번호기준)',</v>
      </c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6" t="str">
        <f>VLOOKUP(C29,테이블명!$A:$B,2,FALSE)</f>
        <v>HUNT_PERS_MAST</v>
      </c>
      <c r="C29" s="26" t="s">
        <v>572</v>
      </c>
      <c r="D29" s="26" t="str">
        <f>VLOOKUP(E29,컬럼명조립!B:C,2,FALSE)</f>
        <v>SERV_TWO_AREA</v>
      </c>
      <c r="E29" s="26" t="s">
        <v>88</v>
      </c>
      <c r="F29" s="26"/>
      <c r="G29" s="26" t="str">
        <f>VLOOKUP(E29,컬럼명조립!$B:$E,3,FALSE)</f>
        <v>VARCHAR</v>
      </c>
      <c r="H29" s="43">
        <f>VLOOKUP(E29,컬럼명조립!$B:$E,4,FALSE)</f>
        <v>5</v>
      </c>
      <c r="I29" s="62" t="s">
        <v>617</v>
      </c>
      <c r="J29" s="63"/>
      <c r="K29" s="63"/>
      <c r="L29" s="63"/>
      <c r="M29" s="63"/>
      <c r="N29" s="63"/>
      <c r="O29" s="63"/>
      <c r="P29" s="63"/>
      <c r="Q29" s="6"/>
      <c r="R29" s="2"/>
      <c r="S29" s="2" t="str">
        <f t="shared" si="0"/>
        <v>`SERV_TWO_AREA`  VARCHAR(5)NULL DEFAULT NULL COMMENT '서비스2차지역 (우편번호기준)',</v>
      </c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6" t="str">
        <f>VLOOKUP(C30,테이블명!$A:$B,2,FALSE)</f>
        <v>HUNT_PERS_MAST</v>
      </c>
      <c r="C30" s="26" t="s">
        <v>572</v>
      </c>
      <c r="D30" s="26" t="str">
        <f>VLOOKUP(E30,컬럼명조립!B:C,2,FALSE)</f>
        <v>SERV_THRE_AREA</v>
      </c>
      <c r="E30" s="26" t="s">
        <v>89</v>
      </c>
      <c r="F30" s="26"/>
      <c r="G30" s="26" t="str">
        <f>VLOOKUP(E30,컬럼명조립!$B:$E,3,FALSE)</f>
        <v>VARCHAR</v>
      </c>
      <c r="H30" s="43">
        <f>VLOOKUP(E30,컬럼명조립!$B:$E,4,FALSE)</f>
        <v>5</v>
      </c>
      <c r="I30" s="62" t="s">
        <v>617</v>
      </c>
      <c r="J30" s="63"/>
      <c r="K30" s="63"/>
      <c r="L30" s="63"/>
      <c r="M30" s="63"/>
      <c r="N30" s="63"/>
      <c r="O30" s="63"/>
      <c r="P30" s="63"/>
      <c r="Q30" s="6"/>
      <c r="R30" s="2"/>
      <c r="S30" s="2" t="str">
        <f t="shared" si="0"/>
        <v>`SERV_THRE_AREA`  VARCHAR(5)NULL DEFAULT NULL COMMENT '서비스3차지역 (우편번호기준)',</v>
      </c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6" t="str">
        <f>VLOOKUP(C31,테이블명!$A:$B,2,FALSE)</f>
        <v>HUNT_PERS_MAST</v>
      </c>
      <c r="C31" s="26" t="s">
        <v>572</v>
      </c>
      <c r="D31" s="26" t="str">
        <f>VLOOKUP(E31,컬럼명조립!B:C,2,FALSE)</f>
        <v>DEAL_STOP_YN</v>
      </c>
      <c r="E31" s="26" t="s">
        <v>90</v>
      </c>
      <c r="F31" s="26"/>
      <c r="G31" s="26" t="str">
        <f>VLOOKUP(E31,컬럼명조립!$B:$E,3,FALSE)</f>
        <v>VARCHAR</v>
      </c>
      <c r="H31" s="43">
        <f>VLOOKUP(E31,컬럼명조립!$B:$E,4,FALSE)</f>
        <v>1</v>
      </c>
      <c r="I31" s="62" t="s">
        <v>35</v>
      </c>
      <c r="J31" s="63"/>
      <c r="K31" s="63"/>
      <c r="L31" s="63"/>
      <c r="M31" s="63"/>
      <c r="N31" s="63"/>
      <c r="O31" s="63"/>
      <c r="P31" s="63"/>
      <c r="Q31" s="6"/>
      <c r="R31" s="2"/>
      <c r="S31" s="2" t="str">
        <f t="shared" si="0"/>
        <v>`DEAL_STOP_YN`  VARCHAR(1)NULL DEFAULT NULL COMMENT '거래정지유무 (1. 여, 2. 부)',</v>
      </c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6" t="str">
        <f>VLOOKUP(C32,테이블명!$A:$B,2,FALSE)</f>
        <v>HUNT_PERS_MAST</v>
      </c>
      <c r="C32" s="26" t="s">
        <v>572</v>
      </c>
      <c r="D32" s="26" t="str">
        <f>VLOOKUP(E32,컬럼명조립!B:C,2,FALSE)</f>
        <v>IDEN_INSU_DIVI_CODE</v>
      </c>
      <c r="E32" s="28" t="s">
        <v>713</v>
      </c>
      <c r="F32" s="26"/>
      <c r="G32" s="26" t="str">
        <f>VLOOKUP(E32,컬럼명조립!$B:$E,3,FALSE)</f>
        <v>VARCHAR</v>
      </c>
      <c r="H32" s="43">
        <f>VLOOKUP(E32,컬럼명조립!$B:$E,4,FALSE)</f>
        <v>1</v>
      </c>
      <c r="I32" s="62"/>
      <c r="J32" s="63"/>
      <c r="K32" s="63"/>
      <c r="L32" s="63"/>
      <c r="M32" s="63"/>
      <c r="N32" s="63"/>
      <c r="O32" s="63"/>
      <c r="P32" s="63"/>
      <c r="Q32" s="2"/>
      <c r="R32" s="2"/>
      <c r="S32" s="2" t="str">
        <f t="shared" si="0"/>
        <v>`IDEN_INSU_DIVI_CODE`  VARCHAR(1)NULL DEFAULT NULL COMMENT '신원보험구분코드 ()',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6" t="str">
        <f>VLOOKUP(C33,테이블명!$A:$B,2,FALSE)</f>
        <v>HUNT_PERS_MAST</v>
      </c>
      <c r="C33" s="26" t="s">
        <v>572</v>
      </c>
      <c r="D33" s="26" t="str">
        <f>VLOOKUP(E33,컬럼명조립!B:C,2,FALSE)</f>
        <v>IDEN_INSU_BURD_CODE</v>
      </c>
      <c r="E33" s="28" t="s">
        <v>712</v>
      </c>
      <c r="F33" s="26"/>
      <c r="G33" s="26" t="str">
        <f>VLOOKUP(E33,컬럼명조립!$B:$E,3,FALSE)</f>
        <v>VARCHAR</v>
      </c>
      <c r="H33" s="43">
        <f>VLOOKUP(E33,컬럼명조립!$B:$E,4,FALSE)</f>
        <v>1</v>
      </c>
      <c r="I33" s="62"/>
      <c r="J33" s="63"/>
      <c r="K33" s="63"/>
      <c r="L33" s="63"/>
      <c r="M33" s="63"/>
      <c r="N33" s="63"/>
      <c r="O33" s="63"/>
      <c r="P33" s="63"/>
      <c r="Q33" s="2"/>
      <c r="R33" s="2"/>
      <c r="S33" s="2" t="str">
        <f t="shared" si="0"/>
        <v>`IDEN_INSU_BURD_CODE`  VARCHAR(1)NULL DEFAULT NULL COMMENT '신원보험부담코드 ()',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6" t="str">
        <f>VLOOKUP(C34,테이블명!$A:$B,2,FALSE)</f>
        <v>HUNT_PERS_MAST</v>
      </c>
      <c r="C34" s="26" t="s">
        <v>572</v>
      </c>
      <c r="D34" s="26" t="str">
        <f>VLOOKUP(E34,컬럼명조립!B:C,2,FALSE)</f>
        <v>IDEN_INSU_CONS_REMA</v>
      </c>
      <c r="E34" s="28" t="s">
        <v>714</v>
      </c>
      <c r="F34" s="26"/>
      <c r="G34" s="26" t="str">
        <f>VLOOKUP(E34,컬럼명조립!$B:$E,3,FALSE)</f>
        <v>VARCHAR</v>
      </c>
      <c r="H34" s="43">
        <f>VLOOKUP(E34,컬럼명조립!$B:$E,4,FALSE)</f>
        <v>500</v>
      </c>
      <c r="I34" s="62"/>
      <c r="J34" s="63"/>
      <c r="K34" s="63"/>
      <c r="L34" s="63"/>
      <c r="M34" s="63"/>
      <c r="N34" s="63"/>
      <c r="O34" s="63"/>
      <c r="P34" s="63"/>
      <c r="Q34" s="2"/>
      <c r="R34" s="2"/>
      <c r="S34" s="2" t="str">
        <f t="shared" si="0"/>
        <v>`IDEN_INSU_CONS_REMA`  VARCHAR(500)NULL DEFAULT NULL COMMENT '신원보험협의내용 ()',</v>
      </c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6" t="str">
        <f>VLOOKUP(C35,테이블명!$A:$B,2,FALSE)</f>
        <v>HUNT_PERS_MAST</v>
      </c>
      <c r="C35" s="26" t="s">
        <v>572</v>
      </c>
      <c r="D35" s="26" t="str">
        <f>VLOOKUP(E35,컬럼명조립!B:C,2,FALSE)</f>
        <v>FIRS_CREA_DATE</v>
      </c>
      <c r="E35" s="33" t="s">
        <v>92</v>
      </c>
      <c r="F35" s="36"/>
      <c r="G35" s="26" t="str">
        <f>VLOOKUP(E35,컬럼명조립!$B:$E,3,FALSE)</f>
        <v>DATE</v>
      </c>
      <c r="H35" s="43">
        <f>VLOOKUP(E35,컬럼명조립!$B:$E,4,FALSE)</f>
        <v>0</v>
      </c>
      <c r="I35" s="62"/>
      <c r="J35" s="63"/>
      <c r="K35" s="63"/>
      <c r="L35" s="63"/>
      <c r="M35" s="63"/>
      <c r="N35" s="63"/>
      <c r="O35" s="63"/>
      <c r="P35" s="63"/>
      <c r="Q35" s="2"/>
      <c r="R35" s="2"/>
      <c r="S35" s="2" t="str">
        <f t="shared" si="0"/>
        <v>`FIRS_CREA_DATE`  DATE(0)NULL DEFAULT NULL COMMENT '최초생성일자 ()',</v>
      </c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6" t="str">
        <f>VLOOKUP(C36,테이블명!$A:$B,2,FALSE)</f>
        <v>HUNT_PERS_MAST</v>
      </c>
      <c r="C36" s="26" t="s">
        <v>572</v>
      </c>
      <c r="D36" s="26" t="str">
        <f>VLOOKUP(E36,컬럼명조립!B:C,2,FALSE)</f>
        <v>FIRS_CREA_TIME</v>
      </c>
      <c r="E36" s="33" t="s">
        <v>93</v>
      </c>
      <c r="F36" s="36"/>
      <c r="G36" s="26" t="str">
        <f>VLOOKUP(E36,컬럼명조립!$B:$E,3,FALSE)</f>
        <v>TIMESTAMP</v>
      </c>
      <c r="H36" s="43">
        <f>VLOOKUP(E36,컬럼명조립!$B:$E,4,FALSE)</f>
        <v>0</v>
      </c>
      <c r="I36" s="62"/>
      <c r="J36" s="62"/>
      <c r="K36" s="62"/>
      <c r="L36" s="62"/>
      <c r="M36" s="62"/>
      <c r="N36" s="62"/>
      <c r="O36" s="62"/>
      <c r="P36" s="62"/>
      <c r="Q36" s="2"/>
      <c r="R36" s="2"/>
      <c r="S36" s="2" t="str">
        <f t="shared" si="0"/>
        <v>`FIRS_CREA_TIME`  TIMESTAMP(0)NULL DEFAULT NULL COMMENT '최초생성시간 ()',</v>
      </c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6" t="str">
        <f>VLOOKUP(C37,테이블명!$A:$B,2,FALSE)</f>
        <v>HUNT_PERS_MAST</v>
      </c>
      <c r="C37" s="26" t="s">
        <v>572</v>
      </c>
      <c r="D37" s="26" t="str">
        <f>VLOOKUP(E37,컬럼명조립!B:C,2,FALSE)</f>
        <v>FIRS_CREA_EMPL</v>
      </c>
      <c r="E37" s="33" t="s">
        <v>482</v>
      </c>
      <c r="F37" s="36"/>
      <c r="G37" s="26" t="str">
        <f>VLOOKUP(E37,컬럼명조립!$B:$E,3,FALSE)</f>
        <v>VARCHAR</v>
      </c>
      <c r="H37" s="43">
        <f>VLOOKUP(E37,컬럼명조립!$B:$E,4,FALSE)</f>
        <v>10</v>
      </c>
      <c r="I37" s="62"/>
      <c r="J37" s="62"/>
      <c r="K37" s="62"/>
      <c r="L37" s="62"/>
      <c r="M37" s="62"/>
      <c r="N37" s="62"/>
      <c r="O37" s="62"/>
      <c r="P37" s="62"/>
      <c r="Q37" s="2"/>
      <c r="R37" s="2"/>
      <c r="S37" s="2" t="str">
        <f t="shared" si="0"/>
        <v>`FIRS_CREA_EMPL`  VARCHAR(10)NULL DEFAULT NULL COMMENT '최초생성사번 ()',</v>
      </c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6" t="str">
        <f>VLOOKUP(C38,테이블명!$A:$B,2,FALSE)</f>
        <v>HUNT_PERS_MAST</v>
      </c>
      <c r="C38" s="26" t="s">
        <v>572</v>
      </c>
      <c r="D38" s="26" t="str">
        <f>VLOOKUP(E38,컬럼명조립!B:C,2,FALSE)</f>
        <v>LAST_EDIT_DATE</v>
      </c>
      <c r="E38" s="33" t="s">
        <v>95</v>
      </c>
      <c r="F38" s="36"/>
      <c r="G38" s="26" t="str">
        <f>VLOOKUP(E38,컬럼명조립!$B:$E,3,FALSE)</f>
        <v>DATE</v>
      </c>
      <c r="H38" s="43">
        <f>VLOOKUP(E38,컬럼명조립!$B:$E,4,FALSE)</f>
        <v>0</v>
      </c>
      <c r="I38" s="62"/>
      <c r="J38" s="62"/>
      <c r="K38" s="62"/>
      <c r="L38" s="62"/>
      <c r="M38" s="62"/>
      <c r="N38" s="62"/>
      <c r="O38" s="62"/>
      <c r="P38" s="62"/>
      <c r="Q38" s="2"/>
      <c r="R38" s="2"/>
      <c r="S38" s="2" t="str">
        <f t="shared" si="0"/>
        <v>`LAST_EDIT_DATE`  DATE(0)NULL DEFAULT NULL COMMENT '최종수정일자 ()',</v>
      </c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6" t="str">
        <f>VLOOKUP(C39,테이블명!$A:$B,2,FALSE)</f>
        <v>HUNT_PERS_MAST</v>
      </c>
      <c r="C39" s="26" t="s">
        <v>572</v>
      </c>
      <c r="D39" s="26" t="str">
        <f>VLOOKUP(E39,컬럼명조립!B:C,2,FALSE)</f>
        <v>LAST_EDIT_TIME</v>
      </c>
      <c r="E39" s="33" t="s">
        <v>96</v>
      </c>
      <c r="F39" s="36"/>
      <c r="G39" s="26" t="str">
        <f>VLOOKUP(E39,컬럼명조립!$B:$E,3,FALSE)</f>
        <v>TIMESTAMP</v>
      </c>
      <c r="H39" s="43">
        <f>VLOOKUP(E39,컬럼명조립!$B:$E,4,FALSE)</f>
        <v>0</v>
      </c>
      <c r="I39" s="62"/>
      <c r="J39" s="62"/>
      <c r="K39" s="62"/>
      <c r="L39" s="62"/>
      <c r="M39" s="62"/>
      <c r="N39" s="62"/>
      <c r="O39" s="62"/>
      <c r="P39" s="62"/>
      <c r="Q39" s="2"/>
      <c r="R39" s="2"/>
      <c r="S39" s="2" t="str">
        <f t="shared" si="0"/>
        <v>`LAST_EDIT_TIME`  TIMESTAMP(0)NULL DEFAULT NULL COMMENT '최종수정시간 ()',</v>
      </c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6" t="str">
        <f>VLOOKUP(C40,테이블명!$A:$B,2,FALSE)</f>
        <v>HUNT_PERS_MAST</v>
      </c>
      <c r="C40" s="26" t="s">
        <v>572</v>
      </c>
      <c r="D40" s="26" t="str">
        <f>VLOOKUP(E40,컬럼명조립!B:C,2,FALSE)</f>
        <v>LAST_EDIT_EMPL</v>
      </c>
      <c r="E40" s="33" t="s">
        <v>481</v>
      </c>
      <c r="F40" s="36"/>
      <c r="G40" s="26" t="str">
        <f>VLOOKUP(E40,컬럼명조립!$B:$E,3,FALSE)</f>
        <v>VARCHAR</v>
      </c>
      <c r="H40" s="43">
        <f>VLOOKUP(E40,컬럼명조립!$B:$E,4,FALSE)</f>
        <v>10</v>
      </c>
      <c r="I40" s="62"/>
      <c r="J40" s="62"/>
      <c r="K40" s="62"/>
      <c r="L40" s="62"/>
      <c r="M40" s="62"/>
      <c r="N40" s="62"/>
      <c r="O40" s="62"/>
      <c r="P40" s="62"/>
      <c r="Q40" s="2"/>
      <c r="R40" s="2"/>
      <c r="S40" s="2" t="str">
        <f t="shared" si="0"/>
        <v>`LAST_EDIT_EMPL`  VARCHAR(10)NULL DEFAULT NULL COMMENT '최종수정사번 ()',</v>
      </c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763</v>
      </c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4" t="s">
        <v>492</v>
      </c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5" t="s">
        <v>576</v>
      </c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5" t="s">
        <v>545</v>
      </c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5" t="s">
        <v>546</v>
      </c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5" t="s">
        <v>547</v>
      </c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5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5" t="s">
        <v>449</v>
      </c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5" t="s">
        <v>450</v>
      </c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</sheetData>
  <mergeCells count="39">
    <mergeCell ref="I5:P5"/>
    <mergeCell ref="I2:P2"/>
    <mergeCell ref="I3:P3"/>
    <mergeCell ref="I6:P6"/>
    <mergeCell ref="I7:P7"/>
    <mergeCell ref="I4:P4"/>
    <mergeCell ref="I8:P8"/>
    <mergeCell ref="I9:P9"/>
    <mergeCell ref="I10:P10"/>
    <mergeCell ref="I11:P11"/>
    <mergeCell ref="I12:P12"/>
    <mergeCell ref="I13:P13"/>
    <mergeCell ref="I14:P14"/>
    <mergeCell ref="I25:P25"/>
    <mergeCell ref="I15:P15"/>
    <mergeCell ref="I17:P17"/>
    <mergeCell ref="I16:P16"/>
    <mergeCell ref="I18:P18"/>
    <mergeCell ref="I19:P19"/>
    <mergeCell ref="I20:P20"/>
    <mergeCell ref="I21:P21"/>
    <mergeCell ref="I22:P22"/>
    <mergeCell ref="I23:P23"/>
    <mergeCell ref="I24:P24"/>
    <mergeCell ref="I32:P32"/>
    <mergeCell ref="I26:P26"/>
    <mergeCell ref="I28:P28"/>
    <mergeCell ref="I29:P29"/>
    <mergeCell ref="I30:P30"/>
    <mergeCell ref="I31:P31"/>
    <mergeCell ref="I27:P27"/>
    <mergeCell ref="I38:P38"/>
    <mergeCell ref="I39:P39"/>
    <mergeCell ref="I40:P40"/>
    <mergeCell ref="I33:P33"/>
    <mergeCell ref="I34:P34"/>
    <mergeCell ref="I35:P35"/>
    <mergeCell ref="I36:P36"/>
    <mergeCell ref="I37:P37"/>
  </mergeCells>
  <phoneticPr fontId="1" type="noConversion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152-7B2B-4D01-8B4A-65DF9290A506}">
  <sheetPr>
    <tabColor rgb="FF00B0F0"/>
  </sheetPr>
  <dimension ref="A1:Z494"/>
  <sheetViews>
    <sheetView zoomScale="75" zoomScaleNormal="75" workbookViewId="0">
      <selection activeCell="I4" sqref="I4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7.59765625" style="3" customWidth="1"/>
    <col min="19" max="19" width="52.22265625" style="3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 t="str">
        <f>CONCATENATE("CREATE TABLE `",TRIM(B3),"` (")</f>
        <v>CREATE TABLE `HUNT_CUST_MAST` (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str">
        <f>VLOOKUP(C3,테이블명!$A:$B,2,FALSE)</f>
        <v>HUNT_CUST_MAST</v>
      </c>
      <c r="C3" s="26" t="s">
        <v>574</v>
      </c>
      <c r="D3" s="26" t="str">
        <f>VLOOKUP(E3,컬럼명조립!B:C,2,FALSE)</f>
        <v>GRP_CODE</v>
      </c>
      <c r="E3" s="26" t="s">
        <v>600</v>
      </c>
      <c r="F3" s="38" t="s">
        <v>457</v>
      </c>
      <c r="G3" s="26" t="str">
        <f>VLOOKUP(E3,컬럼명조립!$B:$E,3,FALSE)</f>
        <v>VARCHAR</v>
      </c>
      <c r="H3" s="4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24" t="s">
        <v>461</v>
      </c>
      <c r="R3" s="2"/>
      <c r="S3" s="2" t="s">
        <v>605</v>
      </c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26" t="str">
        <f>VLOOKUP(C4,테이블명!$A:$B,2,FALSE)</f>
        <v>HUNT_CUST_MAST</v>
      </c>
      <c r="C4" s="26" t="s">
        <v>574</v>
      </c>
      <c r="D4" s="26" t="str">
        <f>VLOOKUP(E4,컬럼명조립!B:C,2,FALSE)</f>
        <v>CUST_ID</v>
      </c>
      <c r="E4" s="26" t="s">
        <v>495</v>
      </c>
      <c r="F4" s="38" t="s">
        <v>457</v>
      </c>
      <c r="G4" s="26" t="str">
        <f>VLOOKUP(E4,컬럼명조립!$B:$E,3,FALSE)</f>
        <v>VARCHAR</v>
      </c>
      <c r="H4" s="43">
        <f>VLOOKUP(E4,컬럼명조립!$B:$E,4,FALSE)</f>
        <v>50</v>
      </c>
      <c r="I4" s="40" t="s">
        <v>19</v>
      </c>
      <c r="J4" s="41"/>
      <c r="K4" s="41"/>
      <c r="L4" s="41"/>
      <c r="M4" s="41"/>
      <c r="N4" s="41"/>
      <c r="O4" s="41"/>
      <c r="P4" s="42"/>
      <c r="Q4" s="25"/>
      <c r="R4" s="2"/>
      <c r="S4" s="2" t="s">
        <v>565</v>
      </c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26" t="str">
        <f>VLOOKUP(C5,테이블명!$A:$B,2,FALSE)</f>
        <v>HUNT_CUST_MAST</v>
      </c>
      <c r="C5" s="26" t="s">
        <v>574</v>
      </c>
      <c r="D5" s="26" t="str">
        <f>VLOOKUP(E5,컬럼명조립!B:C,2,FALSE)</f>
        <v>EMPL_HIST_SERI_NUMB</v>
      </c>
      <c r="E5" s="26" t="s">
        <v>478</v>
      </c>
      <c r="F5" s="26" t="s">
        <v>457</v>
      </c>
      <c r="G5" s="26" t="str">
        <f>VLOOKUP(E5,컬럼명조립!$B:$E,3,FALSE)</f>
        <v>INT</v>
      </c>
      <c r="H5" s="43">
        <f>VLOOKUP(E5,컬럼명조립!$B:$E,4,FALSE)</f>
        <v>9</v>
      </c>
      <c r="I5" s="68"/>
      <c r="J5" s="68"/>
      <c r="K5" s="68"/>
      <c r="L5" s="68"/>
      <c r="M5" s="68"/>
      <c r="N5" s="68"/>
      <c r="O5" s="68"/>
      <c r="P5" s="68"/>
      <c r="Q5" s="25"/>
      <c r="R5" s="2"/>
      <c r="S5" s="2" t="s">
        <v>750</v>
      </c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26" t="str">
        <f>VLOOKUP(C6,테이블명!$A:$B,2,FALSE)</f>
        <v>HUNT_CUST_MAST</v>
      </c>
      <c r="C6" s="26" t="s">
        <v>574</v>
      </c>
      <c r="D6" s="26" t="str">
        <f>VLOOKUP(E6,컬럼명조립!B:C,2,FALSE)</f>
        <v>YEAR_MEMB_YN</v>
      </c>
      <c r="E6" s="26" t="s">
        <v>611</v>
      </c>
      <c r="F6" s="26"/>
      <c r="G6" s="26" t="str">
        <f>VLOOKUP(E6,컬럼명조립!$B:$E,3,FALSE)</f>
        <v>VARCHAR</v>
      </c>
      <c r="H6" s="43">
        <f>VLOOKUP(E6,컬럼명조립!$B:$E,4,FALSE)</f>
        <v>1</v>
      </c>
      <c r="I6" s="62"/>
      <c r="J6" s="63"/>
      <c r="K6" s="63"/>
      <c r="L6" s="63"/>
      <c r="M6" s="63"/>
      <c r="N6" s="63"/>
      <c r="O6" s="63"/>
      <c r="P6" s="63"/>
      <c r="Q6" s="25"/>
      <c r="R6" s="2"/>
      <c r="S6" s="2" t="str">
        <f>CONCATENATE("`",TRIM(D6),"`  ",TRIM(G6),"(",H6,")NULL DEFAULT NULL COMMENT '",TRIM(E6)," (",TRIM(I6),")',")</f>
        <v>`YEAR_MEMB_YN`  VARCHAR(1)NULL DEFAULT NULL COMMENT '연회원여부 ()',</v>
      </c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26" t="str">
        <f>VLOOKUP(C7,테이블명!$A:$B,2,FALSE)</f>
        <v>HUNT_CUST_MAST</v>
      </c>
      <c r="C7" s="26" t="s">
        <v>574</v>
      </c>
      <c r="D7" s="26" t="str">
        <f>VLOOKUP(E7,컬럼명조립!B:C,2,FALSE)</f>
        <v>CLIE_ANNU_AMOU</v>
      </c>
      <c r="E7" s="26" t="s">
        <v>81</v>
      </c>
      <c r="F7" s="26"/>
      <c r="G7" s="26" t="str">
        <f>VLOOKUP(E7,컬럼명조립!$B:$E,3,FALSE)</f>
        <v>DECIMAL</v>
      </c>
      <c r="H7" s="43" t="str">
        <f>VLOOKUP(E7,컬럼명조립!$B:$E,4,FALSE)</f>
        <v>17,3</v>
      </c>
      <c r="I7" s="62"/>
      <c r="J7" s="63"/>
      <c r="K7" s="63"/>
      <c r="L7" s="63"/>
      <c r="M7" s="63"/>
      <c r="N7" s="63"/>
      <c r="O7" s="63"/>
      <c r="P7" s="63"/>
      <c r="Q7" s="25"/>
      <c r="R7" s="2"/>
      <c r="S7" s="2" t="str">
        <f t="shared" ref="S7:S42" si="0">CONCATENATE("`",TRIM(D7),"`  ",TRIM(G7),"(",H7,")NULL DEFAULT NULL COMMENT '",TRIM(E7)," (",TRIM(I7),")',")</f>
        <v>`CLIE_ANNU_AMOU`  DECIMAL(17,3)NULL DEFAULT NULL COMMENT '의뢰인연회비금액 ()',</v>
      </c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26" t="str">
        <f>VLOOKUP(C8,테이블명!$A:$B,2,FALSE)</f>
        <v>HUNT_CUST_MAST</v>
      </c>
      <c r="C8" s="26" t="s">
        <v>574</v>
      </c>
      <c r="D8" s="26" t="str">
        <f>VLOOKUP(E8,컬럼명조립!B:C,2,FALSE)</f>
        <v>INTR_CHAR_UNIT</v>
      </c>
      <c r="E8" s="26" t="s">
        <v>83</v>
      </c>
      <c r="F8" s="26"/>
      <c r="G8" s="26" t="str">
        <f>VLOOKUP(E8,컬럼명조립!$B:$E,3,FALSE)</f>
        <v>VARCHAR</v>
      </c>
      <c r="H8" s="43">
        <f>VLOOKUP(E8,컬럼명조립!$B:$E,4,FALSE)</f>
        <v>2</v>
      </c>
      <c r="I8" s="93" t="s">
        <v>84</v>
      </c>
      <c r="J8" s="63"/>
      <c r="K8" s="63"/>
      <c r="L8" s="63"/>
      <c r="M8" s="63"/>
      <c r="N8" s="63"/>
      <c r="O8" s="63"/>
      <c r="P8" s="63"/>
      <c r="Q8" s="25"/>
      <c r="R8" s="2"/>
      <c r="S8" s="2" t="str">
        <f t="shared" si="0"/>
        <v>`INTR_CHAR_UNIT`  VARCHAR(2)NULL DEFAULT NULL COMMENT '소개수수료단위 (1. 1개월, 2. 2개월 ….......... 12.12개월)',</v>
      </c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26" t="str">
        <f>VLOOKUP(C9,테이블명!$A:$B,2,FALSE)</f>
        <v>HUNT_CUST_MAST</v>
      </c>
      <c r="C9" s="26" t="s">
        <v>574</v>
      </c>
      <c r="D9" s="26" t="str">
        <f>VLOOKUP(E9,컬럼명조립!B:C,2,FALSE)</f>
        <v>INTR_CONT_POSS_YN</v>
      </c>
      <c r="E9" s="26" t="s">
        <v>41</v>
      </c>
      <c r="F9" s="26"/>
      <c r="G9" s="26" t="str">
        <f>VLOOKUP(E9,컬럼명조립!$B:$E,3,FALSE)</f>
        <v>VARCHAR</v>
      </c>
      <c r="H9" s="43">
        <f>VLOOKUP(E9,컬럼명조립!$B:$E,4,FALSE)</f>
        <v>1</v>
      </c>
      <c r="I9" s="62" t="s">
        <v>42</v>
      </c>
      <c r="J9" s="63"/>
      <c r="K9" s="63"/>
      <c r="L9" s="63"/>
      <c r="M9" s="63"/>
      <c r="N9" s="63"/>
      <c r="O9" s="63"/>
      <c r="P9" s="63"/>
      <c r="Q9" s="25"/>
      <c r="R9" s="2"/>
      <c r="S9" s="2" t="str">
        <f t="shared" si="0"/>
        <v>`INTR_CONT_POSS_YN`  VARCHAR(1)NULL DEFAULT NULL COMMENT '소개업체연락가능여부 (1. 소개업체연락받음, 2.소개업체 연락받지않음, 3. 연락 절대받지 않음)',</v>
      </c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26" t="str">
        <f>VLOOKUP(C10,테이블명!$A:$B,2,FALSE)</f>
        <v>HUNT_CUST_MAST</v>
      </c>
      <c r="C10" s="26" t="s">
        <v>574</v>
      </c>
      <c r="D10" s="26" t="str">
        <f>VLOOKUP(E10,컬럼명조립!B:C,2,FALSE)</f>
        <v>INTR_CHAR_GIVE_YN</v>
      </c>
      <c r="E10" s="26" t="s">
        <v>43</v>
      </c>
      <c r="F10" s="26"/>
      <c r="G10" s="26" t="str">
        <f>VLOOKUP(E10,컬럼명조립!$B:$E,3,FALSE)</f>
        <v>VARCHAR</v>
      </c>
      <c r="H10" s="43">
        <f>VLOOKUP(E10,컬럼명조립!$B:$E,4,FALSE)</f>
        <v>1</v>
      </c>
      <c r="I10" s="62" t="s">
        <v>44</v>
      </c>
      <c r="J10" s="63"/>
      <c r="K10" s="63"/>
      <c r="L10" s="63"/>
      <c r="M10" s="63"/>
      <c r="N10" s="63"/>
      <c r="O10" s="63"/>
      <c r="P10" s="63"/>
      <c r="Q10" s="25"/>
      <c r="R10" s="2"/>
      <c r="S10" s="2" t="str">
        <f t="shared" si="0"/>
        <v>`INTR_CHAR_GIVE_YN`  VARCHAR(1)NULL DEFAULT NULL COMMENT '소개업체수수료지급여부 (1. 지급가능, 2. 지급불가)',</v>
      </c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26" t="str">
        <f>VLOOKUP(C11,테이블명!$A:$B,2,FALSE)</f>
        <v>HUNT_CUST_MAST</v>
      </c>
      <c r="C11" s="26" t="s">
        <v>574</v>
      </c>
      <c r="D11" s="26" t="str">
        <f>VLOOKUP(E11,컬럼명조립!B:C,2,FALSE)</f>
        <v>INTR_CHAR_RATE</v>
      </c>
      <c r="E11" s="26" t="s">
        <v>45</v>
      </c>
      <c r="F11" s="26"/>
      <c r="G11" s="26" t="str">
        <f>VLOOKUP(E11,컬럼명조립!$B:$E,3,FALSE)</f>
        <v>DECIMAL</v>
      </c>
      <c r="H11" s="43" t="str">
        <f>VLOOKUP(E11,컬럼명조립!$B:$E,4,FALSE)</f>
        <v>6,3</v>
      </c>
      <c r="I11" s="62" t="s">
        <v>46</v>
      </c>
      <c r="J11" s="63"/>
      <c r="K11" s="63"/>
      <c r="L11" s="63"/>
      <c r="M11" s="63"/>
      <c r="N11" s="63"/>
      <c r="O11" s="63"/>
      <c r="P11" s="63"/>
      <c r="Q11" s="25"/>
      <c r="R11" s="2"/>
      <c r="S11" s="2" t="str">
        <f t="shared" si="0"/>
        <v>`INTR_CHAR_RATE`  DECIMAL(6,3)NULL DEFAULT NULL COMMENT '소개업체수수료율 (소개업체연락받고 수수료 지급시 급여에시 제공가능한 수수료 율)',</v>
      </c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26" t="str">
        <f>VLOOKUP(C12,테이블명!$A:$B,2,FALSE)</f>
        <v>HUNT_CUST_MAST</v>
      </c>
      <c r="C12" s="26" t="s">
        <v>574</v>
      </c>
      <c r="D12" s="26" t="str">
        <f>VLOOKUP(E12,컬럼명조립!B:C,2,FALSE)</f>
        <v>PAY_CATE_DIVI_CODE</v>
      </c>
      <c r="E12" s="26" t="s">
        <v>138</v>
      </c>
      <c r="F12" s="26"/>
      <c r="G12" s="26" t="str">
        <f>VLOOKUP(E12,컬럼명조립!$B:$E,3,FALSE)</f>
        <v>VARCHAR</v>
      </c>
      <c r="H12" s="43">
        <f>VLOOKUP(E12,컬럼명조립!$B:$E,4,FALSE)</f>
        <v>2</v>
      </c>
      <c r="I12" s="62" t="s">
        <v>615</v>
      </c>
      <c r="J12" s="63"/>
      <c r="K12" s="63"/>
      <c r="L12" s="63"/>
      <c r="M12" s="63"/>
      <c r="N12" s="63"/>
      <c r="O12" s="63"/>
      <c r="P12" s="63"/>
      <c r="Q12" s="25"/>
      <c r="R12" s="2"/>
      <c r="S12" s="2" t="str">
        <f t="shared" si="0"/>
        <v>`PAY_CATE_DIVI_CODE`  VARCHAR(2)NULL DEFAULT NULL COMMENT '급여유형구분코드 (01.월급, 02.주급, 03.일당, 04.파트)',</v>
      </c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26" t="str">
        <f>VLOOKUP(C13,테이블명!$A:$B,2,FALSE)</f>
        <v>HUNT_CUST_MAST</v>
      </c>
      <c r="C13" s="26" t="s">
        <v>574</v>
      </c>
      <c r="D13" s="26" t="str">
        <f>VLOOKUP(E13,컬럼명조립!B:C,2,FALSE)</f>
        <v>MORN_AFTE_DIVI_CODE</v>
      </c>
      <c r="E13" s="26" t="s">
        <v>134</v>
      </c>
      <c r="F13" s="26"/>
      <c r="G13" s="26" t="str">
        <f>VLOOKUP(E13,컬럼명조립!$B:$E,3,FALSE)</f>
        <v>VARCHAR</v>
      </c>
      <c r="H13" s="43">
        <f>VLOOKUP(E13,컬럼명조립!$B:$E,4,FALSE)</f>
        <v>1</v>
      </c>
      <c r="I13" s="62" t="s">
        <v>616</v>
      </c>
      <c r="J13" s="63"/>
      <c r="K13" s="63"/>
      <c r="L13" s="63"/>
      <c r="M13" s="63"/>
      <c r="N13" s="63"/>
      <c r="O13" s="63"/>
      <c r="P13" s="63"/>
      <c r="Q13" s="25"/>
      <c r="R13" s="2"/>
      <c r="S13" s="2" t="str">
        <f t="shared" si="0"/>
        <v>`MORN_AFTE_DIVI_CODE`  VARCHAR(1)NULL DEFAULT NULL COMMENT '오전오후구분코드 (01.상시근무, 02.오전, 03.오후, 04.야간, 05.필요시)',</v>
      </c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26" t="str">
        <f>VLOOKUP(C14,테이블명!$A:$B,2,FALSE)</f>
        <v>HUNT_CUST_MAST</v>
      </c>
      <c r="C14" s="26" t="s">
        <v>574</v>
      </c>
      <c r="D14" s="26" t="str">
        <f>VLOOKUP(E14,컬럼명조립!B:C,2,FALSE)</f>
        <v>ALLD_WORK_YN</v>
      </c>
      <c r="E14" s="26" t="s">
        <v>130</v>
      </c>
      <c r="F14" s="26"/>
      <c r="G14" s="26" t="str">
        <f>VLOOKUP(E14,컬럼명조립!$B:$E,3,FALSE)</f>
        <v>VARCHAR</v>
      </c>
      <c r="H14" s="43">
        <f>VLOOKUP(E14,컬럼명조립!$B:$E,4,FALSE)</f>
        <v>1</v>
      </c>
      <c r="I14" s="65" t="s">
        <v>480</v>
      </c>
      <c r="J14" s="66"/>
      <c r="K14" s="66"/>
      <c r="L14" s="66"/>
      <c r="M14" s="66"/>
      <c r="N14" s="66"/>
      <c r="O14" s="66"/>
      <c r="P14" s="67"/>
      <c r="Q14" s="25"/>
      <c r="R14" s="2"/>
      <c r="S14" s="2" t="str">
        <f t="shared" si="0"/>
        <v>`ALLD_WORK_YN`  VARCHAR(1)NULL DEFAULT NULL COMMENT '종일근무 (1.여, 0.부)',</v>
      </c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26" t="str">
        <f>VLOOKUP(C15,테이블명!$A:$B,2,FALSE)</f>
        <v>HUNT_CUST_MAST</v>
      </c>
      <c r="C15" s="26" t="s">
        <v>574</v>
      </c>
      <c r="D15" s="26" t="str">
        <f>VLOOKUP(E15,컬럼명조립!B:C,2,FALSE)</f>
        <v>MOND_WORK_YN</v>
      </c>
      <c r="E15" s="26" t="s">
        <v>124</v>
      </c>
      <c r="F15" s="26"/>
      <c r="G15" s="26" t="str">
        <f>VLOOKUP(E15,컬럼명조립!$B:$E,3,FALSE)</f>
        <v>VARCHAR</v>
      </c>
      <c r="H15" s="43">
        <f>VLOOKUP(E15,컬럼명조립!$B:$E,4,FALSE)</f>
        <v>1</v>
      </c>
      <c r="I15" s="65" t="s">
        <v>480</v>
      </c>
      <c r="J15" s="66"/>
      <c r="K15" s="66"/>
      <c r="L15" s="66"/>
      <c r="M15" s="66"/>
      <c r="N15" s="66"/>
      <c r="O15" s="66"/>
      <c r="P15" s="67"/>
      <c r="Q15" s="25"/>
      <c r="R15" s="2"/>
      <c r="S15" s="2" t="str">
        <f t="shared" si="0"/>
        <v>`MOND_WORK_YN`  VARCHAR(1)NULL DEFAULT NULL COMMENT '월요일근무여부 (1.여, 0.부)',</v>
      </c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26" t="str">
        <f>VLOOKUP(C16,테이블명!$A:$B,2,FALSE)</f>
        <v>HUNT_CUST_MAST</v>
      </c>
      <c r="C16" s="26" t="s">
        <v>574</v>
      </c>
      <c r="D16" s="26" t="str">
        <f>VLOOKUP(E16,컬럼명조립!B:C,2,FALSE)</f>
        <v>TUES_WORK_YN</v>
      </c>
      <c r="E16" s="26" t="s">
        <v>126</v>
      </c>
      <c r="F16" s="26"/>
      <c r="G16" s="26" t="str">
        <f>VLOOKUP(E16,컬럼명조립!$B:$E,3,FALSE)</f>
        <v>VARCHAR</v>
      </c>
      <c r="H16" s="43">
        <f>VLOOKUP(E16,컬럼명조립!$B:$E,4,FALSE)</f>
        <v>1</v>
      </c>
      <c r="I16" s="65" t="s">
        <v>480</v>
      </c>
      <c r="J16" s="66"/>
      <c r="K16" s="66"/>
      <c r="L16" s="66"/>
      <c r="M16" s="66"/>
      <c r="N16" s="66"/>
      <c r="O16" s="66"/>
      <c r="P16" s="67"/>
      <c r="Q16" s="25"/>
      <c r="R16" s="2"/>
      <c r="S16" s="2" t="str">
        <f t="shared" si="0"/>
        <v>`TUES_WORK_YN`  VARCHAR(1)NULL DEFAULT NULL COMMENT '화요일근무여부 (1.여, 0.부)',</v>
      </c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26" t="str">
        <f>VLOOKUP(C17,테이블명!$A:$B,2,FALSE)</f>
        <v>HUNT_CUST_MAST</v>
      </c>
      <c r="C17" s="26" t="s">
        <v>574</v>
      </c>
      <c r="D17" s="26" t="str">
        <f>VLOOKUP(E17,컬럼명조립!B:C,2,FALSE)</f>
        <v>WEDN_WORK_YN</v>
      </c>
      <c r="E17" s="26" t="s">
        <v>127</v>
      </c>
      <c r="F17" s="26"/>
      <c r="G17" s="26" t="str">
        <f>VLOOKUP(E17,컬럼명조립!$B:$E,3,FALSE)</f>
        <v>VARCHAR</v>
      </c>
      <c r="H17" s="43">
        <f>VLOOKUP(E17,컬럼명조립!$B:$E,4,FALSE)</f>
        <v>1</v>
      </c>
      <c r="I17" s="65" t="s">
        <v>480</v>
      </c>
      <c r="J17" s="66"/>
      <c r="K17" s="66"/>
      <c r="L17" s="66"/>
      <c r="M17" s="66"/>
      <c r="N17" s="66"/>
      <c r="O17" s="66"/>
      <c r="P17" s="67"/>
      <c r="Q17" s="25"/>
      <c r="R17" s="2"/>
      <c r="S17" s="2" t="str">
        <f t="shared" si="0"/>
        <v>`WEDN_WORK_YN`  VARCHAR(1)NULL DEFAULT NULL COMMENT '수요일근무여부 (1.여, 0.부)',</v>
      </c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6" t="str">
        <f>VLOOKUP(C18,테이블명!$A:$B,2,FALSE)</f>
        <v>HUNT_CUST_MAST</v>
      </c>
      <c r="C18" s="26" t="s">
        <v>574</v>
      </c>
      <c r="D18" s="26" t="str">
        <f>VLOOKUP(E18,컬럼명조립!B:C,2,FALSE)</f>
        <v>THUR_WORK_YN</v>
      </c>
      <c r="E18" s="26" t="s">
        <v>128</v>
      </c>
      <c r="F18" s="26"/>
      <c r="G18" s="26" t="str">
        <f>VLOOKUP(E18,컬럼명조립!$B:$E,3,FALSE)</f>
        <v>VARCHAR</v>
      </c>
      <c r="H18" s="43">
        <f>VLOOKUP(E18,컬럼명조립!$B:$E,4,FALSE)</f>
        <v>1</v>
      </c>
      <c r="I18" s="65" t="s">
        <v>480</v>
      </c>
      <c r="J18" s="66"/>
      <c r="K18" s="66"/>
      <c r="L18" s="66"/>
      <c r="M18" s="66"/>
      <c r="N18" s="66"/>
      <c r="O18" s="66"/>
      <c r="P18" s="67"/>
      <c r="Q18" s="25"/>
      <c r="R18" s="2"/>
      <c r="S18" s="2" t="str">
        <f t="shared" si="0"/>
        <v>`THUR_WORK_YN`  VARCHAR(1)NULL DEFAULT NULL COMMENT '목요일근무여부 (1.여, 0.부)',</v>
      </c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6" t="str">
        <f>VLOOKUP(C19,테이블명!$A:$B,2,FALSE)</f>
        <v>HUNT_CUST_MAST</v>
      </c>
      <c r="C19" s="26" t="s">
        <v>574</v>
      </c>
      <c r="D19" s="26" t="str">
        <f>VLOOKUP(E19,컬럼명조립!B:C,2,FALSE)</f>
        <v>FRID_WORK_YN</v>
      </c>
      <c r="E19" s="26" t="s">
        <v>129</v>
      </c>
      <c r="F19" s="26"/>
      <c r="G19" s="26" t="str">
        <f>VLOOKUP(E19,컬럼명조립!$B:$E,3,FALSE)</f>
        <v>VARCHAR</v>
      </c>
      <c r="H19" s="43">
        <f>VLOOKUP(E19,컬럼명조립!$B:$E,4,FALSE)</f>
        <v>1</v>
      </c>
      <c r="I19" s="65" t="s">
        <v>480</v>
      </c>
      <c r="J19" s="66"/>
      <c r="K19" s="66"/>
      <c r="L19" s="66"/>
      <c r="M19" s="66"/>
      <c r="N19" s="66"/>
      <c r="O19" s="66"/>
      <c r="P19" s="67"/>
      <c r="Q19" s="25"/>
      <c r="R19" s="2"/>
      <c r="S19" s="2" t="str">
        <f t="shared" si="0"/>
        <v>`FRID_WORK_YN`  VARCHAR(1)NULL DEFAULT NULL COMMENT '금요일근무여부 (1.여, 0.부)',</v>
      </c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6" t="str">
        <f>VLOOKUP(C20,테이블명!$A:$B,2,FALSE)</f>
        <v>HUNT_CUST_MAST</v>
      </c>
      <c r="C20" s="26" t="s">
        <v>574</v>
      </c>
      <c r="D20" s="26" t="str">
        <f>VLOOKUP(E20,컬럼명조립!B:C,2,FALSE)</f>
        <v>SATU_WORK_YN</v>
      </c>
      <c r="E20" s="26" t="s">
        <v>73</v>
      </c>
      <c r="F20" s="26"/>
      <c r="G20" s="26" t="str">
        <f>VLOOKUP(E20,컬럼명조립!$B:$E,3,FALSE)</f>
        <v>VARCHAR</v>
      </c>
      <c r="H20" s="43">
        <f>VLOOKUP(E20,컬럼명조립!$B:$E,4,FALSE)</f>
        <v>1</v>
      </c>
      <c r="I20" s="65" t="s">
        <v>480</v>
      </c>
      <c r="J20" s="66"/>
      <c r="K20" s="66"/>
      <c r="L20" s="66"/>
      <c r="M20" s="66"/>
      <c r="N20" s="66"/>
      <c r="O20" s="66"/>
      <c r="P20" s="67"/>
      <c r="Q20" s="25"/>
      <c r="R20" s="2"/>
      <c r="S20" s="2" t="str">
        <f t="shared" si="0"/>
        <v>`SATU_WORK_YN`  VARCHAR(1)NULL DEFAULT NULL COMMENT '토요일근무여부 (1.여, 0.부)',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6" t="str">
        <f>VLOOKUP(C21,테이블명!$A:$B,2,FALSE)</f>
        <v>HUNT_CUST_MAST</v>
      </c>
      <c r="C21" s="26" t="s">
        <v>574</v>
      </c>
      <c r="D21" s="26" t="str">
        <f>VLOOKUP(E21,컬럼명조립!B:C,2,FALSE)</f>
        <v>SUND_WORK_YN</v>
      </c>
      <c r="E21" s="26" t="s">
        <v>77</v>
      </c>
      <c r="F21" s="26"/>
      <c r="G21" s="26" t="str">
        <f>VLOOKUP(E21,컬럼명조립!$B:$E,3,FALSE)</f>
        <v>VARCHAR</v>
      </c>
      <c r="H21" s="43">
        <f>VLOOKUP(E21,컬럼명조립!$B:$E,4,FALSE)</f>
        <v>1</v>
      </c>
      <c r="I21" s="65" t="s">
        <v>480</v>
      </c>
      <c r="J21" s="66"/>
      <c r="K21" s="66"/>
      <c r="L21" s="66"/>
      <c r="M21" s="66"/>
      <c r="N21" s="66"/>
      <c r="O21" s="66"/>
      <c r="P21" s="67"/>
      <c r="Q21" s="25"/>
      <c r="R21" s="2"/>
      <c r="S21" s="2" t="str">
        <f t="shared" si="0"/>
        <v>`SUND_WORK_YN`  VARCHAR(1)NULL DEFAULT NULL COMMENT '일요일근무여부 (1.여, 0.부)',</v>
      </c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6" t="str">
        <f>VLOOKUP(C22,테이블명!$A:$B,2,FALSE)</f>
        <v>HUNT_CUST_MAST</v>
      </c>
      <c r="C22" s="26" t="s">
        <v>574</v>
      </c>
      <c r="D22" s="26" t="str">
        <f>VLOOKUP(E22,컬럼명조립!B:C,2,FALSE)</f>
        <v>WEEK_TIME_DIVI_CODE</v>
      </c>
      <c r="E22" s="26" t="s">
        <v>69</v>
      </c>
      <c r="F22" s="26"/>
      <c r="G22" s="26" t="str">
        <f>VLOOKUP(E22,컬럼명조립!$B:$E,3,FALSE)</f>
        <v>VARCHAR</v>
      </c>
      <c r="H22" s="43">
        <f>VLOOKUP(E22,컬럼명조립!$B:$E,4,FALSE)</f>
        <v>1</v>
      </c>
      <c r="I22" s="65" t="s">
        <v>613</v>
      </c>
      <c r="J22" s="66"/>
      <c r="K22" s="66"/>
      <c r="L22" s="66"/>
      <c r="M22" s="66"/>
      <c r="N22" s="66"/>
      <c r="O22" s="66"/>
      <c r="P22" s="67"/>
      <c r="Q22" s="25"/>
      <c r="R22" s="2"/>
      <c r="S22" s="2" t="str">
        <f t="shared" si="0"/>
        <v>`WEEK_TIME_DIVI_CODE`  VARCHAR(1)NULL DEFAULT NULL COMMENT '평일근무시간구분 (1.오전, 2.오후, 3.종일, 4.야간)',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6" t="str">
        <f>VLOOKUP(C23,테이블명!$A:$B,2,FALSE)</f>
        <v>HUNT_CUST_MAST</v>
      </c>
      <c r="C23" s="26" t="s">
        <v>574</v>
      </c>
      <c r="D23" s="26" t="str">
        <f>VLOOKUP(E23,컬럼명조립!B:C,2,FALSE)</f>
        <v>WEEK_STAR_TIME</v>
      </c>
      <c r="E23" s="26" t="s">
        <v>570</v>
      </c>
      <c r="F23" s="26"/>
      <c r="G23" s="26" t="str">
        <f>VLOOKUP(E23,컬럼명조립!$B:$E,3,FALSE)</f>
        <v>VARCHAR</v>
      </c>
      <c r="H23" s="43">
        <f>VLOOKUP(E23,컬럼명조립!$B:$E,4,FALSE)</f>
        <v>4</v>
      </c>
      <c r="I23" s="65" t="s">
        <v>614</v>
      </c>
      <c r="J23" s="66"/>
      <c r="K23" s="66"/>
      <c r="L23" s="66"/>
      <c r="M23" s="66"/>
      <c r="N23" s="66"/>
      <c r="O23" s="66"/>
      <c r="P23" s="67"/>
      <c r="Q23" s="25"/>
      <c r="R23" s="2"/>
      <c r="S23" s="2" t="str">
        <f t="shared" si="0"/>
        <v>`WEEK_STAR_TIME`  VARCHAR(4)NULL DEFAULT NULL COMMENT '평일근무시작시간 (근무시작 시간)',</v>
      </c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6" t="str">
        <f>VLOOKUP(C24,테이블명!$A:$B,2,FALSE)</f>
        <v>HUNT_CUST_MAST</v>
      </c>
      <c r="C24" s="26" t="s">
        <v>574</v>
      </c>
      <c r="D24" s="26" t="str">
        <f>VLOOKUP(E24,컬럼명조립!B:C,2,FALSE)</f>
        <v>SATU_TIME_DIVI_CODE</v>
      </c>
      <c r="E24" s="26" t="s">
        <v>74</v>
      </c>
      <c r="F24" s="26"/>
      <c r="G24" s="26" t="str">
        <f>VLOOKUP(E24,컬럼명조립!$B:$E,3,FALSE)</f>
        <v>VARCHAR</v>
      </c>
      <c r="H24" s="43">
        <f>VLOOKUP(E24,컬럼명조립!$B:$E,4,FALSE)</f>
        <v>2</v>
      </c>
      <c r="I24" s="65" t="s">
        <v>613</v>
      </c>
      <c r="J24" s="66"/>
      <c r="K24" s="66"/>
      <c r="L24" s="66"/>
      <c r="M24" s="66"/>
      <c r="N24" s="66"/>
      <c r="O24" s="66"/>
      <c r="P24" s="67"/>
      <c r="Q24" s="25"/>
      <c r="R24" s="2"/>
      <c r="S24" s="2" t="str">
        <f t="shared" si="0"/>
        <v>`SATU_TIME_DIVI_CODE`  VARCHAR(2)NULL DEFAULT NULL COMMENT '토요일근무시간구분코드 (1.오전, 2.오후, 3.종일, 4.야간)',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6" t="str">
        <f>VLOOKUP(C25,테이블명!$A:$B,2,FALSE)</f>
        <v>HUNT_CUST_MAST</v>
      </c>
      <c r="C25" s="26" t="s">
        <v>574</v>
      </c>
      <c r="D25" s="26" t="str">
        <f>VLOOKUP(E25,컬럼명조립!B:C,2,FALSE)</f>
        <v>SATU_STAR_TIME</v>
      </c>
      <c r="E25" s="26" t="s">
        <v>569</v>
      </c>
      <c r="F25" s="26"/>
      <c r="G25" s="26" t="str">
        <f>VLOOKUP(E25,컬럼명조립!$B:$E,3,FALSE)</f>
        <v>VARCHAR</v>
      </c>
      <c r="H25" s="43">
        <f>VLOOKUP(E25,컬럼명조립!$B:$E,4,FALSE)</f>
        <v>4</v>
      </c>
      <c r="I25" s="65" t="s">
        <v>614</v>
      </c>
      <c r="J25" s="66"/>
      <c r="K25" s="66"/>
      <c r="L25" s="66"/>
      <c r="M25" s="66"/>
      <c r="N25" s="66"/>
      <c r="O25" s="66"/>
      <c r="P25" s="67"/>
      <c r="Q25" s="25"/>
      <c r="R25" s="2"/>
      <c r="S25" s="2" t="str">
        <f t="shared" si="0"/>
        <v>`SATU_STAR_TIME`  VARCHAR(4)NULL DEFAULT NULL COMMENT '토요일근무시작시간 (근무시작 시간)',</v>
      </c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6" t="str">
        <f>VLOOKUP(C26,테이블명!$A:$B,2,FALSE)</f>
        <v>HUNT_CUST_MAST</v>
      </c>
      <c r="C26" s="26" t="s">
        <v>574</v>
      </c>
      <c r="D26" s="26" t="str">
        <f>VLOOKUP(E26,컬럼명조립!B:C,2,FALSE)</f>
        <v>SUND_WORK_TIME_DIVI_CODE</v>
      </c>
      <c r="E26" s="26" t="s">
        <v>78</v>
      </c>
      <c r="F26" s="26"/>
      <c r="G26" s="26" t="str">
        <f>VLOOKUP(E26,컬럼명조립!$B:$E,3,FALSE)</f>
        <v>VARCHAR</v>
      </c>
      <c r="H26" s="43">
        <f>VLOOKUP(E26,컬럼명조립!$B:$E,4,FALSE)</f>
        <v>2</v>
      </c>
      <c r="I26" s="65" t="s">
        <v>613</v>
      </c>
      <c r="J26" s="66"/>
      <c r="K26" s="66"/>
      <c r="L26" s="66"/>
      <c r="M26" s="66"/>
      <c r="N26" s="66"/>
      <c r="O26" s="66"/>
      <c r="P26" s="67"/>
      <c r="Q26" s="25"/>
      <c r="R26" s="2"/>
      <c r="S26" s="2" t="str">
        <f t="shared" si="0"/>
        <v>`SUND_WORK_TIME_DIVI_CODE`  VARCHAR(2)NULL DEFAULT NULL COMMENT '일요일근무시간구분 (1.오전, 2.오후, 3.종일, 4.야간)',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6" t="str">
        <f>VLOOKUP(C27,테이블명!$A:$B,2,FALSE)</f>
        <v>HUNT_CUST_MAST</v>
      </c>
      <c r="C27" s="26" t="s">
        <v>574</v>
      </c>
      <c r="D27" s="26" t="str">
        <f>VLOOKUP(E27,컬럼명조립!B:C,2,FALSE)</f>
        <v>SUND_WORK_STAR_TIME</v>
      </c>
      <c r="E27" s="26" t="s">
        <v>568</v>
      </c>
      <c r="F27" s="26"/>
      <c r="G27" s="26" t="str">
        <f>VLOOKUP(E27,컬럼명조립!$B:$E,3,FALSE)</f>
        <v>VARCHAR</v>
      </c>
      <c r="H27" s="43">
        <f>VLOOKUP(E27,컬럼명조립!$B:$E,4,FALSE)</f>
        <v>2</v>
      </c>
      <c r="I27" s="65" t="s">
        <v>614</v>
      </c>
      <c r="J27" s="66"/>
      <c r="K27" s="66"/>
      <c r="L27" s="66"/>
      <c r="M27" s="66"/>
      <c r="N27" s="66"/>
      <c r="O27" s="66"/>
      <c r="P27" s="67"/>
      <c r="Q27" s="25"/>
      <c r="R27" s="2"/>
      <c r="S27" s="2" t="str">
        <f t="shared" si="0"/>
        <v>`SUND_WORK_STAR_TIME`  VARCHAR(2)NULL DEFAULT NULL COMMENT '일요일근무시작시간 (근무시작 시간)',</v>
      </c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6" t="str">
        <f>VLOOKUP(C28,테이블명!$A:$B,2,FALSE)</f>
        <v>HUNT_CUST_MAST</v>
      </c>
      <c r="C28" s="26" t="s">
        <v>574</v>
      </c>
      <c r="D28" s="26" t="str">
        <f>VLOOKUP(E28,컬럼명조립!B:C,2,FALSE)</f>
        <v>SERV_ONE_AREA</v>
      </c>
      <c r="E28" s="26" t="s">
        <v>87</v>
      </c>
      <c r="F28" s="26"/>
      <c r="G28" s="26" t="str">
        <f>VLOOKUP(E28,컬럼명조립!$B:$E,3,FALSE)</f>
        <v>VARCHAR</v>
      </c>
      <c r="H28" s="43">
        <f>VLOOKUP(E28,컬럼명조립!$B:$E,4,FALSE)</f>
        <v>5</v>
      </c>
      <c r="I28" s="62" t="s">
        <v>617</v>
      </c>
      <c r="J28" s="63"/>
      <c r="K28" s="63"/>
      <c r="L28" s="63"/>
      <c r="M28" s="63"/>
      <c r="N28" s="63"/>
      <c r="O28" s="63"/>
      <c r="P28" s="63"/>
      <c r="Q28" s="25"/>
      <c r="R28" s="2"/>
      <c r="S28" s="2" t="str">
        <f t="shared" si="0"/>
        <v>`SERV_ONE_AREA`  VARCHAR(5)NULL DEFAULT NULL COMMENT '서비스1차지역 (우편번호기준)',</v>
      </c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6" t="str">
        <f>VLOOKUP(C29,테이블명!$A:$B,2,FALSE)</f>
        <v>HUNT_CUST_MAST</v>
      </c>
      <c r="C29" s="26" t="s">
        <v>574</v>
      </c>
      <c r="D29" s="26" t="str">
        <f>VLOOKUP(E29,컬럼명조립!B:C,2,FALSE)</f>
        <v>SERV_TWO_AREA</v>
      </c>
      <c r="E29" s="26" t="s">
        <v>88</v>
      </c>
      <c r="F29" s="26"/>
      <c r="G29" s="26" t="str">
        <f>VLOOKUP(E29,컬럼명조립!$B:$E,3,FALSE)</f>
        <v>VARCHAR</v>
      </c>
      <c r="H29" s="43">
        <f>VLOOKUP(E29,컬럼명조립!$B:$E,4,FALSE)</f>
        <v>5</v>
      </c>
      <c r="I29" s="62" t="s">
        <v>617</v>
      </c>
      <c r="J29" s="63"/>
      <c r="K29" s="63"/>
      <c r="L29" s="63"/>
      <c r="M29" s="63"/>
      <c r="N29" s="63"/>
      <c r="O29" s="63"/>
      <c r="P29" s="63"/>
      <c r="Q29" s="25"/>
      <c r="R29" s="2"/>
      <c r="S29" s="2" t="str">
        <f t="shared" si="0"/>
        <v>`SERV_TWO_AREA`  VARCHAR(5)NULL DEFAULT NULL COMMENT '서비스2차지역 (우편번호기준)',</v>
      </c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6" t="str">
        <f>VLOOKUP(C30,테이블명!$A:$B,2,FALSE)</f>
        <v>HUNT_CUST_MAST</v>
      </c>
      <c r="C30" s="26" t="s">
        <v>574</v>
      </c>
      <c r="D30" s="26" t="str">
        <f>VLOOKUP(E30,컬럼명조립!B:C,2,FALSE)</f>
        <v>SERV_THRE_AREA</v>
      </c>
      <c r="E30" s="26" t="s">
        <v>89</v>
      </c>
      <c r="F30" s="26"/>
      <c r="G30" s="26" t="str">
        <f>VLOOKUP(E30,컬럼명조립!$B:$E,3,FALSE)</f>
        <v>VARCHAR</v>
      </c>
      <c r="H30" s="43">
        <f>VLOOKUP(E30,컬럼명조립!$B:$E,4,FALSE)</f>
        <v>5</v>
      </c>
      <c r="I30" s="62" t="s">
        <v>617</v>
      </c>
      <c r="J30" s="63"/>
      <c r="K30" s="63"/>
      <c r="L30" s="63"/>
      <c r="M30" s="63"/>
      <c r="N30" s="63"/>
      <c r="O30" s="63"/>
      <c r="P30" s="63"/>
      <c r="Q30" s="25"/>
      <c r="R30" s="2"/>
      <c r="S30" s="2" t="str">
        <f t="shared" si="0"/>
        <v>`SERV_THRE_AREA`  VARCHAR(5)NULL DEFAULT NULL COMMENT '서비스3차지역 (우편번호기준)',</v>
      </c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6" t="str">
        <f>VLOOKUP(C31,테이블명!$A:$B,2,FALSE)</f>
        <v>HUNT_CUST_MAST</v>
      </c>
      <c r="C31" s="26" t="s">
        <v>574</v>
      </c>
      <c r="D31" s="26" t="str">
        <f>VLOOKUP(E31,컬럼명조립!B:C,2,FALSE)</f>
        <v>SERV_FOUR_AREA</v>
      </c>
      <c r="E31" s="26" t="s">
        <v>579</v>
      </c>
      <c r="F31" s="26"/>
      <c r="G31" s="26" t="str">
        <f>VLOOKUP(E31,컬럼명조립!$B:$E,3,FALSE)</f>
        <v>VARCHAR</v>
      </c>
      <c r="H31" s="43">
        <f>VLOOKUP(E31,컬럼명조립!$B:$E,4,FALSE)</f>
        <v>6</v>
      </c>
      <c r="I31" s="62" t="s">
        <v>617</v>
      </c>
      <c r="J31" s="63"/>
      <c r="K31" s="63"/>
      <c r="L31" s="63"/>
      <c r="M31" s="63"/>
      <c r="N31" s="63"/>
      <c r="O31" s="63"/>
      <c r="P31" s="63"/>
      <c r="Q31" s="25"/>
      <c r="R31" s="2"/>
      <c r="S31" s="2" t="str">
        <f t="shared" si="0"/>
        <v>`SERV_FOUR_AREA`  VARCHAR(6)NULL DEFAULT NULL COMMENT '서비스4차지역 (우편번호기준)',</v>
      </c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6" t="str">
        <f>VLOOKUP(C32,테이블명!$A:$B,2,FALSE)</f>
        <v>HUNT_CUST_MAST</v>
      </c>
      <c r="C32" s="26" t="s">
        <v>574</v>
      </c>
      <c r="D32" s="26" t="str">
        <f>VLOOKUP(E32,컬럼명조립!B:C,2,FALSE)</f>
        <v>SERV_FIVE_AREA</v>
      </c>
      <c r="E32" s="26" t="s">
        <v>580</v>
      </c>
      <c r="F32" s="26"/>
      <c r="G32" s="26" t="str">
        <f>VLOOKUP(E32,컬럼명조립!$B:$E,3,FALSE)</f>
        <v>VARCHAR</v>
      </c>
      <c r="H32" s="43">
        <f>VLOOKUP(E32,컬럼명조립!$B:$E,4,FALSE)</f>
        <v>6</v>
      </c>
      <c r="I32" s="62" t="s">
        <v>617</v>
      </c>
      <c r="J32" s="63"/>
      <c r="K32" s="63"/>
      <c r="L32" s="63"/>
      <c r="M32" s="63"/>
      <c r="N32" s="63"/>
      <c r="O32" s="63"/>
      <c r="P32" s="63"/>
      <c r="Q32" s="25"/>
      <c r="R32" s="2"/>
      <c r="S32" s="2" t="str">
        <f t="shared" si="0"/>
        <v>`SERV_FIVE_AREA`  VARCHAR(6)NULL DEFAULT NULL COMMENT '서비스5차지역 (우편번호기준)',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6" t="str">
        <f>VLOOKUP(C33,테이블명!$A:$B,2,FALSE)</f>
        <v>HUNT_CUST_MAST</v>
      </c>
      <c r="C33" s="26" t="s">
        <v>574</v>
      </c>
      <c r="D33" s="26" t="str">
        <f>VLOOKUP(E33,컬럼명조립!B:C,2,FALSE)</f>
        <v>DEAL_STOP_YN</v>
      </c>
      <c r="E33" s="26" t="s">
        <v>90</v>
      </c>
      <c r="F33" s="26"/>
      <c r="G33" s="26" t="str">
        <f>VLOOKUP(E33,컬럼명조립!$B:$E,3,FALSE)</f>
        <v>VARCHAR</v>
      </c>
      <c r="H33" s="43">
        <f>VLOOKUP(E33,컬럼명조립!$B:$E,4,FALSE)</f>
        <v>1</v>
      </c>
      <c r="I33" s="62" t="s">
        <v>35</v>
      </c>
      <c r="J33" s="63"/>
      <c r="K33" s="63"/>
      <c r="L33" s="63"/>
      <c r="M33" s="63"/>
      <c r="N33" s="63"/>
      <c r="O33" s="63"/>
      <c r="P33" s="63"/>
      <c r="Q33" s="25"/>
      <c r="R33" s="2"/>
      <c r="S33" s="2" t="str">
        <f t="shared" si="0"/>
        <v>`DEAL_STOP_YN`  VARCHAR(1)NULL DEFAULT NULL COMMENT '거래정지유무 (1. 여, 2. 부)',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6" t="str">
        <f>VLOOKUP(C34,테이블명!$A:$B,2,FALSE)</f>
        <v>HUNT_CUST_MAST</v>
      </c>
      <c r="C34" s="26" t="s">
        <v>574</v>
      </c>
      <c r="D34" s="26" t="str">
        <f>VLOOKUP(E34,컬럼명조립!B:C,2,FALSE)</f>
        <v>IDEN_INSU_DIVI_CODE</v>
      </c>
      <c r="E34" s="28" t="s">
        <v>713</v>
      </c>
      <c r="F34" s="26"/>
      <c r="G34" s="26" t="str">
        <f>VLOOKUP(E34,컬럼명조립!$B:$E,3,FALSE)</f>
        <v>VARCHAR</v>
      </c>
      <c r="H34" s="43">
        <f>VLOOKUP(E34,컬럼명조립!$B:$E,4,FALSE)</f>
        <v>1</v>
      </c>
      <c r="I34" s="62"/>
      <c r="J34" s="63"/>
      <c r="K34" s="63"/>
      <c r="L34" s="63"/>
      <c r="M34" s="63"/>
      <c r="N34" s="63"/>
      <c r="O34" s="63"/>
      <c r="P34" s="63"/>
      <c r="Q34" s="23"/>
      <c r="R34" s="2"/>
      <c r="S34" s="2" t="str">
        <f t="shared" si="0"/>
        <v>`IDEN_INSU_DIVI_CODE`  VARCHAR(1)NULL DEFAULT NULL COMMENT '신원보험구분코드 ()',</v>
      </c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6" t="str">
        <f>VLOOKUP(C35,테이블명!$A:$B,2,FALSE)</f>
        <v>HUNT_CUST_MAST</v>
      </c>
      <c r="C35" s="26" t="s">
        <v>574</v>
      </c>
      <c r="D35" s="26" t="str">
        <f>VLOOKUP(E35,컬럼명조립!B:C,2,FALSE)</f>
        <v>IDEN_INSU_BURD_CODE</v>
      </c>
      <c r="E35" s="28" t="s">
        <v>712</v>
      </c>
      <c r="F35" s="26"/>
      <c r="G35" s="26" t="str">
        <f>VLOOKUP(E35,컬럼명조립!$B:$E,3,FALSE)</f>
        <v>VARCHAR</v>
      </c>
      <c r="H35" s="43">
        <f>VLOOKUP(E35,컬럼명조립!$B:$E,4,FALSE)</f>
        <v>1</v>
      </c>
      <c r="I35" s="62"/>
      <c r="J35" s="63"/>
      <c r="K35" s="63"/>
      <c r="L35" s="63"/>
      <c r="M35" s="63"/>
      <c r="N35" s="63"/>
      <c r="O35" s="63"/>
      <c r="P35" s="63"/>
      <c r="Q35" s="23"/>
      <c r="R35" s="2"/>
      <c r="S35" s="2" t="str">
        <f t="shared" si="0"/>
        <v>`IDEN_INSU_BURD_CODE`  VARCHAR(1)NULL DEFAULT NULL COMMENT '신원보험부담코드 ()',</v>
      </c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6" t="str">
        <f>VLOOKUP(C36,테이블명!$A:$B,2,FALSE)</f>
        <v>HUNT_CUST_MAST</v>
      </c>
      <c r="C36" s="26" t="s">
        <v>574</v>
      </c>
      <c r="D36" s="26" t="str">
        <f>VLOOKUP(E36,컬럼명조립!B:C,2,FALSE)</f>
        <v>IDEN_INSU_CONS_REMA</v>
      </c>
      <c r="E36" s="28" t="s">
        <v>714</v>
      </c>
      <c r="F36" s="26"/>
      <c r="G36" s="26" t="str">
        <f>VLOOKUP(E36,컬럼명조립!$B:$E,3,FALSE)</f>
        <v>VARCHAR</v>
      </c>
      <c r="H36" s="43">
        <f>VLOOKUP(E36,컬럼명조립!$B:$E,4,FALSE)</f>
        <v>500</v>
      </c>
      <c r="I36" s="62"/>
      <c r="J36" s="63"/>
      <c r="K36" s="63"/>
      <c r="L36" s="63"/>
      <c r="M36" s="63"/>
      <c r="N36" s="63"/>
      <c r="O36" s="63"/>
      <c r="P36" s="63"/>
      <c r="Q36" s="23"/>
      <c r="R36" s="2"/>
      <c r="S36" s="2" t="str">
        <f t="shared" si="0"/>
        <v>`IDEN_INSU_CONS_REMA`  VARCHAR(500)NULL DEFAULT NULL COMMENT '신원보험협의내용 ()',</v>
      </c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6" t="str">
        <f>VLOOKUP(C37,테이블명!$A:$B,2,FALSE)</f>
        <v>HUNT_CUST_MAST</v>
      </c>
      <c r="C37" s="26" t="s">
        <v>574</v>
      </c>
      <c r="D37" s="26" t="str">
        <f>VLOOKUP(E37,컬럼명조립!B:C,2,FALSE)</f>
        <v>FIRS_CREA_DATE</v>
      </c>
      <c r="E37" s="33" t="s">
        <v>92</v>
      </c>
      <c r="F37" s="36"/>
      <c r="G37" s="26" t="str">
        <f>VLOOKUP(E37,컬럼명조립!$B:$E,3,FALSE)</f>
        <v>DATE</v>
      </c>
      <c r="H37" s="43">
        <f>VLOOKUP(E37,컬럼명조립!$B:$E,4,FALSE)</f>
        <v>0</v>
      </c>
      <c r="I37" s="62"/>
      <c r="J37" s="63"/>
      <c r="K37" s="63"/>
      <c r="L37" s="63"/>
      <c r="M37" s="63"/>
      <c r="N37" s="63"/>
      <c r="O37" s="63"/>
      <c r="P37" s="63"/>
      <c r="Q37" s="23"/>
      <c r="R37" s="2"/>
      <c r="S37" s="2" t="str">
        <f t="shared" si="0"/>
        <v>`FIRS_CREA_DATE`  DATE(0)NULL DEFAULT NULL COMMENT '최초생성일자 ()',</v>
      </c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6" t="str">
        <f>VLOOKUP(C38,테이블명!$A:$B,2,FALSE)</f>
        <v>HUNT_CUST_MAST</v>
      </c>
      <c r="C38" s="26" t="s">
        <v>574</v>
      </c>
      <c r="D38" s="26" t="str">
        <f>VLOOKUP(E38,컬럼명조립!B:C,2,FALSE)</f>
        <v>FIRS_CREA_TIME</v>
      </c>
      <c r="E38" s="33" t="s">
        <v>93</v>
      </c>
      <c r="F38" s="36"/>
      <c r="G38" s="26" t="str">
        <f>VLOOKUP(E38,컬럼명조립!$B:$E,3,FALSE)</f>
        <v>TIMESTAMP</v>
      </c>
      <c r="H38" s="43">
        <f>VLOOKUP(E38,컬럼명조립!$B:$E,4,FALSE)</f>
        <v>0</v>
      </c>
      <c r="I38" s="62"/>
      <c r="J38" s="62"/>
      <c r="K38" s="62"/>
      <c r="L38" s="62"/>
      <c r="M38" s="62"/>
      <c r="N38" s="62"/>
      <c r="O38" s="62"/>
      <c r="P38" s="62"/>
      <c r="Q38" s="23"/>
      <c r="R38" s="2"/>
      <c r="S38" s="2" t="str">
        <f t="shared" si="0"/>
        <v>`FIRS_CREA_TIME`  TIMESTAMP(0)NULL DEFAULT NULL COMMENT '최초생성시간 ()',</v>
      </c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6" t="str">
        <f>VLOOKUP(C39,테이블명!$A:$B,2,FALSE)</f>
        <v>HUNT_CUST_MAST</v>
      </c>
      <c r="C39" s="26" t="s">
        <v>574</v>
      </c>
      <c r="D39" s="26" t="str">
        <f>VLOOKUP(E39,컬럼명조립!B:C,2,FALSE)</f>
        <v>FIRS_CREA_EMPL</v>
      </c>
      <c r="E39" s="33" t="s">
        <v>482</v>
      </c>
      <c r="F39" s="36"/>
      <c r="G39" s="26" t="str">
        <f>VLOOKUP(E39,컬럼명조립!$B:$E,3,FALSE)</f>
        <v>VARCHAR</v>
      </c>
      <c r="H39" s="43">
        <f>VLOOKUP(E39,컬럼명조립!$B:$E,4,FALSE)</f>
        <v>10</v>
      </c>
      <c r="I39" s="62"/>
      <c r="J39" s="62"/>
      <c r="K39" s="62"/>
      <c r="L39" s="62"/>
      <c r="M39" s="62"/>
      <c r="N39" s="62"/>
      <c r="O39" s="62"/>
      <c r="P39" s="62"/>
      <c r="Q39" s="23"/>
      <c r="R39" s="2"/>
      <c r="S39" s="2" t="str">
        <f t="shared" si="0"/>
        <v>`FIRS_CREA_EMPL`  VARCHAR(10)NULL DEFAULT NULL COMMENT '최초생성사번 ()',</v>
      </c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6" t="str">
        <f>VLOOKUP(C40,테이블명!$A:$B,2,FALSE)</f>
        <v>HUNT_CUST_MAST</v>
      </c>
      <c r="C40" s="26" t="s">
        <v>574</v>
      </c>
      <c r="D40" s="26" t="str">
        <f>VLOOKUP(E40,컬럼명조립!B:C,2,FALSE)</f>
        <v>LAST_EDIT_DATE</v>
      </c>
      <c r="E40" s="33" t="s">
        <v>95</v>
      </c>
      <c r="F40" s="36"/>
      <c r="G40" s="26" t="str">
        <f>VLOOKUP(E40,컬럼명조립!$B:$E,3,FALSE)</f>
        <v>DATE</v>
      </c>
      <c r="H40" s="43">
        <f>VLOOKUP(E40,컬럼명조립!$B:$E,4,FALSE)</f>
        <v>0</v>
      </c>
      <c r="I40" s="62"/>
      <c r="J40" s="62"/>
      <c r="K40" s="62"/>
      <c r="L40" s="62"/>
      <c r="M40" s="62"/>
      <c r="N40" s="62"/>
      <c r="O40" s="62"/>
      <c r="P40" s="62"/>
      <c r="Q40" s="23"/>
      <c r="R40" s="2"/>
      <c r="S40" s="2" t="str">
        <f t="shared" si="0"/>
        <v>`LAST_EDIT_DATE`  DATE(0)NULL DEFAULT NULL COMMENT '최종수정일자 ()',</v>
      </c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6" t="str">
        <f>VLOOKUP(C41,테이블명!$A:$B,2,FALSE)</f>
        <v>HUNT_CUST_MAST</v>
      </c>
      <c r="C41" s="26" t="s">
        <v>574</v>
      </c>
      <c r="D41" s="26" t="str">
        <f>VLOOKUP(E41,컬럼명조립!B:C,2,FALSE)</f>
        <v>LAST_EDIT_TIME</v>
      </c>
      <c r="E41" s="33" t="s">
        <v>96</v>
      </c>
      <c r="F41" s="36"/>
      <c r="G41" s="26" t="str">
        <f>VLOOKUP(E41,컬럼명조립!$B:$E,3,FALSE)</f>
        <v>TIMESTAMP</v>
      </c>
      <c r="H41" s="43">
        <f>VLOOKUP(E41,컬럼명조립!$B:$E,4,FALSE)</f>
        <v>0</v>
      </c>
      <c r="I41" s="62"/>
      <c r="J41" s="62"/>
      <c r="K41" s="62"/>
      <c r="L41" s="62"/>
      <c r="M41" s="62"/>
      <c r="N41" s="62"/>
      <c r="O41" s="62"/>
      <c r="P41" s="62"/>
      <c r="Q41" s="23"/>
      <c r="R41" s="2"/>
      <c r="S41" s="2" t="str">
        <f t="shared" si="0"/>
        <v>`LAST_EDIT_TIME`  TIMESTAMP(0)NULL DEFAULT NULL COMMENT '최종수정시간 ()',</v>
      </c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6" t="str">
        <f>VLOOKUP(C42,테이블명!$A:$B,2,FALSE)</f>
        <v>HUNT_CUST_MAST</v>
      </c>
      <c r="C42" s="26" t="s">
        <v>574</v>
      </c>
      <c r="D42" s="26" t="str">
        <f>VLOOKUP(E42,컬럼명조립!B:C,2,FALSE)</f>
        <v>LAST_EDIT_EMPL</v>
      </c>
      <c r="E42" s="33" t="s">
        <v>481</v>
      </c>
      <c r="F42" s="36"/>
      <c r="G42" s="26" t="str">
        <f>VLOOKUP(E42,컬럼명조립!$B:$E,3,FALSE)</f>
        <v>VARCHAR</v>
      </c>
      <c r="H42" s="43">
        <f>VLOOKUP(E42,컬럼명조립!$B:$E,4,FALSE)</f>
        <v>10</v>
      </c>
      <c r="I42" s="62"/>
      <c r="J42" s="62"/>
      <c r="K42" s="62"/>
      <c r="L42" s="62"/>
      <c r="M42" s="62"/>
      <c r="N42" s="62"/>
      <c r="O42" s="62"/>
      <c r="P42" s="62"/>
      <c r="Q42" s="23"/>
      <c r="R42" s="2"/>
      <c r="S42" s="2" t="str">
        <f t="shared" si="0"/>
        <v>`LAST_EDIT_EMPL`  VARCHAR(10)NULL DEFAULT NULL COMMENT '최종수정사번 ()',</v>
      </c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D43" s="2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4" t="s">
        <v>492</v>
      </c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D44" s="23"/>
      <c r="E44" s="2"/>
      <c r="F44" s="2"/>
      <c r="G44" s="15"/>
      <c r="H44" s="2"/>
      <c r="I44" s="2"/>
      <c r="J44" s="2"/>
      <c r="K44" s="2"/>
      <c r="L44" s="2"/>
      <c r="M44" s="2"/>
      <c r="N44" s="2"/>
      <c r="S44" s="15" t="s">
        <v>764</v>
      </c>
    </row>
    <row r="45" spans="1:26" ht="17.25" customHeight="1" x14ac:dyDescent="0.15">
      <c r="A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5" t="s">
        <v>545</v>
      </c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94" t="s">
        <v>578</v>
      </c>
      <c r="C46" s="94"/>
      <c r="D46" s="9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5" t="s">
        <v>546</v>
      </c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 t="s">
        <v>604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5" t="s">
        <v>547</v>
      </c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 t="s">
        <v>605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 t="s">
        <v>550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 t="s">
        <v>618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 t="s">
        <v>619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 t="s">
        <v>620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 t="s">
        <v>621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 t="s">
        <v>622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 t="s">
        <v>623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 t="s">
        <v>624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 t="s">
        <v>625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 t="s">
        <v>626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 t="s">
        <v>627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 t="s">
        <v>628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 t="s">
        <v>629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 t="s">
        <v>630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 t="s">
        <v>631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 t="s">
        <v>632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 t="s">
        <v>633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 t="s">
        <v>634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 t="s">
        <v>635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 t="s">
        <v>636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 t="s">
        <v>637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 t="s">
        <v>638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 t="s">
        <v>639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 t="s">
        <v>640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 t="s">
        <v>641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 t="s">
        <v>642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 t="s">
        <v>643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 t="s">
        <v>644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 t="s">
        <v>645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 t="s">
        <v>646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 t="s">
        <v>647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 t="s">
        <v>558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 t="s">
        <v>559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 t="s">
        <v>566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 t="s">
        <v>561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 t="s">
        <v>562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 t="s">
        <v>567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 t="s">
        <v>601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 t="s">
        <v>448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 t="s">
        <v>648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 t="s">
        <v>545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 t="s">
        <v>546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 t="s">
        <v>547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</sheetData>
  <mergeCells count="41">
    <mergeCell ref="B46:D46"/>
    <mergeCell ref="I29:P29"/>
    <mergeCell ref="I30:P30"/>
    <mergeCell ref="I16:P16"/>
    <mergeCell ref="I17:P17"/>
    <mergeCell ref="I18:P18"/>
    <mergeCell ref="I19:P19"/>
    <mergeCell ref="I28:P28"/>
    <mergeCell ref="I31:P31"/>
    <mergeCell ref="I2:P2"/>
    <mergeCell ref="I3:P3"/>
    <mergeCell ref="I42:P42"/>
    <mergeCell ref="I41:P41"/>
    <mergeCell ref="I14:P14"/>
    <mergeCell ref="I13:P13"/>
    <mergeCell ref="I12:P12"/>
    <mergeCell ref="I32:P32"/>
    <mergeCell ref="I37:P37"/>
    <mergeCell ref="I38:P38"/>
    <mergeCell ref="I39:P39"/>
    <mergeCell ref="I40:P40"/>
    <mergeCell ref="I33:P33"/>
    <mergeCell ref="I25:P25"/>
    <mergeCell ref="I26:P26"/>
    <mergeCell ref="I27:P27"/>
    <mergeCell ref="I6:P6"/>
    <mergeCell ref="I5:P5"/>
    <mergeCell ref="I36:P36"/>
    <mergeCell ref="I35:P35"/>
    <mergeCell ref="I34:P34"/>
    <mergeCell ref="I11:P11"/>
    <mergeCell ref="I10:P10"/>
    <mergeCell ref="I9:P9"/>
    <mergeCell ref="I8:P8"/>
    <mergeCell ref="I7:P7"/>
    <mergeCell ref="I20:P20"/>
    <mergeCell ref="I21:P21"/>
    <mergeCell ref="I22:P22"/>
    <mergeCell ref="I23:P23"/>
    <mergeCell ref="I24:P24"/>
    <mergeCell ref="I15:P15"/>
  </mergeCells>
  <phoneticPr fontId="1" type="noConversion"/>
  <pageMargins left="0.7" right="0.7" top="0.75" bottom="0.75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F184-4B47-4CB9-BC8C-CF5F763DC2FB}">
  <sheetPr>
    <tabColor rgb="FF00B0F0"/>
  </sheetPr>
  <dimension ref="A1:Z533"/>
  <sheetViews>
    <sheetView zoomScale="75" zoomScaleNormal="75" workbookViewId="0">
      <selection activeCell="B3" sqref="B3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7.59765625" style="3" customWidth="1"/>
    <col min="19" max="19" width="52.22265625" style="3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 t="str">
        <f>CONCATENATE("CREATE TABLE `",TRIM(B3),"` (")</f>
        <v>CREATE TABLE `HUNT_COMP_MAST` (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str">
        <f>VLOOKUP(C3,테이블명!$A:$B,2,FALSE)</f>
        <v>HUNT_COMP_MAST</v>
      </c>
      <c r="C3" s="26" t="s">
        <v>575</v>
      </c>
      <c r="D3" s="26" t="str">
        <f>VLOOKUP(E3,컬럼명조립!B:C,2,FALSE)</f>
        <v>GRP_CODE</v>
      </c>
      <c r="E3" s="26" t="s">
        <v>600</v>
      </c>
      <c r="F3" s="38" t="s">
        <v>457</v>
      </c>
      <c r="G3" s="26" t="str">
        <f>VLOOKUP(E3,컬럼명조립!$B:$E,3,FALSE)</f>
        <v>VARCHAR</v>
      </c>
      <c r="H3" s="4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8" t="s">
        <v>461</v>
      </c>
      <c r="R3" s="2"/>
      <c r="S3" s="2" t="s">
        <v>605</v>
      </c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26" t="str">
        <f>VLOOKUP(C4,테이블명!$A:$B,2,FALSE)</f>
        <v>HUNT_COMP_MAST</v>
      </c>
      <c r="C4" s="26" t="s">
        <v>575</v>
      </c>
      <c r="D4" s="26" t="str">
        <f>VLOOKUP(E4,컬럼명조립!B:C,2,FALSE)</f>
        <v>CUST_ID</v>
      </c>
      <c r="E4" s="26" t="s">
        <v>495</v>
      </c>
      <c r="F4" s="38" t="s">
        <v>457</v>
      </c>
      <c r="G4" s="26" t="str">
        <f>VLOOKUP(E4,컬럼명조립!$B:$E,3,FALSE)</f>
        <v>VARCHAR</v>
      </c>
      <c r="H4" s="43">
        <f>VLOOKUP(E4,컬럼명조립!$B:$E,4,FALSE)</f>
        <v>50</v>
      </c>
      <c r="I4" s="65" t="s">
        <v>19</v>
      </c>
      <c r="J4" s="86"/>
      <c r="K4" s="86"/>
      <c r="L4" s="86"/>
      <c r="M4" s="86"/>
      <c r="N4" s="86"/>
      <c r="O4" s="86"/>
      <c r="P4" s="87"/>
      <c r="Q4" s="6"/>
      <c r="R4" s="2"/>
      <c r="S4" s="2" t="s">
        <v>565</v>
      </c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26" t="str">
        <f>VLOOKUP(C5,테이블명!$A:$B,2,FALSE)</f>
        <v>HUNT_COMP_MAST</v>
      </c>
      <c r="C5" s="26" t="s">
        <v>575</v>
      </c>
      <c r="D5" s="26" t="str">
        <f>VLOOKUP(E5,컬럼명조립!B:C,2,FALSE)</f>
        <v>INTR_CONT_POSS_YN</v>
      </c>
      <c r="E5" s="26" t="s">
        <v>41</v>
      </c>
      <c r="F5" s="26"/>
      <c r="G5" s="26" t="str">
        <f>VLOOKUP(E5,컬럼명조립!$B:$E,3,FALSE)</f>
        <v>VARCHAR</v>
      </c>
      <c r="H5" s="43">
        <f>VLOOKUP(E5,컬럼명조립!$B:$E,4,FALSE)</f>
        <v>1</v>
      </c>
      <c r="I5" s="40" t="s">
        <v>42</v>
      </c>
      <c r="J5" s="31"/>
      <c r="K5" s="31"/>
      <c r="L5" s="31"/>
      <c r="M5" s="31"/>
      <c r="N5" s="31"/>
      <c r="O5" s="31"/>
      <c r="P5" s="32"/>
      <c r="Q5" s="6"/>
      <c r="R5" s="2"/>
      <c r="S5" s="2" t="str">
        <f>CONCATENATE("`",TRIM(D5),"`  ",TRIM(G5),"(",H5,")NULL DEFAULT NULL COMMENT '",TRIM(E5)," (",TRIM(I5),")',")</f>
        <v>`INTR_CONT_POSS_YN`  VARCHAR(1)NULL DEFAULT NULL COMMENT '소개업체연락가능여부 (1. 소개업체연락받음, 2.소개업체 연락받지않음, 3. 연락 절대받지 않음)',</v>
      </c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26" t="str">
        <f>VLOOKUP(C6,테이블명!$A:$B,2,FALSE)</f>
        <v>HUNT_COMP_MAST</v>
      </c>
      <c r="C6" s="26" t="s">
        <v>575</v>
      </c>
      <c r="D6" s="26" t="str">
        <f>VLOOKUP(E6,컬럼명조립!B:C,2,FALSE)</f>
        <v>INTR_CHAR_GIVE_YN</v>
      </c>
      <c r="E6" s="26" t="s">
        <v>43</v>
      </c>
      <c r="F6" s="26"/>
      <c r="G6" s="26" t="str">
        <f>VLOOKUP(E6,컬럼명조립!$B:$E,3,FALSE)</f>
        <v>VARCHAR</v>
      </c>
      <c r="H6" s="43">
        <f>VLOOKUP(E6,컬럼명조립!$B:$E,4,FALSE)</f>
        <v>1</v>
      </c>
      <c r="I6" s="40" t="s">
        <v>44</v>
      </c>
      <c r="J6" s="31"/>
      <c r="K6" s="31"/>
      <c r="L6" s="31"/>
      <c r="M6" s="31"/>
      <c r="N6" s="31"/>
      <c r="O6" s="31"/>
      <c r="P6" s="32"/>
      <c r="Q6" s="6"/>
      <c r="R6" s="2"/>
      <c r="S6" s="2" t="str">
        <f t="shared" ref="S6:S40" si="0">CONCATENATE("`",TRIM(D6),"`  ",TRIM(G6),"(",H6,")NULL DEFAULT NULL COMMENT '",TRIM(E6)," (",TRIM(I6),")',")</f>
        <v>`INTR_CHAR_GIVE_YN`  VARCHAR(1)NULL DEFAULT NULL COMMENT '소개업체수수료지급여부 (1. 지급가능, 2. 지급불가)',</v>
      </c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26" t="str">
        <f>VLOOKUP(C7,테이블명!$A:$B,2,FALSE)</f>
        <v>HUNT_COMP_MAST</v>
      </c>
      <c r="C7" s="26" t="s">
        <v>575</v>
      </c>
      <c r="D7" s="26" t="str">
        <f>VLOOKUP(E7,컬럼명조립!B:C,2,FALSE)</f>
        <v>INTR_CHAR_RATE</v>
      </c>
      <c r="E7" s="26" t="s">
        <v>45</v>
      </c>
      <c r="F7" s="26"/>
      <c r="G7" s="26" t="str">
        <f>VLOOKUP(E7,컬럼명조립!$B:$E,3,FALSE)</f>
        <v>DECIMAL</v>
      </c>
      <c r="H7" s="43" t="str">
        <f>VLOOKUP(E7,컬럼명조립!$B:$E,4,FALSE)</f>
        <v>6,3</v>
      </c>
      <c r="I7" s="40" t="s">
        <v>46</v>
      </c>
      <c r="J7" s="31"/>
      <c r="K7" s="31"/>
      <c r="L7" s="31"/>
      <c r="M7" s="31"/>
      <c r="N7" s="31"/>
      <c r="O7" s="31"/>
      <c r="P7" s="32"/>
      <c r="Q7" s="6"/>
      <c r="R7" s="2"/>
      <c r="S7" s="2" t="str">
        <f t="shared" si="0"/>
        <v>`INTR_CHAR_RATE`  DECIMAL(6,3)NULL DEFAULT NULL COMMENT '소개업체수수료율 (소개업체연락받고 수수료 지급시 급여에시 제공가능한 수수료 율)',</v>
      </c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26" t="str">
        <f>VLOOKUP(C8,테이블명!$A:$B,2,FALSE)</f>
        <v>HUNT_COMP_MAST</v>
      </c>
      <c r="C8" s="26" t="s">
        <v>575</v>
      </c>
      <c r="D8" s="26" t="str">
        <f>VLOOKUP(E8,컬럼명조립!B:C,2,FALSE)</f>
        <v>LICE_NUMB</v>
      </c>
      <c r="E8" s="26" t="s">
        <v>47</v>
      </c>
      <c r="F8" s="26"/>
      <c r="G8" s="26" t="str">
        <f>VLOOKUP(E8,컬럼명조립!$B:$E,3,FALSE)</f>
        <v>VARCHAR</v>
      </c>
      <c r="H8" s="43">
        <f>VLOOKUP(E8,컬럼명조립!$B:$E,4,FALSE)</f>
        <v>10</v>
      </c>
      <c r="I8" s="40" t="s">
        <v>48</v>
      </c>
      <c r="J8" s="31"/>
      <c r="K8" s="31"/>
      <c r="L8" s="31"/>
      <c r="M8" s="31"/>
      <c r="N8" s="31"/>
      <c r="O8" s="31"/>
      <c r="P8" s="32"/>
      <c r="Q8" s="6"/>
      <c r="R8" s="2"/>
      <c r="S8" s="2" t="str">
        <f t="shared" si="0"/>
        <v>`LICE_NUMB`  VARCHAR(10)NULL DEFAULT NULL COMMENT '사업자번호 (소개업체 사업자번호)',</v>
      </c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26" t="str">
        <f>VLOOKUP(C9,테이블명!$A:$B,2,FALSE)</f>
        <v>HUNT_COMP_MAST</v>
      </c>
      <c r="C9" s="26" t="s">
        <v>575</v>
      </c>
      <c r="D9" s="26" t="str">
        <f>VLOOKUP(E9,컬럼명조립!B:C,2,FALSE)</f>
        <v>COMP_NAME</v>
      </c>
      <c r="E9" s="26" t="s">
        <v>49</v>
      </c>
      <c r="F9" s="26"/>
      <c r="G9" s="26" t="str">
        <f>VLOOKUP(E9,컬럼명조립!$B:$E,3,FALSE)</f>
        <v>VARCHAR</v>
      </c>
      <c r="H9" s="43">
        <f>VLOOKUP(E9,컬럼명조립!$B:$E,4,FALSE)</f>
        <v>50</v>
      </c>
      <c r="I9" s="40" t="s">
        <v>50</v>
      </c>
      <c r="J9" s="31"/>
      <c r="K9" s="31"/>
      <c r="L9" s="31"/>
      <c r="M9" s="31"/>
      <c r="N9" s="31"/>
      <c r="O9" s="31"/>
      <c r="P9" s="32"/>
      <c r="Q9" s="6"/>
      <c r="R9" s="2"/>
      <c r="S9" s="2" t="str">
        <f t="shared" si="0"/>
        <v>`COMP_NAME`  VARCHAR(50)NULL DEFAULT NULL COMMENT '회사명칭 (소개업체 상호)',</v>
      </c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26" t="str">
        <f>VLOOKUP(C10,테이블명!$A:$B,2,FALSE)</f>
        <v>HUNT_COMP_MAST</v>
      </c>
      <c r="C10" s="26" t="s">
        <v>575</v>
      </c>
      <c r="D10" s="26" t="str">
        <f>VLOOKUP(E10,컬럼명조립!B:C,2,FALSE)</f>
        <v>REPR_NAME</v>
      </c>
      <c r="E10" s="26" t="s">
        <v>51</v>
      </c>
      <c r="F10" s="26"/>
      <c r="G10" s="26" t="str">
        <f>VLOOKUP(E10,컬럼명조립!$B:$E,3,FALSE)</f>
        <v>VARCHAR</v>
      </c>
      <c r="H10" s="43">
        <f>VLOOKUP(E10,컬럼명조립!$B:$E,4,FALSE)</f>
        <v>30</v>
      </c>
      <c r="I10" s="40" t="s">
        <v>52</v>
      </c>
      <c r="J10" s="31"/>
      <c r="K10" s="31"/>
      <c r="L10" s="31"/>
      <c r="M10" s="31"/>
      <c r="N10" s="31"/>
      <c r="O10" s="31"/>
      <c r="P10" s="32"/>
      <c r="Q10" s="6"/>
      <c r="R10" s="2"/>
      <c r="S10" s="2" t="str">
        <f t="shared" si="0"/>
        <v>`REPR_NAME`  VARCHAR(30)NULL DEFAULT NULL COMMENT '대표자성명 (소개업체 대표자 성명)',</v>
      </c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26" t="str">
        <f>VLOOKUP(C11,테이블명!$A:$B,2,FALSE)</f>
        <v>HUNT_COMP_MAST</v>
      </c>
      <c r="C11" s="26" t="s">
        <v>575</v>
      </c>
      <c r="D11" s="26" t="str">
        <f>VLOOKUP(E11,컬럼명조립!B:C,2,FALSE)</f>
        <v>PERS_NAME</v>
      </c>
      <c r="E11" s="26" t="s">
        <v>53</v>
      </c>
      <c r="F11" s="26"/>
      <c r="G11" s="26" t="str">
        <f>VLOOKUP(E11,컬럼명조립!$B:$E,3,FALSE)</f>
        <v>VARCHAR</v>
      </c>
      <c r="H11" s="43">
        <f>VLOOKUP(E11,컬럼명조립!$B:$E,4,FALSE)</f>
        <v>30</v>
      </c>
      <c r="I11" s="40" t="s">
        <v>54</v>
      </c>
      <c r="J11" s="31"/>
      <c r="K11" s="31"/>
      <c r="L11" s="31"/>
      <c r="M11" s="31"/>
      <c r="N11" s="31"/>
      <c r="O11" s="31"/>
      <c r="P11" s="32"/>
      <c r="Q11" s="6"/>
      <c r="R11" s="2"/>
      <c r="S11" s="2" t="str">
        <f t="shared" si="0"/>
        <v>`PERS_NAME`  VARCHAR(30)NULL DEFAULT NULL COMMENT '담당자성명 (소개업체 담당자 성명)',</v>
      </c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26" t="str">
        <f>VLOOKUP(C12,테이블명!$A:$B,2,FALSE)</f>
        <v>HUNT_COMP_MAST</v>
      </c>
      <c r="C12" s="26" t="s">
        <v>575</v>
      </c>
      <c r="D12" s="26" t="str">
        <f>VLOOKUP(E12,컬럼명조립!B:C,2,FALSE)</f>
        <v>PLAC_POST_NUMB</v>
      </c>
      <c r="E12" s="26" t="s">
        <v>55</v>
      </c>
      <c r="F12" s="26"/>
      <c r="G12" s="26" t="str">
        <f>VLOOKUP(E12,컬럼명조립!$B:$E,3,FALSE)</f>
        <v>VARCHAR</v>
      </c>
      <c r="H12" s="43">
        <f>VLOOKUP(E12,컬럼명조립!$B:$E,4,FALSE)</f>
        <v>5</v>
      </c>
      <c r="I12" s="40" t="s">
        <v>56</v>
      </c>
      <c r="J12" s="31"/>
      <c r="K12" s="31"/>
      <c r="L12" s="31"/>
      <c r="M12" s="31"/>
      <c r="N12" s="31"/>
      <c r="O12" s="31"/>
      <c r="P12" s="32"/>
      <c r="Q12" s="6"/>
      <c r="R12" s="2"/>
      <c r="S12" s="2" t="str">
        <f t="shared" si="0"/>
        <v>`PLAC_POST_NUMB`  VARCHAR(5)NULL DEFAULT NULL COMMENT '사업장우편번호 (소개업체 사업장 우편번호)',</v>
      </c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26" t="str">
        <f>VLOOKUP(C13,테이블명!$A:$B,2,FALSE)</f>
        <v>HUNT_COMP_MAST</v>
      </c>
      <c r="C13" s="26" t="s">
        <v>575</v>
      </c>
      <c r="D13" s="26" t="str">
        <f>VLOOKUP(E13,컬럼명조립!B:C,2,FALSE)</f>
        <v>PLAC_DETA_ADDR_NAME</v>
      </c>
      <c r="E13" s="26" t="s">
        <v>57</v>
      </c>
      <c r="F13" s="26"/>
      <c r="G13" s="26" t="str">
        <f>VLOOKUP(E13,컬럼명조립!$B:$E,3,FALSE)</f>
        <v>VARCHAR</v>
      </c>
      <c r="H13" s="43">
        <f>VLOOKUP(E13,컬럼명조립!$B:$E,4,FALSE)</f>
        <v>50</v>
      </c>
      <c r="I13" s="40" t="s">
        <v>58</v>
      </c>
      <c r="J13" s="31"/>
      <c r="K13" s="31"/>
      <c r="L13" s="31"/>
      <c r="M13" s="31"/>
      <c r="N13" s="31"/>
      <c r="O13" s="31"/>
      <c r="P13" s="32"/>
      <c r="Q13" s="6"/>
      <c r="R13" s="2"/>
      <c r="S13" s="2" t="str">
        <f t="shared" si="0"/>
        <v>`PLAC_DETA_ADDR_NAME`  VARCHAR(50)NULL DEFAULT NULL COMMENT '사업장상세주소명 (소개업체 사업장 상세주소)',</v>
      </c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26" t="str">
        <f>VLOOKUP(C14,테이블명!$A:$B,2,FALSE)</f>
        <v>HUNT_COMP_MAST</v>
      </c>
      <c r="C14" s="26" t="s">
        <v>575</v>
      </c>
      <c r="D14" s="26" t="str">
        <f>VLOOKUP(E14,컬럼명조립!B:C,2,FALSE)</f>
        <v>PERM_NUMB</v>
      </c>
      <c r="E14" s="26" t="s">
        <v>59</v>
      </c>
      <c r="F14" s="26"/>
      <c r="G14" s="26" t="str">
        <f>VLOOKUP(E14,컬럼명조립!$B:$E,3,FALSE)</f>
        <v>VARCHAR</v>
      </c>
      <c r="H14" s="43">
        <f>VLOOKUP(E14,컬럼명조립!$B:$E,4,FALSE)</f>
        <v>10</v>
      </c>
      <c r="I14" s="40" t="s">
        <v>60</v>
      </c>
      <c r="J14" s="31"/>
      <c r="K14" s="31"/>
      <c r="L14" s="31"/>
      <c r="M14" s="31"/>
      <c r="N14" s="31"/>
      <c r="O14" s="31"/>
      <c r="P14" s="32"/>
      <c r="Q14" s="6"/>
      <c r="R14" s="2"/>
      <c r="S14" s="2" t="str">
        <f t="shared" si="0"/>
        <v>`PERM_NUMB`  VARCHAR(10)NULL DEFAULT NULL COMMENT '인허가번호 (소개 파견업 인허가번호)',</v>
      </c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26" t="str">
        <f>VLOOKUP(C15,테이블명!$A:$B,2,FALSE)</f>
        <v>HUNT_COMP_MAST</v>
      </c>
      <c r="C15" s="26" t="s">
        <v>575</v>
      </c>
      <c r="D15" s="26" t="str">
        <f>VLOOKUP(E15,컬럼명조립!B:C,2,FALSE)</f>
        <v>PLAC_TELI_NUMB</v>
      </c>
      <c r="E15" s="26" t="s">
        <v>61</v>
      </c>
      <c r="F15" s="26"/>
      <c r="G15" s="26" t="str">
        <f>VLOOKUP(E15,컬럼명조립!$B:$E,3,FALSE)</f>
        <v>VARCHAR</v>
      </c>
      <c r="H15" s="43">
        <f>VLOOKUP(E15,컬럼명조립!$B:$E,4,FALSE)</f>
        <v>12</v>
      </c>
      <c r="I15" s="40" t="s">
        <v>62</v>
      </c>
      <c r="J15" s="31"/>
      <c r="K15" s="31"/>
      <c r="L15" s="31"/>
      <c r="M15" s="31"/>
      <c r="N15" s="31"/>
      <c r="O15" s="31"/>
      <c r="P15" s="32"/>
      <c r="Q15" s="6"/>
      <c r="R15" s="2"/>
      <c r="S15" s="2" t="str">
        <f t="shared" si="0"/>
        <v>`PLAC_TELI_NUMB`  VARCHAR(12)NULL DEFAULT NULL COMMENT '사업장전화번호 (소개업체 사업장 전화번호)',</v>
      </c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26" t="str">
        <f>VLOOKUP(C16,테이블명!$A:$B,2,FALSE)</f>
        <v>HUNT_COMP_MAST</v>
      </c>
      <c r="C16" s="26" t="s">
        <v>575</v>
      </c>
      <c r="D16" s="26" t="str">
        <f>VLOOKUP(E16,컬럼명조립!B:C,2,FALSE)</f>
        <v>PLAC_FAX_NUMB</v>
      </c>
      <c r="E16" s="26" t="s">
        <v>63</v>
      </c>
      <c r="F16" s="26"/>
      <c r="G16" s="26" t="str">
        <f>VLOOKUP(E16,컬럼명조립!$B:$E,3,FALSE)</f>
        <v>VARCHAR</v>
      </c>
      <c r="H16" s="43">
        <f>VLOOKUP(E16,컬럼명조립!$B:$E,4,FALSE)</f>
        <v>12</v>
      </c>
      <c r="I16" s="40" t="s">
        <v>64</v>
      </c>
      <c r="J16" s="31"/>
      <c r="K16" s="31"/>
      <c r="L16" s="31"/>
      <c r="M16" s="31"/>
      <c r="N16" s="31"/>
      <c r="O16" s="31"/>
      <c r="P16" s="32"/>
      <c r="Q16" s="6"/>
      <c r="R16" s="2"/>
      <c r="S16" s="2" t="str">
        <f t="shared" si="0"/>
        <v>`PLAC_FAX_NUMB`  VARCHAR(12)NULL DEFAULT NULL COMMENT '사업장팩스번호 (소개업체 사업장 팩스번호)',</v>
      </c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26" t="str">
        <f>VLOOKUP(C17,테이블명!$A:$B,2,FALSE)</f>
        <v>HUNT_COMP_MAST</v>
      </c>
      <c r="C17" s="26" t="s">
        <v>575</v>
      </c>
      <c r="D17" s="26" t="str">
        <f>VLOOKUP(E17,컬럼명조립!B:C,2,FALSE)</f>
        <v>REPR_CARR_PHON_NUMB</v>
      </c>
      <c r="E17" s="26" t="s">
        <v>65</v>
      </c>
      <c r="F17" s="26"/>
      <c r="G17" s="26" t="str">
        <f>VLOOKUP(E17,컬럼명조립!$B:$E,3,FALSE)</f>
        <v>VARCHAR</v>
      </c>
      <c r="H17" s="43">
        <f>VLOOKUP(E17,컬럼명조립!$B:$E,4,FALSE)</f>
        <v>12</v>
      </c>
      <c r="I17" s="40" t="s">
        <v>66</v>
      </c>
      <c r="J17" s="31"/>
      <c r="K17" s="31"/>
      <c r="L17" s="31"/>
      <c r="M17" s="31"/>
      <c r="N17" s="31"/>
      <c r="O17" s="31"/>
      <c r="P17" s="32"/>
      <c r="Q17" s="6"/>
      <c r="R17" s="2"/>
      <c r="S17" s="2" t="str">
        <f t="shared" si="0"/>
        <v>`REPR_CARR_PHON_NUMB`  VARCHAR(12)NULL DEFAULT NULL COMMENT '대표자휴대전화번호 (소개업체 대표자 휴대전화번호)',</v>
      </c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6" t="str">
        <f>VLOOKUP(C18,테이블명!$A:$B,2,FALSE)</f>
        <v>HUNT_COMP_MAST</v>
      </c>
      <c r="C18" s="26" t="s">
        <v>575</v>
      </c>
      <c r="D18" s="26" t="str">
        <f>VLOOKUP(E18,컬럼명조립!B:C,2,FALSE)</f>
        <v>PERS_CARR_PHON_NUMB</v>
      </c>
      <c r="E18" s="26" t="s">
        <v>67</v>
      </c>
      <c r="F18" s="26"/>
      <c r="G18" s="26" t="str">
        <f>VLOOKUP(E18,컬럼명조립!$B:$E,3,FALSE)</f>
        <v>VARCHAR</v>
      </c>
      <c r="H18" s="43">
        <f>VLOOKUP(E18,컬럼명조립!$B:$E,4,FALSE)</f>
        <v>12</v>
      </c>
      <c r="I18" s="40" t="s">
        <v>68</v>
      </c>
      <c r="J18" s="31"/>
      <c r="K18" s="31"/>
      <c r="L18" s="31"/>
      <c r="M18" s="31"/>
      <c r="N18" s="31"/>
      <c r="O18" s="31"/>
      <c r="P18" s="32"/>
      <c r="Q18" s="6"/>
      <c r="R18" s="2"/>
      <c r="S18" s="2" t="str">
        <f t="shared" si="0"/>
        <v>`PERS_CARR_PHON_NUMB`  VARCHAR(12)NULL DEFAULT NULL COMMENT '담당자휴대전화번호 (소개업체 담당자 휴대전화번호)',</v>
      </c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6" t="str">
        <f>VLOOKUP(C19,테이블명!$A:$B,2,FALSE)</f>
        <v>HUNT_COMP_MAST</v>
      </c>
      <c r="C19" s="26" t="s">
        <v>575</v>
      </c>
      <c r="D19" s="26" t="str">
        <f>VLOOKUP(E19,컬럼명조립!B:C,2,FALSE)</f>
        <v>WEEK_TIME_DIVI_CODE</v>
      </c>
      <c r="E19" s="26" t="s">
        <v>69</v>
      </c>
      <c r="F19" s="26"/>
      <c r="G19" s="26" t="str">
        <f>VLOOKUP(E19,컬럼명조립!$B:$E,3,FALSE)</f>
        <v>VARCHAR</v>
      </c>
      <c r="H19" s="43">
        <f>VLOOKUP(E19,컬럼명조립!$B:$E,4,FALSE)</f>
        <v>1</v>
      </c>
      <c r="I19" s="40" t="s">
        <v>70</v>
      </c>
      <c r="J19" s="31"/>
      <c r="K19" s="31"/>
      <c r="L19" s="31"/>
      <c r="M19" s="31"/>
      <c r="N19" s="31"/>
      <c r="O19" s="31"/>
      <c r="P19" s="32"/>
      <c r="Q19" s="6"/>
      <c r="R19" s="2"/>
      <c r="S19" s="2" t="str">
        <f t="shared" si="0"/>
        <v>`WEEK_TIME_DIVI_CODE`  VARCHAR(1)NULL DEFAULT NULL COMMENT '평일근무시간구분 (소개업체 평일 근무구분 (1. 오전, 2.오후))',</v>
      </c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6" t="str">
        <f>VLOOKUP(C20,테이블명!$A:$B,2,FALSE)</f>
        <v>HUNT_COMP_MAST</v>
      </c>
      <c r="C20" s="26" t="s">
        <v>575</v>
      </c>
      <c r="D20" s="26" t="str">
        <f>VLOOKUP(E20,컬럼명조립!B:C,2,FALSE)</f>
        <v>WEEK_STAR_TIME</v>
      </c>
      <c r="E20" s="26" t="s">
        <v>570</v>
      </c>
      <c r="F20" s="26"/>
      <c r="G20" s="26" t="str">
        <f>VLOOKUP(E20,컬럼명조립!$B:$E,3,FALSE)</f>
        <v>VARCHAR</v>
      </c>
      <c r="H20" s="43">
        <f>VLOOKUP(E20,컬럼명조립!$B:$E,4,FALSE)</f>
        <v>4</v>
      </c>
      <c r="I20" s="40" t="s">
        <v>71</v>
      </c>
      <c r="J20" s="31"/>
      <c r="K20" s="31"/>
      <c r="L20" s="31"/>
      <c r="M20" s="31"/>
      <c r="N20" s="31"/>
      <c r="O20" s="31"/>
      <c r="P20" s="32"/>
      <c r="Q20" s="6"/>
      <c r="R20" s="2"/>
      <c r="S20" s="2" t="str">
        <f t="shared" si="0"/>
        <v>`WEEK_STAR_TIME`  VARCHAR(4)NULL DEFAULT NULL COMMENT '평일근무시작시간 (소개업체 평일 근무시간)',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6" t="str">
        <f>VLOOKUP(C21,테이블명!$A:$B,2,FALSE)</f>
        <v>HUNT_COMP_MAST</v>
      </c>
      <c r="C21" s="26" t="s">
        <v>575</v>
      </c>
      <c r="D21" s="26" t="str">
        <f>VLOOKUP(E21,컬럼명조립!B:C,2,FALSE)</f>
        <v>SATU_WORK_YN</v>
      </c>
      <c r="E21" s="26" t="s">
        <v>73</v>
      </c>
      <c r="F21" s="26"/>
      <c r="G21" s="26" t="str">
        <f>VLOOKUP(E21,컬럼명조립!$B:$E,3,FALSE)</f>
        <v>VARCHAR</v>
      </c>
      <c r="H21" s="43">
        <f>VLOOKUP(E21,컬럼명조립!$B:$E,4,FALSE)</f>
        <v>1</v>
      </c>
      <c r="I21" s="40"/>
      <c r="J21" s="31"/>
      <c r="K21" s="31"/>
      <c r="L21" s="31"/>
      <c r="M21" s="31"/>
      <c r="N21" s="31"/>
      <c r="O21" s="31"/>
      <c r="P21" s="32"/>
      <c r="Q21" s="6"/>
      <c r="R21" s="2"/>
      <c r="S21" s="2" t="str">
        <f t="shared" si="0"/>
        <v>`SATU_WORK_YN`  VARCHAR(1)NULL DEFAULT NULL COMMENT '토요일근무여부 ()',</v>
      </c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6" t="str">
        <f>VLOOKUP(C22,테이블명!$A:$B,2,FALSE)</f>
        <v>HUNT_COMP_MAST</v>
      </c>
      <c r="C22" s="26" t="s">
        <v>575</v>
      </c>
      <c r="D22" s="26" t="str">
        <f>VLOOKUP(E22,컬럼명조립!B:C,2,FALSE)</f>
        <v>SATU_TIME_DIVI_CODE</v>
      </c>
      <c r="E22" s="26" t="s">
        <v>74</v>
      </c>
      <c r="F22" s="26"/>
      <c r="G22" s="26" t="str">
        <f>VLOOKUP(E22,컬럼명조립!$B:$E,3,FALSE)</f>
        <v>VARCHAR</v>
      </c>
      <c r="H22" s="43">
        <f>VLOOKUP(E22,컬럼명조립!$B:$E,4,FALSE)</f>
        <v>2</v>
      </c>
      <c r="I22" s="40" t="s">
        <v>75</v>
      </c>
      <c r="J22" s="31"/>
      <c r="K22" s="31"/>
      <c r="L22" s="31"/>
      <c r="M22" s="31"/>
      <c r="N22" s="31"/>
      <c r="O22" s="31"/>
      <c r="P22" s="32"/>
      <c r="Q22" s="6"/>
      <c r="R22" s="2"/>
      <c r="S22" s="2" t="str">
        <f t="shared" si="0"/>
        <v>`SATU_TIME_DIVI_CODE`  VARCHAR(2)NULL DEFAULT NULL COMMENT '토요일근무시간구분코드 (소개업체 평일 근무시간구분 (1. 오전, 2.오후))',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6" t="str">
        <f>VLOOKUP(C23,테이블명!$A:$B,2,FALSE)</f>
        <v>HUNT_COMP_MAST</v>
      </c>
      <c r="C23" s="26" t="s">
        <v>575</v>
      </c>
      <c r="D23" s="26" t="str">
        <f>VLOOKUP(E23,컬럼명조립!B:C,2,FALSE)</f>
        <v>SATU_STAR_TIME</v>
      </c>
      <c r="E23" s="26" t="s">
        <v>569</v>
      </c>
      <c r="F23" s="26"/>
      <c r="G23" s="26" t="str">
        <f>VLOOKUP(E23,컬럼명조립!$B:$E,3,FALSE)</f>
        <v>VARCHAR</v>
      </c>
      <c r="H23" s="43">
        <f>VLOOKUP(E23,컬럼명조립!$B:$E,4,FALSE)</f>
        <v>4</v>
      </c>
      <c r="I23" s="40"/>
      <c r="J23" s="31"/>
      <c r="K23" s="31"/>
      <c r="L23" s="31"/>
      <c r="M23" s="31"/>
      <c r="N23" s="31"/>
      <c r="O23" s="31"/>
      <c r="P23" s="32"/>
      <c r="Q23" s="6"/>
      <c r="R23" s="2"/>
      <c r="S23" s="2" t="str">
        <f t="shared" si="0"/>
        <v>`SATU_STAR_TIME`  VARCHAR(4)NULL DEFAULT NULL COMMENT '토요일근무시작시간 ()',</v>
      </c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6" t="str">
        <f>VLOOKUP(C24,테이블명!$A:$B,2,FALSE)</f>
        <v>HUNT_COMP_MAST</v>
      </c>
      <c r="C24" s="26" t="s">
        <v>575</v>
      </c>
      <c r="D24" s="26" t="str">
        <f>VLOOKUP(E24,컬럼명조립!B:C,2,FALSE)</f>
        <v>CHAR_RATE</v>
      </c>
      <c r="E24" s="26" t="s">
        <v>85</v>
      </c>
      <c r="F24" s="26"/>
      <c r="G24" s="26" t="str">
        <f>VLOOKUP(E24,컬럼명조립!$B:$E,3,FALSE)</f>
        <v>VARCHAR</v>
      </c>
      <c r="H24" s="43">
        <f>VLOOKUP(E24,컬럼명조립!$B:$E,4,FALSE)</f>
        <v>1</v>
      </c>
      <c r="I24" s="40" t="s">
        <v>86</v>
      </c>
      <c r="J24" s="31"/>
      <c r="K24" s="31"/>
      <c r="L24" s="31"/>
      <c r="M24" s="31"/>
      <c r="N24" s="31"/>
      <c r="O24" s="31"/>
      <c r="P24" s="32"/>
      <c r="Q24" s="6"/>
      <c r="R24" s="2"/>
      <c r="S24" s="2" t="str">
        <f t="shared" si="0"/>
        <v>`CHAR_RATE`  VARCHAR(1)NULL DEFAULT NULL COMMENT '수수료요율 (1. 5%, 2. 10% …... 6. 60%)',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6" t="str">
        <f>VLOOKUP(C25,테이블명!$A:$B,2,FALSE)</f>
        <v>HUNT_COMP_MAST</v>
      </c>
      <c r="C25" s="26" t="s">
        <v>575</v>
      </c>
      <c r="D25" s="26" t="str">
        <f>VLOOKUP(E25,컬럼명조립!B:C,2,FALSE)</f>
        <v>IDEN_INSU_DIVI_CODE</v>
      </c>
      <c r="E25" s="46" t="s">
        <v>713</v>
      </c>
      <c r="F25" s="26"/>
      <c r="G25" s="26" t="str">
        <f>VLOOKUP(E25,컬럼명조립!$B:$E,3,FALSE)</f>
        <v>VARCHAR</v>
      </c>
      <c r="H25" s="43">
        <f>VLOOKUP(E25,컬럼명조립!$B:$E,4,FALSE)</f>
        <v>1</v>
      </c>
      <c r="I25" s="40"/>
      <c r="J25" s="31"/>
      <c r="K25" s="31"/>
      <c r="L25" s="31"/>
      <c r="M25" s="31"/>
      <c r="N25" s="31"/>
      <c r="O25" s="31"/>
      <c r="P25" s="32"/>
      <c r="Q25" s="6"/>
      <c r="R25" s="2"/>
      <c r="S25" s="2" t="str">
        <f t="shared" si="0"/>
        <v>`IDEN_INSU_DIVI_CODE`  VARCHAR(1)NULL DEFAULT NULL COMMENT '신원보험구분코드 ()',</v>
      </c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6" t="str">
        <f>VLOOKUP(C26,테이블명!$A:$B,2,FALSE)</f>
        <v>HUNT_COMP_MAST</v>
      </c>
      <c r="C26" s="26" t="s">
        <v>575</v>
      </c>
      <c r="D26" s="26" t="str">
        <f>VLOOKUP(E26,컬럼명조립!B:C,2,FALSE)</f>
        <v>IDEN_INSU_BURD_CODE</v>
      </c>
      <c r="E26" s="46" t="s">
        <v>712</v>
      </c>
      <c r="F26" s="26"/>
      <c r="G26" s="26" t="str">
        <f>VLOOKUP(E26,컬럼명조립!$B:$E,3,FALSE)</f>
        <v>VARCHAR</v>
      </c>
      <c r="H26" s="43">
        <f>VLOOKUP(E26,컬럼명조립!$B:$E,4,FALSE)</f>
        <v>1</v>
      </c>
      <c r="I26" s="40"/>
      <c r="J26" s="31"/>
      <c r="K26" s="31"/>
      <c r="L26" s="31"/>
      <c r="M26" s="31"/>
      <c r="N26" s="31"/>
      <c r="O26" s="31"/>
      <c r="P26" s="32"/>
      <c r="Q26" s="6"/>
      <c r="R26" s="2"/>
      <c r="S26" s="2" t="str">
        <f t="shared" si="0"/>
        <v>`IDEN_INSU_BURD_CODE`  VARCHAR(1)NULL DEFAULT NULL COMMENT '신원보험부담코드 ()',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6" t="str">
        <f>VLOOKUP(C27,테이블명!$A:$B,2,FALSE)</f>
        <v>HUNT_COMP_MAST</v>
      </c>
      <c r="C27" s="26" t="s">
        <v>575</v>
      </c>
      <c r="D27" s="26" t="str">
        <f>VLOOKUP(E27,컬럼명조립!B:C,2,FALSE)</f>
        <v>IDEN_INSU_CONS_REMA</v>
      </c>
      <c r="E27" s="46" t="s">
        <v>714</v>
      </c>
      <c r="F27" s="26"/>
      <c r="G27" s="26" t="str">
        <f>VLOOKUP(E27,컬럼명조립!$B:$E,3,FALSE)</f>
        <v>VARCHAR</v>
      </c>
      <c r="H27" s="43">
        <f>VLOOKUP(E27,컬럼명조립!$B:$E,4,FALSE)</f>
        <v>500</v>
      </c>
      <c r="I27" s="40"/>
      <c r="J27" s="31"/>
      <c r="K27" s="31"/>
      <c r="L27" s="31"/>
      <c r="M27" s="31"/>
      <c r="N27" s="31"/>
      <c r="O27" s="31"/>
      <c r="P27" s="32"/>
      <c r="Q27" s="6"/>
      <c r="R27" s="2"/>
      <c r="S27" s="2" t="str">
        <f t="shared" si="0"/>
        <v>`IDEN_INSU_CONS_REMA`  VARCHAR(500)NULL DEFAULT NULL COMMENT '신원보험협의내용 ()',</v>
      </c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6" t="str">
        <f>VLOOKUP(C28,테이블명!$A:$B,2,FALSE)</f>
        <v>HUNT_COMP_MAST</v>
      </c>
      <c r="C28" s="26" t="s">
        <v>575</v>
      </c>
      <c r="D28" s="26" t="str">
        <f>VLOOKUP(E28,컬럼명조립!B:C,2,FALSE)</f>
        <v>SERV_ONE_AREA</v>
      </c>
      <c r="E28" s="26" t="s">
        <v>87</v>
      </c>
      <c r="F28" s="26"/>
      <c r="G28" s="26" t="str">
        <f>VLOOKUP(E28,컬럼명조립!$B:$E,3,FALSE)</f>
        <v>VARCHAR</v>
      </c>
      <c r="H28" s="43">
        <f>VLOOKUP(E28,컬럼명조립!$B:$E,4,FALSE)</f>
        <v>5</v>
      </c>
      <c r="I28" s="40"/>
      <c r="J28" s="31"/>
      <c r="K28" s="31"/>
      <c r="L28" s="31"/>
      <c r="M28" s="31"/>
      <c r="N28" s="31"/>
      <c r="O28" s="31"/>
      <c r="P28" s="32"/>
      <c r="Q28" s="6"/>
      <c r="R28" s="2"/>
      <c r="S28" s="2" t="str">
        <f t="shared" si="0"/>
        <v>`SERV_ONE_AREA`  VARCHAR(5)NULL DEFAULT NULL COMMENT '서비스1차지역 ()',</v>
      </c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6" t="str">
        <f>VLOOKUP(C29,테이블명!$A:$B,2,FALSE)</f>
        <v>HUNT_COMP_MAST</v>
      </c>
      <c r="C29" s="26" t="s">
        <v>575</v>
      </c>
      <c r="D29" s="26" t="str">
        <f>VLOOKUP(E29,컬럼명조립!B:C,2,FALSE)</f>
        <v>SERV_TWO_AREA</v>
      </c>
      <c r="E29" s="26" t="s">
        <v>88</v>
      </c>
      <c r="F29" s="26"/>
      <c r="G29" s="26" t="str">
        <f>VLOOKUP(E29,컬럼명조립!$B:$E,3,FALSE)</f>
        <v>VARCHAR</v>
      </c>
      <c r="H29" s="43">
        <f>VLOOKUP(E29,컬럼명조립!$B:$E,4,FALSE)</f>
        <v>5</v>
      </c>
      <c r="I29" s="40"/>
      <c r="J29" s="31"/>
      <c r="K29" s="31"/>
      <c r="L29" s="31"/>
      <c r="M29" s="31"/>
      <c r="N29" s="31"/>
      <c r="O29" s="31"/>
      <c r="P29" s="32"/>
      <c r="Q29" s="6"/>
      <c r="R29" s="2"/>
      <c r="S29" s="2" t="str">
        <f t="shared" si="0"/>
        <v>`SERV_TWO_AREA`  VARCHAR(5)NULL DEFAULT NULL COMMENT '서비스2차지역 ()',</v>
      </c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6" t="str">
        <f>VLOOKUP(C30,테이블명!$A:$B,2,FALSE)</f>
        <v>HUNT_COMP_MAST</v>
      </c>
      <c r="C30" s="26" t="s">
        <v>575</v>
      </c>
      <c r="D30" s="26" t="str">
        <f>VLOOKUP(E30,컬럼명조립!B:C,2,FALSE)</f>
        <v>SERV_THRE_AREA</v>
      </c>
      <c r="E30" s="26" t="s">
        <v>89</v>
      </c>
      <c r="F30" s="26"/>
      <c r="G30" s="26" t="str">
        <f>VLOOKUP(E30,컬럼명조립!$B:$E,3,FALSE)</f>
        <v>VARCHAR</v>
      </c>
      <c r="H30" s="43">
        <f>VLOOKUP(E30,컬럼명조립!$B:$E,4,FALSE)</f>
        <v>5</v>
      </c>
      <c r="I30" s="40"/>
      <c r="J30" s="31"/>
      <c r="K30" s="31"/>
      <c r="L30" s="31"/>
      <c r="M30" s="31"/>
      <c r="N30" s="31"/>
      <c r="O30" s="31"/>
      <c r="P30" s="32"/>
      <c r="Q30" s="6"/>
      <c r="R30" s="2"/>
      <c r="S30" s="2" t="str">
        <f t="shared" si="0"/>
        <v>`SERV_THRE_AREA`  VARCHAR(5)NULL DEFAULT NULL COMMENT '서비스3차지역 ()',</v>
      </c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6" t="str">
        <f>VLOOKUP(C31,테이블명!$A:$B,2,FALSE)</f>
        <v>HUNT_COMP_MAST</v>
      </c>
      <c r="C31" s="26" t="s">
        <v>575</v>
      </c>
      <c r="D31" s="26" t="str">
        <f>VLOOKUP(E31,컬럼명조립!B:C,2,FALSE)</f>
        <v>SERV_FOUR_AREA</v>
      </c>
      <c r="E31" s="26" t="s">
        <v>579</v>
      </c>
      <c r="F31" s="26"/>
      <c r="G31" s="26" t="str">
        <f>VLOOKUP(E31,컬럼명조립!$B:$E,3,FALSE)</f>
        <v>VARCHAR</v>
      </c>
      <c r="H31" s="43">
        <f>VLOOKUP(E31,컬럼명조립!$B:$E,4,FALSE)</f>
        <v>6</v>
      </c>
      <c r="I31" s="40"/>
      <c r="J31" s="31"/>
      <c r="K31" s="31"/>
      <c r="L31" s="31"/>
      <c r="M31" s="31"/>
      <c r="N31" s="31"/>
      <c r="O31" s="31"/>
      <c r="P31" s="32"/>
      <c r="Q31" s="6"/>
      <c r="R31" s="2"/>
      <c r="S31" s="2" t="str">
        <f t="shared" si="0"/>
        <v>`SERV_FOUR_AREA`  VARCHAR(6)NULL DEFAULT NULL COMMENT '서비스4차지역 ()',</v>
      </c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6" t="str">
        <f>VLOOKUP(C32,테이블명!$A:$B,2,FALSE)</f>
        <v>HUNT_COMP_MAST</v>
      </c>
      <c r="C32" s="26" t="s">
        <v>575</v>
      </c>
      <c r="D32" s="26" t="str">
        <f>VLOOKUP(E32,컬럼명조립!B:C,2,FALSE)</f>
        <v>SERV_FIVE_AREA</v>
      </c>
      <c r="E32" s="26" t="s">
        <v>580</v>
      </c>
      <c r="F32" s="26"/>
      <c r="G32" s="26" t="str">
        <f>VLOOKUP(E32,컬럼명조립!$B:$E,3,FALSE)</f>
        <v>VARCHAR</v>
      </c>
      <c r="H32" s="43">
        <f>VLOOKUP(E32,컬럼명조립!$B:$E,4,FALSE)</f>
        <v>6</v>
      </c>
      <c r="I32" s="40"/>
      <c r="J32" s="31"/>
      <c r="K32" s="31"/>
      <c r="L32" s="31"/>
      <c r="M32" s="31"/>
      <c r="N32" s="31"/>
      <c r="O32" s="31"/>
      <c r="P32" s="32"/>
      <c r="Q32" s="6"/>
      <c r="R32" s="2"/>
      <c r="S32" s="2" t="str">
        <f t="shared" si="0"/>
        <v>`SERV_FIVE_AREA`  VARCHAR(6)NULL DEFAULT NULL COMMENT '서비스5차지역 ()',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6" t="str">
        <f>VLOOKUP(C33,테이블명!$A:$B,2,FALSE)</f>
        <v>HUNT_COMP_MAST</v>
      </c>
      <c r="C33" s="26" t="s">
        <v>575</v>
      </c>
      <c r="D33" s="26" t="str">
        <f>VLOOKUP(E33,컬럼명조립!B:C,2,FALSE)</f>
        <v>SERV_SIX_AREA</v>
      </c>
      <c r="E33" s="26" t="s">
        <v>581</v>
      </c>
      <c r="F33" s="26"/>
      <c r="G33" s="26" t="str">
        <f>VLOOKUP(E33,컬럼명조립!$B:$E,3,FALSE)</f>
        <v>VARCHAR</v>
      </c>
      <c r="H33" s="43">
        <f>VLOOKUP(E33,컬럼명조립!$B:$E,4,FALSE)</f>
        <v>6</v>
      </c>
      <c r="I33" s="40"/>
      <c r="J33" s="31"/>
      <c r="K33" s="31"/>
      <c r="L33" s="31"/>
      <c r="M33" s="31"/>
      <c r="N33" s="31"/>
      <c r="O33" s="31"/>
      <c r="P33" s="32"/>
      <c r="Q33" s="6"/>
      <c r="R33" s="2"/>
      <c r="S33" s="2" t="str">
        <f t="shared" si="0"/>
        <v>`SERV_SIX_AREA`  VARCHAR(6)NULL DEFAULT NULL COMMENT '서비스6차지역 ()',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6" t="str">
        <f>VLOOKUP(C34,테이블명!$A:$B,2,FALSE)</f>
        <v>HUNT_COMP_MAST</v>
      </c>
      <c r="C34" s="26" t="s">
        <v>575</v>
      </c>
      <c r="D34" s="26" t="str">
        <f>VLOOKUP(E34,컬럼명조립!B:C,2,FALSE)</f>
        <v>DEAL_STOP_YN</v>
      </c>
      <c r="E34" s="26" t="s">
        <v>90</v>
      </c>
      <c r="F34" s="26"/>
      <c r="G34" s="26" t="str">
        <f>VLOOKUP(E34,컬럼명조립!$B:$E,3,FALSE)</f>
        <v>VARCHAR</v>
      </c>
      <c r="H34" s="43">
        <f>VLOOKUP(E34,컬럼명조립!$B:$E,4,FALSE)</f>
        <v>1</v>
      </c>
      <c r="I34" s="40" t="s">
        <v>35</v>
      </c>
      <c r="J34" s="31"/>
      <c r="K34" s="31"/>
      <c r="L34" s="31"/>
      <c r="M34" s="31"/>
      <c r="N34" s="31"/>
      <c r="O34" s="31"/>
      <c r="P34" s="32"/>
      <c r="Q34" s="6"/>
      <c r="R34" s="2"/>
      <c r="S34" s="2" t="str">
        <f t="shared" si="0"/>
        <v>`DEAL_STOP_YN`  VARCHAR(1)NULL DEFAULT NULL COMMENT '거래정지유무 (1. 여, 2. 부)',</v>
      </c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6" t="str">
        <f>VLOOKUP(C35,테이블명!$A:$B,2,FALSE)</f>
        <v>HUNT_COMP_MAST</v>
      </c>
      <c r="C35" s="26" t="s">
        <v>575</v>
      </c>
      <c r="D35" s="26" t="str">
        <f>VLOOKUP(E35,컬럼명조립!B:C,2,FALSE)</f>
        <v>FIRS_CREA_DATE</v>
      </c>
      <c r="E35" s="33" t="s">
        <v>92</v>
      </c>
      <c r="F35" s="26"/>
      <c r="G35" s="26" t="str">
        <f>VLOOKUP(E35,컬럼명조립!$B:$E,3,FALSE)</f>
        <v>DATE</v>
      </c>
      <c r="H35" s="43">
        <f>VLOOKUP(E35,컬럼명조립!$B:$E,4,FALSE)</f>
        <v>0</v>
      </c>
      <c r="I35" s="40"/>
      <c r="J35" s="31"/>
      <c r="K35" s="31"/>
      <c r="L35" s="31"/>
      <c r="M35" s="31"/>
      <c r="N35" s="31"/>
      <c r="O35" s="31"/>
      <c r="P35" s="32"/>
      <c r="Q35" s="6"/>
      <c r="R35" s="2"/>
      <c r="S35" s="2" t="str">
        <f t="shared" si="0"/>
        <v>`FIRS_CREA_DATE`  DATE(0)NULL DEFAULT NULL COMMENT '최초생성일자 ()',</v>
      </c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6" t="str">
        <f>VLOOKUP(C36,테이블명!$A:$B,2,FALSE)</f>
        <v>HUNT_COMP_MAST</v>
      </c>
      <c r="C36" s="26" t="s">
        <v>575</v>
      </c>
      <c r="D36" s="26" t="str">
        <f>VLOOKUP(E36,컬럼명조립!B:C,2,FALSE)</f>
        <v>FIRS_CREA_TIME</v>
      </c>
      <c r="E36" s="33" t="s">
        <v>93</v>
      </c>
      <c r="F36" s="26"/>
      <c r="G36" s="26" t="str">
        <f>VLOOKUP(E36,컬럼명조립!$B:$E,3,FALSE)</f>
        <v>TIMESTAMP</v>
      </c>
      <c r="H36" s="43">
        <f>VLOOKUP(E36,컬럼명조립!$B:$E,4,FALSE)</f>
        <v>0</v>
      </c>
      <c r="I36" s="40"/>
      <c r="J36" s="31"/>
      <c r="K36" s="31"/>
      <c r="L36" s="31"/>
      <c r="M36" s="31"/>
      <c r="N36" s="31"/>
      <c r="O36" s="31"/>
      <c r="P36" s="32"/>
      <c r="Q36" s="6"/>
      <c r="R36" s="2"/>
      <c r="S36" s="2" t="str">
        <f t="shared" si="0"/>
        <v>`FIRS_CREA_TIME`  TIMESTAMP(0)NULL DEFAULT NULL COMMENT '최초생성시간 ()',</v>
      </c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6" t="str">
        <f>VLOOKUP(C37,테이블명!$A:$B,2,FALSE)</f>
        <v>HUNT_COMP_MAST</v>
      </c>
      <c r="C37" s="26" t="s">
        <v>575</v>
      </c>
      <c r="D37" s="26" t="str">
        <f>VLOOKUP(E37,컬럼명조립!B:C,2,FALSE)</f>
        <v>FIRS_CREA_EMPL</v>
      </c>
      <c r="E37" s="33" t="s">
        <v>482</v>
      </c>
      <c r="F37" s="26"/>
      <c r="G37" s="26" t="str">
        <f>VLOOKUP(E37,컬럼명조립!$B:$E,3,FALSE)</f>
        <v>VARCHAR</v>
      </c>
      <c r="H37" s="43">
        <f>VLOOKUP(E37,컬럼명조립!$B:$E,4,FALSE)</f>
        <v>10</v>
      </c>
      <c r="I37" s="40"/>
      <c r="J37" s="31"/>
      <c r="K37" s="31"/>
      <c r="L37" s="31"/>
      <c r="M37" s="31"/>
      <c r="N37" s="31"/>
      <c r="O37" s="31"/>
      <c r="P37" s="32"/>
      <c r="Q37" s="6"/>
      <c r="R37" s="2"/>
      <c r="S37" s="2" t="str">
        <f t="shared" si="0"/>
        <v>`FIRS_CREA_EMPL`  VARCHAR(10)NULL DEFAULT NULL COMMENT '최초생성사번 ()',</v>
      </c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6" t="str">
        <f>VLOOKUP(C38,테이블명!$A:$B,2,FALSE)</f>
        <v>HUNT_COMP_MAST</v>
      </c>
      <c r="C38" s="26" t="s">
        <v>575</v>
      </c>
      <c r="D38" s="26" t="str">
        <f>VLOOKUP(E38,컬럼명조립!B:C,2,FALSE)</f>
        <v>LAST_EDIT_DATE</v>
      </c>
      <c r="E38" s="33" t="s">
        <v>95</v>
      </c>
      <c r="F38" s="26"/>
      <c r="G38" s="26" t="str">
        <f>VLOOKUP(E38,컬럼명조립!$B:$E,3,FALSE)</f>
        <v>DATE</v>
      </c>
      <c r="H38" s="43">
        <f>VLOOKUP(E38,컬럼명조립!$B:$E,4,FALSE)</f>
        <v>0</v>
      </c>
      <c r="I38" s="40"/>
      <c r="J38" s="31"/>
      <c r="K38" s="31"/>
      <c r="L38" s="31"/>
      <c r="M38" s="31"/>
      <c r="N38" s="31"/>
      <c r="O38" s="31"/>
      <c r="P38" s="32"/>
      <c r="Q38" s="6"/>
      <c r="R38" s="2"/>
      <c r="S38" s="2" t="str">
        <f t="shared" si="0"/>
        <v>`LAST_EDIT_DATE`  DATE(0)NULL DEFAULT NULL COMMENT '최종수정일자 ()',</v>
      </c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6" t="str">
        <f>VLOOKUP(C39,테이블명!$A:$B,2,FALSE)</f>
        <v>HUNT_COMP_MAST</v>
      </c>
      <c r="C39" s="26" t="s">
        <v>575</v>
      </c>
      <c r="D39" s="26" t="str">
        <f>VLOOKUP(E39,컬럼명조립!B:C,2,FALSE)</f>
        <v>LAST_EDIT_TIME</v>
      </c>
      <c r="E39" s="33" t="s">
        <v>96</v>
      </c>
      <c r="F39" s="26"/>
      <c r="G39" s="26" t="str">
        <f>VLOOKUP(E39,컬럼명조립!$B:$E,3,FALSE)</f>
        <v>TIMESTAMP</v>
      </c>
      <c r="H39" s="43">
        <f>VLOOKUP(E39,컬럼명조립!$B:$E,4,FALSE)</f>
        <v>0</v>
      </c>
      <c r="I39" s="40"/>
      <c r="J39" s="31"/>
      <c r="K39" s="31"/>
      <c r="L39" s="31"/>
      <c r="M39" s="31"/>
      <c r="N39" s="31"/>
      <c r="O39" s="31"/>
      <c r="P39" s="32"/>
      <c r="Q39" s="6"/>
      <c r="R39" s="2"/>
      <c r="S39" s="2" t="str">
        <f t="shared" si="0"/>
        <v>`LAST_EDIT_TIME`  TIMESTAMP(0)NULL DEFAULT NULL COMMENT '최종수정시간 ()',</v>
      </c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6" t="str">
        <f>VLOOKUP(C40,테이블명!$A:$B,2,FALSE)</f>
        <v>HUNT_COMP_MAST</v>
      </c>
      <c r="C40" s="26" t="s">
        <v>575</v>
      </c>
      <c r="D40" s="26" t="str">
        <f>VLOOKUP(E40,컬럼명조립!B:C,2,FALSE)</f>
        <v>LAST_EDIT_EMPL</v>
      </c>
      <c r="E40" s="33" t="s">
        <v>481</v>
      </c>
      <c r="F40" s="26"/>
      <c r="G40" s="26" t="str">
        <f>VLOOKUP(E40,컬럼명조립!$B:$E,3,FALSE)</f>
        <v>VARCHAR</v>
      </c>
      <c r="H40" s="43">
        <f>VLOOKUP(E40,컬럼명조립!$B:$E,4,FALSE)</f>
        <v>10</v>
      </c>
      <c r="I40" s="40"/>
      <c r="J40" s="31"/>
      <c r="K40" s="31"/>
      <c r="L40" s="31"/>
      <c r="M40" s="31"/>
      <c r="N40" s="31"/>
      <c r="O40" s="31"/>
      <c r="P40" s="32"/>
      <c r="Q40" s="2"/>
      <c r="R40" s="2"/>
      <c r="S40" s="2" t="str">
        <f t="shared" si="0"/>
        <v>`LAST_EDIT_EMPL`  VARCHAR(10)NULL DEFAULT NULL COMMENT '최종수정사번 ()',</v>
      </c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82"/>
      <c r="J41" s="82"/>
      <c r="K41" s="82"/>
      <c r="L41" s="82"/>
      <c r="M41" s="82"/>
      <c r="N41" s="82"/>
      <c r="O41" s="82"/>
      <c r="P41" s="82"/>
      <c r="Q41" s="2"/>
      <c r="R41" s="2"/>
      <c r="S41" s="14" t="s">
        <v>765</v>
      </c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4" t="s">
        <v>492</v>
      </c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5" t="s">
        <v>766</v>
      </c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5" t="s">
        <v>545</v>
      </c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5" t="s">
        <v>546</v>
      </c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5" t="s">
        <v>547</v>
      </c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5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5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5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5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5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5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5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5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5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5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5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</sheetData>
  <mergeCells count="4">
    <mergeCell ref="I41:P41"/>
    <mergeCell ref="I2:P2"/>
    <mergeCell ref="I3:P3"/>
    <mergeCell ref="I4:P4"/>
  </mergeCells>
  <phoneticPr fontId="1" type="noConversion"/>
  <pageMargins left="0.7" right="0.7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Z804"/>
  <sheetViews>
    <sheetView zoomScale="75" zoomScaleNormal="75" workbookViewId="0">
      <selection activeCell="G3" sqref="G3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59.2109375" style="3" customWidth="1"/>
    <col min="19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 t="str">
        <f>CONCATENATE("CREATE TABLE `",TRIM(B3),"` (")</f>
        <v>CREATE TABLE `COMM_CODE_LST` (</v>
      </c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str">
        <f>VLOOKUP(C3,테이블명!$A$3:$B$14,2,FALSE)</f>
        <v>COMM_CODE_LST</v>
      </c>
      <c r="C3" s="6" t="s">
        <v>159</v>
      </c>
      <c r="D3" s="6" t="str">
        <f>VLOOKUP(E3,컬럼명조립!B:C,2,FALSE)</f>
        <v>GRP_CODE</v>
      </c>
      <c r="E3" s="6" t="s">
        <v>600</v>
      </c>
      <c r="F3" s="21" t="s">
        <v>457</v>
      </c>
      <c r="G3" s="6" t="str">
        <f>VLOOKUP(E3,컬럼명조립!$B:$E,3,FALSE)</f>
        <v>VARCHAR</v>
      </c>
      <c r="H3" s="6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6"/>
      <c r="R3" s="2" t="s">
        <v>605</v>
      </c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str">
        <f>VLOOKUP(C4,테이블명!$A$3:$B$14,2,FALSE)</f>
        <v>COMM_CODE_LST</v>
      </c>
      <c r="C4" s="6" t="s">
        <v>159</v>
      </c>
      <c r="D4" s="6" t="str">
        <f>VLOOKUP(E4,컬럼명조립!B:C,2,FALSE)</f>
        <v>MAJO_CODE</v>
      </c>
      <c r="E4" s="6" t="s">
        <v>160</v>
      </c>
      <c r="F4" s="21" t="s">
        <v>457</v>
      </c>
      <c r="G4" s="6" t="str">
        <f>VLOOKUP(E4,컬럼명조립!$B:$E,3,FALSE)</f>
        <v>VARCHAR</v>
      </c>
      <c r="H4" s="6">
        <f>VLOOKUP(E4,컬럼명조립!$B:$E,4,FALSE)</f>
        <v>6</v>
      </c>
      <c r="I4" s="75"/>
      <c r="J4" s="73"/>
      <c r="K4" s="73"/>
      <c r="L4" s="73"/>
      <c r="M4" s="73"/>
      <c r="N4" s="73"/>
      <c r="O4" s="73"/>
      <c r="P4" s="74"/>
      <c r="Q4" s="6"/>
      <c r="R4" s="2" t="s">
        <v>565</v>
      </c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str">
        <f>VLOOKUP(C5,테이블명!$A$3:$B$14,2,FALSE)</f>
        <v>COMM_CODE_LST</v>
      </c>
      <c r="C5" s="6" t="s">
        <v>159</v>
      </c>
      <c r="D5" s="6" t="str">
        <f>VLOOKUP(E5,컬럼명조립!B:C,2,FALSE)</f>
        <v>MIDD_CODE</v>
      </c>
      <c r="E5" s="6" t="s">
        <v>161</v>
      </c>
      <c r="F5" s="21" t="s">
        <v>457</v>
      </c>
      <c r="G5" s="6" t="str">
        <f>VLOOKUP(E5,컬럼명조립!$B:$E,3,FALSE)</f>
        <v>VARCHAR</v>
      </c>
      <c r="H5" s="6">
        <f>VLOOKUP(E5,컬럼명조립!$B:$E,4,FALSE)</f>
        <v>6</v>
      </c>
      <c r="I5" s="75"/>
      <c r="J5" s="73"/>
      <c r="K5" s="73"/>
      <c r="L5" s="73"/>
      <c r="M5" s="73"/>
      <c r="N5" s="73"/>
      <c r="O5" s="73"/>
      <c r="P5" s="74"/>
      <c r="Q5" s="6"/>
      <c r="R5" s="2" t="str">
        <f>CONCATENATE("`",TRIM(D5),"`  ",TRIM(D5),"(",D5,")NULL DEFAULT NULL COMMENT '",TRIM(D5)," (",TRIM(D5),")',")</f>
        <v>`MIDD_CODE`  MIDD_CODE(MIDD_CODE)NULL DEFAULT NULL COMMENT 'MIDD_CODE (MIDD_CODE)',</v>
      </c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str">
        <f>VLOOKUP(C6,테이블명!$A$3:$B$14,2,FALSE)</f>
        <v>COMM_CODE_LST</v>
      </c>
      <c r="C6" s="6" t="s">
        <v>159</v>
      </c>
      <c r="D6" s="6" t="str">
        <f>VLOOKUP(E6,컬럼명조립!B:C,2,FALSE)</f>
        <v>MAJO_TITL</v>
      </c>
      <c r="E6" s="6" t="s">
        <v>162</v>
      </c>
      <c r="F6" s="6"/>
      <c r="G6" s="6" t="str">
        <f>VLOOKUP(E6,컬럼명조립!$B:$E,3,FALSE)</f>
        <v>VARCHAR</v>
      </c>
      <c r="H6" s="6">
        <f>VLOOKUP(E6,컬럼명조립!$B:$E,4,FALSE)</f>
        <v>100</v>
      </c>
      <c r="I6" s="72"/>
      <c r="J6" s="73"/>
      <c r="K6" s="73"/>
      <c r="L6" s="73"/>
      <c r="M6" s="73"/>
      <c r="N6" s="73"/>
      <c r="O6" s="73"/>
      <c r="P6" s="74"/>
      <c r="Q6" s="6"/>
      <c r="R6" s="2" t="str">
        <f t="shared" ref="R6:R15" si="0">CONCATENATE("`",TRIM(D6),"`  ",TRIM(D6),"(",D6,")NULL DEFAULT NULL COMMENT '",TRIM(D6)," (",TRIM(D6),")',")</f>
        <v>`MAJO_TITL`  MAJO_TITL(MAJO_TITL)NULL DEFAULT NULL COMMENT 'MAJO_TITL (MAJO_TITL)',</v>
      </c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str">
        <f>VLOOKUP(C7,테이블명!$A$3:$B$14,2,FALSE)</f>
        <v>COMM_CODE_LST</v>
      </c>
      <c r="C7" s="6" t="s">
        <v>159</v>
      </c>
      <c r="D7" s="6" t="str">
        <f>VLOOKUP(E7,컬럼명조립!B:C,2,FALSE)</f>
        <v>SMAL_NAME</v>
      </c>
      <c r="E7" s="6" t="s">
        <v>163</v>
      </c>
      <c r="F7" s="6"/>
      <c r="G7" s="6" t="str">
        <f>VLOOKUP(E7,컬럼명조립!$B:$E,3,FALSE)</f>
        <v>VARCHAR</v>
      </c>
      <c r="H7" s="6">
        <f>VLOOKUP(E7,컬럼명조립!$B:$E,4,FALSE)</f>
        <v>100</v>
      </c>
      <c r="I7" s="72"/>
      <c r="J7" s="73"/>
      <c r="K7" s="73"/>
      <c r="L7" s="73"/>
      <c r="M7" s="73"/>
      <c r="N7" s="73"/>
      <c r="O7" s="73"/>
      <c r="P7" s="74"/>
      <c r="Q7" s="6"/>
      <c r="R7" s="2" t="str">
        <f t="shared" si="0"/>
        <v>`SMAL_NAME`  SMAL_NAME(SMAL_NAME)NULL DEFAULT NULL COMMENT 'SMAL_NAME (SMAL_NAME)',</v>
      </c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str">
        <f>VLOOKUP(C8,테이블명!$A$3:$B$14,2,FALSE)</f>
        <v>COMM_CODE_LST</v>
      </c>
      <c r="C8" s="6" t="s">
        <v>159</v>
      </c>
      <c r="D8" s="6" t="str">
        <f>VLOOKUP(E8,컬럼명조립!B:C,2,FALSE)</f>
        <v>MAJO_COMP_TITL</v>
      </c>
      <c r="E8" s="6" t="s">
        <v>164</v>
      </c>
      <c r="F8" s="6"/>
      <c r="G8" s="6" t="str">
        <f>VLOOKUP(E8,컬럼명조립!$B:$E,3,FALSE)</f>
        <v>VARCHAR</v>
      </c>
      <c r="H8" s="6">
        <f>VLOOKUP(E8,컬럼명조립!$B:$E,4,FALSE)</f>
        <v>50</v>
      </c>
      <c r="I8" s="72"/>
      <c r="J8" s="73"/>
      <c r="K8" s="73"/>
      <c r="L8" s="73"/>
      <c r="M8" s="73"/>
      <c r="N8" s="73"/>
      <c r="O8" s="73"/>
      <c r="P8" s="74"/>
      <c r="Q8" s="6"/>
      <c r="R8" s="2" t="str">
        <f t="shared" si="0"/>
        <v>`MAJO_COMP_TITL`  MAJO_COMP_TITL(MAJO_COMP_TITL)NULL DEFAULT NULL COMMENT 'MAJO_COMP_TITL (MAJO_COMP_TITL)',</v>
      </c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str">
        <f>VLOOKUP(C9,테이블명!$A$3:$B$14,2,FALSE)</f>
        <v>COMM_CODE_LST</v>
      </c>
      <c r="C9" s="6" t="s">
        <v>159</v>
      </c>
      <c r="D9" s="6" t="str">
        <f>VLOOKUP(E9,컬럼명조립!B:C,2,FALSE)</f>
        <v>MIDD_COMP_TITL</v>
      </c>
      <c r="E9" s="6" t="s">
        <v>165</v>
      </c>
      <c r="F9" s="6"/>
      <c r="G9" s="6" t="str">
        <f>VLOOKUP(E9,컬럼명조립!$B:$E,3,FALSE)</f>
        <v>VARCHAR</v>
      </c>
      <c r="H9" s="6">
        <f>VLOOKUP(E9,컬럼명조립!$B:$E,4,FALSE)</f>
        <v>50</v>
      </c>
      <c r="I9" s="72"/>
      <c r="J9" s="73"/>
      <c r="K9" s="73"/>
      <c r="L9" s="73"/>
      <c r="M9" s="73"/>
      <c r="N9" s="73"/>
      <c r="O9" s="73"/>
      <c r="P9" s="74"/>
      <c r="Q9" s="6"/>
      <c r="R9" s="2" t="str">
        <f t="shared" si="0"/>
        <v>`MIDD_COMP_TITL`  MIDD_COMP_TITL(MIDD_COMP_TITL)NULL DEFAULT NULL COMMENT 'MIDD_COMP_TITL (MIDD_COMP_TITL)',</v>
      </c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str">
        <f>VLOOKUP(C10,테이블명!$A$3:$B$14,2,FALSE)</f>
        <v>COMM_CODE_LST</v>
      </c>
      <c r="C10" s="6" t="s">
        <v>159</v>
      </c>
      <c r="D10" s="6" t="str">
        <f>VLOOKUP(E10,컬럼명조립!B:C,2,FALSE)</f>
        <v>FIRS_CREA_DATE</v>
      </c>
      <c r="E10" s="33" t="s">
        <v>92</v>
      </c>
      <c r="F10" s="6"/>
      <c r="G10" s="6" t="str">
        <f>VLOOKUP(E10,컬럼명조립!$B:$E,3,FALSE)</f>
        <v>DATE</v>
      </c>
      <c r="H10" s="6">
        <f>VLOOKUP(E10,컬럼명조립!$B:$E,4,FALSE)</f>
        <v>0</v>
      </c>
      <c r="I10" s="72"/>
      <c r="J10" s="73"/>
      <c r="K10" s="73"/>
      <c r="L10" s="73"/>
      <c r="M10" s="73"/>
      <c r="N10" s="73"/>
      <c r="O10" s="73"/>
      <c r="P10" s="74"/>
      <c r="Q10" s="6"/>
      <c r="R10" s="2" t="str">
        <f t="shared" si="0"/>
        <v>`FIRS_CREA_DATE`  FIRS_CREA_DATE(FIRS_CREA_DATE)NULL DEFAULT NULL COMMENT 'FIRS_CREA_DATE (FIRS_CREA_DATE)',</v>
      </c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str">
        <f>VLOOKUP(C11,테이블명!$A$3:$B$14,2,FALSE)</f>
        <v>COMM_CODE_LST</v>
      </c>
      <c r="C11" s="6" t="s">
        <v>159</v>
      </c>
      <c r="D11" s="6" t="str">
        <f>VLOOKUP(E11,컬럼명조립!B:C,2,FALSE)</f>
        <v>FIRS_CREA_TIME</v>
      </c>
      <c r="E11" s="33" t="s">
        <v>93</v>
      </c>
      <c r="F11" s="6"/>
      <c r="G11" s="6" t="str">
        <f>VLOOKUP(E11,컬럼명조립!$B:$E,3,FALSE)</f>
        <v>TIMESTAMP</v>
      </c>
      <c r="H11" s="6">
        <f>VLOOKUP(E11,컬럼명조립!$B:$E,4,FALSE)</f>
        <v>0</v>
      </c>
      <c r="I11" s="72"/>
      <c r="J11" s="73"/>
      <c r="K11" s="73"/>
      <c r="L11" s="73"/>
      <c r="M11" s="73"/>
      <c r="N11" s="73"/>
      <c r="O11" s="73"/>
      <c r="P11" s="74"/>
      <c r="Q11" s="6"/>
      <c r="R11" s="2" t="str">
        <f t="shared" si="0"/>
        <v>`FIRS_CREA_TIME`  FIRS_CREA_TIME(FIRS_CREA_TIME)NULL DEFAULT NULL COMMENT 'FIRS_CREA_TIME (FIRS_CREA_TIME)',</v>
      </c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str">
        <f>VLOOKUP(C12,테이블명!$A$3:$B$14,2,FALSE)</f>
        <v>COMM_CODE_LST</v>
      </c>
      <c r="C12" s="6" t="s">
        <v>159</v>
      </c>
      <c r="D12" s="6" t="str">
        <f>VLOOKUP(E12,컬럼명조립!B:C,2,FALSE)</f>
        <v>FIRS_CREA_EMPL</v>
      </c>
      <c r="E12" s="33" t="s">
        <v>482</v>
      </c>
      <c r="F12" s="6"/>
      <c r="G12" s="6" t="str">
        <f>VLOOKUP(E12,컬럼명조립!$B:$E,3,FALSE)</f>
        <v>VARCHAR</v>
      </c>
      <c r="H12" s="6">
        <f>VLOOKUP(E12,컬럼명조립!$B:$E,4,FALSE)</f>
        <v>10</v>
      </c>
      <c r="I12" s="72"/>
      <c r="J12" s="73"/>
      <c r="K12" s="73"/>
      <c r="L12" s="73"/>
      <c r="M12" s="73"/>
      <c r="N12" s="73"/>
      <c r="O12" s="73"/>
      <c r="P12" s="74"/>
      <c r="Q12" s="6"/>
      <c r="R12" s="2" t="str">
        <f t="shared" si="0"/>
        <v>`FIRS_CREA_EMPL`  FIRS_CREA_EMPL(FIRS_CREA_EMPL)NULL DEFAULT NULL COMMENT 'FIRS_CREA_EMPL (FIRS_CREA_EMPL)',</v>
      </c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str">
        <f>VLOOKUP(C13,테이블명!$A$3:$B$14,2,FALSE)</f>
        <v>COMM_CODE_LST</v>
      </c>
      <c r="C13" s="6" t="s">
        <v>159</v>
      </c>
      <c r="D13" s="6" t="str">
        <f>VLOOKUP(E13,컬럼명조립!B:C,2,FALSE)</f>
        <v>LAST_EDIT_DATE</v>
      </c>
      <c r="E13" s="33" t="s">
        <v>95</v>
      </c>
      <c r="F13" s="6"/>
      <c r="G13" s="6" t="str">
        <f>VLOOKUP(E13,컬럼명조립!$B:$E,3,FALSE)</f>
        <v>DATE</v>
      </c>
      <c r="H13" s="6">
        <f>VLOOKUP(E13,컬럼명조립!$B:$E,4,FALSE)</f>
        <v>0</v>
      </c>
      <c r="I13" s="72"/>
      <c r="J13" s="73"/>
      <c r="K13" s="73"/>
      <c r="L13" s="73"/>
      <c r="M13" s="73"/>
      <c r="N13" s="73"/>
      <c r="O13" s="73"/>
      <c r="P13" s="74"/>
      <c r="Q13" s="6"/>
      <c r="R13" s="2" t="str">
        <f t="shared" si="0"/>
        <v>`LAST_EDIT_DATE`  LAST_EDIT_DATE(LAST_EDIT_DATE)NULL DEFAULT NULL COMMENT 'LAST_EDIT_DATE (LAST_EDIT_DATE)',</v>
      </c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str">
        <f>VLOOKUP(C14,테이블명!$A$3:$B$14,2,FALSE)</f>
        <v>COMM_CODE_LST</v>
      </c>
      <c r="C14" s="6" t="s">
        <v>159</v>
      </c>
      <c r="D14" s="6" t="str">
        <f>VLOOKUP(E14,컬럼명조립!B:C,2,FALSE)</f>
        <v>LAST_EDIT_TIME</v>
      </c>
      <c r="E14" s="33" t="s">
        <v>96</v>
      </c>
      <c r="F14" s="6"/>
      <c r="G14" s="6" t="str">
        <f>VLOOKUP(E14,컬럼명조립!$B:$E,3,FALSE)</f>
        <v>TIMESTAMP</v>
      </c>
      <c r="H14" s="6">
        <f>VLOOKUP(E14,컬럼명조립!$B:$E,4,FALSE)</f>
        <v>0</v>
      </c>
      <c r="I14" s="72"/>
      <c r="J14" s="73"/>
      <c r="K14" s="73"/>
      <c r="L14" s="73"/>
      <c r="M14" s="73"/>
      <c r="N14" s="73"/>
      <c r="O14" s="73"/>
      <c r="P14" s="74"/>
      <c r="Q14" s="2"/>
      <c r="R14" s="2" t="str">
        <f t="shared" si="0"/>
        <v>`LAST_EDIT_TIME`  LAST_EDIT_TIME(LAST_EDIT_TIME)NULL DEFAULT NULL COMMENT 'LAST_EDIT_TIME (LAST_EDIT_TIME)',</v>
      </c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str">
        <f>VLOOKUP(C15,테이블명!$A$3:$B$14,2,FALSE)</f>
        <v>COMM_CODE_LST</v>
      </c>
      <c r="C15" s="6" t="s">
        <v>159</v>
      </c>
      <c r="D15" s="6" t="str">
        <f>VLOOKUP(E15,컬럼명조립!B:C,2,FALSE)</f>
        <v>LAST_EDIT_EMPL</v>
      </c>
      <c r="E15" s="33" t="s">
        <v>481</v>
      </c>
      <c r="F15" s="6"/>
      <c r="G15" s="6" t="str">
        <f>VLOOKUP(E15,컬럼명조립!$B:$E,3,FALSE)</f>
        <v>VARCHAR</v>
      </c>
      <c r="H15" s="6">
        <f>VLOOKUP(E15,컬럼명조립!$B:$E,4,FALSE)</f>
        <v>10</v>
      </c>
      <c r="I15" s="72"/>
      <c r="J15" s="73"/>
      <c r="K15" s="73"/>
      <c r="L15" s="73"/>
      <c r="M15" s="73"/>
      <c r="N15" s="73"/>
      <c r="O15" s="73"/>
      <c r="P15" s="74"/>
      <c r="Q15" s="2"/>
      <c r="R15" s="2" t="str">
        <f t="shared" si="0"/>
        <v>`LAST_EDIT_EMPL`  LAST_EDIT_EMPL(LAST_EDIT_EMPL)NULL DEFAULT NULL COMMENT 'LAST_EDIT_EMPL (LAST_EDIT_EMPL)',</v>
      </c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769</v>
      </c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448</v>
      </c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767</v>
      </c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545</v>
      </c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546</v>
      </c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547</v>
      </c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6" t="s">
        <v>768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 t="s">
        <v>606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 t="s">
        <v>588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 t="s">
        <v>589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 t="s">
        <v>590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 t="s">
        <v>591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 t="s">
        <v>592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 t="s">
        <v>593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 t="s">
        <v>594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 t="s">
        <v>595</v>
      </c>
      <c r="C34" s="2" t="s">
        <v>558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 t="s">
        <v>559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 t="s">
        <v>566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 t="s">
        <v>561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 t="s">
        <v>562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 t="s">
        <v>567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 t="s">
        <v>596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 t="s">
        <v>448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 t="s">
        <v>597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 t="s">
        <v>545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 t="s">
        <v>546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 t="s">
        <v>547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</sheetData>
  <mergeCells count="14">
    <mergeCell ref="I14:P14"/>
    <mergeCell ref="I15:P15"/>
    <mergeCell ref="I2:P2"/>
    <mergeCell ref="I13:P13"/>
    <mergeCell ref="I4:P4"/>
    <mergeCell ref="I5:P5"/>
    <mergeCell ref="I6:P6"/>
    <mergeCell ref="I7:P7"/>
    <mergeCell ref="I8:P8"/>
    <mergeCell ref="I9:P9"/>
    <mergeCell ref="I10:P10"/>
    <mergeCell ref="I11:P11"/>
    <mergeCell ref="I12:P12"/>
    <mergeCell ref="I3:P3"/>
  </mergeCells>
  <phoneticPr fontId="1" type="noConversion"/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Z818"/>
  <sheetViews>
    <sheetView zoomScale="75" zoomScaleNormal="75" workbookViewId="0">
      <selection activeCell="S31" sqref="S31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 t="str">
        <f>CONCATENATE("CREATE TABLE `",TRIM(B3),"` (")</f>
        <v>CREATE TABLE `POST_NUMB_LST` (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str">
        <f>VLOOKUP(C3,테이블명!$A:$B,2,FALSE)</f>
        <v>POST_NUMB_LST</v>
      </c>
      <c r="C3" s="6" t="s">
        <v>775</v>
      </c>
      <c r="D3" s="6" t="str">
        <f>VLOOKUP(E3,컬럼명조립!B:C,2,FALSE)</f>
        <v>AREA_NO</v>
      </c>
      <c r="E3" s="28" t="s">
        <v>776</v>
      </c>
      <c r="F3" s="6"/>
      <c r="G3" s="6" t="str">
        <f>VLOOKUP(E3,컬럼명조립!$B:$E,3,FALSE)</f>
        <v>VARCHAR</v>
      </c>
      <c r="H3" s="6">
        <f>VLOOKUP(E3,컬럼명조립!$B:$E,4,FALSE)</f>
        <v>5</v>
      </c>
      <c r="I3" s="95" t="s">
        <v>776</v>
      </c>
      <c r="J3" s="96"/>
      <c r="K3" s="96"/>
      <c r="L3" s="96"/>
      <c r="M3" s="96"/>
      <c r="N3" s="96"/>
      <c r="O3" s="96"/>
      <c r="P3" s="97"/>
      <c r="Q3" s="6"/>
      <c r="R3" s="2"/>
      <c r="S3" s="2" t="str">
        <f>CONCATENATE("`",TRIM(D3),"`  ",TRIM(G3),"(",H3,")NULL DEFAULT NULL COMMENT '",TRIM(E3)," ",TRIM(I3),"',")</f>
        <v>`AREA_NO`  VARCHAR(5)NULL DEFAULT NULL COMMENT '구역번호 구역번호',</v>
      </c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str">
        <f>VLOOKUP(C4,테이블명!$A:$B,2,FALSE)</f>
        <v>POST_NUMB_LST</v>
      </c>
      <c r="C4" s="6" t="s">
        <v>775</v>
      </c>
      <c r="D4" s="6" t="str">
        <f>VLOOKUP(E4,컬럼명조립!B:C,2,FALSE)</f>
        <v>CITY_KORE_NAME</v>
      </c>
      <c r="E4" s="28" t="s">
        <v>834</v>
      </c>
      <c r="F4" s="6"/>
      <c r="G4" s="6" t="str">
        <f>VLOOKUP(E4,컬럼명조립!$B:$E,3,FALSE)</f>
        <v>VARCHAR</v>
      </c>
      <c r="H4" s="6">
        <f>VLOOKUP(E4,컬럼명조립!$B:$E,4,FALSE)</f>
        <v>20</v>
      </c>
      <c r="I4" s="95" t="s">
        <v>834</v>
      </c>
      <c r="J4" s="96"/>
      <c r="K4" s="96"/>
      <c r="L4" s="96"/>
      <c r="M4" s="96"/>
      <c r="N4" s="96"/>
      <c r="O4" s="96"/>
      <c r="P4" s="97"/>
      <c r="Q4" s="6"/>
      <c r="R4" s="2"/>
      <c r="S4" s="2" t="str">
        <f t="shared" ref="S4:S28" si="0">CONCATENATE("`",TRIM(D4),"`  ",TRIM(G4),"(",H4,")NULL DEFAULT NULL COMMENT '",TRIM(E4)," ",TRIM(I4),"',")</f>
        <v>`CITY_KORE_NAME`  VARCHAR(20)NULL DEFAULT NULL COMMENT '시도한글명 시도한글명',</v>
      </c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str">
        <f>VLOOKUP(C5,테이블명!$A:$B,2,FALSE)</f>
        <v>POST_NUMB_LST</v>
      </c>
      <c r="C5" s="6" t="s">
        <v>775</v>
      </c>
      <c r="D5" s="6" t="str">
        <f>VLOOKUP(E5,컬럼명조립!B:C,2,FALSE)</f>
        <v>CITY_ENGL_NAME</v>
      </c>
      <c r="E5" s="28" t="s">
        <v>778</v>
      </c>
      <c r="F5" s="6"/>
      <c r="G5" s="6" t="str">
        <f>VLOOKUP(E5,컬럼명조립!$B:$E,3,FALSE)</f>
        <v>VARCHAR</v>
      </c>
      <c r="H5" s="6">
        <f>VLOOKUP(E5,컬럼명조립!$B:$E,4,FALSE)</f>
        <v>40</v>
      </c>
      <c r="I5" s="95" t="s">
        <v>778</v>
      </c>
      <c r="J5" s="96"/>
      <c r="K5" s="96"/>
      <c r="L5" s="96"/>
      <c r="M5" s="96"/>
      <c r="N5" s="96"/>
      <c r="O5" s="96"/>
      <c r="P5" s="97"/>
      <c r="Q5" s="6"/>
      <c r="R5" s="2"/>
      <c r="S5" s="2" t="str">
        <f t="shared" si="0"/>
        <v>`CITY_ENGL_NAME`  VARCHAR(40)NULL DEFAULT NULL COMMENT '시도영문명 시도영문명',</v>
      </c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str">
        <f>VLOOKUP(C6,테이블명!$A:$B,2,FALSE)</f>
        <v>POST_NUMB_LST</v>
      </c>
      <c r="C6" s="6" t="s">
        <v>775</v>
      </c>
      <c r="D6" s="6" t="str">
        <f>VLOOKUP(E6,컬럼명조립!B:C,2,FALSE)</f>
        <v>GOON_KORE_NAME</v>
      </c>
      <c r="E6" s="28" t="s">
        <v>835</v>
      </c>
      <c r="F6" s="6"/>
      <c r="G6" s="6" t="str">
        <f>VLOOKUP(E6,컬럼명조립!$B:$E,3,FALSE)</f>
        <v>VARCHAR</v>
      </c>
      <c r="H6" s="6">
        <f>VLOOKUP(E6,컬럼명조립!$B:$E,4,FALSE)</f>
        <v>20</v>
      </c>
      <c r="I6" s="95" t="s">
        <v>835</v>
      </c>
      <c r="J6" s="96"/>
      <c r="K6" s="96"/>
      <c r="L6" s="96"/>
      <c r="M6" s="96"/>
      <c r="N6" s="96"/>
      <c r="O6" s="96"/>
      <c r="P6" s="97"/>
      <c r="Q6" s="6"/>
      <c r="R6" s="2"/>
      <c r="S6" s="2" t="str">
        <f t="shared" si="0"/>
        <v>`GOON_KORE_NAME`  VARCHAR(20)NULL DEFAULT NULL COMMENT '군한글명 군한글명',</v>
      </c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str">
        <f>VLOOKUP(C7,테이블명!$A:$B,2,FALSE)</f>
        <v>POST_NUMB_LST</v>
      </c>
      <c r="C7" s="6" t="s">
        <v>775</v>
      </c>
      <c r="D7" s="6" t="str">
        <f>VLOOKUP(E7,컬럼명조립!B:C,2,FALSE)</f>
        <v>GOON_ENGL_NAME</v>
      </c>
      <c r="E7" s="28" t="s">
        <v>836</v>
      </c>
      <c r="F7" s="6"/>
      <c r="G7" s="6" t="str">
        <f>VLOOKUP(E7,컬럼명조립!$B:$E,3,FALSE)</f>
        <v>VARCHAR</v>
      </c>
      <c r="H7" s="6">
        <f>VLOOKUP(E7,컬럼명조립!$B:$E,4,FALSE)</f>
        <v>40</v>
      </c>
      <c r="I7" s="95" t="s">
        <v>836</v>
      </c>
      <c r="J7" s="96"/>
      <c r="K7" s="96"/>
      <c r="L7" s="96"/>
      <c r="M7" s="96"/>
      <c r="N7" s="96"/>
      <c r="O7" s="96"/>
      <c r="P7" s="97"/>
      <c r="Q7" s="6"/>
      <c r="R7" s="2"/>
      <c r="S7" s="2" t="str">
        <f t="shared" si="0"/>
        <v>`GOON_ENGL_NAME`  VARCHAR(40)NULL DEFAULT NULL COMMENT '군영문명 군영문명',</v>
      </c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str">
        <f>VLOOKUP(C8,테이블명!$A:$B,2,FALSE)</f>
        <v>POST_NUMB_LST</v>
      </c>
      <c r="C8" s="6" t="s">
        <v>775</v>
      </c>
      <c r="D8" s="6" t="str">
        <f>VLOOKUP(E8,컬럼명조립!B:C,2,FALSE)</f>
        <v>EUP_KORE_NAME</v>
      </c>
      <c r="E8" s="28" t="s">
        <v>837</v>
      </c>
      <c r="F8" s="6"/>
      <c r="G8" s="6" t="str">
        <f>VLOOKUP(E8,컬럼명조립!$B:$E,3,FALSE)</f>
        <v>VARCHAR</v>
      </c>
      <c r="H8" s="6">
        <f>VLOOKUP(E8,컬럼명조립!$B:$E,4,FALSE)</f>
        <v>20</v>
      </c>
      <c r="I8" s="95" t="s">
        <v>837</v>
      </c>
      <c r="J8" s="96"/>
      <c r="K8" s="96"/>
      <c r="L8" s="96"/>
      <c r="M8" s="96"/>
      <c r="N8" s="96"/>
      <c r="O8" s="96"/>
      <c r="P8" s="97"/>
      <c r="Q8" s="6"/>
      <c r="R8" s="2"/>
      <c r="S8" s="2" t="str">
        <f t="shared" si="0"/>
        <v>`EUP_KORE_NAME`  VARCHAR(20)NULL DEFAULT NULL COMMENT '읍한글명 읍한글명',</v>
      </c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str">
        <f>VLOOKUP(C9,테이블명!$A:$B,2,FALSE)</f>
        <v>POST_NUMB_LST</v>
      </c>
      <c r="C9" s="6" t="s">
        <v>775</v>
      </c>
      <c r="D9" s="6" t="str">
        <f>VLOOKUP(E9,컬럼명조립!B:C,2,FALSE)</f>
        <v>EUP_ENGL_NAME</v>
      </c>
      <c r="E9" s="28" t="s">
        <v>838</v>
      </c>
      <c r="F9" s="6"/>
      <c r="G9" s="6" t="str">
        <f>VLOOKUP(E9,컬럼명조립!$B:$E,3,FALSE)</f>
        <v>VARCHAR</v>
      </c>
      <c r="H9" s="6">
        <f>VLOOKUP(E9,컬럼명조립!$B:$E,4,FALSE)</f>
        <v>40</v>
      </c>
      <c r="I9" s="95" t="s">
        <v>838</v>
      </c>
      <c r="J9" s="96"/>
      <c r="K9" s="96"/>
      <c r="L9" s="96"/>
      <c r="M9" s="96"/>
      <c r="N9" s="96"/>
      <c r="O9" s="96"/>
      <c r="P9" s="97"/>
      <c r="Q9" s="6"/>
      <c r="R9" s="2"/>
      <c r="S9" s="2" t="str">
        <f t="shared" si="0"/>
        <v>`EUP_ENGL_NAME`  VARCHAR(40)NULL DEFAULT NULL COMMENT '읍영문명 읍영문명',</v>
      </c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str">
        <f>VLOOKUP(C10,테이블명!$A:$B,2,FALSE)</f>
        <v>POST_NUMB_LST</v>
      </c>
      <c r="C10" s="6" t="s">
        <v>775</v>
      </c>
      <c r="D10" s="6" t="str">
        <f>VLOOKUP(E10,컬럼명조립!B:C,2,FALSE)</f>
        <v>ROAD_NAME_CODE</v>
      </c>
      <c r="E10" s="28" t="s">
        <v>839</v>
      </c>
      <c r="F10" s="6"/>
      <c r="G10" s="6" t="str">
        <f>VLOOKUP(E10,컬럼명조립!$B:$E,3,FALSE)</f>
        <v>VARCHAR</v>
      </c>
      <c r="H10" s="6">
        <f>VLOOKUP(E10,컬럼명조립!$B:$E,4,FALSE)</f>
        <v>12</v>
      </c>
      <c r="I10" s="95" t="s">
        <v>839</v>
      </c>
      <c r="J10" s="96"/>
      <c r="K10" s="96"/>
      <c r="L10" s="96"/>
      <c r="M10" s="96"/>
      <c r="N10" s="96"/>
      <c r="O10" s="96"/>
      <c r="P10" s="97"/>
      <c r="Q10" s="6"/>
      <c r="R10" s="2"/>
      <c r="S10" s="2" t="str">
        <f t="shared" si="0"/>
        <v>`ROAD_NAME_CODE`  VARCHAR(12)NULL DEFAULT NULL COMMENT '도로명칭코드 도로명칭코드',</v>
      </c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str">
        <f>VLOOKUP(C11,테이블명!$A:$B,2,FALSE)</f>
        <v>POST_NUMB_LST</v>
      </c>
      <c r="C11" s="6" t="s">
        <v>775</v>
      </c>
      <c r="D11" s="6" t="str">
        <f>VLOOKUP(E11,컬럼명조립!B:C,2,FALSE)</f>
        <v>ROAD_KORE_NAME</v>
      </c>
      <c r="E11" s="28" t="s">
        <v>840</v>
      </c>
      <c r="F11" s="6"/>
      <c r="G11" s="6" t="str">
        <f>VLOOKUP(E11,컬럼명조립!$B:$E,3,FALSE)</f>
        <v>VARCHAR</v>
      </c>
      <c r="H11" s="6">
        <f>VLOOKUP(E11,컬럼명조립!$B:$E,4,FALSE)</f>
        <v>80</v>
      </c>
      <c r="I11" s="95" t="s">
        <v>840</v>
      </c>
      <c r="J11" s="96"/>
      <c r="K11" s="96"/>
      <c r="L11" s="96"/>
      <c r="M11" s="96"/>
      <c r="N11" s="96"/>
      <c r="O11" s="96"/>
      <c r="P11" s="97"/>
      <c r="Q11" s="6"/>
      <c r="R11" s="2"/>
      <c r="S11" s="2" t="str">
        <f t="shared" si="0"/>
        <v>`ROAD_KORE_NAME`  VARCHAR(80)NULL DEFAULT NULL COMMENT '도로한글명 도로한글명',</v>
      </c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str">
        <f>VLOOKUP(C12,테이블명!$A:$B,2,FALSE)</f>
        <v>POST_NUMB_LST</v>
      </c>
      <c r="C12" s="6" t="s">
        <v>775</v>
      </c>
      <c r="D12" s="6" t="str">
        <f>VLOOKUP(E12,컬럼명조립!B:C,2,FALSE)</f>
        <v>ROAD_ENGL_NAME</v>
      </c>
      <c r="E12" s="28" t="s">
        <v>785</v>
      </c>
      <c r="F12" s="6"/>
      <c r="G12" s="6" t="str">
        <f>VLOOKUP(E12,컬럼명조립!$B:$E,3,FALSE)</f>
        <v>VARCHAR</v>
      </c>
      <c r="H12" s="6">
        <f>VLOOKUP(E12,컬럼명조립!$B:$E,4,FALSE)</f>
        <v>80</v>
      </c>
      <c r="I12" s="95" t="s">
        <v>785</v>
      </c>
      <c r="J12" s="96"/>
      <c r="K12" s="96"/>
      <c r="L12" s="96"/>
      <c r="M12" s="96"/>
      <c r="N12" s="96"/>
      <c r="O12" s="96"/>
      <c r="P12" s="97"/>
      <c r="Q12" s="6"/>
      <c r="R12" s="2"/>
      <c r="S12" s="2" t="str">
        <f t="shared" si="0"/>
        <v>`ROAD_ENGL_NAME`  VARCHAR(80)NULL DEFAULT NULL COMMENT '도로영문명 도로영문명',</v>
      </c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str">
        <f>VLOOKUP(C13,테이블명!$A:$B,2,FALSE)</f>
        <v>POST_NUMB_LST</v>
      </c>
      <c r="C13" s="6" t="s">
        <v>775</v>
      </c>
      <c r="D13" s="6" t="str">
        <f>VLOOKUP(E13,컬럼명조립!B:C,2,FALSE)</f>
        <v>BASE_YN</v>
      </c>
      <c r="E13" s="28" t="s">
        <v>786</v>
      </c>
      <c r="F13" s="6"/>
      <c r="G13" s="6" t="str">
        <f>VLOOKUP(E13,컬럼명조립!$B:$E,3,FALSE)</f>
        <v>VARCHAR</v>
      </c>
      <c r="H13" s="6">
        <f>VLOOKUP(E13,컬럼명조립!$B:$E,4,FALSE)</f>
        <v>1</v>
      </c>
      <c r="I13" s="95" t="s">
        <v>786</v>
      </c>
      <c r="J13" s="96"/>
      <c r="K13" s="96"/>
      <c r="L13" s="96"/>
      <c r="M13" s="96"/>
      <c r="N13" s="96"/>
      <c r="O13" s="96"/>
      <c r="P13" s="97"/>
      <c r="Q13" s="6"/>
      <c r="R13" s="2"/>
      <c r="S13" s="2" t="str">
        <f t="shared" si="0"/>
        <v>`BASE_YN`  VARCHAR(1)NULL DEFAULT NULL COMMENT '지하여부 지하여부',</v>
      </c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str">
        <f>VLOOKUP(C14,테이블명!$A:$B,2,FALSE)</f>
        <v>POST_NUMB_LST</v>
      </c>
      <c r="C14" s="6" t="s">
        <v>775</v>
      </c>
      <c r="D14" s="6" t="str">
        <f>VLOOKUP(E14,컬럼명조립!B:C,2,FALSE)</f>
        <v>BUIL_NUMB_MAIN</v>
      </c>
      <c r="E14" s="28" t="s">
        <v>779</v>
      </c>
      <c r="F14" s="6"/>
      <c r="G14" s="6" t="str">
        <f>VLOOKUP(E14,컬럼명조립!$B:$E,3,FALSE)</f>
        <v>INT</v>
      </c>
      <c r="H14" s="6">
        <f>VLOOKUP(E14,컬럼명조립!$B:$E,4,FALSE)</f>
        <v>5</v>
      </c>
      <c r="I14" s="95" t="s">
        <v>779</v>
      </c>
      <c r="J14" s="96"/>
      <c r="K14" s="96"/>
      <c r="L14" s="96"/>
      <c r="M14" s="96"/>
      <c r="N14" s="96"/>
      <c r="O14" s="96"/>
      <c r="P14" s="97"/>
      <c r="Q14" s="6"/>
      <c r="R14" s="2"/>
      <c r="S14" s="2" t="str">
        <f t="shared" si="0"/>
        <v>`BUIL_NUMB_MAIN`  INT(5)NULL DEFAULT NULL COMMENT '건물번호본번 건물번호본번',</v>
      </c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str">
        <f>VLOOKUP(C15,테이블명!$A:$B,2,FALSE)</f>
        <v>POST_NUMB_LST</v>
      </c>
      <c r="C15" s="6" t="s">
        <v>775</v>
      </c>
      <c r="D15" s="6" t="str">
        <f>VLOOKUP(E15,컬럼명조립!B:C,2,FALSE)</f>
        <v>BUIL_NUMB_SECO</v>
      </c>
      <c r="E15" s="28" t="s">
        <v>780</v>
      </c>
      <c r="F15" s="6"/>
      <c r="G15" s="6" t="str">
        <f>VLOOKUP(E15,컬럼명조립!$B:$E,3,FALSE)</f>
        <v>INT</v>
      </c>
      <c r="H15" s="6">
        <f>VLOOKUP(E15,컬럼명조립!$B:$E,4,FALSE)</f>
        <v>5</v>
      </c>
      <c r="I15" s="95" t="s">
        <v>780</v>
      </c>
      <c r="J15" s="96"/>
      <c r="K15" s="96"/>
      <c r="L15" s="96"/>
      <c r="M15" s="96"/>
      <c r="N15" s="96"/>
      <c r="O15" s="96"/>
      <c r="P15" s="97"/>
      <c r="Q15" s="6"/>
      <c r="R15" s="2"/>
      <c r="S15" s="2" t="str">
        <f t="shared" si="0"/>
        <v>`BUIL_NUMB_SECO`  INT(5)NULL DEFAULT NULL COMMENT '건물번호부번 건물번호부번',</v>
      </c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str">
        <f>VLOOKUP(C16,테이블명!$A:$B,2,FALSE)</f>
        <v>POST_NUMB_LST</v>
      </c>
      <c r="C16" s="6" t="s">
        <v>775</v>
      </c>
      <c r="D16" s="6" t="str">
        <f>VLOOKUP(E16,컬럼명조립!B:C,2,FALSE)</f>
        <v>BUIL_CONT_NUMB</v>
      </c>
      <c r="E16" s="28" t="s">
        <v>781</v>
      </c>
      <c r="F16" s="6"/>
      <c r="G16" s="6" t="str">
        <f>VLOOKUP(E16,컬럼명조립!$B:$E,3,FALSE)</f>
        <v>VARCHAR</v>
      </c>
      <c r="H16" s="6">
        <f>VLOOKUP(E16,컬럼명조립!$B:$E,4,FALSE)</f>
        <v>25</v>
      </c>
      <c r="I16" s="95" t="s">
        <v>781</v>
      </c>
      <c r="J16" s="96"/>
      <c r="K16" s="96"/>
      <c r="L16" s="96"/>
      <c r="M16" s="96"/>
      <c r="N16" s="96"/>
      <c r="O16" s="96"/>
      <c r="P16" s="97"/>
      <c r="Q16" s="6"/>
      <c r="R16" s="2"/>
      <c r="S16" s="2" t="str">
        <f t="shared" si="0"/>
        <v>`BUIL_CONT_NUMB`  VARCHAR(25)NULL DEFAULT NULL COMMENT '건물관리번호 건물관리번호',</v>
      </c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str">
        <f>VLOOKUP(C17,테이블명!$A:$B,2,FALSE)</f>
        <v>POST_NUMB_LST</v>
      </c>
      <c r="C17" s="6" t="s">
        <v>775</v>
      </c>
      <c r="D17" s="6" t="str">
        <f>VLOOKUP(E17,컬럼명조립!B:C,2,FALSE)</f>
        <v>MUCH_DELI_AREA_NAME</v>
      </c>
      <c r="E17" s="28" t="s">
        <v>841</v>
      </c>
      <c r="F17" s="6"/>
      <c r="G17" s="6" t="str">
        <f>VLOOKUP(E17,컬럼명조립!$B:$E,3,FALSE)</f>
        <v>VARCHAR</v>
      </c>
      <c r="H17" s="6">
        <f>VLOOKUP(E17,컬럼명조립!$B:$E,4,FALSE)</f>
        <v>40</v>
      </c>
      <c r="I17" s="95" t="s">
        <v>841</v>
      </c>
      <c r="J17" s="96"/>
      <c r="K17" s="96"/>
      <c r="L17" s="96"/>
      <c r="M17" s="96"/>
      <c r="N17" s="96"/>
      <c r="O17" s="96"/>
      <c r="P17" s="97"/>
      <c r="Q17" s="6"/>
      <c r="R17" s="2"/>
      <c r="S17" s="2" t="str">
        <f t="shared" si="0"/>
        <v>`MUCH_DELI_AREA_NAME`  VARCHAR(40)NULL DEFAULT NULL COMMENT '다량배달지역명 다량배달지역명',</v>
      </c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str">
        <f>VLOOKUP(C18,테이블명!$A:$B,2,FALSE)</f>
        <v>POST_NUMB_LST</v>
      </c>
      <c r="C18" s="6" t="s">
        <v>775</v>
      </c>
      <c r="D18" s="6" t="str">
        <f>VLOOKUP(E18,컬럼명조립!B:C,2,FALSE)</f>
        <v>CITY_ATTA_BUIL_NAME</v>
      </c>
      <c r="E18" s="28" t="s">
        <v>842</v>
      </c>
      <c r="F18" s="6"/>
      <c r="G18" s="6" t="str">
        <f>VLOOKUP(E18,컬럼명조립!$B:$E,3,FALSE)</f>
        <v>VARCHAR</v>
      </c>
      <c r="H18" s="6">
        <f>VLOOKUP(E18,컬럼명조립!$B:$E,4,FALSE)</f>
        <v>200</v>
      </c>
      <c r="I18" s="95" t="s">
        <v>842</v>
      </c>
      <c r="J18" s="96"/>
      <c r="K18" s="96"/>
      <c r="L18" s="96"/>
      <c r="M18" s="96"/>
      <c r="N18" s="96"/>
      <c r="O18" s="96"/>
      <c r="P18" s="97"/>
      <c r="Q18" s="6"/>
      <c r="R18" s="2"/>
      <c r="S18" s="2" t="str">
        <f t="shared" si="0"/>
        <v>`CITY_ATTA_BUIL_NAME`  VARCHAR(200)NULL DEFAULT NULL COMMENT '시도소속건물명 시도소속건물명',</v>
      </c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6" t="str">
        <f>VLOOKUP(C19,테이블명!$A:$B,2,FALSE)</f>
        <v>POST_NUMB_LST</v>
      </c>
      <c r="C19" s="6" t="s">
        <v>775</v>
      </c>
      <c r="D19" s="6" t="str">
        <f>VLOOKUP(E19,컬럼명조립!B:C,2,FALSE)</f>
        <v>LEGA_AREA_CODE</v>
      </c>
      <c r="E19" s="28" t="s">
        <v>843</v>
      </c>
      <c r="F19" s="6"/>
      <c r="G19" s="6" t="str">
        <f>VLOOKUP(E19,컬럼명조립!$B:$E,3,FALSE)</f>
        <v>VARCHAR</v>
      </c>
      <c r="H19" s="6">
        <f>VLOOKUP(E19,컬럼명조립!$B:$E,4,FALSE)</f>
        <v>10</v>
      </c>
      <c r="I19" s="95" t="s">
        <v>843</v>
      </c>
      <c r="J19" s="96"/>
      <c r="K19" s="96"/>
      <c r="L19" s="96"/>
      <c r="M19" s="96"/>
      <c r="N19" s="96"/>
      <c r="O19" s="96"/>
      <c r="P19" s="97"/>
      <c r="Q19" s="6"/>
      <c r="R19" s="2"/>
      <c r="S19" s="2" t="str">
        <f t="shared" si="0"/>
        <v>`LEGA_AREA_CODE`  VARCHAR(10)NULL DEFAULT NULL COMMENT '법정구역코드 법정구역코드',</v>
      </c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6" t="str">
        <f>VLOOKUP(C20,테이블명!$A:$B,2,FALSE)</f>
        <v>POST_NUMB_LST</v>
      </c>
      <c r="C20" s="6" t="s">
        <v>775</v>
      </c>
      <c r="D20" s="6" t="str">
        <f>VLOOKUP(E20,컬럼명조립!B:C,2,FALSE)</f>
        <v>LEGA_AREA_NAME</v>
      </c>
      <c r="E20" s="28" t="s">
        <v>844</v>
      </c>
      <c r="F20" s="6"/>
      <c r="G20" s="6" t="str">
        <f>VLOOKUP(E20,컬럼명조립!$B:$E,3,FALSE)</f>
        <v>VARCHAR</v>
      </c>
      <c r="H20" s="6">
        <f>VLOOKUP(E20,컬럼명조립!$B:$E,4,FALSE)</f>
        <v>20</v>
      </c>
      <c r="I20" s="95" t="s">
        <v>844</v>
      </c>
      <c r="J20" s="96"/>
      <c r="K20" s="96"/>
      <c r="L20" s="96"/>
      <c r="M20" s="96"/>
      <c r="N20" s="96"/>
      <c r="O20" s="96"/>
      <c r="P20" s="97"/>
      <c r="Q20" s="6"/>
      <c r="R20" s="2"/>
      <c r="S20" s="2" t="str">
        <f t="shared" si="0"/>
        <v>`LEGA_AREA_NAME`  VARCHAR(20)NULL DEFAULT NULL COMMENT '법정구역명 법정구역명',</v>
      </c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6" t="str">
        <f>VLOOKUP(C21,테이블명!$A:$B,2,FALSE)</f>
        <v>POST_NUMB_LST</v>
      </c>
      <c r="C21" s="6" t="s">
        <v>775</v>
      </c>
      <c r="D21" s="6" t="str">
        <f>VLOOKUP(E21,컬럼명조립!B:C,2,FALSE)</f>
        <v>RI_NAME</v>
      </c>
      <c r="E21" s="28" t="s">
        <v>845</v>
      </c>
      <c r="F21" s="6"/>
      <c r="G21" s="6" t="str">
        <f>VLOOKUP(E21,컬럼명조립!$B:$E,3,FALSE)</f>
        <v>VARCHAR</v>
      </c>
      <c r="H21" s="6">
        <f>VLOOKUP(E21,컬럼명조립!$B:$E,4,FALSE)</f>
        <v>20</v>
      </c>
      <c r="I21" s="95" t="s">
        <v>845</v>
      </c>
      <c r="J21" s="96"/>
      <c r="K21" s="96"/>
      <c r="L21" s="96"/>
      <c r="M21" s="96"/>
      <c r="N21" s="96"/>
      <c r="O21" s="96"/>
      <c r="P21" s="97"/>
      <c r="Q21" s="6"/>
      <c r="R21" s="2"/>
      <c r="S21" s="2" t="str">
        <f t="shared" si="0"/>
        <v>`RI_NAME`  VARCHAR(20)NULL DEFAULT NULL COMMENT '리명칭 리명칭',</v>
      </c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6" t="str">
        <f>VLOOKUP(C22,테이블명!$A:$B,2,FALSE)</f>
        <v>POST_NUMB_LST</v>
      </c>
      <c r="C22" s="6" t="s">
        <v>775</v>
      </c>
      <c r="D22" s="6" t="str">
        <f>VLOOKUP(E22,컬럼명조립!B:C,2,FALSE)</f>
        <v>ADMI_AREA_NAME</v>
      </c>
      <c r="E22" s="28" t="s">
        <v>846</v>
      </c>
      <c r="F22" s="6"/>
      <c r="G22" s="6" t="str">
        <f>VLOOKUP(E22,컬럼명조립!$B:$E,3,FALSE)</f>
        <v>VARCHAR</v>
      </c>
      <c r="H22" s="6">
        <f>VLOOKUP(E22,컬럼명조립!$B:$E,4,FALSE)</f>
        <v>40</v>
      </c>
      <c r="I22" s="95" t="s">
        <v>846</v>
      </c>
      <c r="J22" s="96"/>
      <c r="K22" s="96"/>
      <c r="L22" s="96"/>
      <c r="M22" s="96"/>
      <c r="N22" s="96"/>
      <c r="O22" s="96"/>
      <c r="P22" s="97"/>
      <c r="Q22" s="6"/>
      <c r="R22" s="2"/>
      <c r="S22" s="2" t="str">
        <f t="shared" si="0"/>
        <v>`ADMI_AREA_NAME`  VARCHAR(40)NULL DEFAULT NULL COMMENT '행정동명구역명 행정동명구역명',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6" t="str">
        <f>VLOOKUP(C23,테이블명!$A:$B,2,FALSE)</f>
        <v>POST_NUMB_LST</v>
      </c>
      <c r="C23" s="6" t="s">
        <v>775</v>
      </c>
      <c r="D23" s="6" t="str">
        <f>VLOOKUP(E23,컬럼명조립!B:C,2,FALSE)</f>
        <v>MOUN_YN</v>
      </c>
      <c r="E23" s="28" t="s">
        <v>783</v>
      </c>
      <c r="F23" s="6"/>
      <c r="G23" s="6" t="str">
        <f>VLOOKUP(E23,컬럼명조립!$B:$E,3,FALSE)</f>
        <v>VARCHAR</v>
      </c>
      <c r="H23" s="6">
        <f>VLOOKUP(E23,컬럼명조립!$B:$E,4,FALSE)</f>
        <v>1</v>
      </c>
      <c r="I23" s="95" t="s">
        <v>783</v>
      </c>
      <c r="J23" s="96"/>
      <c r="K23" s="96"/>
      <c r="L23" s="96"/>
      <c r="M23" s="96"/>
      <c r="N23" s="96"/>
      <c r="O23" s="96"/>
      <c r="P23" s="97"/>
      <c r="Q23" s="6"/>
      <c r="R23" s="2"/>
      <c r="S23" s="2" t="str">
        <f t="shared" si="0"/>
        <v>`MOUN_YN`  VARCHAR(1)NULL DEFAULT NULL COMMENT '산여부 산여부',</v>
      </c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6" t="str">
        <f>VLOOKUP(C24,테이블명!$A:$B,2,FALSE)</f>
        <v>POST_NUMB_LST</v>
      </c>
      <c r="C24" s="6" t="s">
        <v>775</v>
      </c>
      <c r="D24" s="6" t="str">
        <f>VLOOKUP(E24,컬럼명조립!B:C,2,FALSE)</f>
        <v>LAND_MAIN_NUMB</v>
      </c>
      <c r="E24" s="28" t="s">
        <v>847</v>
      </c>
      <c r="F24" s="6"/>
      <c r="G24" s="6" t="str">
        <f>VLOOKUP(E24,컬럼명조립!$B:$E,3,FALSE)</f>
        <v>VARCHAR</v>
      </c>
      <c r="H24" s="6">
        <f>VLOOKUP(E24,컬럼명조립!$B:$E,4,FALSE)</f>
        <v>4</v>
      </c>
      <c r="I24" s="95" t="s">
        <v>847</v>
      </c>
      <c r="J24" s="96"/>
      <c r="K24" s="96"/>
      <c r="L24" s="96"/>
      <c r="M24" s="96"/>
      <c r="N24" s="96"/>
      <c r="O24" s="96"/>
      <c r="P24" s="97"/>
      <c r="Q24" s="6"/>
      <c r="R24" s="2"/>
      <c r="S24" s="2" t="str">
        <f t="shared" si="0"/>
        <v>`LAND_MAIN_NUMB`  VARCHAR(4)NULL DEFAULT NULL COMMENT '지번본번번호 지번본번번호',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6" t="str">
        <f>VLOOKUP(C25,테이블명!$A:$B,2,FALSE)</f>
        <v>POST_NUMB_LST</v>
      </c>
      <c r="C25" s="6" t="s">
        <v>775</v>
      </c>
      <c r="D25" s="6" t="str">
        <f>VLOOKUP(E25,컬럼명조립!B:C,2,FALSE)</f>
        <v>EUP_SERI_NUMB</v>
      </c>
      <c r="E25" s="28" t="s">
        <v>848</v>
      </c>
      <c r="F25" s="6"/>
      <c r="G25" s="6" t="str">
        <f>VLOOKUP(E25,컬럼명조립!$B:$E,3,FALSE)</f>
        <v>VARCHAR</v>
      </c>
      <c r="H25" s="6">
        <f>VLOOKUP(E25,컬럼명조립!$B:$E,4,FALSE)</f>
        <v>2</v>
      </c>
      <c r="I25" s="95" t="s">
        <v>848</v>
      </c>
      <c r="J25" s="96"/>
      <c r="K25" s="96"/>
      <c r="L25" s="96"/>
      <c r="M25" s="96"/>
      <c r="N25" s="96"/>
      <c r="O25" s="96"/>
      <c r="P25" s="97"/>
      <c r="Q25" s="6"/>
      <c r="R25" s="2"/>
      <c r="S25" s="2" t="str">
        <f t="shared" si="0"/>
        <v>`EUP_SERI_NUMB`  VARCHAR(2)NULL DEFAULT NULL COMMENT '읍일련번호 읍일련번호',</v>
      </c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6" t="str">
        <f>VLOOKUP(C26,테이블명!$A:$B,2,FALSE)</f>
        <v>POST_NUMB_LST</v>
      </c>
      <c r="C26" s="6" t="s">
        <v>775</v>
      </c>
      <c r="D26" s="6" t="str">
        <f>VLOOKUP(E26,컬럼명조립!B:C,2,FALSE)</f>
        <v>LAND_SUB_NUMB</v>
      </c>
      <c r="E26" s="28" t="s">
        <v>849</v>
      </c>
      <c r="F26" s="6"/>
      <c r="G26" s="6" t="str">
        <f>VLOOKUP(E26,컬럼명조립!$B:$E,3,FALSE)</f>
        <v>INT</v>
      </c>
      <c r="H26" s="6">
        <f>VLOOKUP(E26,컬럼명조립!$B:$E,4,FALSE)</f>
        <v>4</v>
      </c>
      <c r="I26" s="95" t="s">
        <v>849</v>
      </c>
      <c r="J26" s="96"/>
      <c r="K26" s="96"/>
      <c r="L26" s="96"/>
      <c r="M26" s="96"/>
      <c r="N26" s="96"/>
      <c r="O26" s="96"/>
      <c r="P26" s="97"/>
      <c r="Q26" s="6"/>
      <c r="R26" s="2"/>
      <c r="S26" s="2" t="str">
        <f t="shared" si="0"/>
        <v>`LAND_SUB_NUMB`  INT(4)NULL DEFAULT NULL COMMENT '지번부번호 지번부번호',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6" t="str">
        <f>VLOOKUP(C27,테이블명!$A:$B,2,FALSE)</f>
        <v>POST_NUMB_LST</v>
      </c>
      <c r="C27" s="6" t="s">
        <v>775</v>
      </c>
      <c r="D27" s="6" t="str">
        <f>VLOOKUP(E27,컬럼명조립!B:C,2,FALSE)</f>
        <v>OLD_POST_NUMB</v>
      </c>
      <c r="E27" s="28" t="s">
        <v>784</v>
      </c>
      <c r="F27" s="6"/>
      <c r="G27" s="6" t="str">
        <f>VLOOKUP(E27,컬럼명조립!$B:$E,3,FALSE)</f>
        <v>VARCHAR</v>
      </c>
      <c r="H27" s="6">
        <f>VLOOKUP(E27,컬럼명조립!$B:$E,4,FALSE)</f>
        <v>6</v>
      </c>
      <c r="I27" s="95" t="s">
        <v>784</v>
      </c>
      <c r="J27" s="96"/>
      <c r="K27" s="96"/>
      <c r="L27" s="96"/>
      <c r="M27" s="96"/>
      <c r="N27" s="96"/>
      <c r="O27" s="96"/>
      <c r="P27" s="97"/>
      <c r="Q27" s="6"/>
      <c r="R27" s="2"/>
      <c r="S27" s="2" t="str">
        <f t="shared" si="0"/>
        <v>`OLD_POST_NUMB`  VARCHAR(6)NULL DEFAULT NULL COMMENT '구우편번호 구우편번호',</v>
      </c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6" t="str">
        <f>VLOOKUP(C28,테이블명!$A:$B,2,FALSE)</f>
        <v>POST_NUMB_LST</v>
      </c>
      <c r="C28" s="6" t="s">
        <v>775</v>
      </c>
      <c r="D28" s="6" t="str">
        <f>VLOOKUP(E28,컬럼명조립!B:C,2,FALSE)</f>
        <v>POST_SERI_NUMB</v>
      </c>
      <c r="E28" s="28" t="s">
        <v>850</v>
      </c>
      <c r="F28" s="6"/>
      <c r="G28" s="6" t="str">
        <f>VLOOKUP(E28,컬럼명조립!$B:$E,3,FALSE)</f>
        <v>VARCHAR</v>
      </c>
      <c r="H28" s="6">
        <f>VLOOKUP(E28,컬럼명조립!$B:$E,4,FALSE)</f>
        <v>3</v>
      </c>
      <c r="I28" s="95" t="s">
        <v>850</v>
      </c>
      <c r="J28" s="96"/>
      <c r="K28" s="96"/>
      <c r="L28" s="96"/>
      <c r="M28" s="96"/>
      <c r="N28" s="96"/>
      <c r="O28" s="96"/>
      <c r="P28" s="97"/>
      <c r="Q28" s="6"/>
      <c r="R28" s="2"/>
      <c r="S28" s="2" t="str">
        <f t="shared" si="0"/>
        <v>`POST_SERI_NUMB`  VARCHAR(3)NULL DEFAULT NULL COMMENT '우편일련번호 우편일련번호',</v>
      </c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4" t="s">
        <v>492</v>
      </c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5" t="s">
        <v>851</v>
      </c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5" t="s">
        <v>545</v>
      </c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5" t="s">
        <v>546</v>
      </c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5" t="s">
        <v>547</v>
      </c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</sheetData>
  <mergeCells count="27">
    <mergeCell ref="I2:P2"/>
    <mergeCell ref="I3:P3"/>
    <mergeCell ref="I4:P4"/>
    <mergeCell ref="I5:P5"/>
    <mergeCell ref="I6:P6"/>
    <mergeCell ref="I7:P7"/>
    <mergeCell ref="I14:P14"/>
    <mergeCell ref="I15:P15"/>
    <mergeCell ref="I16:P16"/>
    <mergeCell ref="I17:P17"/>
    <mergeCell ref="I18:P18"/>
    <mergeCell ref="I19:P19"/>
    <mergeCell ref="I8:P8"/>
    <mergeCell ref="I9:P9"/>
    <mergeCell ref="I10:P10"/>
    <mergeCell ref="I11:P11"/>
    <mergeCell ref="I12:P12"/>
    <mergeCell ref="I13:P13"/>
    <mergeCell ref="I26:P26"/>
    <mergeCell ref="I27:P27"/>
    <mergeCell ref="I28:P28"/>
    <mergeCell ref="I20:P20"/>
    <mergeCell ref="I21:P21"/>
    <mergeCell ref="I22:P22"/>
    <mergeCell ref="I23:P23"/>
    <mergeCell ref="I24:P24"/>
    <mergeCell ref="I25:P25"/>
  </mergeCells>
  <phoneticPr fontId="1" type="noConversion"/>
  <pageMargins left="0.7" right="0.7" top="0.75" bottom="0.75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1522-08D1-4965-ADD2-0BB904642A0A}">
  <sheetPr>
    <tabColor rgb="FF00B0F0"/>
  </sheetPr>
  <dimension ref="A1:Z477"/>
  <sheetViews>
    <sheetView zoomScale="75" zoomScaleNormal="75" workbookViewId="0">
      <selection activeCell="E6" sqref="E6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18" width="6.25" style="3" customWidth="1"/>
    <col min="19" max="19" width="172.61328125" style="3" bestFit="1" customWidth="1"/>
    <col min="20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7" t="s">
        <v>0</v>
      </c>
      <c r="C2" s="47" t="s">
        <v>1</v>
      </c>
      <c r="D2" s="47" t="s">
        <v>2</v>
      </c>
      <c r="E2" s="47" t="s">
        <v>3</v>
      </c>
      <c r="F2" s="5" t="s">
        <v>4</v>
      </c>
      <c r="G2" s="47" t="s">
        <v>5</v>
      </c>
      <c r="H2" s="47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7" t="s">
        <v>8</v>
      </c>
      <c r="R2" s="2"/>
      <c r="S2" s="2" t="str">
        <f>CONCATENATE("CREATE TABLE `",TRIM(B3),"` (")</f>
        <v>CREATE TABLE `INFO_AUTH_LST` (</v>
      </c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33" t="str">
        <f>VLOOKUP(C3,테이블명!A:B,2,FALSE)</f>
        <v>INFO_AUTH_LST</v>
      </c>
      <c r="C3" s="33" t="s">
        <v>854</v>
      </c>
      <c r="D3" s="33" t="str">
        <f>VLOOKUP(E3,컬럼명조립!B:C,2,FALSE)</f>
        <v>GRP_CODE</v>
      </c>
      <c r="E3" s="33" t="s">
        <v>600</v>
      </c>
      <c r="F3" s="34" t="s">
        <v>457</v>
      </c>
      <c r="G3" s="33" t="str">
        <f>VLOOKUP(E3,컬럼명조립!$B:$E,3,FALSE)</f>
        <v>VARCHAR</v>
      </c>
      <c r="H3" s="33">
        <f>VLOOKUP(E3,컬럼명조립!B:E,4,FALSE)</f>
        <v>3</v>
      </c>
      <c r="I3" s="102" t="s">
        <v>649</v>
      </c>
      <c r="J3" s="63"/>
      <c r="K3" s="63"/>
      <c r="L3" s="63"/>
      <c r="M3" s="63"/>
      <c r="N3" s="63"/>
      <c r="O3" s="63"/>
      <c r="P3" s="63"/>
      <c r="Q3" s="8" t="s">
        <v>461</v>
      </c>
      <c r="R3" s="2"/>
      <c r="S3" s="2" t="s">
        <v>605</v>
      </c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33" t="str">
        <f>VLOOKUP(C4,테이블명!A:B,2,FALSE)</f>
        <v>INFO_AUTH_LST</v>
      </c>
      <c r="C4" s="33" t="s">
        <v>854</v>
      </c>
      <c r="D4" s="33" t="str">
        <f>VLOOKUP(E4,컬럼명조립!B:C,2,FALSE)</f>
        <v>CUST_ID</v>
      </c>
      <c r="E4" s="33" t="s">
        <v>496</v>
      </c>
      <c r="F4" s="34" t="s">
        <v>457</v>
      </c>
      <c r="G4" s="33" t="str">
        <f>VLOOKUP(E4,컬럼명조립!$B:$E,3,FALSE)</f>
        <v>VARCHAR</v>
      </c>
      <c r="H4" s="33">
        <f>VLOOKUP(E4,컬럼명조립!B:E,4,FALSE)</f>
        <v>50</v>
      </c>
      <c r="I4" s="90" t="s">
        <v>857</v>
      </c>
      <c r="J4" s="86"/>
      <c r="K4" s="86"/>
      <c r="L4" s="86"/>
      <c r="M4" s="86"/>
      <c r="N4" s="86"/>
      <c r="O4" s="86"/>
      <c r="P4" s="87"/>
      <c r="Q4" s="8" t="s">
        <v>461</v>
      </c>
      <c r="R4" s="2"/>
      <c r="S4" s="2" t="s">
        <v>565</v>
      </c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51" t="str">
        <f>VLOOKUP(C5,테이블명!$A:$B,2,FALSE)</f>
        <v>INFO_AUTH_LST</v>
      </c>
      <c r="C5" s="33" t="s">
        <v>854</v>
      </c>
      <c r="D5" s="33" t="str">
        <f>VLOOKUP(E5,컬럼명조립!B:C,2,FALSE)</f>
        <v>OPER_CODE</v>
      </c>
      <c r="E5" s="51" t="s">
        <v>891</v>
      </c>
      <c r="F5" s="52" t="s">
        <v>457</v>
      </c>
      <c r="G5" s="33" t="str">
        <f>VLOOKUP(E5,컬럼명조립!$B:$E,3,FALSE)</f>
        <v>VARCHAR</v>
      </c>
      <c r="H5" s="33">
        <f>VLOOKUP(E5,컬럼명조립!B:E,4,FALSE)</f>
        <v>10</v>
      </c>
      <c r="I5" s="98"/>
      <c r="J5" s="89"/>
      <c r="K5" s="89"/>
      <c r="L5" s="89"/>
      <c r="M5" s="89"/>
      <c r="N5" s="89"/>
      <c r="O5" s="89"/>
      <c r="P5" s="89"/>
      <c r="Q5" s="6"/>
      <c r="R5" s="2"/>
      <c r="S5" s="2" t="str">
        <f>CONCATENATE("`",TRIM(D5),"`  ",TRIM(G5),"(",H5,")NULL DEFAULT NULL COMMENT '",TRIM(E5)," ",TRIM(I5),"',")</f>
        <v>`OPER_CODE`  VARCHAR(10)NULL DEFAULT NULL COMMENT '거래코드 ',</v>
      </c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51" t="str">
        <f>VLOOKUP(C6,테이블명!$A:$B,2,FALSE)</f>
        <v>INFO_AUTH_LST</v>
      </c>
      <c r="C6" s="33" t="s">
        <v>854</v>
      </c>
      <c r="D6" s="33" t="str">
        <f>VLOOKUP(E6,컬럼명조립!B:C,2,FALSE)</f>
        <v>OPER_TYPE_CODE</v>
      </c>
      <c r="E6" s="51" t="s">
        <v>899</v>
      </c>
      <c r="F6" s="52" t="s">
        <v>457</v>
      </c>
      <c r="G6" s="33" t="str">
        <f>VLOOKUP(E6,컬럼명조립!$B:$E,3,FALSE)</f>
        <v>VARCHAR</v>
      </c>
      <c r="H6" s="33">
        <f>VLOOKUP(E6,컬럼명조립!B:E,4,FALSE)</f>
        <v>2</v>
      </c>
      <c r="I6" s="98" t="s">
        <v>901</v>
      </c>
      <c r="J6" s="89"/>
      <c r="K6" s="89"/>
      <c r="L6" s="89"/>
      <c r="M6" s="89"/>
      <c r="N6" s="89"/>
      <c r="O6" s="89"/>
      <c r="P6" s="89"/>
      <c r="Q6" s="6"/>
      <c r="R6" s="2"/>
      <c r="S6" s="2" t="str">
        <f>CONCATENATE("`",TRIM(D6),"`  ",TRIM(G6),"(",H6,")NULL DEFAULT NULL COMMENT '",TRIM(E6)," ",TRIM(I6),"',")</f>
        <v>`OPER_TYPE_CODE`  VARCHAR(2)NULL DEFAULT NULL COMMENT '거래유형코드 01.대분류, 02.중분류, 03. 소분류',</v>
      </c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51" t="str">
        <f>VLOOKUP(C7,테이블명!$A:$B,2,FALSE)</f>
        <v>INFO_AUTH_LST</v>
      </c>
      <c r="C7" s="33" t="s">
        <v>854</v>
      </c>
      <c r="D7" s="51" t="str">
        <f>VLOOKUP(E7,컬럼명조립!B:C,2,FALSE)</f>
        <v>ACCE_TYPE_DIVI_CODE</v>
      </c>
      <c r="E7" s="51" t="s">
        <v>860</v>
      </c>
      <c r="F7" s="52"/>
      <c r="G7" s="33" t="str">
        <f>VLOOKUP(E7,컬럼명조립!$B:$E,3,FALSE)</f>
        <v>VARCHAR</v>
      </c>
      <c r="H7" s="33">
        <f>VLOOKUP(E7,컬럼명조립!B:E,4,FALSE)</f>
        <v>2</v>
      </c>
      <c r="I7" s="99" t="s">
        <v>861</v>
      </c>
      <c r="J7" s="100"/>
      <c r="K7" s="100"/>
      <c r="L7" s="100"/>
      <c r="M7" s="100"/>
      <c r="N7" s="100"/>
      <c r="O7" s="100"/>
      <c r="P7" s="101"/>
      <c r="Q7" s="6" t="s">
        <v>14</v>
      </c>
      <c r="R7" s="2"/>
      <c r="S7" s="2" t="str">
        <f t="shared" ref="S7:S21" si="0">CONCATENATE("`",TRIM(D7),"`  ",TRIM(G7),"(",H7,")NULL DEFAULT NULL COMMENT '",TRIM(E7)," ",TRIM(I7),"',")</f>
        <v>`ACCE_TYPE_DIVI_CODE`  VARCHAR(2)NULL DEFAULT NULL COMMENT '접근구분 01.전체, 02.관리자, 51.생성, 52.조회, 53.갱신, 54.삭제',</v>
      </c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51" t="str">
        <f>VLOOKUP(C8,테이블명!$A:$B,2,FALSE)</f>
        <v>INFO_AUTH_LST</v>
      </c>
      <c r="C8" s="33" t="s">
        <v>854</v>
      </c>
      <c r="D8" s="51" t="str">
        <f>VLOOKUP(E8,컬럼명조립!B:C,2,FALSE)</f>
        <v>ACCE_STAR_DATE</v>
      </c>
      <c r="E8" s="51" t="s">
        <v>862</v>
      </c>
      <c r="F8" s="52"/>
      <c r="G8" s="33" t="str">
        <f>VLOOKUP(E8,컬럼명조립!$B:$E,3,FALSE)</f>
        <v>DATE</v>
      </c>
      <c r="H8" s="33">
        <f>VLOOKUP(E8,컬럼명조립!B:E,4,FALSE)</f>
        <v>0</v>
      </c>
      <c r="I8" s="99" t="s">
        <v>858</v>
      </c>
      <c r="J8" s="100"/>
      <c r="K8" s="100"/>
      <c r="L8" s="100"/>
      <c r="M8" s="100"/>
      <c r="N8" s="100"/>
      <c r="O8" s="100"/>
      <c r="P8" s="101"/>
      <c r="Q8" s="6" t="s">
        <v>459</v>
      </c>
      <c r="R8" s="2"/>
      <c r="S8" s="2" t="str">
        <f t="shared" si="0"/>
        <v>`ACCE_STAR_DATE`  DATE(0)NULL DEFAULT NULL COMMENT '접근시작일자 MA.회사직원, SI.전산외주개발, SM.전산유지보수, PJ. 전산프로젝트',</v>
      </c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51" t="str">
        <f>VLOOKUP(C9,테이블명!$A:$B,2,FALSE)</f>
        <v>INFO_AUTH_LST</v>
      </c>
      <c r="C9" s="33" t="s">
        <v>854</v>
      </c>
      <c r="D9" s="51" t="str">
        <f>VLOOKUP(E9,컬럼명조립!B:C,2,FALSE)</f>
        <v>ACCE_END_DATE</v>
      </c>
      <c r="E9" s="51" t="s">
        <v>863</v>
      </c>
      <c r="F9" s="52"/>
      <c r="G9" s="33" t="str">
        <f>VLOOKUP(E9,컬럼명조립!$B:$E,3,FALSE)</f>
        <v>DATE</v>
      </c>
      <c r="H9" s="33">
        <f>VLOOKUP(E9,컬럼명조립!B:E,4,FALSE)</f>
        <v>0</v>
      </c>
      <c r="I9" s="99" t="s">
        <v>458</v>
      </c>
      <c r="J9" s="100"/>
      <c r="K9" s="100"/>
      <c r="L9" s="100"/>
      <c r="M9" s="100"/>
      <c r="N9" s="100"/>
      <c r="O9" s="100"/>
      <c r="P9" s="101"/>
      <c r="Q9" s="6"/>
      <c r="R9" s="2"/>
      <c r="S9" s="2" t="str">
        <f t="shared" si="0"/>
        <v>`ACCE_END_DATE`  DATE(0)NULL DEFAULT NULL COMMENT '접근종료일자 회원기본정보의 순수 일련번호',</v>
      </c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51" t="str">
        <f>VLOOKUP(C10,테이블명!$A:$B,2,FALSE)</f>
        <v>INFO_AUTH_LST</v>
      </c>
      <c r="C10" s="33" t="s">
        <v>854</v>
      </c>
      <c r="D10" s="51" t="str">
        <f>VLOOKUP(E10,컬럼명조립!B:C,2,FALSE)</f>
        <v>EMPL_STAT_CODE</v>
      </c>
      <c r="E10" s="51" t="s">
        <v>867</v>
      </c>
      <c r="F10" s="52"/>
      <c r="G10" s="33" t="str">
        <f>VLOOKUP(E10,컬럼명조립!$B:$E,3,FALSE)</f>
        <v>VARCHAR</v>
      </c>
      <c r="H10" s="33">
        <f>VLOOKUP(E10,컬럼명조립!B:E,4,FALSE)</f>
        <v>2</v>
      </c>
      <c r="I10" s="99" t="s">
        <v>501</v>
      </c>
      <c r="J10" s="100"/>
      <c r="K10" s="100"/>
      <c r="L10" s="100"/>
      <c r="M10" s="100"/>
      <c r="N10" s="100"/>
      <c r="O10" s="100"/>
      <c r="P10" s="101"/>
      <c r="Q10" s="6"/>
      <c r="R10" s="2"/>
      <c r="S10" s="2" t="str">
        <f t="shared" si="0"/>
        <v>`EMPL_STAT_CODE`  VARCHAR(2)NULL DEFAULT NULL COMMENT '직원상태 휴대전화번호 아이디 사용 동의여부',</v>
      </c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51" t="str">
        <f>VLOOKUP(C11,테이블명!$A:$B,2,FALSE)</f>
        <v>INFO_AUTH_LST</v>
      </c>
      <c r="C11" s="33" t="s">
        <v>854</v>
      </c>
      <c r="D11" s="51" t="str">
        <f>VLOOKUP(E11,컬럼명조립!B:C,2,FALSE)</f>
        <v>STAT_STAR_DATE</v>
      </c>
      <c r="E11" s="51" t="s">
        <v>869</v>
      </c>
      <c r="F11" s="52"/>
      <c r="G11" s="33" t="str">
        <f>VLOOKUP(E11,컬럼명조립!$B:$E,3,FALSE)</f>
        <v>DATE</v>
      </c>
      <c r="H11" s="33">
        <f>VLOOKUP(E11,컬럼명조립!B:E,4,FALSE)</f>
        <v>0</v>
      </c>
      <c r="I11" s="99" t="s">
        <v>868</v>
      </c>
      <c r="J11" s="100"/>
      <c r="K11" s="100"/>
      <c r="L11" s="100"/>
      <c r="M11" s="100"/>
      <c r="N11" s="100"/>
      <c r="O11" s="100"/>
      <c r="P11" s="101"/>
      <c r="Q11" s="6"/>
      <c r="R11" s="2"/>
      <c r="S11" s="2" t="str">
        <f t="shared" si="0"/>
        <v>`STAT_STAR_DATE`  DATE(0)NULL DEFAULT NULL COMMENT '상태시작일자 반차, 월차, 년차, 휴가, 출산휴가,… 사유에 따라 거래 제한할 수 있다.',</v>
      </c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51" t="str">
        <f>VLOOKUP(C12,테이블명!$A:$B,2,FALSE)</f>
        <v>INFO_AUTH_LST</v>
      </c>
      <c r="C12" s="33" t="s">
        <v>854</v>
      </c>
      <c r="D12" s="51" t="str">
        <f>VLOOKUP(E12,컬럼명조립!B:C,2,FALSE)</f>
        <v>STAT_END_DATE</v>
      </c>
      <c r="E12" s="51" t="s">
        <v>870</v>
      </c>
      <c r="F12" s="52"/>
      <c r="G12" s="33" t="str">
        <f>VLOOKUP(E12,컬럼명조립!$B:$E,3,FALSE)</f>
        <v>DATE</v>
      </c>
      <c r="H12" s="33">
        <f>VLOOKUP(E12,컬럼명조립!B:E,4,FALSE)</f>
        <v>0</v>
      </c>
      <c r="I12" s="99" t="s">
        <v>871</v>
      </c>
      <c r="J12" s="100"/>
      <c r="K12" s="100"/>
      <c r="L12" s="100"/>
      <c r="M12" s="100"/>
      <c r="N12" s="100"/>
      <c r="O12" s="100"/>
      <c r="P12" s="101"/>
      <c r="Q12" s="6"/>
      <c r="R12" s="2"/>
      <c r="S12" s="2" t="str">
        <f t="shared" si="0"/>
        <v>`STAT_END_DATE`  DATE(0)NULL DEFAULT NULL COMMENT '상태종료일자 직원상태의 시작일자로 최초 입사일이 시작일이 된다.',</v>
      </c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51" t="str">
        <f>VLOOKUP(C13,테이블명!$A:$B,2,FALSE)</f>
        <v>INFO_AUTH_LST</v>
      </c>
      <c r="C13" s="33" t="s">
        <v>854</v>
      </c>
      <c r="D13" s="51" t="str">
        <f>VLOOKUP(E13,컬럼명조립!B:C,2,FALSE)</f>
        <v>ERRO_CONT_YN</v>
      </c>
      <c r="E13" s="51" t="s">
        <v>864</v>
      </c>
      <c r="F13" s="52"/>
      <c r="G13" s="33" t="str">
        <f>VLOOKUP(E13,컬럼명조립!$B:$E,3,FALSE)</f>
        <v>VARCHAR</v>
      </c>
      <c r="H13" s="33">
        <f>VLOOKUP(E13,컬럼명조립!B:E,4,FALSE)</f>
        <v>1</v>
      </c>
      <c r="I13" s="99" t="s">
        <v>872</v>
      </c>
      <c r="J13" s="100"/>
      <c r="K13" s="100"/>
      <c r="L13" s="100"/>
      <c r="M13" s="100"/>
      <c r="N13" s="100"/>
      <c r="O13" s="100"/>
      <c r="P13" s="101"/>
      <c r="Q13" s="6"/>
      <c r="R13" s="2"/>
      <c r="S13" s="2" t="str">
        <f t="shared" si="0"/>
        <v>`ERRO_CONT_YN`  VARCHAR(1)NULL DEFAULT NULL COMMENT '오류연락여부 직원상태의 종료일자로 최초 입사시 기본일자는 9999-12-31로 생성한다.',</v>
      </c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51" t="str">
        <f>VLOOKUP(C14,테이블명!$A:$B,2,FALSE)</f>
        <v>INFO_AUTH_LST</v>
      </c>
      <c r="C14" s="33" t="s">
        <v>854</v>
      </c>
      <c r="D14" s="51" t="str">
        <f>VLOOKUP(E14,컬럼명조립!B:C,2,FALSE)</f>
        <v>ERRO_TEXT_RECI_YN</v>
      </c>
      <c r="E14" s="51" t="s">
        <v>866</v>
      </c>
      <c r="F14" s="52"/>
      <c r="G14" s="33" t="str">
        <f>VLOOKUP(E14,컬럼명조립!$B:$E,3,FALSE)</f>
        <v>VARCHAR</v>
      </c>
      <c r="H14" s="33">
        <f>VLOOKUP(E14,컬럼명조립!B:E,4,FALSE)</f>
        <v>1</v>
      </c>
      <c r="I14" s="99" t="s">
        <v>865</v>
      </c>
      <c r="J14" s="100"/>
      <c r="K14" s="100"/>
      <c r="L14" s="100"/>
      <c r="M14" s="100"/>
      <c r="N14" s="100"/>
      <c r="O14" s="100"/>
      <c r="P14" s="101"/>
      <c r="Q14" s="6"/>
      <c r="R14" s="2"/>
      <c r="S14" s="2" t="str">
        <f t="shared" si="0"/>
        <v>`ERRO_TEXT_RECI_YN`  VARCHAR(1)NULL DEFAULT NULL COMMENT '오류문자수신여부 온라인오류, 배치작업오류시 휴대전화 수신 여부',</v>
      </c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51" t="str">
        <f>VLOOKUP(C15,테이블명!$A:$B,2,FALSE)</f>
        <v>INFO_AUTH_LST</v>
      </c>
      <c r="C15" s="33" t="s">
        <v>854</v>
      </c>
      <c r="D15" s="51" t="str">
        <f>VLOOKUP(E15,컬럼명조립!B:C,2,FALSE)</f>
        <v>ERRO_TEXT_RECI_YN</v>
      </c>
      <c r="E15" s="51" t="s">
        <v>866</v>
      </c>
      <c r="F15" s="52"/>
      <c r="G15" s="33" t="str">
        <f>VLOOKUP(E15,컬럼명조립!$B:$E,3,FALSE)</f>
        <v>VARCHAR</v>
      </c>
      <c r="H15" s="33">
        <f>VLOOKUP(E15,컬럼명조립!B:E,4,FALSE)</f>
        <v>1</v>
      </c>
      <c r="I15" s="53" t="s">
        <v>865</v>
      </c>
      <c r="J15" s="54"/>
      <c r="K15" s="54"/>
      <c r="L15" s="54"/>
      <c r="M15" s="54"/>
      <c r="N15" s="54"/>
      <c r="O15" s="54"/>
      <c r="P15" s="55"/>
      <c r="Q15" s="6"/>
      <c r="R15" s="2"/>
      <c r="S15" s="2" t="str">
        <f t="shared" si="0"/>
        <v>`ERRO_TEXT_RECI_YN`  VARCHAR(1)NULL DEFAULT NULL COMMENT '오류문자수신여부 온라인오류, 배치작업오류시 휴대전화 수신 여부',</v>
      </c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51" t="str">
        <f>VLOOKUP(C16,테이블명!$A:$B,2,FALSE)</f>
        <v>INFO_AUTH_LST</v>
      </c>
      <c r="C16" s="33" t="s">
        <v>854</v>
      </c>
      <c r="D16" s="51" t="str">
        <f>VLOOKUP(E16,컬럼명조립!B:C,2,FALSE)</f>
        <v>FIRS_CREA_DATE</v>
      </c>
      <c r="E16" s="56" t="s">
        <v>702</v>
      </c>
      <c r="F16" s="52"/>
      <c r="G16" s="33" t="str">
        <f>VLOOKUP(E16,컬럼명조립!$B:$E,3,FALSE)</f>
        <v>DATE</v>
      </c>
      <c r="H16" s="33">
        <f>VLOOKUP(E16,컬럼명조립!B:E,4,FALSE)</f>
        <v>0</v>
      </c>
      <c r="I16" s="99"/>
      <c r="J16" s="100"/>
      <c r="K16" s="100"/>
      <c r="L16" s="100"/>
      <c r="M16" s="100"/>
      <c r="N16" s="100"/>
      <c r="O16" s="100"/>
      <c r="P16" s="101"/>
      <c r="Q16" s="6"/>
      <c r="R16" s="2"/>
      <c r="S16" s="2" t="str">
        <f t="shared" si="0"/>
        <v>`FIRS_CREA_DATE`  DATE(0)NULL DEFAULT NULL COMMENT '최초생성일자 ',</v>
      </c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51" t="str">
        <f>VLOOKUP(C17,테이블명!$A:$B,2,FALSE)</f>
        <v>INFO_AUTH_LST</v>
      </c>
      <c r="C17" s="33" t="s">
        <v>854</v>
      </c>
      <c r="D17" s="51" t="str">
        <f>VLOOKUP(E17,컬럼명조립!B:C,2,FALSE)</f>
        <v>FIRS_CREA_TIME</v>
      </c>
      <c r="E17" s="51" t="s">
        <v>703</v>
      </c>
      <c r="F17" s="52"/>
      <c r="G17" s="33" t="str">
        <f>VLOOKUP(E17,컬럼명조립!$B:$E,3,FALSE)</f>
        <v>TIMESTAMP</v>
      </c>
      <c r="H17" s="33">
        <f>VLOOKUP(E17,컬럼명조립!B:E,4,FALSE)</f>
        <v>0</v>
      </c>
      <c r="I17" s="99"/>
      <c r="J17" s="100"/>
      <c r="K17" s="100"/>
      <c r="L17" s="100"/>
      <c r="M17" s="100"/>
      <c r="N17" s="100"/>
      <c r="O17" s="100"/>
      <c r="P17" s="101"/>
      <c r="Q17" s="6"/>
      <c r="R17" s="2"/>
      <c r="S17" s="2" t="str">
        <f t="shared" si="0"/>
        <v>`FIRS_CREA_TIME`  TIMESTAMP(0)NULL DEFAULT NULL COMMENT '최초생성시간 ',</v>
      </c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51" t="str">
        <f>VLOOKUP(C18,테이블명!$A:$B,2,FALSE)</f>
        <v>INFO_AUTH_LST</v>
      </c>
      <c r="C18" s="33" t="s">
        <v>854</v>
      </c>
      <c r="D18" s="51" t="str">
        <f>VLOOKUP(E18,컬럼명조립!B:C,2,FALSE)</f>
        <v>FIRS_CREA_EMPL</v>
      </c>
      <c r="E18" s="51" t="s">
        <v>482</v>
      </c>
      <c r="F18" s="52"/>
      <c r="G18" s="33" t="str">
        <f>VLOOKUP(E18,컬럼명조립!$B:$E,3,FALSE)</f>
        <v>VARCHAR</v>
      </c>
      <c r="H18" s="33">
        <f>VLOOKUP(E18,컬럼명조립!B:E,4,FALSE)</f>
        <v>10</v>
      </c>
      <c r="I18" s="99"/>
      <c r="J18" s="100"/>
      <c r="K18" s="100"/>
      <c r="L18" s="100"/>
      <c r="M18" s="100"/>
      <c r="N18" s="100"/>
      <c r="O18" s="100"/>
      <c r="P18" s="101"/>
      <c r="Q18" s="6"/>
      <c r="R18" s="2"/>
      <c r="S18" s="2" t="str">
        <f t="shared" si="0"/>
        <v>`FIRS_CREA_EMPL`  VARCHAR(10)NULL DEFAULT NULL COMMENT '최초생성사번 ',</v>
      </c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51" t="str">
        <f>VLOOKUP(C19,테이블명!$A:$B,2,FALSE)</f>
        <v>INFO_AUTH_LST</v>
      </c>
      <c r="C19" s="33" t="s">
        <v>854</v>
      </c>
      <c r="D19" s="51" t="str">
        <f>VLOOKUP(E19,컬럼명조립!B:C,2,FALSE)</f>
        <v>LAST_EDIT_DATE</v>
      </c>
      <c r="E19" s="51" t="s">
        <v>95</v>
      </c>
      <c r="F19" s="52"/>
      <c r="G19" s="33" t="str">
        <f>VLOOKUP(E19,컬럼명조립!$B:$E,3,FALSE)</f>
        <v>DATE</v>
      </c>
      <c r="H19" s="33">
        <f>VLOOKUP(E19,컬럼명조립!B:E,4,FALSE)</f>
        <v>0</v>
      </c>
      <c r="I19" s="99"/>
      <c r="J19" s="100"/>
      <c r="K19" s="100"/>
      <c r="L19" s="100"/>
      <c r="M19" s="100"/>
      <c r="N19" s="100"/>
      <c r="O19" s="100"/>
      <c r="P19" s="101"/>
      <c r="Q19" s="6"/>
      <c r="R19" s="2"/>
      <c r="S19" s="2" t="str">
        <f t="shared" si="0"/>
        <v>`LAST_EDIT_DATE`  DATE(0)NULL DEFAULT NULL COMMENT '최종수정일자 ',</v>
      </c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51" t="str">
        <f>VLOOKUP(C20,테이블명!$A:$B,2,FALSE)</f>
        <v>INFO_AUTH_LST</v>
      </c>
      <c r="C20" s="33" t="s">
        <v>854</v>
      </c>
      <c r="D20" s="51" t="str">
        <f>VLOOKUP(E20,컬럼명조립!B:C,2,FALSE)</f>
        <v>LAST_EDIT_TIME</v>
      </c>
      <c r="E20" s="51" t="s">
        <v>96</v>
      </c>
      <c r="F20" s="52"/>
      <c r="G20" s="33" t="str">
        <f>VLOOKUP(E20,컬럼명조립!$B:$E,3,FALSE)</f>
        <v>TIMESTAMP</v>
      </c>
      <c r="H20" s="33">
        <f>VLOOKUP(E20,컬럼명조립!B:E,4,FALSE)</f>
        <v>0</v>
      </c>
      <c r="I20" s="99"/>
      <c r="J20" s="100"/>
      <c r="K20" s="100"/>
      <c r="L20" s="100"/>
      <c r="M20" s="100"/>
      <c r="N20" s="100"/>
      <c r="O20" s="100"/>
      <c r="P20" s="101"/>
      <c r="Q20" s="6"/>
      <c r="R20" s="2"/>
      <c r="S20" s="2" t="str">
        <f t="shared" si="0"/>
        <v>`LAST_EDIT_TIME`  TIMESTAMP(0)NULL DEFAULT NULL COMMENT '최종수정시간 ',</v>
      </c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51" t="str">
        <f>VLOOKUP(C21,테이블명!$A:$B,2,FALSE)</f>
        <v>INFO_AUTH_LST</v>
      </c>
      <c r="C21" s="33" t="s">
        <v>854</v>
      </c>
      <c r="D21" s="51" t="str">
        <f>VLOOKUP(E21,컬럼명조립!B:C,2,FALSE)</f>
        <v>LAST_EDIT_EMPL</v>
      </c>
      <c r="E21" s="51" t="s">
        <v>481</v>
      </c>
      <c r="F21" s="52"/>
      <c r="G21" s="33" t="str">
        <f>VLOOKUP(E21,컬럼명조립!$B:$E,3,FALSE)</f>
        <v>VARCHAR</v>
      </c>
      <c r="H21" s="33">
        <f>VLOOKUP(E21,컬럼명조립!B:E,4,FALSE)</f>
        <v>10</v>
      </c>
      <c r="I21" s="99"/>
      <c r="J21" s="100"/>
      <c r="K21" s="100"/>
      <c r="L21" s="100"/>
      <c r="M21" s="100"/>
      <c r="N21" s="100"/>
      <c r="O21" s="100"/>
      <c r="P21" s="101"/>
      <c r="Q21" s="6"/>
      <c r="R21" s="2"/>
      <c r="S21" s="2" t="str">
        <f t="shared" si="0"/>
        <v>`LAST_EDIT_EMPL`  VARCHAR(10)NULL DEFAULT NULL COMMENT '최종수정사번 ',</v>
      </c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Q22" s="2"/>
      <c r="R22" s="2"/>
      <c r="S22" s="2" t="s">
        <v>716</v>
      </c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Q23" s="2"/>
      <c r="R23" s="2"/>
      <c r="S23" s="2" t="s">
        <v>492</v>
      </c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Q24" s="2"/>
      <c r="R24" s="2"/>
      <c r="S24" s="14" t="s">
        <v>856</v>
      </c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Q25" s="2"/>
      <c r="R25" s="2"/>
      <c r="S25" s="15" t="s">
        <v>545</v>
      </c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/>
      <c r="C26" s="2"/>
      <c r="Q26" s="2"/>
      <c r="R26" s="2"/>
      <c r="S26" s="15" t="s">
        <v>546</v>
      </c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/>
      <c r="Q27" s="2"/>
      <c r="R27" s="2"/>
      <c r="S27" s="15" t="s">
        <v>547</v>
      </c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/>
      <c r="Q28" s="2"/>
      <c r="R28" s="2"/>
      <c r="S28" s="15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Q29" s="2"/>
      <c r="R29" s="2"/>
      <c r="S29" s="15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Q30" s="2"/>
      <c r="R30" s="2"/>
      <c r="S30" s="15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Q31" s="2"/>
      <c r="R31" s="2"/>
      <c r="S31" s="15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82"/>
      <c r="J32" s="82"/>
      <c r="K32" s="82"/>
      <c r="L32" s="82"/>
      <c r="M32" s="82"/>
      <c r="N32" s="82"/>
      <c r="O32" s="82"/>
      <c r="P32" s="8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82"/>
      <c r="J33" s="82"/>
      <c r="K33" s="82"/>
      <c r="L33" s="82"/>
      <c r="M33" s="82"/>
      <c r="N33" s="82"/>
      <c r="O33" s="82"/>
      <c r="P33" s="8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82"/>
      <c r="J34" s="82"/>
      <c r="K34" s="82"/>
      <c r="L34" s="82"/>
      <c r="M34" s="82"/>
      <c r="N34" s="82"/>
      <c r="O34" s="82"/>
      <c r="P34" s="8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82"/>
      <c r="J35" s="82"/>
      <c r="K35" s="82"/>
      <c r="L35" s="82"/>
      <c r="M35" s="82"/>
      <c r="N35" s="82"/>
      <c r="O35" s="82"/>
      <c r="P35" s="8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82"/>
      <c r="J36" s="82"/>
      <c r="K36" s="82"/>
      <c r="L36" s="82"/>
      <c r="M36" s="82"/>
      <c r="N36" s="82"/>
      <c r="O36" s="82"/>
      <c r="P36" s="8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82"/>
      <c r="J37" s="82"/>
      <c r="K37" s="82"/>
      <c r="L37" s="82"/>
      <c r="M37" s="82"/>
      <c r="N37" s="82"/>
      <c r="O37" s="82"/>
      <c r="P37" s="8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82"/>
      <c r="J38" s="82"/>
      <c r="K38" s="82"/>
      <c r="L38" s="82"/>
      <c r="M38" s="82"/>
      <c r="N38" s="82"/>
      <c r="O38" s="82"/>
      <c r="P38" s="8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82"/>
      <c r="J39" s="82"/>
      <c r="K39" s="82"/>
      <c r="L39" s="82"/>
      <c r="M39" s="82"/>
      <c r="N39" s="82"/>
      <c r="O39" s="82"/>
      <c r="P39" s="8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82"/>
      <c r="J40" s="82"/>
      <c r="K40" s="82"/>
      <c r="L40" s="82"/>
      <c r="M40" s="82"/>
      <c r="N40" s="82"/>
      <c r="O40" s="82"/>
      <c r="P40" s="8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82"/>
      <c r="J41" s="82"/>
      <c r="K41" s="82"/>
      <c r="L41" s="82"/>
      <c r="M41" s="82"/>
      <c r="N41" s="82"/>
      <c r="O41" s="82"/>
      <c r="P41" s="8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82"/>
      <c r="J42" s="82"/>
      <c r="K42" s="82"/>
      <c r="L42" s="82"/>
      <c r="M42" s="82"/>
      <c r="N42" s="82"/>
      <c r="O42" s="82"/>
      <c r="P42" s="8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82"/>
      <c r="J43" s="82"/>
      <c r="K43" s="82"/>
      <c r="L43" s="82"/>
      <c r="M43" s="82"/>
      <c r="N43" s="82"/>
      <c r="O43" s="82"/>
      <c r="P43" s="8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82"/>
      <c r="J44" s="82"/>
      <c r="K44" s="82"/>
      <c r="L44" s="82"/>
      <c r="M44" s="82"/>
      <c r="N44" s="82"/>
      <c r="O44" s="82"/>
      <c r="P44" s="8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82"/>
      <c r="J45" s="82"/>
      <c r="K45" s="82"/>
      <c r="L45" s="82"/>
      <c r="M45" s="82"/>
      <c r="N45" s="82"/>
      <c r="O45" s="82"/>
      <c r="P45" s="8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82"/>
      <c r="J46" s="82"/>
      <c r="K46" s="82"/>
      <c r="L46" s="82"/>
      <c r="M46" s="82"/>
      <c r="N46" s="82"/>
      <c r="O46" s="82"/>
      <c r="P46" s="8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82"/>
      <c r="J47" s="82"/>
      <c r="K47" s="82"/>
      <c r="L47" s="82"/>
      <c r="M47" s="82"/>
      <c r="N47" s="82"/>
      <c r="O47" s="82"/>
      <c r="P47" s="8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82"/>
      <c r="J48" s="82"/>
      <c r="K48" s="82"/>
      <c r="L48" s="82"/>
      <c r="M48" s="82"/>
      <c r="N48" s="82"/>
      <c r="O48" s="82"/>
      <c r="P48" s="8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82"/>
      <c r="J49" s="82"/>
      <c r="K49" s="82"/>
      <c r="L49" s="82"/>
      <c r="M49" s="82"/>
      <c r="N49" s="82"/>
      <c r="O49" s="82"/>
      <c r="P49" s="8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82"/>
      <c r="J50" s="82"/>
      <c r="K50" s="82"/>
      <c r="L50" s="82"/>
      <c r="M50" s="82"/>
      <c r="N50" s="82"/>
      <c r="O50" s="82"/>
      <c r="P50" s="8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82"/>
      <c r="J51" s="82"/>
      <c r="K51" s="82"/>
      <c r="L51" s="82"/>
      <c r="M51" s="82"/>
      <c r="N51" s="82"/>
      <c r="O51" s="82"/>
      <c r="P51" s="8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82"/>
      <c r="J52" s="82"/>
      <c r="K52" s="82"/>
      <c r="L52" s="82"/>
      <c r="M52" s="82"/>
      <c r="N52" s="82"/>
      <c r="O52" s="82"/>
      <c r="P52" s="8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</sheetData>
  <mergeCells count="40">
    <mergeCell ref="I14:P14"/>
    <mergeCell ref="I2:P2"/>
    <mergeCell ref="I3:P3"/>
    <mergeCell ref="I4:P4"/>
    <mergeCell ref="I6:P6"/>
    <mergeCell ref="I7:P7"/>
    <mergeCell ref="I8:P8"/>
    <mergeCell ref="I9:P9"/>
    <mergeCell ref="I10:P10"/>
    <mergeCell ref="I11:P11"/>
    <mergeCell ref="I12:P12"/>
    <mergeCell ref="I13:P13"/>
    <mergeCell ref="I32:P32"/>
    <mergeCell ref="I16:P16"/>
    <mergeCell ref="I17:P17"/>
    <mergeCell ref="I18:P18"/>
    <mergeCell ref="I19:P19"/>
    <mergeCell ref="I20:P20"/>
    <mergeCell ref="I21:P21"/>
    <mergeCell ref="I34:P34"/>
    <mergeCell ref="I35:P35"/>
    <mergeCell ref="I36:P36"/>
    <mergeCell ref="I37:P37"/>
    <mergeCell ref="I38:P38"/>
    <mergeCell ref="I51:P51"/>
    <mergeCell ref="I52:P52"/>
    <mergeCell ref="I5:P5"/>
    <mergeCell ref="I45:P45"/>
    <mergeCell ref="I46:P46"/>
    <mergeCell ref="I47:P47"/>
    <mergeCell ref="I48:P48"/>
    <mergeCell ref="I49:P49"/>
    <mergeCell ref="I50:P50"/>
    <mergeCell ref="I39:P39"/>
    <mergeCell ref="I40:P40"/>
    <mergeCell ref="I41:P41"/>
    <mergeCell ref="I42:P42"/>
    <mergeCell ref="I43:P43"/>
    <mergeCell ref="I44:P44"/>
    <mergeCell ref="I33:P33"/>
  </mergeCells>
  <phoneticPr fontId="1" type="noConversion"/>
  <pageMargins left="0.7" right="0.7" top="0.75" bottom="0.75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0C1A-FCCF-41A8-B7B8-04E976590282}">
  <sheetPr>
    <tabColor rgb="FF00B0F0"/>
  </sheetPr>
  <dimension ref="A1:Z808"/>
  <sheetViews>
    <sheetView zoomScale="75" zoomScaleNormal="75" workbookViewId="0">
      <selection activeCell="D31" sqref="D31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9" t="s">
        <v>0</v>
      </c>
      <c r="C2" s="49" t="s">
        <v>1</v>
      </c>
      <c r="D2" s="49" t="s">
        <v>2</v>
      </c>
      <c r="E2" s="49" t="s">
        <v>3</v>
      </c>
      <c r="F2" s="5" t="s">
        <v>4</v>
      </c>
      <c r="G2" s="49" t="s">
        <v>5</v>
      </c>
      <c r="H2" s="49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9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str">
        <f>VLOOKUP(C3,테이블명!$A:$B,2,FALSE)</f>
        <v>DATA_BASE_LST</v>
      </c>
      <c r="C3" s="6" t="s">
        <v>902</v>
      </c>
      <c r="D3" s="6" t="str">
        <f>VLOOKUP(E3,컬럼명조립!$B:$C,2,FALSE)</f>
        <v>GRP_CODE</v>
      </c>
      <c r="E3" s="6" t="s">
        <v>600</v>
      </c>
      <c r="F3" s="49" t="s">
        <v>457</v>
      </c>
      <c r="G3" s="6" t="str">
        <f>VLOOKUP(E3,컬럼명조립!$B:$E,3,FALSE)</f>
        <v>VARCHAR</v>
      </c>
      <c r="H3" s="6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str">
        <f>VLOOKUP(C4,테이블명!$A:$B,2,FALSE)</f>
        <v>DATA_BASE_LST</v>
      </c>
      <c r="C4" s="6" t="s">
        <v>902</v>
      </c>
      <c r="D4" s="6" t="str">
        <f>VLOOKUP(E4,컬럼명조립!$B:$C,2,FALSE)</f>
        <v>TABL_ID</v>
      </c>
      <c r="E4" s="6" t="s">
        <v>933</v>
      </c>
      <c r="F4" s="49" t="s">
        <v>457</v>
      </c>
      <c r="G4" s="6" t="str">
        <f>VLOOKUP(E4,컬럼명조립!$B:$E,3,FALSE)</f>
        <v>VARCHAR</v>
      </c>
      <c r="H4" s="6">
        <f>VLOOKUP(E4,컬럼명조립!$B:$E,4,FALSE)</f>
        <v>16</v>
      </c>
      <c r="I4" s="65" t="s">
        <v>19</v>
      </c>
      <c r="J4" s="86"/>
      <c r="K4" s="86"/>
      <c r="L4" s="86"/>
      <c r="M4" s="86"/>
      <c r="N4" s="86"/>
      <c r="O4" s="86"/>
      <c r="P4" s="87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str">
        <f>VLOOKUP(C5,테이블명!$A:$B,2,FALSE)</f>
        <v>DATA_BASE_LST</v>
      </c>
      <c r="C5" s="6" t="s">
        <v>902</v>
      </c>
      <c r="D5" s="6" t="str">
        <f>VLOOKUP(E5,컬럼명조립!$B:$C,2,FALSE)</f>
        <v>TABL_TYPE_CODE</v>
      </c>
      <c r="E5" s="6" t="s">
        <v>940</v>
      </c>
      <c r="F5" s="49" t="s">
        <v>457</v>
      </c>
      <c r="G5" s="6" t="str">
        <f>VLOOKUP(E5,컬럼명조립!$B:$E,3,FALSE)</f>
        <v>VARCHAR</v>
      </c>
      <c r="H5" s="6">
        <f>VLOOKUP(E5,컬럼명조립!$B:$E,4,FALSE)</f>
        <v>3</v>
      </c>
      <c r="I5" s="72" t="s">
        <v>934</v>
      </c>
      <c r="J5" s="73"/>
      <c r="K5" s="73"/>
      <c r="L5" s="73"/>
      <c r="M5" s="73"/>
      <c r="N5" s="73"/>
      <c r="O5" s="73"/>
      <c r="P5" s="74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str">
        <f>VLOOKUP(C6,테이블명!$A:$B,2,FALSE)</f>
        <v>DATA_BASE_LST</v>
      </c>
      <c r="C6" s="6" t="s">
        <v>902</v>
      </c>
      <c r="D6" s="6" t="str">
        <f>VLOOKUP(E6,컬럼명조립!$B:$C,2,FALSE)</f>
        <v>CONT_DEPA_CODE</v>
      </c>
      <c r="E6" s="6" t="s">
        <v>928</v>
      </c>
      <c r="F6" s="49" t="s">
        <v>457</v>
      </c>
      <c r="G6" s="6" t="str">
        <f>VLOOKUP(E6,컬럼명조립!$B:$E,3,FALSE)</f>
        <v>VARCHAR</v>
      </c>
      <c r="H6" s="6">
        <f>VLOOKUP(E6,컬럼명조립!$B:$E,4,FALSE)</f>
        <v>5</v>
      </c>
      <c r="I6" s="75"/>
      <c r="J6" s="73"/>
      <c r="K6" s="73"/>
      <c r="L6" s="73"/>
      <c r="M6" s="73"/>
      <c r="N6" s="73"/>
      <c r="O6" s="73"/>
      <c r="P6" s="74"/>
      <c r="Q6" s="6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str">
        <f>VLOOKUP(C7,테이블명!$A:$B,2,FALSE)</f>
        <v>DATA_BASE_LST</v>
      </c>
      <c r="C7" s="6" t="s">
        <v>902</v>
      </c>
      <c r="D7" s="6" t="str">
        <f>VLOOKUP(E7,컬럼명조립!$B:$C,2,FALSE)</f>
        <v>TABL_KORE_NAME</v>
      </c>
      <c r="E7" s="6" t="s">
        <v>935</v>
      </c>
      <c r="F7" s="6"/>
      <c r="G7" s="6" t="str">
        <f>VLOOKUP(E7,컬럼명조립!$B:$E,3,FALSE)</f>
        <v>VARCHAR</v>
      </c>
      <c r="H7" s="6">
        <f>VLOOKUP(E7,컬럼명조립!$B:$E,4,FALSE)</f>
        <v>30</v>
      </c>
      <c r="I7" s="72"/>
      <c r="J7" s="73"/>
      <c r="K7" s="73"/>
      <c r="L7" s="73"/>
      <c r="M7" s="73"/>
      <c r="N7" s="73"/>
      <c r="O7" s="73"/>
      <c r="P7" s="74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str">
        <f>VLOOKUP(C8,테이블명!$A:$B,2,FALSE)</f>
        <v>DATA_BASE_LST</v>
      </c>
      <c r="C8" s="6" t="s">
        <v>902</v>
      </c>
      <c r="D8" s="6" t="str">
        <f>VLOOKUP(E8,컬럼명조립!$B:$C,2,FALSE)</f>
        <v>TABL_ENGL_NAME</v>
      </c>
      <c r="E8" s="6" t="s">
        <v>936</v>
      </c>
      <c r="F8" s="6"/>
      <c r="G8" s="6" t="str">
        <f>VLOOKUP(E8,컬럼명조립!$B:$E,3,FALSE)</f>
        <v>VARCHAR</v>
      </c>
      <c r="H8" s="6">
        <f>VLOOKUP(E8,컬럼명조립!$B:$E,4,FALSE)</f>
        <v>30</v>
      </c>
      <c r="I8" s="72"/>
      <c r="J8" s="73"/>
      <c r="K8" s="73"/>
      <c r="L8" s="73"/>
      <c r="M8" s="73"/>
      <c r="N8" s="73"/>
      <c r="O8" s="73"/>
      <c r="P8" s="74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str">
        <f>VLOOKUP(C9,테이블명!$A:$B,2,FALSE)</f>
        <v>DATA_BASE_LST</v>
      </c>
      <c r="C9" s="6" t="s">
        <v>902</v>
      </c>
      <c r="D9" s="6" t="str">
        <f>VLOOKUP(E9,컬럼명조립!$B:$C,2,FALSE)</f>
        <v>FIRS_APPL_DATE_YN</v>
      </c>
      <c r="E9" s="6" t="s">
        <v>909</v>
      </c>
      <c r="F9" s="6"/>
      <c r="G9" s="6" t="str">
        <f>VLOOKUP(E9,컬럼명조립!$B:$E,3,FALSE)</f>
        <v>DATE</v>
      </c>
      <c r="H9" s="6">
        <f>VLOOKUP(E9,컬럼명조립!$B:$E,4,FALSE)</f>
        <v>0</v>
      </c>
      <c r="I9" s="72"/>
      <c r="J9" s="73"/>
      <c r="K9" s="73"/>
      <c r="L9" s="73"/>
      <c r="M9" s="73"/>
      <c r="N9" s="73"/>
      <c r="O9" s="73"/>
      <c r="P9" s="74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str">
        <f>VLOOKUP(C10,테이블명!$A:$B,2,FALSE)</f>
        <v>DATA_BASE_LST</v>
      </c>
      <c r="C10" s="6" t="s">
        <v>902</v>
      </c>
      <c r="D10" s="6" t="str">
        <f>VLOOKUP(E10,컬럼명조립!$B:$C,2,FALSE)</f>
        <v>FIRS_APPL_CONT_NAME</v>
      </c>
      <c r="E10" s="6" t="s">
        <v>922</v>
      </c>
      <c r="F10" s="6"/>
      <c r="G10" s="6" t="str">
        <f>VLOOKUP(E10,컬럼명조립!$B:$E,3,FALSE)</f>
        <v>VARCHAR</v>
      </c>
      <c r="H10" s="6">
        <f>VLOOKUP(E10,컬럼명조립!$B:$E,4,FALSE)</f>
        <v>30</v>
      </c>
      <c r="I10" s="72"/>
      <c r="J10" s="73"/>
      <c r="K10" s="73"/>
      <c r="L10" s="73"/>
      <c r="M10" s="73"/>
      <c r="N10" s="73"/>
      <c r="O10" s="73"/>
      <c r="P10" s="74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str">
        <f>VLOOKUP(C11,테이블명!$A:$B,2,FALSE)</f>
        <v>DATA_BASE_LST</v>
      </c>
      <c r="C11" s="6" t="s">
        <v>902</v>
      </c>
      <c r="D11" s="6" t="str">
        <f>VLOOKUP(E11,컬럼명조립!$B:$C,2,FALSE)</f>
        <v>LAST_APPL_DATE</v>
      </c>
      <c r="E11" s="6" t="s">
        <v>910</v>
      </c>
      <c r="F11" s="6"/>
      <c r="G11" s="6" t="str">
        <f>VLOOKUP(E11,컬럼명조립!$B:$E,3,FALSE)</f>
        <v>DATE</v>
      </c>
      <c r="H11" s="6">
        <f>VLOOKUP(E11,컬럼명조립!$B:$E,4,FALSE)</f>
        <v>1</v>
      </c>
      <c r="I11" s="72"/>
      <c r="J11" s="73"/>
      <c r="K11" s="73"/>
      <c r="L11" s="73"/>
      <c r="M11" s="73"/>
      <c r="N11" s="73"/>
      <c r="O11" s="73"/>
      <c r="P11" s="74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str">
        <f>VLOOKUP(C12,테이블명!$A:$B,2,FALSE)</f>
        <v>DATA_BASE_LST</v>
      </c>
      <c r="C12" s="6" t="s">
        <v>902</v>
      </c>
      <c r="D12" s="6" t="str">
        <f>VLOOKUP(E12,컬럼명조립!$B:$C,2,FALSE)</f>
        <v>LAST_APPL_CONT_NAME</v>
      </c>
      <c r="E12" s="6" t="s">
        <v>921</v>
      </c>
      <c r="F12" s="6"/>
      <c r="G12" s="6" t="str">
        <f>VLOOKUP(E12,컬럼명조립!$B:$E,3,FALSE)</f>
        <v>VARCHAR</v>
      </c>
      <c r="H12" s="6">
        <f>VLOOKUP(E12,컬럼명조립!$B:$E,4,FALSE)</f>
        <v>30</v>
      </c>
      <c r="I12" s="72"/>
      <c r="J12" s="73"/>
      <c r="K12" s="73"/>
      <c r="L12" s="73"/>
      <c r="M12" s="73"/>
      <c r="N12" s="73"/>
      <c r="O12" s="73"/>
      <c r="P12" s="74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str">
        <f>VLOOKUP(C13,테이블명!$A:$B,2,FALSE)</f>
        <v>DATA_BASE_LST</v>
      </c>
      <c r="C13" s="6" t="s">
        <v>902</v>
      </c>
      <c r="D13" s="6" t="str">
        <f>VLOOKUP(E13,컬럼명조립!$B:$C,2,FALSE)</f>
        <v>APPL_SERI_NO</v>
      </c>
      <c r="E13" s="6" t="s">
        <v>911</v>
      </c>
      <c r="F13" s="6"/>
      <c r="G13" s="6" t="str">
        <f>VLOOKUP(E13,컬럼명조립!$B:$E,3,FALSE)</f>
        <v>INT</v>
      </c>
      <c r="H13" s="6">
        <f>VLOOKUP(E13,컬럼명조립!$B:$E,4,FALSE)</f>
        <v>9</v>
      </c>
      <c r="I13" s="72"/>
      <c r="J13" s="73"/>
      <c r="K13" s="73"/>
      <c r="L13" s="73"/>
      <c r="M13" s="73"/>
      <c r="N13" s="73"/>
      <c r="O13" s="73"/>
      <c r="P13" s="74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str">
        <f>VLOOKUP(C14,테이블명!$A:$B,2,FALSE)</f>
        <v>DATA_BASE_LST</v>
      </c>
      <c r="C14" s="6" t="s">
        <v>902</v>
      </c>
      <c r="D14" s="6" t="str">
        <f>VLOOKUP(E14,컬럼명조립!$B:$C,2,FALSE)</f>
        <v>TABL_SUMM_CONT</v>
      </c>
      <c r="E14" s="6" t="s">
        <v>937</v>
      </c>
      <c r="F14" s="6"/>
      <c r="G14" s="6" t="str">
        <f>VLOOKUP(E14,컬럼명조립!$B:$E,3,FALSE)</f>
        <v>VARCHAR</v>
      </c>
      <c r="H14" s="6">
        <f>VLOOKUP(E14,컬럼명조립!$B:$E,4,FALSE)</f>
        <v>500</v>
      </c>
      <c r="I14" s="72"/>
      <c r="J14" s="73"/>
      <c r="K14" s="73"/>
      <c r="L14" s="73"/>
      <c r="M14" s="73"/>
      <c r="N14" s="73"/>
      <c r="O14" s="73"/>
      <c r="P14" s="74"/>
      <c r="Q14" s="6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str">
        <f>VLOOKUP(C15,테이블명!$A:$B,2,FALSE)</f>
        <v>DATA_BASE_LST</v>
      </c>
      <c r="C15" s="6" t="s">
        <v>902</v>
      </c>
      <c r="D15" s="6" t="str">
        <f>VLOOKUP(E15,컬럼명조립!$B:$C,2,FALSE)</f>
        <v>FIRS_CREA_DATE</v>
      </c>
      <c r="E15" s="6" t="s">
        <v>92</v>
      </c>
      <c r="F15" s="6"/>
      <c r="G15" s="6" t="str">
        <f>VLOOKUP(E15,컬럼명조립!$B:$E,3,FALSE)</f>
        <v>DATE</v>
      </c>
      <c r="H15" s="6">
        <f>VLOOKUP(E15,컬럼명조립!$B:$E,4,FALSE)</f>
        <v>0</v>
      </c>
      <c r="I15" s="72"/>
      <c r="J15" s="73"/>
      <c r="K15" s="73"/>
      <c r="L15" s="73"/>
      <c r="M15" s="73"/>
      <c r="N15" s="73"/>
      <c r="O15" s="73"/>
      <c r="P15" s="74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str">
        <f>VLOOKUP(C16,테이블명!$A:$B,2,FALSE)</f>
        <v>DATA_BASE_LST</v>
      </c>
      <c r="C16" s="6" t="s">
        <v>902</v>
      </c>
      <c r="D16" s="6" t="str">
        <f>VLOOKUP(E16,컬럼명조립!$B:$C,2,FALSE)</f>
        <v>FIRS_CREA_TIME</v>
      </c>
      <c r="E16" s="6" t="s">
        <v>93</v>
      </c>
      <c r="F16" s="6"/>
      <c r="G16" s="6" t="str">
        <f>VLOOKUP(E16,컬럼명조립!$B:$E,3,FALSE)</f>
        <v>TIMESTAMP</v>
      </c>
      <c r="H16" s="6">
        <f>VLOOKUP(E16,컬럼명조립!$B:$E,4,FALSE)</f>
        <v>0</v>
      </c>
      <c r="I16" s="72"/>
      <c r="J16" s="73"/>
      <c r="K16" s="73"/>
      <c r="L16" s="73"/>
      <c r="M16" s="73"/>
      <c r="N16" s="73"/>
      <c r="O16" s="73"/>
      <c r="P16" s="74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str">
        <f>VLOOKUP(C17,테이블명!$A:$B,2,FALSE)</f>
        <v>DATA_BASE_LST</v>
      </c>
      <c r="C17" s="6" t="s">
        <v>902</v>
      </c>
      <c r="D17" s="6" t="str">
        <f>VLOOKUP(E17,컬럼명조립!$B:$C,2,FALSE)</f>
        <v>FIRS_CREA_EMPL</v>
      </c>
      <c r="E17" s="6" t="s">
        <v>482</v>
      </c>
      <c r="F17" s="6"/>
      <c r="G17" s="6" t="str">
        <f>VLOOKUP(E17,컬럼명조립!$B:$E,3,FALSE)</f>
        <v>VARCHAR</v>
      </c>
      <c r="H17" s="6">
        <f>VLOOKUP(E17,컬럼명조립!$B:$E,4,FALSE)</f>
        <v>10</v>
      </c>
      <c r="I17" s="72"/>
      <c r="J17" s="73"/>
      <c r="K17" s="73"/>
      <c r="L17" s="73"/>
      <c r="M17" s="73"/>
      <c r="N17" s="73"/>
      <c r="O17" s="73"/>
      <c r="P17" s="74"/>
      <c r="Q17" s="6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str">
        <f>VLOOKUP(C18,테이블명!$A:$B,2,FALSE)</f>
        <v>DATA_BASE_LST</v>
      </c>
      <c r="C18" s="6" t="s">
        <v>902</v>
      </c>
      <c r="D18" s="6" t="str">
        <f>VLOOKUP(E18,컬럼명조립!$B:$C,2,FALSE)</f>
        <v>LAST_EDIT_DATE</v>
      </c>
      <c r="E18" s="6" t="s">
        <v>95</v>
      </c>
      <c r="F18" s="6"/>
      <c r="G18" s="6" t="str">
        <f>VLOOKUP(E18,컬럼명조립!$B:$E,3,FALSE)</f>
        <v>DATE</v>
      </c>
      <c r="H18" s="6">
        <f>VLOOKUP(E18,컬럼명조립!$B:$E,4,FALSE)</f>
        <v>0</v>
      </c>
      <c r="I18" s="72"/>
      <c r="J18" s="73"/>
      <c r="K18" s="73"/>
      <c r="L18" s="73"/>
      <c r="M18" s="73"/>
      <c r="N18" s="73"/>
      <c r="O18" s="73"/>
      <c r="P18" s="74"/>
      <c r="Q18" s="6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6" t="str">
        <f>VLOOKUP(C19,테이블명!$A:$B,2,FALSE)</f>
        <v>DATA_BASE_LST</v>
      </c>
      <c r="C19" s="6" t="s">
        <v>902</v>
      </c>
      <c r="D19" s="6" t="str">
        <f>VLOOKUP(E19,컬럼명조립!$B:$C,2,FALSE)</f>
        <v>LAST_EDIT_TIME</v>
      </c>
      <c r="E19" s="6" t="s">
        <v>96</v>
      </c>
      <c r="F19" s="6"/>
      <c r="G19" s="6" t="str">
        <f>VLOOKUP(E19,컬럼명조립!$B:$E,3,FALSE)</f>
        <v>TIMESTAMP</v>
      </c>
      <c r="H19" s="6">
        <f>VLOOKUP(E19,컬럼명조립!$B:$E,4,FALSE)</f>
        <v>0</v>
      </c>
      <c r="I19" s="72"/>
      <c r="J19" s="73"/>
      <c r="K19" s="73"/>
      <c r="L19" s="73"/>
      <c r="M19" s="73"/>
      <c r="N19" s="73"/>
      <c r="O19" s="73"/>
      <c r="P19" s="74"/>
      <c r="Q19" s="6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6" t="str">
        <f>VLOOKUP(C20,테이블명!$A:$B,2,FALSE)</f>
        <v>DATA_BASE_LST</v>
      </c>
      <c r="C20" s="6" t="s">
        <v>902</v>
      </c>
      <c r="D20" s="6" t="str">
        <f>VLOOKUP(E20,컬럼명조립!$B:$C,2,FALSE)</f>
        <v>LAST_EDIT_EMPL</v>
      </c>
      <c r="E20" s="6" t="s">
        <v>481</v>
      </c>
      <c r="F20" s="6"/>
      <c r="G20" s="6" t="str">
        <f>VLOOKUP(E20,컬럼명조립!$B:$E,3,FALSE)</f>
        <v>VARCHAR</v>
      </c>
      <c r="H20" s="6">
        <f>VLOOKUP(E20,컬럼명조립!$B:$E,4,FALSE)</f>
        <v>10</v>
      </c>
      <c r="I20" s="72"/>
      <c r="J20" s="73"/>
      <c r="K20" s="73"/>
      <c r="L20" s="73"/>
      <c r="M20" s="73"/>
      <c r="N20" s="73"/>
      <c r="O20" s="73"/>
      <c r="P20" s="74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</sheetData>
  <mergeCells count="19">
    <mergeCell ref="I20:P20"/>
    <mergeCell ref="I14:P14"/>
    <mergeCell ref="I15:P15"/>
    <mergeCell ref="I16:P16"/>
    <mergeCell ref="I17:P17"/>
    <mergeCell ref="I18:P18"/>
    <mergeCell ref="I19:P19"/>
    <mergeCell ref="I13:P13"/>
    <mergeCell ref="I2:P2"/>
    <mergeCell ref="I3:P3"/>
    <mergeCell ref="I4:P4"/>
    <mergeCell ref="I5:P5"/>
    <mergeCell ref="I6:P6"/>
    <mergeCell ref="I7:P7"/>
    <mergeCell ref="I8:P8"/>
    <mergeCell ref="I9:P9"/>
    <mergeCell ref="I10:P10"/>
    <mergeCell ref="I11:P11"/>
    <mergeCell ref="I12:P12"/>
  </mergeCells>
  <phoneticPr fontId="1" type="noConversion"/>
  <pageMargins left="0.7" right="0.7" top="0.75" bottom="0.75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782E-55BB-487F-A231-809A9F4358C6}">
  <sheetPr>
    <tabColor rgb="FF00B0F0"/>
  </sheetPr>
  <dimension ref="A1:Z811"/>
  <sheetViews>
    <sheetView zoomScale="75" zoomScaleNormal="75" workbookViewId="0">
      <selection activeCell="D31" sqref="D31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9" t="s">
        <v>0</v>
      </c>
      <c r="C2" s="49" t="s">
        <v>1</v>
      </c>
      <c r="D2" s="49" t="s">
        <v>2</v>
      </c>
      <c r="E2" s="49" t="s">
        <v>3</v>
      </c>
      <c r="F2" s="5" t="s">
        <v>4</v>
      </c>
      <c r="G2" s="49" t="s">
        <v>5</v>
      </c>
      <c r="H2" s="49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9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str">
        <f>VLOOKUP(C3,테이블명!$A:$B,2,FALSE)</f>
        <v>WORK_PROG_LST</v>
      </c>
      <c r="C3" s="6" t="s">
        <v>904</v>
      </c>
      <c r="D3" s="6" t="str">
        <f>VLOOKUP(E3,컬럼명조립!B:C,2,FALSE)</f>
        <v>GRP_CODE</v>
      </c>
      <c r="E3" s="6" t="s">
        <v>600</v>
      </c>
      <c r="F3" s="49" t="s">
        <v>457</v>
      </c>
      <c r="G3" s="6" t="str">
        <f>VLOOKUP(E3,컬럼명조립!$B:$E,3,FALSE)</f>
        <v>VARCHAR</v>
      </c>
      <c r="H3" s="6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str">
        <f>VLOOKUP(C4,테이블명!$A:$B,2,FALSE)</f>
        <v>WORK_PROG_LST</v>
      </c>
      <c r="C4" s="6" t="s">
        <v>904</v>
      </c>
      <c r="D4" s="6" t="str">
        <f>VLOOKUP(E4,컬럼명조립!B:C,2,FALSE)</f>
        <v>PROG_ID</v>
      </c>
      <c r="E4" s="6" t="s">
        <v>859</v>
      </c>
      <c r="F4" s="49" t="s">
        <v>457</v>
      </c>
      <c r="G4" s="6" t="str">
        <f>VLOOKUP(E4,컬럼명조립!$B:$E,3,FALSE)</f>
        <v>VARCHAR</v>
      </c>
      <c r="H4" s="6">
        <f>VLOOKUP(E4,컬럼명조립!$B:$E,4,FALSE)</f>
        <v>16</v>
      </c>
      <c r="I4" s="65"/>
      <c r="J4" s="86"/>
      <c r="K4" s="86"/>
      <c r="L4" s="86"/>
      <c r="M4" s="86"/>
      <c r="N4" s="86"/>
      <c r="O4" s="86"/>
      <c r="P4" s="87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str">
        <f>VLOOKUP(C5,테이블명!$A:$B,2,FALSE)</f>
        <v>WORK_PROG_LST</v>
      </c>
      <c r="C5" s="6" t="s">
        <v>904</v>
      </c>
      <c r="D5" s="6" t="str">
        <f>VLOOKUP(E5,컬럼명조립!B:C,2,FALSE)</f>
        <v>PROG_TYPE</v>
      </c>
      <c r="E5" s="6" t="s">
        <v>906</v>
      </c>
      <c r="F5" s="49" t="s">
        <v>457</v>
      </c>
      <c r="G5" s="6" t="str">
        <f>VLOOKUP(E5,컬럼명조립!$B:$E,3,FALSE)</f>
        <v>VARCHAR</v>
      </c>
      <c r="H5" s="6">
        <f>VLOOKUP(E5,컬럼명조립!$B:$E,4,FALSE)</f>
        <v>3</v>
      </c>
      <c r="I5" s="72" t="s">
        <v>913</v>
      </c>
      <c r="J5" s="73"/>
      <c r="K5" s="73"/>
      <c r="L5" s="73"/>
      <c r="M5" s="73"/>
      <c r="N5" s="73"/>
      <c r="O5" s="73"/>
      <c r="P5" s="74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str">
        <f>VLOOKUP(C6,테이블명!$A:$B,2,FALSE)</f>
        <v>WORK_PROG_LST</v>
      </c>
      <c r="C6" s="6" t="s">
        <v>904</v>
      </c>
      <c r="D6" s="6" t="str">
        <f>VLOOKUP(E6,컬럼명조립!B:C,2,FALSE)</f>
        <v>CONT_DEPA_CODE</v>
      </c>
      <c r="E6" s="6" t="s">
        <v>928</v>
      </c>
      <c r="F6" s="49"/>
      <c r="G6" s="6" t="str">
        <f>VLOOKUP(E6,컬럼명조립!$B:$E,3,FALSE)</f>
        <v>VARCHAR</v>
      </c>
      <c r="H6" s="6">
        <f>VLOOKUP(E6,컬럼명조립!$B:$E,4,FALSE)</f>
        <v>5</v>
      </c>
      <c r="I6" s="72" t="s">
        <v>931</v>
      </c>
      <c r="J6" s="73"/>
      <c r="K6" s="73"/>
      <c r="L6" s="73"/>
      <c r="M6" s="73"/>
      <c r="N6" s="73"/>
      <c r="O6" s="73"/>
      <c r="P6" s="74"/>
      <c r="Q6" s="6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str">
        <f>VLOOKUP(C7,테이블명!$A:$B,2,FALSE)</f>
        <v>WORK_PROG_LST</v>
      </c>
      <c r="C7" s="6" t="s">
        <v>904</v>
      </c>
      <c r="D7" s="6" t="str">
        <f>VLOOKUP(E7,컬럼명조립!B:C,2,FALSE)</f>
        <v>PROG_KORE_NAME</v>
      </c>
      <c r="E7" s="6" t="s">
        <v>907</v>
      </c>
      <c r="F7" s="49"/>
      <c r="G7" s="6" t="str">
        <f>VLOOKUP(E7,컬럼명조립!$B:$E,3,FALSE)</f>
        <v>VARCHAR</v>
      </c>
      <c r="H7" s="6">
        <f>VLOOKUP(E7,컬럼명조립!$B:$E,4,FALSE)</f>
        <v>30</v>
      </c>
      <c r="I7" s="75" t="s">
        <v>914</v>
      </c>
      <c r="J7" s="73"/>
      <c r="K7" s="73"/>
      <c r="L7" s="73"/>
      <c r="M7" s="73"/>
      <c r="N7" s="73"/>
      <c r="O7" s="73"/>
      <c r="P7" s="74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str">
        <f>VLOOKUP(C8,테이블명!$A:$B,2,FALSE)</f>
        <v>WORK_PROG_LST</v>
      </c>
      <c r="C8" s="6" t="s">
        <v>904</v>
      </c>
      <c r="D8" s="6" t="str">
        <f>VLOOKUP(E8,컬럼명조립!B:C,2,FALSE)</f>
        <v>PROG_ENGL_NAME</v>
      </c>
      <c r="E8" s="6" t="s">
        <v>908</v>
      </c>
      <c r="F8" s="6"/>
      <c r="G8" s="6" t="str">
        <f>VLOOKUP(E8,컬럼명조립!$B:$E,3,FALSE)</f>
        <v>VARCHAR</v>
      </c>
      <c r="H8" s="6">
        <f>VLOOKUP(E8,컬럼명조립!$B:$E,4,FALSE)</f>
        <v>30</v>
      </c>
      <c r="I8" s="72" t="s">
        <v>915</v>
      </c>
      <c r="J8" s="73"/>
      <c r="K8" s="73"/>
      <c r="L8" s="73"/>
      <c r="M8" s="73"/>
      <c r="N8" s="73"/>
      <c r="O8" s="73"/>
      <c r="P8" s="74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str">
        <f>VLOOKUP(C9,테이블명!$A:$B,2,FALSE)</f>
        <v>WORK_PROG_LST</v>
      </c>
      <c r="C9" s="6" t="s">
        <v>904</v>
      </c>
      <c r="D9" s="6" t="str">
        <f>VLOOKUP(E9,컬럼명조립!B:C,2,FALSE)</f>
        <v>FIRS_APPL_DATE_YN</v>
      </c>
      <c r="E9" s="6" t="s">
        <v>909</v>
      </c>
      <c r="F9" s="6"/>
      <c r="G9" s="6" t="str">
        <f>VLOOKUP(E9,컬럼명조립!$B:$E,3,FALSE)</f>
        <v>DATE</v>
      </c>
      <c r="H9" s="6">
        <f>VLOOKUP(E9,컬럼명조립!$B:$E,4,FALSE)</f>
        <v>0</v>
      </c>
      <c r="I9" s="72"/>
      <c r="J9" s="73"/>
      <c r="K9" s="73"/>
      <c r="L9" s="73"/>
      <c r="M9" s="73"/>
      <c r="N9" s="73"/>
      <c r="O9" s="73"/>
      <c r="P9" s="74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str">
        <f>VLOOKUP(C10,테이블명!$A:$B,2,FALSE)</f>
        <v>WORK_PROG_LST</v>
      </c>
      <c r="C10" s="6" t="s">
        <v>904</v>
      </c>
      <c r="D10" s="6" t="str">
        <f>VLOOKUP(E10,컬럼명조립!B:C,2,FALSE)</f>
        <v>FIRS_APPL_CONT_NAME</v>
      </c>
      <c r="E10" s="6" t="s">
        <v>922</v>
      </c>
      <c r="F10" s="6"/>
      <c r="G10" s="6" t="str">
        <f>VLOOKUP(E10,컬럼명조립!$B:$E,3,FALSE)</f>
        <v>VARCHAR</v>
      </c>
      <c r="H10" s="6">
        <f>VLOOKUP(E10,컬럼명조립!$B:$E,4,FALSE)</f>
        <v>30</v>
      </c>
      <c r="I10" s="72"/>
      <c r="J10" s="73"/>
      <c r="K10" s="73"/>
      <c r="L10" s="73"/>
      <c r="M10" s="73"/>
      <c r="N10" s="73"/>
      <c r="O10" s="73"/>
      <c r="P10" s="74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str">
        <f>VLOOKUP(C11,테이블명!$A:$B,2,FALSE)</f>
        <v>WORK_PROG_LST</v>
      </c>
      <c r="C11" s="6" t="s">
        <v>904</v>
      </c>
      <c r="D11" s="6" t="str">
        <f>VLOOKUP(E11,컬럼명조립!B:C,2,FALSE)</f>
        <v>LAST_APPL_DATE</v>
      </c>
      <c r="E11" s="6" t="s">
        <v>910</v>
      </c>
      <c r="F11" s="6"/>
      <c r="G11" s="6" t="str">
        <f>VLOOKUP(E11,컬럼명조립!$B:$E,3,FALSE)</f>
        <v>DATE</v>
      </c>
      <c r="H11" s="6">
        <f>VLOOKUP(E11,컬럼명조립!$B:$E,4,FALSE)</f>
        <v>1</v>
      </c>
      <c r="I11" s="72"/>
      <c r="J11" s="73"/>
      <c r="K11" s="73"/>
      <c r="L11" s="73"/>
      <c r="M11" s="73"/>
      <c r="N11" s="73"/>
      <c r="O11" s="73"/>
      <c r="P11" s="74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str">
        <f>VLOOKUP(C12,테이블명!$A:$B,2,FALSE)</f>
        <v>WORK_PROG_LST</v>
      </c>
      <c r="C12" s="6" t="s">
        <v>904</v>
      </c>
      <c r="D12" s="6" t="str">
        <f>VLOOKUP(E12,컬럼명조립!B:C,2,FALSE)</f>
        <v>LAST_APPL_CONT_NAME</v>
      </c>
      <c r="E12" s="6" t="s">
        <v>921</v>
      </c>
      <c r="F12" s="6"/>
      <c r="G12" s="6" t="str">
        <f>VLOOKUP(E12,컬럼명조립!$B:$E,3,FALSE)</f>
        <v>VARCHAR</v>
      </c>
      <c r="H12" s="6">
        <f>VLOOKUP(E12,컬럼명조립!$B:$E,4,FALSE)</f>
        <v>30</v>
      </c>
      <c r="I12" s="72"/>
      <c r="J12" s="73"/>
      <c r="K12" s="73"/>
      <c r="L12" s="73"/>
      <c r="M12" s="73"/>
      <c r="N12" s="73"/>
      <c r="O12" s="73"/>
      <c r="P12" s="74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str">
        <f>VLOOKUP(C13,테이블명!$A:$B,2,FALSE)</f>
        <v>WORK_PROG_LST</v>
      </c>
      <c r="C13" s="6" t="s">
        <v>904</v>
      </c>
      <c r="D13" s="6" t="str">
        <f>VLOOKUP(E13,컬럼명조립!B:C,2,FALSE)</f>
        <v>APPL_SERI_NO</v>
      </c>
      <c r="E13" s="6" t="s">
        <v>911</v>
      </c>
      <c r="F13" s="6"/>
      <c r="G13" s="6" t="str">
        <f>VLOOKUP(E13,컬럼명조립!$B:$E,3,FALSE)</f>
        <v>INT</v>
      </c>
      <c r="H13" s="6">
        <f>VLOOKUP(E13,컬럼명조립!$B:$E,4,FALSE)</f>
        <v>9</v>
      </c>
      <c r="I13" s="72" t="s">
        <v>912</v>
      </c>
      <c r="J13" s="73"/>
      <c r="K13" s="73"/>
      <c r="L13" s="73"/>
      <c r="M13" s="73"/>
      <c r="N13" s="73"/>
      <c r="O13" s="73"/>
      <c r="P13" s="74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str">
        <f>VLOOKUP(C14,테이블명!$A:$B,2,FALSE)</f>
        <v>WORK_PROG_LST</v>
      </c>
      <c r="C14" s="6" t="s">
        <v>904</v>
      </c>
      <c r="D14" s="6" t="str">
        <f>VLOOKUP(E14,컬럼명조립!B:C,2,FALSE)</f>
        <v>PROG_SUMM_CONT</v>
      </c>
      <c r="E14" s="6" t="s">
        <v>916</v>
      </c>
      <c r="F14" s="6"/>
      <c r="G14" s="6" t="str">
        <f>VLOOKUP(E14,컬럼명조립!$B:$E,3,FALSE)</f>
        <v>VARCHAR</v>
      </c>
      <c r="H14" s="6">
        <f>VLOOKUP(E14,컬럼명조립!$B:$E,4,FALSE)</f>
        <v>500</v>
      </c>
      <c r="I14" s="72" t="s">
        <v>932</v>
      </c>
      <c r="J14" s="73"/>
      <c r="K14" s="73"/>
      <c r="L14" s="73"/>
      <c r="M14" s="73"/>
      <c r="N14" s="73"/>
      <c r="O14" s="73"/>
      <c r="P14" s="74"/>
      <c r="Q14" s="6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str">
        <f>VLOOKUP(C15,테이블명!$A:$B,2,FALSE)</f>
        <v>WORK_PROG_LST</v>
      </c>
      <c r="C15" s="6" t="s">
        <v>904</v>
      </c>
      <c r="D15" s="6" t="str">
        <f>VLOOKUP(E15,컬럼명조립!B:C,2,FALSE)</f>
        <v>FIRS_CREA_DATE</v>
      </c>
      <c r="E15" s="6" t="s">
        <v>92</v>
      </c>
      <c r="F15" s="6"/>
      <c r="G15" s="6" t="str">
        <f>VLOOKUP(E15,컬럼명조립!$B:$E,3,FALSE)</f>
        <v>DATE</v>
      </c>
      <c r="H15" s="6">
        <f>VLOOKUP(E15,컬럼명조립!$B:$E,4,FALSE)</f>
        <v>0</v>
      </c>
      <c r="I15" s="72"/>
      <c r="J15" s="73"/>
      <c r="K15" s="73"/>
      <c r="L15" s="73"/>
      <c r="M15" s="73"/>
      <c r="N15" s="73"/>
      <c r="O15" s="73"/>
      <c r="P15" s="74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str">
        <f>VLOOKUP(C16,테이블명!$A:$B,2,FALSE)</f>
        <v>WORK_PROG_LST</v>
      </c>
      <c r="C16" s="6" t="s">
        <v>904</v>
      </c>
      <c r="D16" s="6" t="str">
        <f>VLOOKUP(E16,컬럼명조립!B:C,2,FALSE)</f>
        <v>FIRS_CREA_TIME</v>
      </c>
      <c r="E16" s="6" t="s">
        <v>93</v>
      </c>
      <c r="F16" s="6"/>
      <c r="G16" s="6" t="str">
        <f>VLOOKUP(E16,컬럼명조립!$B:$E,3,FALSE)</f>
        <v>TIMESTAMP</v>
      </c>
      <c r="H16" s="6">
        <f>VLOOKUP(E16,컬럼명조립!$B:$E,4,FALSE)</f>
        <v>0</v>
      </c>
      <c r="I16" s="72"/>
      <c r="J16" s="73"/>
      <c r="K16" s="73"/>
      <c r="L16" s="73"/>
      <c r="M16" s="73"/>
      <c r="N16" s="73"/>
      <c r="O16" s="73"/>
      <c r="P16" s="74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str">
        <f>VLOOKUP(C17,테이블명!$A:$B,2,FALSE)</f>
        <v>WORK_PROG_LST</v>
      </c>
      <c r="C17" s="6" t="s">
        <v>904</v>
      </c>
      <c r="D17" s="6" t="str">
        <f>VLOOKUP(E17,컬럼명조립!B:C,2,FALSE)</f>
        <v>FIRS_CREA_EMPL</v>
      </c>
      <c r="E17" s="6" t="s">
        <v>482</v>
      </c>
      <c r="F17" s="6"/>
      <c r="G17" s="6" t="str">
        <f>VLOOKUP(E17,컬럼명조립!$B:$E,3,FALSE)</f>
        <v>VARCHAR</v>
      </c>
      <c r="H17" s="6">
        <f>VLOOKUP(E17,컬럼명조립!$B:$E,4,FALSE)</f>
        <v>10</v>
      </c>
      <c r="I17" s="72"/>
      <c r="J17" s="73"/>
      <c r="K17" s="73"/>
      <c r="L17" s="73"/>
      <c r="M17" s="73"/>
      <c r="N17" s="73"/>
      <c r="O17" s="73"/>
      <c r="P17" s="74"/>
      <c r="Q17" s="6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str">
        <f>VLOOKUP(C18,테이블명!$A:$B,2,FALSE)</f>
        <v>WORK_PROG_LST</v>
      </c>
      <c r="C18" s="6" t="s">
        <v>904</v>
      </c>
      <c r="D18" s="6" t="str">
        <f>VLOOKUP(E18,컬럼명조립!B:C,2,FALSE)</f>
        <v>LAST_EDIT_DATE</v>
      </c>
      <c r="E18" s="6" t="s">
        <v>95</v>
      </c>
      <c r="F18" s="6"/>
      <c r="G18" s="6" t="str">
        <f>VLOOKUP(E18,컬럼명조립!$B:$E,3,FALSE)</f>
        <v>DATE</v>
      </c>
      <c r="H18" s="6">
        <f>VLOOKUP(E18,컬럼명조립!$B:$E,4,FALSE)</f>
        <v>0</v>
      </c>
      <c r="I18" s="72"/>
      <c r="J18" s="73"/>
      <c r="K18" s="73"/>
      <c r="L18" s="73"/>
      <c r="M18" s="73"/>
      <c r="N18" s="73"/>
      <c r="O18" s="73"/>
      <c r="P18" s="74"/>
      <c r="Q18" s="6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6" t="str">
        <f>VLOOKUP(C19,테이블명!$A:$B,2,FALSE)</f>
        <v>WORK_PROG_LST</v>
      </c>
      <c r="C19" s="6" t="s">
        <v>904</v>
      </c>
      <c r="D19" s="6" t="str">
        <f>VLOOKUP(E19,컬럼명조립!B:C,2,FALSE)</f>
        <v>LAST_EDIT_TIME</v>
      </c>
      <c r="E19" s="6" t="s">
        <v>96</v>
      </c>
      <c r="F19" s="6"/>
      <c r="G19" s="6" t="str">
        <f>VLOOKUP(E19,컬럼명조립!$B:$E,3,FALSE)</f>
        <v>TIMESTAMP</v>
      </c>
      <c r="H19" s="6">
        <f>VLOOKUP(E19,컬럼명조립!$B:$E,4,FALSE)</f>
        <v>0</v>
      </c>
      <c r="I19" s="72"/>
      <c r="J19" s="73"/>
      <c r="K19" s="73"/>
      <c r="L19" s="73"/>
      <c r="M19" s="73"/>
      <c r="N19" s="73"/>
      <c r="O19" s="73"/>
      <c r="P19" s="74"/>
      <c r="Q19" s="6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6" t="str">
        <f>VLOOKUP(C20,테이블명!$A:$B,2,FALSE)</f>
        <v>WORK_PROG_LST</v>
      </c>
      <c r="C20" s="6" t="s">
        <v>904</v>
      </c>
      <c r="D20" s="6" t="str">
        <f>VLOOKUP(E20,컬럼명조립!B:C,2,FALSE)</f>
        <v>LAST_EDIT_EMPL</v>
      </c>
      <c r="E20" s="6" t="s">
        <v>481</v>
      </c>
      <c r="F20" s="6"/>
      <c r="G20" s="6" t="str">
        <f>VLOOKUP(E20,컬럼명조립!$B:$E,3,FALSE)</f>
        <v>VARCHAR</v>
      </c>
      <c r="H20" s="6">
        <f>VLOOKUP(E20,컬럼명조립!$B:$E,4,FALSE)</f>
        <v>10</v>
      </c>
      <c r="I20" s="72"/>
      <c r="J20" s="73"/>
      <c r="K20" s="73"/>
      <c r="L20" s="73"/>
      <c r="M20" s="73"/>
      <c r="N20" s="73"/>
      <c r="O20" s="73"/>
      <c r="P20" s="74"/>
      <c r="Q20" s="6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</sheetData>
  <mergeCells count="19">
    <mergeCell ref="I17:P17"/>
    <mergeCell ref="I18:P18"/>
    <mergeCell ref="I19:P19"/>
    <mergeCell ref="I20:P20"/>
    <mergeCell ref="I13:P13"/>
    <mergeCell ref="I15:P15"/>
    <mergeCell ref="I16:P16"/>
    <mergeCell ref="I9:P9"/>
    <mergeCell ref="I10:P10"/>
    <mergeCell ref="I11:P11"/>
    <mergeCell ref="I12:P12"/>
    <mergeCell ref="I14:P14"/>
    <mergeCell ref="I2:P2"/>
    <mergeCell ref="I3:P3"/>
    <mergeCell ref="I4:P4"/>
    <mergeCell ref="I7:P7"/>
    <mergeCell ref="I8:P8"/>
    <mergeCell ref="I5:P5"/>
    <mergeCell ref="I6:P6"/>
  </mergeCells>
  <phoneticPr fontId="1" type="noConversion"/>
  <pageMargins left="0.7" right="0.7" top="0.75" bottom="0.75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Z820"/>
  <sheetViews>
    <sheetView zoomScale="75" zoomScaleNormal="75" workbookViewId="0">
      <selection activeCell="A3" sqref="A3:XFD6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e">
        <f>VLOOKUP(C3,테이블명!$A$3:$B$14,2,FALSE)</f>
        <v>#N/A</v>
      </c>
      <c r="C3" s="6" t="s">
        <v>169</v>
      </c>
      <c r="D3" s="6" t="str">
        <f>VLOOKUP(E3,컬럼명조립!B:C,2,FALSE)</f>
        <v>GRP_CODE</v>
      </c>
      <c r="E3" s="6" t="s">
        <v>600</v>
      </c>
      <c r="F3" s="45" t="s">
        <v>457</v>
      </c>
      <c r="G3" s="6" t="str">
        <f>VLOOKUP(E3,컬럼명조립!$B:$E,3,FALSE)</f>
        <v>VARCHAR</v>
      </c>
      <c r="H3" s="6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e">
        <f>VLOOKUP(C4,테이블명!$A$3:$B$14,2,FALSE)</f>
        <v>#N/A</v>
      </c>
      <c r="C4" s="6" t="s">
        <v>169</v>
      </c>
      <c r="D4" s="6" t="str">
        <f>VLOOKUP(E4,컬럼명조립!B:C,2,FALSE)</f>
        <v>CUST_ID</v>
      </c>
      <c r="E4" s="6" t="s">
        <v>496</v>
      </c>
      <c r="F4" s="45" t="s">
        <v>457</v>
      </c>
      <c r="G4" s="6" t="str">
        <f>VLOOKUP(E4,컬럼명조립!$B:$E,3,FALSE)</f>
        <v>VARCHAR</v>
      </c>
      <c r="H4" s="6">
        <f>VLOOKUP(E4,컬럼명조립!$B:$E,4,FALSE)</f>
        <v>50</v>
      </c>
      <c r="I4" s="65" t="s">
        <v>19</v>
      </c>
      <c r="J4" s="86"/>
      <c r="K4" s="86"/>
      <c r="L4" s="86"/>
      <c r="M4" s="86"/>
      <c r="N4" s="86"/>
      <c r="O4" s="86"/>
      <c r="P4" s="87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e">
        <f>VLOOKUP(C5,테이블명!$A$3:$B$14,2,FALSE)</f>
        <v>#N/A</v>
      </c>
      <c r="C5" s="6" t="s">
        <v>169</v>
      </c>
      <c r="D5" s="6" t="str">
        <f>VLOOKUP(E5,컬럼명조립!B:C,2,FALSE)</f>
        <v>DISS_ACCE_DATE</v>
      </c>
      <c r="E5" s="6" t="s">
        <v>171</v>
      </c>
      <c r="F5" s="45" t="s">
        <v>457</v>
      </c>
      <c r="G5" s="6" t="str">
        <f>VLOOKUP(E5,컬럼명조립!$B:$E,3,FALSE)</f>
        <v>DATE</v>
      </c>
      <c r="H5" s="6">
        <f>VLOOKUP(E5,컬럼명조립!$B:$E,4,FALSE)</f>
        <v>0</v>
      </c>
      <c r="I5" s="72" t="s">
        <v>770</v>
      </c>
      <c r="J5" s="73"/>
      <c r="K5" s="73"/>
      <c r="L5" s="73"/>
      <c r="M5" s="73"/>
      <c r="N5" s="73"/>
      <c r="O5" s="73"/>
      <c r="P5" s="74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e">
        <f>VLOOKUP(C6,테이블명!$A$3:$B$14,2,FALSE)</f>
        <v>#N/A</v>
      </c>
      <c r="C6" s="6" t="s">
        <v>169</v>
      </c>
      <c r="D6" s="6" t="str">
        <f>VLOOKUP(E6,컬럼명조립!B:C,2,FALSE)</f>
        <v>SERI_NO</v>
      </c>
      <c r="E6" s="6" t="s">
        <v>15</v>
      </c>
      <c r="F6" s="45" t="s">
        <v>457</v>
      </c>
      <c r="G6" s="6" t="str">
        <f>VLOOKUP(E6,컬럼명조립!$B:$E,3,FALSE)</f>
        <v>INT</v>
      </c>
      <c r="H6" s="6">
        <f>VLOOKUP(E6,컬럼명조립!$B:$E,4,FALSE)</f>
        <v>9</v>
      </c>
      <c r="I6" s="75" t="s">
        <v>771</v>
      </c>
      <c r="J6" s="73"/>
      <c r="K6" s="73"/>
      <c r="L6" s="73"/>
      <c r="M6" s="73"/>
      <c r="N6" s="73"/>
      <c r="O6" s="73"/>
      <c r="P6" s="74"/>
      <c r="Q6" s="6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e">
        <f>VLOOKUP(C7,테이블명!$A$3:$B$14,2,FALSE)</f>
        <v>#N/A</v>
      </c>
      <c r="C7" s="6" t="s">
        <v>169</v>
      </c>
      <c r="D7" s="6" t="str">
        <f>VLOOKUP(E7,컬럼명조립!B:C,2,FALSE)</f>
        <v>DISS_ACCE_TIME</v>
      </c>
      <c r="E7" s="6" t="s">
        <v>172</v>
      </c>
      <c r="F7" s="6"/>
      <c r="G7" s="6" t="str">
        <f>VLOOKUP(E7,컬럼명조립!$B:$E,3,FALSE)</f>
        <v>VARCHAR</v>
      </c>
      <c r="H7" s="6">
        <f>VLOOKUP(E7,컬럼명조립!$B:$E,4,FALSE)</f>
        <v>4</v>
      </c>
      <c r="I7" s="72"/>
      <c r="J7" s="73"/>
      <c r="K7" s="73"/>
      <c r="L7" s="73"/>
      <c r="M7" s="73"/>
      <c r="N7" s="73"/>
      <c r="O7" s="73"/>
      <c r="P7" s="74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e">
        <f>VLOOKUP(C8,테이블명!$A$3:$B$14,2,FALSE)</f>
        <v>#N/A</v>
      </c>
      <c r="C8" s="6" t="s">
        <v>169</v>
      </c>
      <c r="D8" s="6" t="str">
        <f>VLOOKUP(E8,컬럼명조립!B:C,2,FALSE)</f>
        <v>DISS_ACCE_CUST</v>
      </c>
      <c r="E8" s="6" t="s">
        <v>173</v>
      </c>
      <c r="F8" s="6"/>
      <c r="G8" s="6" t="str">
        <f>VLOOKUP(E8,컬럼명조립!$B:$E,3,FALSE)</f>
        <v>VARCHAR</v>
      </c>
      <c r="H8" s="6">
        <f>VLOOKUP(E8,컬럼명조립!$B:$E,4,FALSE)</f>
        <v>50</v>
      </c>
      <c r="I8" s="72"/>
      <c r="J8" s="73"/>
      <c r="K8" s="73"/>
      <c r="L8" s="73"/>
      <c r="M8" s="73"/>
      <c r="N8" s="73"/>
      <c r="O8" s="73"/>
      <c r="P8" s="74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e">
        <f>VLOOKUP(C9,테이블명!$A$3:$B$14,2,FALSE)</f>
        <v>#N/A</v>
      </c>
      <c r="C9" s="6" t="s">
        <v>169</v>
      </c>
      <c r="D9" s="6" t="str">
        <f>VLOOKUP(E9,컬럼명조립!B:C,2,FALSE)</f>
        <v>DISS_ACCE_CUST_RERA</v>
      </c>
      <c r="E9" s="6" t="s">
        <v>174</v>
      </c>
      <c r="F9" s="6"/>
      <c r="G9" s="6" t="str">
        <f>VLOOKUP(E9,컬럼명조립!$B:$E,3,FALSE)</f>
        <v>VARCHAR</v>
      </c>
      <c r="H9" s="6">
        <f>VLOOKUP(E9,컬럼명조립!$B:$E,4,FALSE)</f>
        <v>3</v>
      </c>
      <c r="I9" s="72"/>
      <c r="J9" s="73"/>
      <c r="K9" s="73"/>
      <c r="L9" s="73"/>
      <c r="M9" s="73"/>
      <c r="N9" s="73"/>
      <c r="O9" s="73"/>
      <c r="P9" s="74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e">
        <f>VLOOKUP(C10,테이블명!$A$3:$B$14,2,FALSE)</f>
        <v>#N/A</v>
      </c>
      <c r="C10" s="6" t="s">
        <v>169</v>
      </c>
      <c r="D10" s="6" t="str">
        <f>VLOOKUP(E10,컬럼명조립!B:C,2,FALSE)</f>
        <v>DISS_CATE_CODE</v>
      </c>
      <c r="E10" s="6" t="s">
        <v>91</v>
      </c>
      <c r="F10" s="6"/>
      <c r="G10" s="6" t="str">
        <f>VLOOKUP(E10,컬럼명조립!$B:$E,3,FALSE)</f>
        <v>VARCHAR</v>
      </c>
      <c r="H10" s="6">
        <f>VLOOKUP(E10,컬럼명조립!$B:$E,4,FALSE)</f>
        <v>6</v>
      </c>
      <c r="I10" s="72"/>
      <c r="J10" s="73"/>
      <c r="K10" s="73"/>
      <c r="L10" s="73"/>
      <c r="M10" s="73"/>
      <c r="N10" s="73"/>
      <c r="O10" s="73"/>
      <c r="P10" s="74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e">
        <f>VLOOKUP(C11,테이블명!$A$3:$B$14,2,FALSE)</f>
        <v>#N/A</v>
      </c>
      <c r="C11" s="6" t="s">
        <v>169</v>
      </c>
      <c r="D11" s="6" t="str">
        <f>VLOOKUP(E11,컬럼명조립!B:C,2,FALSE)</f>
        <v>DISS_DETA_INFO</v>
      </c>
      <c r="E11" s="6" t="s">
        <v>175</v>
      </c>
      <c r="F11" s="6"/>
      <c r="G11" s="6" t="str">
        <f>VLOOKUP(E11,컬럼명조립!$B:$E,3,FALSE)</f>
        <v>VARCHAR</v>
      </c>
      <c r="H11" s="6">
        <f>VLOOKUP(E11,컬럼명조립!$B:$E,4,FALSE)</f>
        <v>500</v>
      </c>
      <c r="I11" s="72"/>
      <c r="J11" s="73"/>
      <c r="K11" s="73"/>
      <c r="L11" s="73"/>
      <c r="M11" s="73"/>
      <c r="N11" s="73"/>
      <c r="O11" s="73"/>
      <c r="P11" s="74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e">
        <f>VLOOKUP(C12,테이블명!$A$3:$B$14,2,FALSE)</f>
        <v>#N/A</v>
      </c>
      <c r="C12" s="6" t="s">
        <v>169</v>
      </c>
      <c r="D12" s="6" t="str">
        <f>VLOOKUP(E12,컬럼명조립!B:C,2,FALSE)</f>
        <v>DEAL_STOP_YN</v>
      </c>
      <c r="E12" s="6" t="s">
        <v>90</v>
      </c>
      <c r="F12" s="6"/>
      <c r="G12" s="6" t="str">
        <f>VLOOKUP(E12,컬럼명조립!$B:$E,3,FALSE)</f>
        <v>VARCHAR</v>
      </c>
      <c r="H12" s="6">
        <f>VLOOKUP(E12,컬럼명조립!$B:$E,4,FALSE)</f>
        <v>1</v>
      </c>
      <c r="I12" s="72"/>
      <c r="J12" s="73"/>
      <c r="K12" s="73"/>
      <c r="L12" s="73"/>
      <c r="M12" s="73"/>
      <c r="N12" s="73"/>
      <c r="O12" s="73"/>
      <c r="P12" s="74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e">
        <f>VLOOKUP(C13,테이블명!$A$3:$B$14,2,FALSE)</f>
        <v>#N/A</v>
      </c>
      <c r="C13" s="6" t="s">
        <v>169</v>
      </c>
      <c r="D13" s="6" t="str">
        <f>VLOOKUP(E13,컬럼명조립!B:C,2,FALSE)</f>
        <v>REGI_ACCE_YN</v>
      </c>
      <c r="E13" s="6" t="s">
        <v>176</v>
      </c>
      <c r="F13" s="6"/>
      <c r="G13" s="6" t="str">
        <f>VLOOKUP(E13,컬럼명조립!$B:$E,3,FALSE)</f>
        <v>VARCHAR</v>
      </c>
      <c r="H13" s="6">
        <f>VLOOKUP(E13,컬럼명조립!$B:$E,4,FALSE)</f>
        <v>1</v>
      </c>
      <c r="I13" s="72"/>
      <c r="J13" s="73"/>
      <c r="K13" s="73"/>
      <c r="L13" s="73"/>
      <c r="M13" s="73"/>
      <c r="N13" s="73"/>
      <c r="O13" s="73"/>
      <c r="P13" s="74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e">
        <f>VLOOKUP(C14,테이블명!$A$3:$B$14,2,FALSE)</f>
        <v>#N/A</v>
      </c>
      <c r="C14" s="6" t="s">
        <v>169</v>
      </c>
      <c r="D14" s="6" t="str">
        <f>VLOOKUP(E14,컬럼명조립!B:C,2,FALSE)</f>
        <v>REGI_ACCE_CONT</v>
      </c>
      <c r="E14" s="6" t="s">
        <v>177</v>
      </c>
      <c r="F14" s="6"/>
      <c r="G14" s="6" t="str">
        <f>VLOOKUP(E14,컬럼명조립!$B:$E,3,FALSE)</f>
        <v>VARCHAR</v>
      </c>
      <c r="H14" s="6">
        <f>VLOOKUP(E14,컬럼명조립!$B:$E,4,FALSE)</f>
        <v>500</v>
      </c>
      <c r="I14" s="72"/>
      <c r="J14" s="73"/>
      <c r="K14" s="73"/>
      <c r="L14" s="73"/>
      <c r="M14" s="73"/>
      <c r="N14" s="73"/>
      <c r="O14" s="73"/>
      <c r="P14" s="74"/>
      <c r="Q14" s="6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e">
        <f>VLOOKUP(C15,테이블명!$A$3:$B$14,2,FALSE)</f>
        <v>#N/A</v>
      </c>
      <c r="C15" s="6" t="s">
        <v>169</v>
      </c>
      <c r="D15" s="6" t="str">
        <f>VLOOKUP(E15,컬럼명조립!B:C,2,FALSE)</f>
        <v>REGI_ACCE_CUST</v>
      </c>
      <c r="E15" s="6" t="s">
        <v>178</v>
      </c>
      <c r="F15" s="6"/>
      <c r="G15" s="6" t="str">
        <f>VLOOKUP(E15,컬럼명조립!$B:$E,3,FALSE)</f>
        <v>VARCHAR</v>
      </c>
      <c r="H15" s="6">
        <f>VLOOKUP(E15,컬럼명조립!$B:$E,4,FALSE)</f>
        <v>1</v>
      </c>
      <c r="I15" s="72"/>
      <c r="J15" s="73"/>
      <c r="K15" s="73"/>
      <c r="L15" s="73"/>
      <c r="M15" s="73"/>
      <c r="N15" s="73"/>
      <c r="O15" s="73"/>
      <c r="P15" s="74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e">
        <f>VLOOKUP(C16,테이블명!$A$3:$B$14,2,FALSE)</f>
        <v>#N/A</v>
      </c>
      <c r="C16" s="6" t="s">
        <v>169</v>
      </c>
      <c r="D16" s="6" t="str">
        <f>VLOOKUP(E16,컬럼명조립!B:C,2,FALSE)</f>
        <v>REGI_ACCE_CUST_RERA</v>
      </c>
      <c r="E16" s="6" t="s">
        <v>179</v>
      </c>
      <c r="F16" s="6"/>
      <c r="G16" s="6" t="str">
        <f>VLOOKUP(E16,컬럼명조립!$B:$E,3,FALSE)</f>
        <v>VARCHAR</v>
      </c>
      <c r="H16" s="6">
        <f>VLOOKUP(E16,컬럼명조립!$B:$E,4,FALSE)</f>
        <v>2</v>
      </c>
      <c r="I16" s="72"/>
      <c r="J16" s="73"/>
      <c r="K16" s="73"/>
      <c r="L16" s="73"/>
      <c r="M16" s="73"/>
      <c r="N16" s="73"/>
      <c r="O16" s="73"/>
      <c r="P16" s="74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e">
        <f>VLOOKUP(C17,테이블명!$A$3:$B$14,2,FALSE)</f>
        <v>#N/A</v>
      </c>
      <c r="C17" s="6" t="s">
        <v>169</v>
      </c>
      <c r="D17" s="6" t="str">
        <f>VLOOKUP(E17,컬럼명조립!B:C,2,FALSE)</f>
        <v>REGI_ACCE_DATE</v>
      </c>
      <c r="E17" s="6" t="s">
        <v>180</v>
      </c>
      <c r="F17" s="6"/>
      <c r="G17" s="6" t="str">
        <f>VLOOKUP(E17,컬럼명조립!$B:$E,3,FALSE)</f>
        <v>DATE</v>
      </c>
      <c r="H17" s="6">
        <f>VLOOKUP(E17,컬럼명조립!$B:$E,4,FALSE)</f>
        <v>0</v>
      </c>
      <c r="I17" s="72"/>
      <c r="J17" s="73"/>
      <c r="K17" s="73"/>
      <c r="L17" s="73"/>
      <c r="M17" s="73"/>
      <c r="N17" s="73"/>
      <c r="O17" s="73"/>
      <c r="P17" s="74"/>
      <c r="Q17" s="6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e">
        <f>VLOOKUP(C18,테이블명!$A$3:$B$14,2,FALSE)</f>
        <v>#N/A</v>
      </c>
      <c r="C18" s="6" t="s">
        <v>169</v>
      </c>
      <c r="D18" s="6" t="str">
        <f>VLOOKUP(E18,컬럼명조립!B:C,2,FALSE)</f>
        <v>REGI_ACCE_TIME</v>
      </c>
      <c r="E18" s="6" t="s">
        <v>181</v>
      </c>
      <c r="F18" s="6"/>
      <c r="G18" s="6" t="str">
        <f>VLOOKUP(E18,컬럼명조립!$B:$E,3,FALSE)</f>
        <v>VARCHAR</v>
      </c>
      <c r="H18" s="6">
        <f>VLOOKUP(E18,컬럼명조립!$B:$E,4,FALSE)</f>
        <v>4</v>
      </c>
      <c r="I18" s="72"/>
      <c r="J18" s="73"/>
      <c r="K18" s="73"/>
      <c r="L18" s="73"/>
      <c r="M18" s="73"/>
      <c r="N18" s="73"/>
      <c r="O18" s="73"/>
      <c r="P18" s="74"/>
      <c r="Q18" s="6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6" t="e">
        <f>VLOOKUP(C19,테이블명!$A$3:$B$14,2,FALSE)</f>
        <v>#N/A</v>
      </c>
      <c r="C19" s="6" t="s">
        <v>169</v>
      </c>
      <c r="D19" s="6" t="str">
        <f>VLOOKUP(E19,컬럼명조립!B:C,2,FALSE)</f>
        <v>REGI_ACCE_CONT_POLI</v>
      </c>
      <c r="E19" s="6" t="s">
        <v>182</v>
      </c>
      <c r="F19" s="6"/>
      <c r="G19" s="6" t="str">
        <f>VLOOKUP(E19,컬럼명조립!$B:$E,3,FALSE)</f>
        <v>VARCHAR</v>
      </c>
      <c r="H19" s="6">
        <f>VLOOKUP(E19,컬럼명조립!$B:$E,4,FALSE)</f>
        <v>5</v>
      </c>
      <c r="I19" s="72"/>
      <c r="J19" s="73"/>
      <c r="K19" s="73"/>
      <c r="L19" s="73"/>
      <c r="M19" s="73"/>
      <c r="N19" s="73"/>
      <c r="O19" s="73"/>
      <c r="P19" s="74"/>
      <c r="Q19" s="6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6" t="e">
        <f>VLOOKUP(C20,테이블명!$A$3:$B$14,2,FALSE)</f>
        <v>#N/A</v>
      </c>
      <c r="C20" s="6" t="s">
        <v>169</v>
      </c>
      <c r="D20" s="6" t="str">
        <f>VLOOKUP(E20,컬럼명조립!B:C,2,FALSE)</f>
        <v>REGI_ACCE_POLI_NAME</v>
      </c>
      <c r="E20" s="6" t="s">
        <v>183</v>
      </c>
      <c r="F20" s="6"/>
      <c r="G20" s="6" t="str">
        <f>VLOOKUP(E20,컬럼명조립!$B:$E,3,FALSE)</f>
        <v>VARCHAR</v>
      </c>
      <c r="H20" s="6">
        <f>VLOOKUP(E20,컬럼명조립!$B:$E,4,FALSE)</f>
        <v>30</v>
      </c>
      <c r="I20" s="72"/>
      <c r="J20" s="73"/>
      <c r="K20" s="73"/>
      <c r="L20" s="73"/>
      <c r="M20" s="73"/>
      <c r="N20" s="73"/>
      <c r="O20" s="73"/>
      <c r="P20" s="74"/>
      <c r="Q20" s="6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6" t="e">
        <f>VLOOKUP(C21,테이블명!$A$3:$B$14,2,FALSE)</f>
        <v>#N/A</v>
      </c>
      <c r="C21" s="6" t="s">
        <v>169</v>
      </c>
      <c r="D21" s="6" t="str">
        <f>VLOOKUP(E21,컬럼명조립!B:C,2,FALSE)</f>
        <v>MIDD_EXTA_YN</v>
      </c>
      <c r="E21" s="6" t="s">
        <v>184</v>
      </c>
      <c r="F21" s="6"/>
      <c r="G21" s="6" t="str">
        <f>VLOOKUP(E21,컬럼명조립!$B:$E,3,FALSE)</f>
        <v>VARCHAR</v>
      </c>
      <c r="H21" s="6">
        <f>VLOOKUP(E21,컬럼명조립!$B:$E,4,FALSE)</f>
        <v>1</v>
      </c>
      <c r="I21" s="72"/>
      <c r="J21" s="73"/>
      <c r="K21" s="73"/>
      <c r="L21" s="73"/>
      <c r="M21" s="73"/>
      <c r="N21" s="73"/>
      <c r="O21" s="73"/>
      <c r="P21" s="74"/>
      <c r="Q21" s="6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6" t="e">
        <f>VLOOKUP(C22,테이블명!$A$3:$B$14,2,FALSE)</f>
        <v>#N/A</v>
      </c>
      <c r="C22" s="6" t="s">
        <v>169</v>
      </c>
      <c r="D22" s="6" t="str">
        <f>VLOOKUP(E22,컬럼명조립!B:C,2,FALSE)</f>
        <v>EVID_PHOT_YN</v>
      </c>
      <c r="E22" s="6" t="s">
        <v>185</v>
      </c>
      <c r="F22" s="6"/>
      <c r="G22" s="6" t="str">
        <f>VLOOKUP(E22,컬럼명조립!$B:$E,3,FALSE)</f>
        <v>VARCHAR</v>
      </c>
      <c r="H22" s="6">
        <f>VLOOKUP(E22,컬럼명조립!$B:$E,4,FALSE)</f>
        <v>1</v>
      </c>
      <c r="I22" s="72"/>
      <c r="J22" s="73"/>
      <c r="K22" s="73"/>
      <c r="L22" s="73"/>
      <c r="M22" s="73"/>
      <c r="N22" s="73"/>
      <c r="O22" s="73"/>
      <c r="P22" s="74"/>
      <c r="Q22" s="6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6" t="e">
        <f>VLOOKUP(C23,테이블명!$A$3:$B$14,2,FALSE)</f>
        <v>#N/A</v>
      </c>
      <c r="C23" s="6" t="s">
        <v>169</v>
      </c>
      <c r="D23" s="6" t="str">
        <f>VLOOKUP(E23,컬럼명조립!B:C,2,FALSE)</f>
        <v>EVID_PHOT_SUBM_YN</v>
      </c>
      <c r="E23" s="6" t="s">
        <v>186</v>
      </c>
      <c r="F23" s="6"/>
      <c r="G23" s="6" t="str">
        <f>VLOOKUP(E23,컬럼명조립!$B:$E,3,FALSE)</f>
        <v>VARCHAR</v>
      </c>
      <c r="H23" s="6">
        <f>VLOOKUP(E23,컬럼명조립!$B:$E,4,FALSE)</f>
        <v>1</v>
      </c>
      <c r="I23" s="72"/>
      <c r="J23" s="73"/>
      <c r="K23" s="73"/>
      <c r="L23" s="73"/>
      <c r="M23" s="73"/>
      <c r="N23" s="73"/>
      <c r="O23" s="73"/>
      <c r="P23" s="74"/>
      <c r="Q23" s="6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6" t="e">
        <f>VLOOKUP(C24,테이블명!$A$3:$B$14,2,FALSE)</f>
        <v>#N/A</v>
      </c>
      <c r="C24" s="6" t="s">
        <v>169</v>
      </c>
      <c r="D24" s="6" t="str">
        <f>VLOOKUP(E24,컬럼명조립!B:C,2,FALSE)</f>
        <v>FIRS_CREA_DATE</v>
      </c>
      <c r="E24" s="6" t="s">
        <v>92</v>
      </c>
      <c r="F24" s="6"/>
      <c r="G24" s="6" t="str">
        <f>VLOOKUP(E24,컬럼명조립!$B:$E,3,FALSE)</f>
        <v>DATE</v>
      </c>
      <c r="H24" s="6">
        <f>VLOOKUP(E24,컬럼명조립!$B:$E,4,FALSE)</f>
        <v>0</v>
      </c>
      <c r="I24" s="72"/>
      <c r="J24" s="73"/>
      <c r="K24" s="73"/>
      <c r="L24" s="73"/>
      <c r="M24" s="73"/>
      <c r="N24" s="73"/>
      <c r="O24" s="73"/>
      <c r="P24" s="74"/>
      <c r="Q24" s="6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6" t="e">
        <f>VLOOKUP(C25,테이블명!$A$3:$B$14,2,FALSE)</f>
        <v>#N/A</v>
      </c>
      <c r="C25" s="6" t="s">
        <v>169</v>
      </c>
      <c r="D25" s="6" t="str">
        <f>VLOOKUP(E25,컬럼명조립!B:C,2,FALSE)</f>
        <v>FIRS_CREA_TIME</v>
      </c>
      <c r="E25" s="6" t="s">
        <v>93</v>
      </c>
      <c r="F25" s="6"/>
      <c r="G25" s="6" t="str">
        <f>VLOOKUP(E25,컬럼명조립!$B:$E,3,FALSE)</f>
        <v>TIMESTAMP</v>
      </c>
      <c r="H25" s="6">
        <f>VLOOKUP(E25,컬럼명조립!$B:$E,4,FALSE)</f>
        <v>0</v>
      </c>
      <c r="I25" s="72"/>
      <c r="J25" s="73"/>
      <c r="K25" s="73"/>
      <c r="L25" s="73"/>
      <c r="M25" s="73"/>
      <c r="N25" s="73"/>
      <c r="O25" s="73"/>
      <c r="P25" s="74"/>
      <c r="Q25" s="6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6" t="e">
        <f>VLOOKUP(C26,테이블명!$A$3:$B$14,2,FALSE)</f>
        <v>#N/A</v>
      </c>
      <c r="C26" s="6" t="s">
        <v>169</v>
      </c>
      <c r="D26" s="6" t="str">
        <f>VLOOKUP(E26,컬럼명조립!B:C,2,FALSE)</f>
        <v>FIRS_CREA_EMPL</v>
      </c>
      <c r="E26" s="6" t="s">
        <v>482</v>
      </c>
      <c r="F26" s="6"/>
      <c r="G26" s="6" t="str">
        <f>VLOOKUP(E26,컬럼명조립!$B:$E,3,FALSE)</f>
        <v>VARCHAR</v>
      </c>
      <c r="H26" s="6">
        <f>VLOOKUP(E26,컬럼명조립!$B:$E,4,FALSE)</f>
        <v>10</v>
      </c>
      <c r="I26" s="72"/>
      <c r="J26" s="73"/>
      <c r="K26" s="73"/>
      <c r="L26" s="73"/>
      <c r="M26" s="73"/>
      <c r="N26" s="73"/>
      <c r="O26" s="73"/>
      <c r="P26" s="74"/>
      <c r="Q26" s="6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6" t="e">
        <f>VLOOKUP(C27,테이블명!$A$3:$B$14,2,FALSE)</f>
        <v>#N/A</v>
      </c>
      <c r="C27" s="6" t="s">
        <v>169</v>
      </c>
      <c r="D27" s="6" t="str">
        <f>VLOOKUP(E27,컬럼명조립!B:C,2,FALSE)</f>
        <v>LAST_EDIT_DATE</v>
      </c>
      <c r="E27" s="6" t="s">
        <v>95</v>
      </c>
      <c r="F27" s="6"/>
      <c r="G27" s="6" t="str">
        <f>VLOOKUP(E27,컬럼명조립!$B:$E,3,FALSE)</f>
        <v>DATE</v>
      </c>
      <c r="H27" s="6">
        <f>VLOOKUP(E27,컬럼명조립!$B:$E,4,FALSE)</f>
        <v>0</v>
      </c>
      <c r="I27" s="72"/>
      <c r="J27" s="73"/>
      <c r="K27" s="73"/>
      <c r="L27" s="73"/>
      <c r="M27" s="73"/>
      <c r="N27" s="73"/>
      <c r="O27" s="73"/>
      <c r="P27" s="74"/>
      <c r="Q27" s="6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6" t="e">
        <f>VLOOKUP(C28,테이블명!$A$3:$B$14,2,FALSE)</f>
        <v>#N/A</v>
      </c>
      <c r="C28" s="6" t="s">
        <v>169</v>
      </c>
      <c r="D28" s="6" t="str">
        <f>VLOOKUP(E28,컬럼명조립!B:C,2,FALSE)</f>
        <v>LAST_EDIT_TIME</v>
      </c>
      <c r="E28" s="6" t="s">
        <v>96</v>
      </c>
      <c r="F28" s="6"/>
      <c r="G28" s="6" t="str">
        <f>VLOOKUP(E28,컬럼명조립!$B:$E,3,FALSE)</f>
        <v>TIMESTAMP</v>
      </c>
      <c r="H28" s="6">
        <f>VLOOKUP(E28,컬럼명조립!$B:$E,4,FALSE)</f>
        <v>0</v>
      </c>
      <c r="I28" s="72"/>
      <c r="J28" s="73"/>
      <c r="K28" s="73"/>
      <c r="L28" s="73"/>
      <c r="M28" s="73"/>
      <c r="N28" s="73"/>
      <c r="O28" s="73"/>
      <c r="P28" s="74"/>
      <c r="Q28" s="6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6" t="e">
        <f>VLOOKUP(C29,테이블명!$A$3:$B$14,2,FALSE)</f>
        <v>#N/A</v>
      </c>
      <c r="C29" s="6" t="s">
        <v>169</v>
      </c>
      <c r="D29" s="6" t="str">
        <f>VLOOKUP(E29,컬럼명조립!B:C,2,FALSE)</f>
        <v>LAST_EDIT_EMPL</v>
      </c>
      <c r="E29" s="6" t="s">
        <v>481</v>
      </c>
      <c r="F29" s="6"/>
      <c r="G29" s="6" t="str">
        <f>VLOOKUP(E29,컬럼명조립!$B:$E,3,FALSE)</f>
        <v>VARCHAR</v>
      </c>
      <c r="H29" s="6">
        <f>VLOOKUP(E29,컬럼명조립!$B:$E,4,FALSE)</f>
        <v>10</v>
      </c>
      <c r="I29" s="72"/>
      <c r="J29" s="73"/>
      <c r="K29" s="73"/>
      <c r="L29" s="73"/>
      <c r="M29" s="73"/>
      <c r="N29" s="73"/>
      <c r="O29" s="73"/>
      <c r="P29" s="74"/>
      <c r="Q29" s="6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</sheetData>
  <mergeCells count="28">
    <mergeCell ref="I15:P15"/>
    <mergeCell ref="I16:P16"/>
    <mergeCell ref="I10:P10"/>
    <mergeCell ref="I11:P11"/>
    <mergeCell ref="I12:P12"/>
    <mergeCell ref="I13:P13"/>
    <mergeCell ref="I14:P14"/>
    <mergeCell ref="I2:P2"/>
    <mergeCell ref="I5:P5"/>
    <mergeCell ref="I7:P7"/>
    <mergeCell ref="I8:P8"/>
    <mergeCell ref="I9:P9"/>
    <mergeCell ref="I3:P3"/>
    <mergeCell ref="I6:P6"/>
    <mergeCell ref="I4:P4"/>
    <mergeCell ref="I29:P29"/>
    <mergeCell ref="I28:P28"/>
    <mergeCell ref="I20:P20"/>
    <mergeCell ref="I21:P21"/>
    <mergeCell ref="I22:P22"/>
    <mergeCell ref="I23:P23"/>
    <mergeCell ref="I24:P24"/>
    <mergeCell ref="I17:P17"/>
    <mergeCell ref="I18:P18"/>
    <mergeCell ref="I19:P19"/>
    <mergeCell ref="I26:P26"/>
    <mergeCell ref="I27:P27"/>
    <mergeCell ref="I25:P25"/>
  </mergeCells>
  <phoneticPr fontId="1" type="noConversion"/>
  <pageMargins left="0.7" right="0.7" top="0.75" bottom="0.75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Z803"/>
  <sheetViews>
    <sheetView zoomScale="75" zoomScaleNormal="75" workbookViewId="0"/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hidden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26" t="str">
        <f>VLOOKUP(C3,테이블명!$A:$B,2,FALSE)</f>
        <v>JOB_HUNT_INTR</v>
      </c>
      <c r="C3" s="26" t="s">
        <v>155</v>
      </c>
      <c r="D3" s="26" t="str">
        <f>VLOOKUP(E3,컬럼명조립!B:C,2,FALSE)</f>
        <v>GRP_CODE</v>
      </c>
      <c r="E3" s="26" t="s">
        <v>600</v>
      </c>
      <c r="F3" s="38" t="s">
        <v>457</v>
      </c>
      <c r="G3" s="26" t="str">
        <f>VLOOKUP(E3,컬럼명조립!$B:$E,3,FALSE)</f>
        <v>VARCHAR</v>
      </c>
      <c r="H3" s="43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8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str">
        <f>VLOOKUP(C4,테이블명!$A$3:$B$14,2,FALSE)</f>
        <v>JOB_HUNT_INTR</v>
      </c>
      <c r="C4" s="6" t="s">
        <v>774</v>
      </c>
      <c r="D4" s="6" t="str">
        <f>VLOOKUP(E4,컬럼명조립!B:C,2,FALSE)</f>
        <v>CUST_ID</v>
      </c>
      <c r="E4" s="6" t="s">
        <v>496</v>
      </c>
      <c r="F4" s="6"/>
      <c r="G4" s="6" t="str">
        <f>VLOOKUP(E4,컬럼명조립!$B:$E,3,FALSE)</f>
        <v>VARCHAR</v>
      </c>
      <c r="H4" s="6">
        <f>VLOOKUP(E4,컬럼명조립!$B:$E,4,FALSE)</f>
        <v>50</v>
      </c>
      <c r="I4" s="75" t="s">
        <v>19</v>
      </c>
      <c r="J4" s="73"/>
      <c r="K4" s="73"/>
      <c r="L4" s="73"/>
      <c r="M4" s="73"/>
      <c r="N4" s="73"/>
      <c r="O4" s="73"/>
      <c r="P4" s="74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str">
        <f>VLOOKUP(C5,테이블명!$A$3:$B$14,2,FALSE)</f>
        <v>JOB_HUNT_INTR</v>
      </c>
      <c r="C5" s="6" t="s">
        <v>155</v>
      </c>
      <c r="D5" s="6" t="str">
        <f>VLOOKUP(E5,컬럼명조립!B:C,2,FALSE)</f>
        <v>SERI_NO</v>
      </c>
      <c r="E5" s="6" t="s">
        <v>15</v>
      </c>
      <c r="F5" s="6"/>
      <c r="G5" s="6" t="str">
        <f>VLOOKUP(E5,컬럼명조립!$B:$E,3,FALSE)</f>
        <v>INT</v>
      </c>
      <c r="H5" s="6">
        <f>VLOOKUP(E5,컬럼명조립!$B:$E,4,FALSE)</f>
        <v>9</v>
      </c>
      <c r="I5" s="75" t="s">
        <v>458</v>
      </c>
      <c r="J5" s="73"/>
      <c r="K5" s="73"/>
      <c r="L5" s="73"/>
      <c r="M5" s="73"/>
      <c r="N5" s="73"/>
      <c r="O5" s="73"/>
      <c r="P5" s="74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str">
        <f>VLOOKUP(C6,테이블명!$A$3:$B$14,2,FALSE)</f>
        <v>JOB_HUNT_INTR</v>
      </c>
      <c r="C6" s="6" t="s">
        <v>155</v>
      </c>
      <c r="D6" s="6" t="str">
        <f>VLOOKUP(E6,컬럼명조립!B:C,2,FALSE)</f>
        <v>PERS_INTR_TITL</v>
      </c>
      <c r="E6" s="6" t="s">
        <v>156</v>
      </c>
      <c r="F6" s="6"/>
      <c r="G6" s="6" t="str">
        <f>VLOOKUP(E6,컬럼명조립!$B:$E,3,FALSE)</f>
        <v>VARCHAR</v>
      </c>
      <c r="H6" s="6">
        <f>VLOOKUP(E6,컬럼명조립!$B:$E,4,FALSE)</f>
        <v>100</v>
      </c>
      <c r="I6" s="75"/>
      <c r="J6" s="73"/>
      <c r="K6" s="73"/>
      <c r="L6" s="73"/>
      <c r="M6" s="73"/>
      <c r="N6" s="73"/>
      <c r="O6" s="73"/>
      <c r="P6" s="74"/>
      <c r="Q6" s="6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str">
        <f>VLOOKUP(C7,테이블명!$A$3:$B$14,2,FALSE)</f>
        <v>JOB_HUNT_INTR</v>
      </c>
      <c r="C7" s="6" t="s">
        <v>155</v>
      </c>
      <c r="D7" s="6" t="str">
        <f>VLOOKUP(E7,컬럼명조립!B:C,2,FALSE)</f>
        <v>PERS_INTR_REMA</v>
      </c>
      <c r="E7" s="6" t="s">
        <v>158</v>
      </c>
      <c r="F7" s="6"/>
      <c r="G7" s="6" t="str">
        <f>VLOOKUP(E7,컬럼명조립!$B:$E,3,FALSE)</f>
        <v>VARCHAR</v>
      </c>
      <c r="H7" s="6">
        <f>VLOOKUP(E7,컬럼명조립!$B:$E,4,FALSE)</f>
        <v>500</v>
      </c>
      <c r="I7" s="72"/>
      <c r="J7" s="73"/>
      <c r="K7" s="73"/>
      <c r="L7" s="73"/>
      <c r="M7" s="73"/>
      <c r="N7" s="73"/>
      <c r="O7" s="73"/>
      <c r="P7" s="74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str">
        <f>VLOOKUP(C8,테이블명!$A$3:$B$14,2,FALSE)</f>
        <v>JOB_HUNT_INTR</v>
      </c>
      <c r="C8" s="6" t="s">
        <v>155</v>
      </c>
      <c r="D8" s="6" t="str">
        <f>VLOOKUP(E8,컬럼명조립!B:C,2,FALSE)</f>
        <v>FIRS_CREA_DATE</v>
      </c>
      <c r="E8" s="6" t="s">
        <v>92</v>
      </c>
      <c r="F8" s="6"/>
      <c r="G8" s="6" t="str">
        <f>VLOOKUP(E8,컬럼명조립!$B:$E,3,FALSE)</f>
        <v>DATE</v>
      </c>
      <c r="H8" s="6">
        <f>VLOOKUP(E8,컬럼명조립!$B:$E,4,FALSE)</f>
        <v>0</v>
      </c>
      <c r="I8" s="72"/>
      <c r="J8" s="73"/>
      <c r="K8" s="73"/>
      <c r="L8" s="73"/>
      <c r="M8" s="73"/>
      <c r="N8" s="73"/>
      <c r="O8" s="73"/>
      <c r="P8" s="74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str">
        <f>VLOOKUP(C9,테이블명!$A$3:$B$14,2,FALSE)</f>
        <v>JOB_HUNT_INTR</v>
      </c>
      <c r="C9" s="6" t="s">
        <v>155</v>
      </c>
      <c r="D9" s="6" t="str">
        <f>VLOOKUP(E9,컬럼명조립!B:C,2,FALSE)</f>
        <v>FIRS_CREA_TIME</v>
      </c>
      <c r="E9" s="6" t="s">
        <v>93</v>
      </c>
      <c r="F9" s="6"/>
      <c r="G9" s="6" t="str">
        <f>VLOOKUP(E9,컬럼명조립!$B:$E,3,FALSE)</f>
        <v>TIMESTAMP</v>
      </c>
      <c r="H9" s="6">
        <f>VLOOKUP(E9,컬럼명조립!$B:$E,4,FALSE)</f>
        <v>0</v>
      </c>
      <c r="I9" s="72"/>
      <c r="J9" s="73"/>
      <c r="K9" s="73"/>
      <c r="L9" s="73"/>
      <c r="M9" s="73"/>
      <c r="N9" s="73"/>
      <c r="O9" s="73"/>
      <c r="P9" s="74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str">
        <f>VLOOKUP(C10,테이블명!$A$3:$B$14,2,FALSE)</f>
        <v>JOB_HUNT_INTR</v>
      </c>
      <c r="C10" s="6" t="s">
        <v>155</v>
      </c>
      <c r="D10" s="6" t="str">
        <f>VLOOKUP(E10,컬럼명조립!B:C,2,FALSE)</f>
        <v>FIRS_CREA_EMPL</v>
      </c>
      <c r="E10" s="6" t="s">
        <v>482</v>
      </c>
      <c r="F10" s="6"/>
      <c r="G10" s="6" t="str">
        <f>VLOOKUP(E10,컬럼명조립!$B:$E,3,FALSE)</f>
        <v>VARCHAR</v>
      </c>
      <c r="H10" s="6">
        <f>VLOOKUP(E10,컬럼명조립!$B:$E,4,FALSE)</f>
        <v>10</v>
      </c>
      <c r="I10" s="72"/>
      <c r="J10" s="73"/>
      <c r="K10" s="73"/>
      <c r="L10" s="73"/>
      <c r="M10" s="73"/>
      <c r="N10" s="73"/>
      <c r="O10" s="73"/>
      <c r="P10" s="74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str">
        <f>VLOOKUP(C11,테이블명!$A$3:$B$14,2,FALSE)</f>
        <v>JOB_HUNT_INTR</v>
      </c>
      <c r="C11" s="6" t="s">
        <v>155</v>
      </c>
      <c r="D11" s="6" t="str">
        <f>VLOOKUP(E11,컬럼명조립!B:C,2,FALSE)</f>
        <v>LAST_EDIT_DATE</v>
      </c>
      <c r="E11" s="6" t="s">
        <v>95</v>
      </c>
      <c r="F11" s="6"/>
      <c r="G11" s="6" t="str">
        <f>VLOOKUP(E11,컬럼명조립!$B:$E,3,FALSE)</f>
        <v>DATE</v>
      </c>
      <c r="H11" s="6">
        <f>VLOOKUP(E11,컬럼명조립!$B:$E,4,FALSE)</f>
        <v>0</v>
      </c>
      <c r="I11" s="72"/>
      <c r="J11" s="73"/>
      <c r="K11" s="73"/>
      <c r="L11" s="73"/>
      <c r="M11" s="73"/>
      <c r="N11" s="73"/>
      <c r="O11" s="73"/>
      <c r="P11" s="74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str">
        <f>VLOOKUP(C12,테이블명!$A$3:$B$14,2,FALSE)</f>
        <v>JOB_HUNT_INTR</v>
      </c>
      <c r="C12" s="6" t="s">
        <v>155</v>
      </c>
      <c r="D12" s="6" t="str">
        <f>VLOOKUP(E12,컬럼명조립!B:C,2,FALSE)</f>
        <v>LAST_EDIT_TIME</v>
      </c>
      <c r="E12" s="6" t="s">
        <v>96</v>
      </c>
      <c r="F12" s="6"/>
      <c r="G12" s="6" t="str">
        <f>VLOOKUP(E12,컬럼명조립!$B:$E,3,FALSE)</f>
        <v>TIMESTAMP</v>
      </c>
      <c r="H12" s="6">
        <f>VLOOKUP(E12,컬럼명조립!$B:$E,4,FALSE)</f>
        <v>0</v>
      </c>
      <c r="I12" s="72"/>
      <c r="J12" s="73"/>
      <c r="K12" s="73"/>
      <c r="L12" s="73"/>
      <c r="M12" s="73"/>
      <c r="N12" s="73"/>
      <c r="O12" s="73"/>
      <c r="P12" s="74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str">
        <f>VLOOKUP(C13,테이블명!$A$3:$B$14,2,FALSE)</f>
        <v>JOB_HUNT_INTR</v>
      </c>
      <c r="C13" s="6" t="s">
        <v>155</v>
      </c>
      <c r="D13" s="6" t="str">
        <f>VLOOKUP(E13,컬럼명조립!B:C,2,FALSE)</f>
        <v>LAST_EDIT_EMPL</v>
      </c>
      <c r="E13" s="6" t="s">
        <v>481</v>
      </c>
      <c r="F13" s="6"/>
      <c r="G13" s="6" t="str">
        <f>VLOOKUP(E13,컬럼명조립!$B:$E,3,FALSE)</f>
        <v>VARCHAR</v>
      </c>
      <c r="H13" s="6">
        <f>VLOOKUP(E13,컬럼명조립!$B:$E,4,FALSE)</f>
        <v>10</v>
      </c>
      <c r="I13" s="72"/>
      <c r="J13" s="73"/>
      <c r="K13" s="73"/>
      <c r="L13" s="73"/>
      <c r="M13" s="73"/>
      <c r="N13" s="73"/>
      <c r="O13" s="73"/>
      <c r="P13" s="74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</sheetData>
  <mergeCells count="12">
    <mergeCell ref="I12:P12"/>
    <mergeCell ref="I13:P13"/>
    <mergeCell ref="I2:P2"/>
    <mergeCell ref="I10:P10"/>
    <mergeCell ref="I11:P11"/>
    <mergeCell ref="I4:P4"/>
    <mergeCell ref="I5:P5"/>
    <mergeCell ref="I6:P6"/>
    <mergeCell ref="I7:P7"/>
    <mergeCell ref="I8:P8"/>
    <mergeCell ref="I9:P9"/>
    <mergeCell ref="I3:P3"/>
  </mergeCells>
  <phoneticPr fontId="1" type="noConversion"/>
  <pageMargins left="0.7" right="0.7" top="0.75" bottom="0.75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Z803"/>
  <sheetViews>
    <sheetView zoomScale="75" zoomScaleNormal="75" workbookViewId="0">
      <selection activeCell="E7" sqref="E7:E12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bestFit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B3" s="6" t="str">
        <f>VLOOKUP(C3,테이블명!$A$3:$B$14,2,FALSE)</f>
        <v>SEQ_ACCT_LST</v>
      </c>
      <c r="C3" s="6" t="s">
        <v>166</v>
      </c>
      <c r="D3" s="6" t="str">
        <f>VLOOKUP(E3,컬럼명조립!B:C,2,FALSE)</f>
        <v>GRP_CODE</v>
      </c>
      <c r="E3" s="7" t="s">
        <v>600</v>
      </c>
      <c r="F3" s="7"/>
      <c r="G3" s="7" t="s">
        <v>502</v>
      </c>
      <c r="H3" s="7">
        <v>2</v>
      </c>
      <c r="I3" s="75"/>
      <c r="J3" s="73"/>
      <c r="K3" s="73"/>
      <c r="L3" s="73"/>
      <c r="M3" s="73"/>
      <c r="N3" s="73"/>
      <c r="O3" s="73"/>
      <c r="P3" s="74"/>
      <c r="Q3" s="7"/>
    </row>
    <row r="4" spans="1:26" ht="17.25" customHeight="1" x14ac:dyDescent="0.15">
      <c r="B4" s="6" t="str">
        <f>VLOOKUP(C4,테이블명!$A$3:$B$14,2,FALSE)</f>
        <v>SEQ_ACCT_LST</v>
      </c>
      <c r="C4" s="6" t="s">
        <v>166</v>
      </c>
      <c r="D4" s="6" t="str">
        <f>VLOOKUP(E4,컬럼명조립!B:C,2,FALSE)</f>
        <v>JOB_DIVI_CODE</v>
      </c>
      <c r="E4" s="7" t="s">
        <v>167</v>
      </c>
      <c r="F4" s="7"/>
      <c r="G4" s="7" t="s">
        <v>502</v>
      </c>
      <c r="H4" s="7">
        <v>6</v>
      </c>
      <c r="I4" s="75" t="s">
        <v>772</v>
      </c>
      <c r="J4" s="73"/>
      <c r="K4" s="73"/>
      <c r="L4" s="73"/>
      <c r="M4" s="73"/>
      <c r="N4" s="73"/>
      <c r="O4" s="73"/>
      <c r="P4" s="74"/>
      <c r="Q4" s="7"/>
    </row>
    <row r="5" spans="1:26" ht="17.25" customHeight="1" x14ac:dyDescent="0.15">
      <c r="B5" s="6" t="str">
        <f>VLOOKUP(C5,테이블명!$A$3:$B$14,2,FALSE)</f>
        <v>SEQ_ACCT_LST</v>
      </c>
      <c r="C5" s="6" t="s">
        <v>166</v>
      </c>
      <c r="D5" s="6" t="str">
        <f>VLOOKUP(E5,컬럼명조립!B:C,2,FALSE)</f>
        <v>ACCR_DIVI_CODE</v>
      </c>
      <c r="E5" s="7" t="s">
        <v>168</v>
      </c>
      <c r="F5" s="7"/>
      <c r="G5" s="7" t="s">
        <v>502</v>
      </c>
      <c r="H5" s="7">
        <v>6</v>
      </c>
      <c r="I5" s="75" t="s">
        <v>773</v>
      </c>
      <c r="J5" s="73"/>
      <c r="K5" s="73"/>
      <c r="L5" s="73"/>
      <c r="M5" s="73"/>
      <c r="N5" s="73"/>
      <c r="O5" s="73"/>
      <c r="P5" s="74"/>
      <c r="Q5" s="7"/>
    </row>
    <row r="6" spans="1:26" ht="17.25" customHeight="1" x14ac:dyDescent="0.15">
      <c r="B6" s="6" t="str">
        <f>VLOOKUP(C6,테이블명!$A$3:$B$14,2,FALSE)</f>
        <v>SEQ_ACCT_LST</v>
      </c>
      <c r="C6" s="6" t="s">
        <v>166</v>
      </c>
      <c r="D6" s="6" t="str">
        <f>VLOOKUP(E6,컬럼명조립!B:C,2,FALSE)</f>
        <v>SERI_NO</v>
      </c>
      <c r="E6" s="7" t="s">
        <v>15</v>
      </c>
      <c r="F6" s="7"/>
      <c r="G6" s="6" t="s">
        <v>494</v>
      </c>
      <c r="H6" s="7">
        <v>9</v>
      </c>
      <c r="I6" s="75"/>
      <c r="J6" s="73"/>
      <c r="K6" s="73"/>
      <c r="L6" s="73"/>
      <c r="M6" s="73"/>
      <c r="N6" s="73"/>
      <c r="O6" s="73"/>
      <c r="P6" s="74"/>
      <c r="Q6" s="7"/>
    </row>
    <row r="7" spans="1:26" ht="17.25" customHeight="1" x14ac:dyDescent="0.15">
      <c r="B7" s="6" t="str">
        <f>VLOOKUP(C7,테이블명!$A$3:$B$14,2,FALSE)</f>
        <v>SEQ_ACCT_LST</v>
      </c>
      <c r="C7" s="6" t="s">
        <v>166</v>
      </c>
      <c r="D7" s="6" t="str">
        <f>VLOOKUP(E7,컬럼명조립!B:C,2,FALSE)</f>
        <v>FIRS_CREA_DATE</v>
      </c>
      <c r="E7" s="33" t="s">
        <v>92</v>
      </c>
      <c r="F7" s="6"/>
      <c r="G7" s="6" t="s">
        <v>26</v>
      </c>
      <c r="H7" s="6">
        <v>8</v>
      </c>
      <c r="I7" s="72"/>
      <c r="J7" s="73"/>
      <c r="K7" s="73"/>
      <c r="L7" s="73"/>
      <c r="M7" s="73"/>
      <c r="N7" s="73"/>
      <c r="O7" s="73"/>
      <c r="P7" s="74"/>
      <c r="Q7" s="7"/>
    </row>
    <row r="8" spans="1:26" ht="17.25" customHeight="1" x14ac:dyDescent="0.15">
      <c r="B8" s="6" t="str">
        <f>VLOOKUP(C8,테이블명!$A$3:$B$14,2,FALSE)</f>
        <v>SEQ_ACCT_LST</v>
      </c>
      <c r="C8" s="6" t="s">
        <v>166</v>
      </c>
      <c r="D8" s="6" t="str">
        <f>VLOOKUP(E8,컬럼명조립!B:C,2,FALSE)</f>
        <v>FIRS_CREA_TIME</v>
      </c>
      <c r="E8" s="33" t="s">
        <v>93</v>
      </c>
      <c r="F8" s="6"/>
      <c r="G8" s="6" t="s">
        <v>94</v>
      </c>
      <c r="H8" s="6"/>
      <c r="I8" s="72"/>
      <c r="J8" s="73"/>
      <c r="K8" s="73"/>
      <c r="L8" s="73"/>
      <c r="M8" s="73"/>
      <c r="N8" s="73"/>
      <c r="O8" s="73"/>
      <c r="P8" s="74"/>
      <c r="Q8" s="7"/>
    </row>
    <row r="9" spans="1:26" ht="17.25" customHeight="1" x14ac:dyDescent="0.15">
      <c r="B9" s="6" t="str">
        <f>VLOOKUP(C9,테이블명!$A$3:$B$14,2,FALSE)</f>
        <v>SEQ_ACCT_LST</v>
      </c>
      <c r="C9" s="6" t="s">
        <v>166</v>
      </c>
      <c r="D9" s="6" t="str">
        <f>VLOOKUP(E9,컬럼명조립!B:C,2,FALSE)</f>
        <v>FIRS_CREA_EMPL</v>
      </c>
      <c r="E9" s="33" t="s">
        <v>482</v>
      </c>
      <c r="F9" s="6"/>
      <c r="G9" s="6" t="s">
        <v>502</v>
      </c>
      <c r="H9" s="6">
        <v>8</v>
      </c>
      <c r="I9" s="72"/>
      <c r="J9" s="73"/>
      <c r="K9" s="73"/>
      <c r="L9" s="73"/>
      <c r="M9" s="73"/>
      <c r="N9" s="73"/>
      <c r="O9" s="73"/>
      <c r="P9" s="74"/>
      <c r="Q9" s="7"/>
    </row>
    <row r="10" spans="1:26" ht="17.25" customHeight="1" x14ac:dyDescent="0.15">
      <c r="B10" s="6" t="str">
        <f>VLOOKUP(C10,테이블명!$A$3:$B$14,2,FALSE)</f>
        <v>SEQ_ACCT_LST</v>
      </c>
      <c r="C10" s="6" t="s">
        <v>166</v>
      </c>
      <c r="D10" s="6" t="str">
        <f>VLOOKUP(E10,컬럼명조립!B:C,2,FALSE)</f>
        <v>LAST_EDIT_DATE</v>
      </c>
      <c r="E10" s="33" t="s">
        <v>95</v>
      </c>
      <c r="F10" s="6"/>
      <c r="G10" s="6" t="s">
        <v>26</v>
      </c>
      <c r="H10" s="6">
        <v>8</v>
      </c>
      <c r="I10" s="72"/>
      <c r="J10" s="73"/>
      <c r="K10" s="73"/>
      <c r="L10" s="73"/>
      <c r="M10" s="73"/>
      <c r="N10" s="73"/>
      <c r="O10" s="73"/>
      <c r="P10" s="74"/>
      <c r="Q10" s="7"/>
    </row>
    <row r="11" spans="1:26" ht="17.25" customHeight="1" x14ac:dyDescent="0.15">
      <c r="B11" s="6" t="str">
        <f>VLOOKUP(C11,테이블명!$A$3:$B$14,2,FALSE)</f>
        <v>SEQ_ACCT_LST</v>
      </c>
      <c r="C11" s="6" t="s">
        <v>166</v>
      </c>
      <c r="D11" s="6" t="str">
        <f>VLOOKUP(E11,컬럼명조립!B:C,2,FALSE)</f>
        <v>LAST_EDIT_TIME</v>
      </c>
      <c r="E11" s="33" t="s">
        <v>96</v>
      </c>
      <c r="F11" s="6"/>
      <c r="G11" s="6" t="s">
        <v>94</v>
      </c>
      <c r="H11" s="6"/>
      <c r="I11" s="72"/>
      <c r="J11" s="73"/>
      <c r="K11" s="73"/>
      <c r="L11" s="73"/>
      <c r="M11" s="73"/>
      <c r="N11" s="73"/>
      <c r="O11" s="73"/>
      <c r="P11" s="74"/>
      <c r="Q11" s="7"/>
    </row>
    <row r="12" spans="1:26" ht="17.25" customHeight="1" x14ac:dyDescent="0.15">
      <c r="B12" s="6" t="str">
        <f>VLOOKUP(C12,테이블명!$A$3:$B$14,2,FALSE)</f>
        <v>SEQ_ACCT_LST</v>
      </c>
      <c r="C12" s="6" t="s">
        <v>166</v>
      </c>
      <c r="D12" s="6" t="str">
        <f>VLOOKUP(E12,컬럼명조립!B:C,2,FALSE)</f>
        <v>LAST_EDIT_EMPL</v>
      </c>
      <c r="E12" s="33" t="s">
        <v>481</v>
      </c>
      <c r="F12" s="6"/>
      <c r="G12" s="6" t="s">
        <v>502</v>
      </c>
      <c r="H12" s="6">
        <v>8</v>
      </c>
      <c r="I12" s="72"/>
      <c r="J12" s="73"/>
      <c r="K12" s="73"/>
      <c r="L12" s="73"/>
      <c r="M12" s="73"/>
      <c r="N12" s="73"/>
      <c r="O12" s="73"/>
      <c r="P12" s="74"/>
      <c r="Q12" s="7"/>
    </row>
    <row r="13" spans="1:26" ht="17.2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</sheetData>
  <mergeCells count="11">
    <mergeCell ref="I3:P3"/>
    <mergeCell ref="I7:P7"/>
    <mergeCell ref="I8:P8"/>
    <mergeCell ref="I2:P2"/>
    <mergeCell ref="I10:P10"/>
    <mergeCell ref="I11:P11"/>
    <mergeCell ref="I12:P12"/>
    <mergeCell ref="I4:P4"/>
    <mergeCell ref="I5:P5"/>
    <mergeCell ref="I6:P6"/>
    <mergeCell ref="I9:P9"/>
  </mergeCells>
  <phoneticPr fontId="1" type="noConversion"/>
  <pageMargins left="0.7" right="0.7" top="0.75" bottom="0.75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Z809"/>
  <sheetViews>
    <sheetView zoomScale="75" zoomScaleNormal="75" workbookViewId="0">
      <selection activeCell="F6" sqref="F6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bestFit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str">
        <f>VLOOKUP(C3,테이블명!$A$3:$B$14,2,FALSE)</f>
        <v>COMP_PHOT_LST</v>
      </c>
      <c r="C3" s="6" t="s">
        <v>187</v>
      </c>
      <c r="D3" s="6" t="str">
        <f>VLOOKUP(E3,컬럼명조립!B:C,2,FALSE)</f>
        <v>GRP_CODE</v>
      </c>
      <c r="E3" s="6" t="s">
        <v>600</v>
      </c>
      <c r="F3" s="45" t="s">
        <v>457</v>
      </c>
      <c r="G3" s="6" t="str">
        <f>VLOOKUP(E3,컬럼명조립!$B:$E,3,FALSE)</f>
        <v>VARCHAR</v>
      </c>
      <c r="H3" s="6">
        <f>VLOOKUP(E3,컬럼명조립!$B:$E,4,FALSE)</f>
        <v>3</v>
      </c>
      <c r="I3" s="62" t="s">
        <v>649</v>
      </c>
      <c r="J3" s="63"/>
      <c r="K3" s="63"/>
      <c r="L3" s="63"/>
      <c r="M3" s="63"/>
      <c r="N3" s="63"/>
      <c r="O3" s="63"/>
      <c r="P3" s="63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str">
        <f>VLOOKUP(C4,테이블명!$A$3:$B$14,2,FALSE)</f>
        <v>COMP_PHOT_LST</v>
      </c>
      <c r="C4" s="6" t="s">
        <v>187</v>
      </c>
      <c r="D4" s="6" t="str">
        <f>VLOOKUP(E4,컬럼명조립!B:C,2,FALSE)</f>
        <v>CUST_ID</v>
      </c>
      <c r="E4" s="6" t="s">
        <v>496</v>
      </c>
      <c r="F4" s="45" t="s">
        <v>457</v>
      </c>
      <c r="G4" s="6" t="str">
        <f>VLOOKUP(E4,컬럼명조립!$B:$E,3,FALSE)</f>
        <v>VARCHAR</v>
      </c>
      <c r="H4" s="6">
        <f>VLOOKUP(E4,컬럼명조립!$B:$E,4,FALSE)</f>
        <v>50</v>
      </c>
      <c r="I4" s="65" t="s">
        <v>19</v>
      </c>
      <c r="J4" s="86"/>
      <c r="K4" s="86"/>
      <c r="L4" s="86"/>
      <c r="M4" s="86"/>
      <c r="N4" s="86"/>
      <c r="O4" s="86"/>
      <c r="P4" s="87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str">
        <f>VLOOKUP(C5,테이블명!$A$3:$B$14,2,FALSE)</f>
        <v>COMP_PHOT_LST</v>
      </c>
      <c r="C5" s="6" t="s">
        <v>187</v>
      </c>
      <c r="D5" s="6" t="str">
        <f>VLOOKUP(E5,컬럼명조립!B:C,2,FALSE)</f>
        <v>DISS_ACCE_DATE</v>
      </c>
      <c r="E5" s="6" t="s">
        <v>171</v>
      </c>
      <c r="F5" s="45" t="s">
        <v>457</v>
      </c>
      <c r="G5" s="6" t="str">
        <f>VLOOKUP(E5,컬럼명조립!$B:$E,3,FALSE)</f>
        <v>DATE</v>
      </c>
      <c r="H5" s="6">
        <f>VLOOKUP(E5,컬럼명조립!$B:$E,4,FALSE)</f>
        <v>0</v>
      </c>
      <c r="I5" s="72" t="s">
        <v>770</v>
      </c>
      <c r="J5" s="73"/>
      <c r="K5" s="73"/>
      <c r="L5" s="73"/>
      <c r="M5" s="73"/>
      <c r="N5" s="73"/>
      <c r="O5" s="73"/>
      <c r="P5" s="74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str">
        <f>VLOOKUP(C6,테이블명!$A$3:$B$14,2,FALSE)</f>
        <v>COMP_PHOT_LST</v>
      </c>
      <c r="C6" s="6" t="s">
        <v>187</v>
      </c>
      <c r="D6" s="6" t="str">
        <f>VLOOKUP(E6,컬럼명조립!B:C,2,FALSE)</f>
        <v>SERI_NO</v>
      </c>
      <c r="E6" s="6" t="s">
        <v>15</v>
      </c>
      <c r="F6" s="45" t="s">
        <v>457</v>
      </c>
      <c r="G6" s="6" t="str">
        <f>VLOOKUP(E6,컬럼명조립!$B:$E,3,FALSE)</f>
        <v>INT</v>
      </c>
      <c r="H6" s="6">
        <f>VLOOKUP(E6,컬럼명조립!$B:$E,4,FALSE)</f>
        <v>9</v>
      </c>
      <c r="I6" s="75" t="s">
        <v>771</v>
      </c>
      <c r="J6" s="73"/>
      <c r="K6" s="73"/>
      <c r="L6" s="73"/>
      <c r="M6" s="73"/>
      <c r="N6" s="73"/>
      <c r="O6" s="73"/>
      <c r="P6" s="74"/>
      <c r="Q6" s="6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str">
        <f>VLOOKUP(C7,테이블명!$A$3:$B$14,2,FALSE)</f>
        <v>COMP_PHOT_LST</v>
      </c>
      <c r="C7" s="6" t="s">
        <v>187</v>
      </c>
      <c r="D7" s="6" t="str">
        <f>VLOOKUP(E7,컬럼명조립!B:C,2,FALSE)</f>
        <v>DISS_HAND_SERI</v>
      </c>
      <c r="E7" s="6" t="s">
        <v>170</v>
      </c>
      <c r="F7" s="6"/>
      <c r="G7" s="6" t="s">
        <v>455</v>
      </c>
      <c r="H7" s="7">
        <v>12</v>
      </c>
      <c r="I7" s="75"/>
      <c r="J7" s="73"/>
      <c r="K7" s="73"/>
      <c r="L7" s="73"/>
      <c r="M7" s="73"/>
      <c r="N7" s="73"/>
      <c r="O7" s="73"/>
      <c r="P7" s="74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str">
        <f>VLOOKUP(C8,테이블명!$A$3:$B$14,2,FALSE)</f>
        <v>COMP_PHOT_LST</v>
      </c>
      <c r="C8" s="6" t="s">
        <v>187</v>
      </c>
      <c r="D8" s="6" t="str">
        <f>VLOOKUP(E8,컬럼명조립!B:C,2,FALSE)</f>
        <v>EVID_SERI_NUMB</v>
      </c>
      <c r="E8" s="6" t="s">
        <v>190</v>
      </c>
      <c r="F8" s="6"/>
      <c r="G8" s="6" t="s">
        <v>455</v>
      </c>
      <c r="H8" s="7">
        <v>12</v>
      </c>
      <c r="I8" s="72"/>
      <c r="J8" s="73"/>
      <c r="K8" s="73"/>
      <c r="L8" s="73"/>
      <c r="M8" s="73"/>
      <c r="N8" s="73"/>
      <c r="O8" s="73"/>
      <c r="P8" s="74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str">
        <f>VLOOKUP(C9,테이블명!$A$3:$B$14,2,FALSE)</f>
        <v>COMP_PHOT_LST</v>
      </c>
      <c r="C9" s="6" t="s">
        <v>187</v>
      </c>
      <c r="D9" s="6" t="str">
        <f>VLOOKUP(E9,컬럼명조립!B:C,2,FALSE)</f>
        <v>EVID_PHOT_TITL</v>
      </c>
      <c r="E9" s="6" t="s">
        <v>191</v>
      </c>
      <c r="F9" s="6"/>
      <c r="G9" s="6" t="s">
        <v>502</v>
      </c>
      <c r="H9" s="6">
        <v>100</v>
      </c>
      <c r="I9" s="72"/>
      <c r="J9" s="73"/>
      <c r="K9" s="73"/>
      <c r="L9" s="73"/>
      <c r="M9" s="73"/>
      <c r="N9" s="73"/>
      <c r="O9" s="73"/>
      <c r="P9" s="74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str">
        <f>VLOOKUP(C10,테이블명!$A$3:$B$14,2,FALSE)</f>
        <v>COMP_PHOT_LST</v>
      </c>
      <c r="C10" s="6" t="s">
        <v>187</v>
      </c>
      <c r="D10" s="6" t="str">
        <f>VLOOKUP(E10,컬럼명조립!B:C,2,FALSE)</f>
        <v>EVID_PHOT_IMAG</v>
      </c>
      <c r="E10" s="6" t="s">
        <v>192</v>
      </c>
      <c r="F10" s="6"/>
      <c r="G10" s="6" t="s">
        <v>502</v>
      </c>
      <c r="H10" s="6">
        <v>500</v>
      </c>
      <c r="I10" s="72"/>
      <c r="J10" s="73"/>
      <c r="K10" s="73"/>
      <c r="L10" s="73"/>
      <c r="M10" s="73"/>
      <c r="N10" s="73"/>
      <c r="O10" s="73"/>
      <c r="P10" s="74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str">
        <f>VLOOKUP(C11,테이블명!$A$3:$B$14,2,FALSE)</f>
        <v>COMP_PHOT_LST</v>
      </c>
      <c r="C11" s="6" t="s">
        <v>187</v>
      </c>
      <c r="D11" s="6" t="str">
        <f>VLOOKUP(E11,컬럼명조립!B:C,2,FALSE)</f>
        <v>INFO_DELE_YN</v>
      </c>
      <c r="E11" s="6" t="s">
        <v>193</v>
      </c>
      <c r="F11" s="6"/>
      <c r="G11" s="6" t="s">
        <v>502</v>
      </c>
      <c r="H11" s="6">
        <v>1</v>
      </c>
      <c r="I11" s="72"/>
      <c r="J11" s="73"/>
      <c r="K11" s="73"/>
      <c r="L11" s="73"/>
      <c r="M11" s="73"/>
      <c r="N11" s="73"/>
      <c r="O11" s="73"/>
      <c r="P11" s="74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str">
        <f>VLOOKUP(C12,테이블명!$A$3:$B$14,2,FALSE)</f>
        <v>COMP_PHOT_LST</v>
      </c>
      <c r="C12" s="6" t="s">
        <v>187</v>
      </c>
      <c r="D12" s="6" t="str">
        <f>VLOOKUP(E12,컬럼명조립!B:C,2,FALSE)</f>
        <v>EVID_PHOT_YN</v>
      </c>
      <c r="E12" s="6" t="s">
        <v>185</v>
      </c>
      <c r="F12" s="6"/>
      <c r="G12" s="6" t="s">
        <v>502</v>
      </c>
      <c r="H12" s="6">
        <v>1</v>
      </c>
      <c r="I12" s="72"/>
      <c r="J12" s="73"/>
      <c r="K12" s="73"/>
      <c r="L12" s="73"/>
      <c r="M12" s="73"/>
      <c r="N12" s="73"/>
      <c r="O12" s="73"/>
      <c r="P12" s="74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str">
        <f>VLOOKUP(C13,테이블명!$A$3:$B$14,2,FALSE)</f>
        <v>COMP_PHOT_LST</v>
      </c>
      <c r="C13" s="6" t="s">
        <v>187</v>
      </c>
      <c r="D13" s="6" t="str">
        <f>VLOOKUP(E13,컬럼명조립!B:C,2,FALSE)</f>
        <v>FIRS_CREA_DATE</v>
      </c>
      <c r="E13" s="6" t="s">
        <v>92</v>
      </c>
      <c r="F13" s="6"/>
      <c r="G13" s="6" t="s">
        <v>26</v>
      </c>
      <c r="H13" s="6">
        <v>8</v>
      </c>
      <c r="I13" s="72"/>
      <c r="J13" s="73"/>
      <c r="K13" s="73"/>
      <c r="L13" s="73"/>
      <c r="M13" s="73"/>
      <c r="N13" s="73"/>
      <c r="O13" s="73"/>
      <c r="P13" s="74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str">
        <f>VLOOKUP(C14,테이블명!$A$3:$B$14,2,FALSE)</f>
        <v>COMP_PHOT_LST</v>
      </c>
      <c r="C14" s="6" t="s">
        <v>187</v>
      </c>
      <c r="D14" s="6" t="str">
        <f>VLOOKUP(E14,컬럼명조립!B:C,2,FALSE)</f>
        <v>FIRS_CREA_TIME</v>
      </c>
      <c r="E14" s="6" t="s">
        <v>93</v>
      </c>
      <c r="F14" s="6"/>
      <c r="G14" s="6" t="s">
        <v>94</v>
      </c>
      <c r="H14" s="6"/>
      <c r="I14" s="72"/>
      <c r="J14" s="73"/>
      <c r="K14" s="73"/>
      <c r="L14" s="73"/>
      <c r="M14" s="73"/>
      <c r="N14" s="73"/>
      <c r="O14" s="73"/>
      <c r="P14" s="74"/>
      <c r="Q14" s="6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str">
        <f>VLOOKUP(C15,테이블명!$A$3:$B$14,2,FALSE)</f>
        <v>COMP_PHOT_LST</v>
      </c>
      <c r="C15" s="6" t="s">
        <v>187</v>
      </c>
      <c r="D15" s="6" t="str">
        <f>VLOOKUP(E15,컬럼명조립!B:C,2,FALSE)</f>
        <v>FIRS_CREA_EMPL</v>
      </c>
      <c r="E15" s="6" t="s">
        <v>482</v>
      </c>
      <c r="F15" s="6"/>
      <c r="G15" s="6" t="s">
        <v>502</v>
      </c>
      <c r="H15" s="6">
        <v>8</v>
      </c>
      <c r="I15" s="72"/>
      <c r="J15" s="73"/>
      <c r="K15" s="73"/>
      <c r="L15" s="73"/>
      <c r="M15" s="73"/>
      <c r="N15" s="73"/>
      <c r="O15" s="73"/>
      <c r="P15" s="74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str">
        <f>VLOOKUP(C16,테이블명!$A$3:$B$14,2,FALSE)</f>
        <v>COMP_PHOT_LST</v>
      </c>
      <c r="C16" s="6" t="s">
        <v>187</v>
      </c>
      <c r="D16" s="6" t="str">
        <f>VLOOKUP(E16,컬럼명조립!B:C,2,FALSE)</f>
        <v>LAST_EDIT_DATE</v>
      </c>
      <c r="E16" s="6" t="s">
        <v>95</v>
      </c>
      <c r="F16" s="6"/>
      <c r="G16" s="6" t="s">
        <v>26</v>
      </c>
      <c r="H16" s="6">
        <v>8</v>
      </c>
      <c r="I16" s="72"/>
      <c r="J16" s="73"/>
      <c r="K16" s="73"/>
      <c r="L16" s="73"/>
      <c r="M16" s="73"/>
      <c r="N16" s="73"/>
      <c r="O16" s="73"/>
      <c r="P16" s="74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str">
        <f>VLOOKUP(C17,테이블명!$A$3:$B$14,2,FALSE)</f>
        <v>COMP_PHOT_LST</v>
      </c>
      <c r="C17" s="6" t="s">
        <v>187</v>
      </c>
      <c r="D17" s="6" t="str">
        <f>VLOOKUP(E17,컬럼명조립!B:C,2,FALSE)</f>
        <v>LAST_EDIT_TIME</v>
      </c>
      <c r="E17" s="6" t="s">
        <v>96</v>
      </c>
      <c r="F17" s="6"/>
      <c r="G17" s="6" t="s">
        <v>493</v>
      </c>
      <c r="H17" s="6"/>
      <c r="I17" s="72"/>
      <c r="J17" s="73"/>
      <c r="K17" s="73"/>
      <c r="L17" s="73"/>
      <c r="M17" s="73"/>
      <c r="N17" s="73"/>
      <c r="O17" s="73"/>
      <c r="P17" s="74"/>
      <c r="Q17" s="6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str">
        <f>VLOOKUP(C18,테이블명!$A$3:$B$14,2,FALSE)</f>
        <v>COMP_PHOT_LST</v>
      </c>
      <c r="C18" s="6" t="s">
        <v>187</v>
      </c>
      <c r="D18" s="6" t="str">
        <f>VLOOKUP(E18,컬럼명조립!B:C,2,FALSE)</f>
        <v>LAST_EDIT_EMPL</v>
      </c>
      <c r="E18" s="6" t="s">
        <v>481</v>
      </c>
      <c r="F18" s="6"/>
      <c r="G18" s="6" t="s">
        <v>502</v>
      </c>
      <c r="H18" s="6">
        <v>8</v>
      </c>
      <c r="I18" s="72"/>
      <c r="J18" s="73"/>
      <c r="K18" s="73"/>
      <c r="L18" s="73"/>
      <c r="M18" s="73"/>
      <c r="N18" s="73"/>
      <c r="O18" s="73"/>
      <c r="P18" s="74"/>
      <c r="Q18" s="6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</sheetData>
  <mergeCells count="17">
    <mergeCell ref="I11:P11"/>
    <mergeCell ref="I12:P12"/>
    <mergeCell ref="I13:P13"/>
    <mergeCell ref="I2:P2"/>
    <mergeCell ref="I7:P7"/>
    <mergeCell ref="I8:P8"/>
    <mergeCell ref="I9:P9"/>
    <mergeCell ref="I10:P10"/>
    <mergeCell ref="I3:P3"/>
    <mergeCell ref="I4:P4"/>
    <mergeCell ref="I5:P5"/>
    <mergeCell ref="I6:P6"/>
    <mergeCell ref="I15:P15"/>
    <mergeCell ref="I16:P16"/>
    <mergeCell ref="I18:P18"/>
    <mergeCell ref="I17:P17"/>
    <mergeCell ref="I14:P14"/>
  </mergeCells>
  <phoneticPr fontId="1" type="noConversion"/>
  <pageMargins left="0.7" right="0.7" top="0.75" bottom="0.75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Z927"/>
  <sheetViews>
    <sheetView zoomScale="75" zoomScaleNormal="75" workbookViewId="0">
      <selection activeCell="G29" sqref="G29"/>
    </sheetView>
  </sheetViews>
  <sheetFormatPr defaultColWidth="12.625" defaultRowHeight="15" customHeight="1" x14ac:dyDescent="0.15"/>
  <cols>
    <col min="1" max="1" width="7.84375" style="3" customWidth="1"/>
    <col min="2" max="2" width="19.3671875" style="3" bestFit="1" customWidth="1"/>
    <col min="3" max="3" width="14.46484375" style="3" bestFit="1" customWidth="1"/>
    <col min="4" max="5" width="27.21484375" style="3" bestFit="1" customWidth="1"/>
    <col min="6" max="6" width="9.4375" style="3" bestFit="1" customWidth="1"/>
    <col min="7" max="7" width="12.74609375" style="3" bestFit="1" customWidth="1"/>
    <col min="8" max="8" width="10.54296875" style="3" bestFit="1" customWidth="1"/>
    <col min="9" max="16" width="12.9921875" style="3" customWidth="1"/>
    <col min="17" max="17" width="84.8359375" style="3" bestFit="1" customWidth="1"/>
    <col min="18" max="26" width="7.59765625" style="3" customWidth="1"/>
    <col min="27" max="16384" width="12.625" style="3"/>
  </cols>
  <sheetData>
    <row r="1" spans="1:26" ht="17.2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79" t="s">
        <v>7</v>
      </c>
      <c r="J2" s="80"/>
      <c r="K2" s="80"/>
      <c r="L2" s="80"/>
      <c r="M2" s="80"/>
      <c r="N2" s="80"/>
      <c r="O2" s="80"/>
      <c r="P2" s="81"/>
      <c r="Q2" s="4" t="s">
        <v>8</v>
      </c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15">
      <c r="A3" s="2"/>
      <c r="B3" s="6" t="e">
        <f>VLOOKUP(C3,테이블명!$A$3:$B$14,2,FALSE)</f>
        <v>#N/A</v>
      </c>
      <c r="C3" s="6" t="s">
        <v>97</v>
      </c>
      <c r="D3" s="6" t="str">
        <f>VLOOKUP(E3,컬럼명조립!B:C,2,FALSE)</f>
        <v>SERI_NO</v>
      </c>
      <c r="E3" s="6" t="s">
        <v>15</v>
      </c>
      <c r="F3" s="6"/>
      <c r="G3" s="6" t="s">
        <v>455</v>
      </c>
      <c r="H3" s="6">
        <v>12</v>
      </c>
      <c r="I3" s="75" t="s">
        <v>458</v>
      </c>
      <c r="J3" s="73"/>
      <c r="K3" s="73"/>
      <c r="L3" s="73"/>
      <c r="M3" s="73"/>
      <c r="N3" s="73"/>
      <c r="O3" s="73"/>
      <c r="P3" s="74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15">
      <c r="A4" s="2"/>
      <c r="B4" s="6" t="e">
        <f>VLOOKUP(C4,테이블명!$A$3:$B$14,2,FALSE)</f>
        <v>#N/A</v>
      </c>
      <c r="C4" s="6" t="s">
        <v>97</v>
      </c>
      <c r="D4" s="6" t="str">
        <f>VLOOKUP(E4,컬럼명조립!B:C,2,FALSE)</f>
        <v>EMPL_DEAL_SERI_NUMB</v>
      </c>
      <c r="E4" s="6" t="s">
        <v>98</v>
      </c>
      <c r="F4" s="6"/>
      <c r="G4" s="6" t="s">
        <v>455</v>
      </c>
      <c r="H4" s="6">
        <v>12</v>
      </c>
      <c r="I4" s="75"/>
      <c r="J4" s="73"/>
      <c r="K4" s="73"/>
      <c r="L4" s="73"/>
      <c r="M4" s="73"/>
      <c r="N4" s="73"/>
      <c r="O4" s="73"/>
      <c r="P4" s="74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15">
      <c r="A5" s="2"/>
      <c r="B5" s="6" t="e">
        <f>VLOOKUP(C5,테이블명!$A$3:$B$14,2,FALSE)</f>
        <v>#N/A</v>
      </c>
      <c r="C5" s="6" t="s">
        <v>97</v>
      </c>
      <c r="D5" s="6" t="str">
        <f>VLOOKUP(E5,컬럼명조립!B:C,2,FALSE)</f>
        <v>EMPL_REGI_CATE_CODE</v>
      </c>
      <c r="E5" s="6" t="s">
        <v>99</v>
      </c>
      <c r="F5" s="6"/>
      <c r="G5" s="6" t="s">
        <v>502</v>
      </c>
      <c r="H5" s="6">
        <v>2</v>
      </c>
      <c r="I5" s="75"/>
      <c r="J5" s="73"/>
      <c r="K5" s="73"/>
      <c r="L5" s="73"/>
      <c r="M5" s="73"/>
      <c r="N5" s="73"/>
      <c r="O5" s="73"/>
      <c r="P5" s="74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15">
      <c r="A6" s="2"/>
      <c r="B6" s="6" t="e">
        <f>VLOOKUP(C6,테이블명!$A$3:$B$14,2,FALSE)</f>
        <v>#N/A</v>
      </c>
      <c r="C6" s="6" t="s">
        <v>97</v>
      </c>
      <c r="D6" s="6" t="str">
        <f>VLOOKUP(E6,컬럼명조립!B:C,2,FALSE)</f>
        <v>EMPL_INFO_POSS_YN</v>
      </c>
      <c r="E6" s="6" t="s">
        <v>100</v>
      </c>
      <c r="F6" s="6"/>
      <c r="G6" s="6" t="s">
        <v>502</v>
      </c>
      <c r="H6" s="6">
        <v>1</v>
      </c>
      <c r="I6" s="75"/>
      <c r="J6" s="73"/>
      <c r="K6" s="73"/>
      <c r="L6" s="73"/>
      <c r="M6" s="73"/>
      <c r="N6" s="73"/>
      <c r="O6" s="73"/>
      <c r="P6" s="74"/>
      <c r="Q6" s="6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15">
      <c r="A7" s="2"/>
      <c r="B7" s="6" t="e">
        <f>VLOOKUP(C7,테이블명!$A$3:$B$14,2,FALSE)</f>
        <v>#N/A</v>
      </c>
      <c r="C7" s="6" t="s">
        <v>97</v>
      </c>
      <c r="D7" s="6" t="str">
        <f>VLOOKUP(E7,컬럼명조립!B:C,2,FALSE)</f>
        <v>EMPL_INQU_STAR_DATE</v>
      </c>
      <c r="E7" s="6" t="s">
        <v>101</v>
      </c>
      <c r="F7" s="6"/>
      <c r="G7" s="6" t="s">
        <v>26</v>
      </c>
      <c r="H7" s="6">
        <v>8</v>
      </c>
      <c r="I7" s="75"/>
      <c r="J7" s="73"/>
      <c r="K7" s="73"/>
      <c r="L7" s="73"/>
      <c r="M7" s="73"/>
      <c r="N7" s="73"/>
      <c r="O7" s="73"/>
      <c r="P7" s="74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15">
      <c r="A8" s="2"/>
      <c r="B8" s="6" t="e">
        <f>VLOOKUP(C8,테이블명!$A$3:$B$14,2,FALSE)</f>
        <v>#N/A</v>
      </c>
      <c r="C8" s="6" t="s">
        <v>97</v>
      </c>
      <c r="D8" s="6" t="str">
        <f>VLOOKUP(E8,컬럼명조립!B:C,2,FALSE)</f>
        <v>EMPL_INQU_END_DATE</v>
      </c>
      <c r="E8" s="6" t="s">
        <v>102</v>
      </c>
      <c r="F8" s="6"/>
      <c r="G8" s="6" t="s">
        <v>26</v>
      </c>
      <c r="H8" s="6">
        <v>8</v>
      </c>
      <c r="I8" s="75"/>
      <c r="J8" s="73"/>
      <c r="K8" s="73"/>
      <c r="L8" s="73"/>
      <c r="M8" s="73"/>
      <c r="N8" s="73"/>
      <c r="O8" s="73"/>
      <c r="P8" s="74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 x14ac:dyDescent="0.15">
      <c r="A9" s="2"/>
      <c r="B9" s="6" t="e">
        <f>VLOOKUP(C9,테이블명!$A$3:$B$14,2,FALSE)</f>
        <v>#N/A</v>
      </c>
      <c r="C9" s="6" t="s">
        <v>97</v>
      </c>
      <c r="D9" s="6" t="str">
        <f>VLOOKUP(E9,컬럼명조립!B:C,2,FALSE)</f>
        <v>EMPL_INQU_STAR_TIME</v>
      </c>
      <c r="E9" s="6" t="s">
        <v>103</v>
      </c>
      <c r="F9" s="6"/>
      <c r="G9" s="6" t="s">
        <v>502</v>
      </c>
      <c r="H9" s="6">
        <v>4</v>
      </c>
      <c r="I9" s="75"/>
      <c r="J9" s="73"/>
      <c r="K9" s="73"/>
      <c r="L9" s="73"/>
      <c r="M9" s="73"/>
      <c r="N9" s="73"/>
      <c r="O9" s="73"/>
      <c r="P9" s="74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 x14ac:dyDescent="0.15">
      <c r="A10" s="2"/>
      <c r="B10" s="6" t="e">
        <f>VLOOKUP(C10,테이블명!$A$3:$B$14,2,FALSE)</f>
        <v>#N/A</v>
      </c>
      <c r="C10" s="6" t="s">
        <v>97</v>
      </c>
      <c r="D10" s="6" t="str">
        <f>VLOOKUP(E10,컬럼명조립!B:C,2,FALSE)</f>
        <v>EMPL_INQU_END_TIME</v>
      </c>
      <c r="E10" s="6" t="s">
        <v>104</v>
      </c>
      <c r="F10" s="6"/>
      <c r="G10" s="6" t="s">
        <v>502</v>
      </c>
      <c r="H10" s="6">
        <v>4</v>
      </c>
      <c r="I10" s="75"/>
      <c r="J10" s="73"/>
      <c r="K10" s="73"/>
      <c r="L10" s="73"/>
      <c r="M10" s="73"/>
      <c r="N10" s="73"/>
      <c r="O10" s="73"/>
      <c r="P10" s="74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 x14ac:dyDescent="0.15">
      <c r="A11" s="2"/>
      <c r="B11" s="6" t="e">
        <f>VLOOKUP(C11,테이블명!$A$3:$B$14,2,FALSE)</f>
        <v>#N/A</v>
      </c>
      <c r="C11" s="6" t="s">
        <v>97</v>
      </c>
      <c r="D11" s="6" t="str">
        <f>VLOOKUP(E11,컬럼명조립!B:C,2,FALSE)</f>
        <v>EMPL_REGI_DATE</v>
      </c>
      <c r="E11" s="6" t="s">
        <v>105</v>
      </c>
      <c r="F11" s="6"/>
      <c r="G11" s="6" t="s">
        <v>26</v>
      </c>
      <c r="H11" s="6">
        <v>8</v>
      </c>
      <c r="I11" s="75"/>
      <c r="J11" s="73"/>
      <c r="K11" s="73"/>
      <c r="L11" s="73"/>
      <c r="M11" s="73"/>
      <c r="N11" s="73"/>
      <c r="O11" s="73"/>
      <c r="P11" s="74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 x14ac:dyDescent="0.15">
      <c r="A12" s="2"/>
      <c r="B12" s="6" t="e">
        <f>VLOOKUP(C12,테이블명!$A$3:$B$14,2,FALSE)</f>
        <v>#N/A</v>
      </c>
      <c r="C12" s="6" t="s">
        <v>97</v>
      </c>
      <c r="D12" s="6" t="str">
        <f>VLOOKUP(E12,컬럼명조립!B:C,2,FALSE)</f>
        <v>EMPL_END_DATE</v>
      </c>
      <c r="E12" s="6" t="s">
        <v>106</v>
      </c>
      <c r="F12" s="6"/>
      <c r="G12" s="6" t="s">
        <v>26</v>
      </c>
      <c r="H12" s="6">
        <v>8</v>
      </c>
      <c r="I12" s="75"/>
      <c r="J12" s="73"/>
      <c r="K12" s="73"/>
      <c r="L12" s="73"/>
      <c r="M12" s="73"/>
      <c r="N12" s="73"/>
      <c r="O12" s="73"/>
      <c r="P12" s="74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 x14ac:dyDescent="0.15">
      <c r="A13" s="2"/>
      <c r="B13" s="6" t="e">
        <f>VLOOKUP(C13,테이블명!$A$3:$B$14,2,FALSE)</f>
        <v>#N/A</v>
      </c>
      <c r="C13" s="6" t="s">
        <v>97</v>
      </c>
      <c r="D13" s="6" t="str">
        <f>VLOOKUP(E13,컬럼명조립!B:C,2,FALSE)</f>
        <v>DEPO_ASCE_DATE</v>
      </c>
      <c r="E13" s="6" t="s">
        <v>107</v>
      </c>
      <c r="F13" s="6"/>
      <c r="G13" s="6" t="s">
        <v>26</v>
      </c>
      <c r="H13" s="6">
        <v>8</v>
      </c>
      <c r="I13" s="75"/>
      <c r="J13" s="73"/>
      <c r="K13" s="73"/>
      <c r="L13" s="73"/>
      <c r="M13" s="73"/>
      <c r="N13" s="73"/>
      <c r="O13" s="73"/>
      <c r="P13" s="74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 x14ac:dyDescent="0.15">
      <c r="A14" s="2"/>
      <c r="B14" s="6" t="e">
        <f>VLOOKUP(C14,테이블명!$A$3:$B$14,2,FALSE)</f>
        <v>#N/A</v>
      </c>
      <c r="C14" s="6" t="s">
        <v>97</v>
      </c>
      <c r="D14" s="6" t="str">
        <f>VLOOKUP(E14,컬럼명조립!B:C,2,FALSE)</f>
        <v>DEPO_ASCE_TIME</v>
      </c>
      <c r="E14" s="6" t="s">
        <v>108</v>
      </c>
      <c r="F14" s="6"/>
      <c r="G14" s="6" t="s">
        <v>94</v>
      </c>
      <c r="H14" s="6"/>
      <c r="I14" s="75"/>
      <c r="J14" s="73"/>
      <c r="K14" s="73"/>
      <c r="L14" s="73"/>
      <c r="M14" s="73"/>
      <c r="N14" s="73"/>
      <c r="O14" s="73"/>
      <c r="P14" s="74"/>
      <c r="Q14" s="6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 x14ac:dyDescent="0.15">
      <c r="A15" s="2"/>
      <c r="B15" s="6" t="e">
        <f>VLOOKUP(C15,테이블명!$A$3:$B$14,2,FALSE)</f>
        <v>#N/A</v>
      </c>
      <c r="C15" s="6" t="s">
        <v>97</v>
      </c>
      <c r="D15" s="6" t="str">
        <f>VLOOKUP(E15,컬럼명조립!B:C,2,FALSE)</f>
        <v>DEPO_BANK_CODE</v>
      </c>
      <c r="E15" s="6" t="s">
        <v>109</v>
      </c>
      <c r="F15" s="6"/>
      <c r="G15" s="6" t="s">
        <v>502</v>
      </c>
      <c r="H15" s="6">
        <v>3</v>
      </c>
      <c r="I15" s="75" t="s">
        <v>110</v>
      </c>
      <c r="J15" s="73"/>
      <c r="K15" s="73"/>
      <c r="L15" s="73"/>
      <c r="M15" s="73"/>
      <c r="N15" s="73"/>
      <c r="O15" s="73"/>
      <c r="P15" s="74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 x14ac:dyDescent="0.15">
      <c r="A16" s="2"/>
      <c r="B16" s="6" t="e">
        <f>VLOOKUP(C16,테이블명!$A$3:$B$14,2,FALSE)</f>
        <v>#N/A</v>
      </c>
      <c r="C16" s="6" t="s">
        <v>97</v>
      </c>
      <c r="D16" s="6" t="str">
        <f>VLOOKUP(E16,컬럼명조립!B:C,2,FALSE)</f>
        <v>DEPO_ACCO_NUMB</v>
      </c>
      <c r="E16" s="6" t="s">
        <v>111</v>
      </c>
      <c r="F16" s="6"/>
      <c r="G16" s="6" t="s">
        <v>502</v>
      </c>
      <c r="H16" s="6">
        <v>50</v>
      </c>
      <c r="I16" s="75" t="s">
        <v>112</v>
      </c>
      <c r="J16" s="73"/>
      <c r="K16" s="73"/>
      <c r="L16" s="73"/>
      <c r="M16" s="73"/>
      <c r="N16" s="73"/>
      <c r="O16" s="73"/>
      <c r="P16" s="74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15">
      <c r="A17" s="2"/>
      <c r="B17" s="6" t="e">
        <f>VLOOKUP(C17,테이블명!$A$3:$B$14,2,FALSE)</f>
        <v>#N/A</v>
      </c>
      <c r="C17" s="6" t="s">
        <v>97</v>
      </c>
      <c r="D17" s="6" t="str">
        <f>VLOOKUP(E17,컬럼명조립!B:C,2,FALSE)</f>
        <v>TRAN_BANK_CODE</v>
      </c>
      <c r="E17" s="6" t="s">
        <v>113</v>
      </c>
      <c r="F17" s="6"/>
      <c r="G17" s="6" t="s">
        <v>502</v>
      </c>
      <c r="H17" s="6">
        <v>3</v>
      </c>
      <c r="I17" s="75" t="s">
        <v>114</v>
      </c>
      <c r="J17" s="73"/>
      <c r="K17" s="73"/>
      <c r="L17" s="73"/>
      <c r="M17" s="73"/>
      <c r="N17" s="73"/>
      <c r="O17" s="73"/>
      <c r="P17" s="74"/>
      <c r="Q17" s="6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15">
      <c r="A18" s="2"/>
      <c r="B18" s="6" t="e">
        <f>VLOOKUP(C18,테이블명!$A$3:$B$14,2,FALSE)</f>
        <v>#N/A</v>
      </c>
      <c r="C18" s="6" t="s">
        <v>97</v>
      </c>
      <c r="D18" s="6" t="str">
        <f>VLOOKUP(E18,컬럼명조립!B:C,2,FALSE)</f>
        <v>TRAN_ACCO_NUMB</v>
      </c>
      <c r="E18" s="6" t="s">
        <v>115</v>
      </c>
      <c r="F18" s="6"/>
      <c r="G18" s="6" t="s">
        <v>502</v>
      </c>
      <c r="H18" s="6">
        <v>50</v>
      </c>
      <c r="I18" s="75" t="s">
        <v>116</v>
      </c>
      <c r="J18" s="73"/>
      <c r="K18" s="73"/>
      <c r="L18" s="73"/>
      <c r="M18" s="73"/>
      <c r="N18" s="73"/>
      <c r="O18" s="73"/>
      <c r="P18" s="74"/>
      <c r="Q18" s="6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15">
      <c r="A19" s="2"/>
      <c r="B19" s="6" t="e">
        <f>VLOOKUP(C19,테이블명!$A$3:$B$14,2,FALSE)</f>
        <v>#N/A</v>
      </c>
      <c r="C19" s="6" t="s">
        <v>97</v>
      </c>
      <c r="D19" s="6" t="str">
        <f>VLOOKUP(E19,컬럼명조립!B:C,2,FALSE)</f>
        <v>CANC_DEPO_BANK_CODE</v>
      </c>
      <c r="E19" s="6" t="s">
        <v>117</v>
      </c>
      <c r="F19" s="6"/>
      <c r="G19" s="6" t="s">
        <v>502</v>
      </c>
      <c r="H19" s="6">
        <v>3</v>
      </c>
      <c r="I19" s="75" t="s">
        <v>118</v>
      </c>
      <c r="J19" s="73"/>
      <c r="K19" s="73"/>
      <c r="L19" s="73"/>
      <c r="M19" s="73"/>
      <c r="N19" s="73"/>
      <c r="O19" s="73"/>
      <c r="P19" s="74"/>
      <c r="Q19" s="6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15">
      <c r="A20" s="2"/>
      <c r="B20" s="6" t="e">
        <f>VLOOKUP(C20,테이블명!$A$3:$B$14,2,FALSE)</f>
        <v>#N/A</v>
      </c>
      <c r="C20" s="6" t="s">
        <v>97</v>
      </c>
      <c r="D20" s="6" t="str">
        <f>VLOOKUP(E20,컬럼명조립!B:C,2,FALSE)</f>
        <v>CANC_DEPO_ACCO_NUMB</v>
      </c>
      <c r="E20" s="6" t="s">
        <v>119</v>
      </c>
      <c r="F20" s="6"/>
      <c r="G20" s="6" t="s">
        <v>502</v>
      </c>
      <c r="H20" s="6">
        <v>50</v>
      </c>
      <c r="I20" s="75" t="s">
        <v>120</v>
      </c>
      <c r="J20" s="73"/>
      <c r="K20" s="73"/>
      <c r="L20" s="73"/>
      <c r="M20" s="73"/>
      <c r="N20" s="73"/>
      <c r="O20" s="73"/>
      <c r="P20" s="74"/>
      <c r="Q20" s="6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15">
      <c r="A21" s="2"/>
      <c r="B21" s="6" t="e">
        <f>VLOOKUP(C21,테이블명!$A$3:$B$14,2,FALSE)</f>
        <v>#N/A</v>
      </c>
      <c r="C21" s="6" t="s">
        <v>97</v>
      </c>
      <c r="D21" s="6" t="str">
        <f>VLOOKUP(E21,컬럼명조립!B:C,2,FALSE)</f>
        <v>CONT_POSS_TIME_CODE</v>
      </c>
      <c r="E21" s="6" t="s">
        <v>37</v>
      </c>
      <c r="F21" s="6"/>
      <c r="G21" s="6" t="s">
        <v>502</v>
      </c>
      <c r="H21" s="6">
        <v>1</v>
      </c>
      <c r="I21" s="75" t="s">
        <v>38</v>
      </c>
      <c r="J21" s="73"/>
      <c r="K21" s="73"/>
      <c r="L21" s="73"/>
      <c r="M21" s="73"/>
      <c r="N21" s="73"/>
      <c r="O21" s="73"/>
      <c r="P21" s="74"/>
      <c r="Q21" s="6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15">
      <c r="A22" s="2"/>
      <c r="B22" s="6" t="e">
        <f>VLOOKUP(C22,테이블명!$A$3:$B$14,2,FALSE)</f>
        <v>#N/A</v>
      </c>
      <c r="C22" s="6" t="s">
        <v>97</v>
      </c>
      <c r="D22" s="6" t="str">
        <f>VLOOKUP(E22,컬럼명조립!B:C,2,FALSE)</f>
        <v>CONT_STAR_TIME</v>
      </c>
      <c r="E22" s="6" t="s">
        <v>39</v>
      </c>
      <c r="F22" s="6"/>
      <c r="G22" s="6" t="s">
        <v>502</v>
      </c>
      <c r="H22" s="6">
        <v>2</v>
      </c>
      <c r="I22" s="75"/>
      <c r="J22" s="73"/>
      <c r="K22" s="73"/>
      <c r="L22" s="73"/>
      <c r="M22" s="73"/>
      <c r="N22" s="73"/>
      <c r="O22" s="73"/>
      <c r="P22" s="74"/>
      <c r="Q22" s="6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15">
      <c r="A23" s="2"/>
      <c r="B23" s="6" t="e">
        <f>VLOOKUP(C23,테이블명!$A$3:$B$14,2,FALSE)</f>
        <v>#N/A</v>
      </c>
      <c r="C23" s="6" t="s">
        <v>97</v>
      </c>
      <c r="D23" s="6" t="str">
        <f>VLOOKUP(E23,컬럼명조립!B:C,2,FALSE)</f>
        <v>CONT_END_TIME</v>
      </c>
      <c r="E23" s="6" t="s">
        <v>40</v>
      </c>
      <c r="F23" s="6"/>
      <c r="G23" s="6" t="s">
        <v>502</v>
      </c>
      <c r="H23" s="6">
        <v>2</v>
      </c>
      <c r="I23" s="75"/>
      <c r="J23" s="73"/>
      <c r="K23" s="73"/>
      <c r="L23" s="73"/>
      <c r="M23" s="73"/>
      <c r="N23" s="73"/>
      <c r="O23" s="73"/>
      <c r="P23" s="74"/>
      <c r="Q23" s="6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15">
      <c r="A24" s="2"/>
      <c r="B24" s="6" t="e">
        <f>VLOOKUP(C24,테이블명!$A$3:$B$14,2,FALSE)</f>
        <v>#N/A</v>
      </c>
      <c r="C24" s="6" t="s">
        <v>97</v>
      </c>
      <c r="D24" s="6" t="str">
        <f>VLOOKUP(E24,컬럼명조립!B:C,2,FALSE)</f>
        <v>INTR_CONT_POSS_YN</v>
      </c>
      <c r="E24" s="6" t="s">
        <v>41</v>
      </c>
      <c r="F24" s="6"/>
      <c r="G24" s="6" t="s">
        <v>502</v>
      </c>
      <c r="H24" s="6">
        <v>1</v>
      </c>
      <c r="I24" s="75" t="s">
        <v>42</v>
      </c>
      <c r="J24" s="73"/>
      <c r="K24" s="73"/>
      <c r="L24" s="73"/>
      <c r="M24" s="73"/>
      <c r="N24" s="73"/>
      <c r="O24" s="73"/>
      <c r="P24" s="74"/>
      <c r="Q24" s="6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15">
      <c r="A25" s="2"/>
      <c r="B25" s="6" t="e">
        <f>VLOOKUP(C25,테이블명!$A$3:$B$14,2,FALSE)</f>
        <v>#N/A</v>
      </c>
      <c r="C25" s="6" t="s">
        <v>97</v>
      </c>
      <c r="D25" s="6" t="str">
        <f>VLOOKUP(E25,컬럼명조립!B:C,2,FALSE)</f>
        <v>INTR_CHAR_GIVE_YN</v>
      </c>
      <c r="E25" s="6" t="s">
        <v>43</v>
      </c>
      <c r="F25" s="6"/>
      <c r="G25" s="6" t="s">
        <v>502</v>
      </c>
      <c r="H25" s="6">
        <v>1</v>
      </c>
      <c r="I25" s="75" t="s">
        <v>44</v>
      </c>
      <c r="J25" s="73"/>
      <c r="K25" s="73"/>
      <c r="L25" s="73"/>
      <c r="M25" s="73"/>
      <c r="N25" s="73"/>
      <c r="O25" s="73"/>
      <c r="P25" s="74"/>
      <c r="Q25" s="6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15">
      <c r="A26" s="2"/>
      <c r="B26" s="6" t="e">
        <f>VLOOKUP(C26,테이블명!$A$3:$B$14,2,FALSE)</f>
        <v>#N/A</v>
      </c>
      <c r="C26" s="6" t="s">
        <v>97</v>
      </c>
      <c r="D26" s="6" t="str">
        <f>VLOOKUP(E26,컬럼명조립!B:C,2,FALSE)</f>
        <v>INTR_CHAR_RATE</v>
      </c>
      <c r="E26" s="6" t="s">
        <v>45</v>
      </c>
      <c r="F26" s="6"/>
      <c r="G26" s="6" t="s">
        <v>16</v>
      </c>
      <c r="H26" s="6"/>
      <c r="I26" s="75" t="s">
        <v>46</v>
      </c>
      <c r="J26" s="73"/>
      <c r="K26" s="73"/>
      <c r="L26" s="73"/>
      <c r="M26" s="73"/>
      <c r="N26" s="73"/>
      <c r="O26" s="73"/>
      <c r="P26" s="74"/>
      <c r="Q26" s="6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15">
      <c r="A27" s="2"/>
      <c r="B27" s="6" t="e">
        <f>VLOOKUP(C27,테이블명!$A$3:$B$14,2,FALSE)</f>
        <v>#N/A</v>
      </c>
      <c r="C27" s="6" t="s">
        <v>97</v>
      </c>
      <c r="D27" s="6" t="str">
        <f>VLOOKUP(E27,컬럼명조립!B:C,2,FALSE)</f>
        <v>NOW_RESI_AREA_CODE</v>
      </c>
      <c r="E27" s="6" t="s">
        <v>121</v>
      </c>
      <c r="F27" s="6"/>
      <c r="G27" s="6" t="s">
        <v>502</v>
      </c>
      <c r="H27" s="6">
        <v>4</v>
      </c>
      <c r="I27" s="75" t="s">
        <v>122</v>
      </c>
      <c r="J27" s="73"/>
      <c r="K27" s="73"/>
      <c r="L27" s="73"/>
      <c r="M27" s="73"/>
      <c r="N27" s="73"/>
      <c r="O27" s="73"/>
      <c r="P27" s="74"/>
      <c r="Q27" s="6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15">
      <c r="A28" s="2"/>
      <c r="B28" s="6" t="e">
        <f>VLOOKUP(C28,테이블명!$A$3:$B$14,2,FALSE)</f>
        <v>#N/A</v>
      </c>
      <c r="C28" s="6" t="s">
        <v>97</v>
      </c>
      <c r="D28" s="6" t="str">
        <f>VLOOKUP(E28,컬럼명조립!B:C,2,FALSE)</f>
        <v>RESI_AREA_AUTO_REGI_YN</v>
      </c>
      <c r="E28" s="6" t="s">
        <v>123</v>
      </c>
      <c r="F28" s="6"/>
      <c r="G28" s="6" t="s">
        <v>502</v>
      </c>
      <c r="H28" s="6">
        <v>1</v>
      </c>
      <c r="I28" s="75"/>
      <c r="J28" s="73"/>
      <c r="K28" s="73"/>
      <c r="L28" s="73"/>
      <c r="M28" s="73"/>
      <c r="N28" s="73"/>
      <c r="O28" s="73"/>
      <c r="P28" s="74"/>
      <c r="Q28" s="6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15">
      <c r="A29" s="2"/>
      <c r="B29" s="6" t="e">
        <f>VLOOKUP(C29,테이블명!$A$3:$B$14,2,FALSE)</f>
        <v>#N/A</v>
      </c>
      <c r="C29" s="6" t="s">
        <v>97</v>
      </c>
      <c r="D29" s="6" t="str">
        <f>VLOOKUP(E29,컬럼명조립!B:C,2,FALSE)</f>
        <v>MOND_WORK_YN</v>
      </c>
      <c r="E29" s="6" t="s">
        <v>124</v>
      </c>
      <c r="F29" s="6"/>
      <c r="G29" s="6" t="s">
        <v>502</v>
      </c>
      <c r="H29" s="6">
        <v>1</v>
      </c>
      <c r="I29" s="75" t="s">
        <v>125</v>
      </c>
      <c r="J29" s="73"/>
      <c r="K29" s="73"/>
      <c r="L29" s="73"/>
      <c r="M29" s="73"/>
      <c r="N29" s="73"/>
      <c r="O29" s="73"/>
      <c r="P29" s="74"/>
      <c r="Q29" s="6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15">
      <c r="A30" s="2"/>
      <c r="B30" s="6" t="e">
        <f>VLOOKUP(C30,테이블명!$A$3:$B$14,2,FALSE)</f>
        <v>#N/A</v>
      </c>
      <c r="C30" s="6" t="s">
        <v>97</v>
      </c>
      <c r="D30" s="6" t="str">
        <f>VLOOKUP(E30,컬럼명조립!B:C,2,FALSE)</f>
        <v>TUES_WORK_YN</v>
      </c>
      <c r="E30" s="6" t="s">
        <v>126</v>
      </c>
      <c r="F30" s="6"/>
      <c r="G30" s="6" t="s">
        <v>502</v>
      </c>
      <c r="H30" s="6">
        <v>1</v>
      </c>
      <c r="I30" s="75" t="s">
        <v>125</v>
      </c>
      <c r="J30" s="73"/>
      <c r="K30" s="73"/>
      <c r="L30" s="73"/>
      <c r="M30" s="73"/>
      <c r="N30" s="73"/>
      <c r="O30" s="73"/>
      <c r="P30" s="74"/>
      <c r="Q30" s="6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15">
      <c r="A31" s="2"/>
      <c r="B31" s="6" t="e">
        <f>VLOOKUP(C31,테이블명!$A$3:$B$14,2,FALSE)</f>
        <v>#N/A</v>
      </c>
      <c r="C31" s="6" t="s">
        <v>97</v>
      </c>
      <c r="D31" s="6" t="str">
        <f>VLOOKUP(E31,컬럼명조립!B:C,2,FALSE)</f>
        <v>WEDN_WORK_YN</v>
      </c>
      <c r="E31" s="6" t="s">
        <v>127</v>
      </c>
      <c r="F31" s="6"/>
      <c r="G31" s="6" t="s">
        <v>502</v>
      </c>
      <c r="H31" s="6">
        <v>1</v>
      </c>
      <c r="I31" s="75" t="s">
        <v>125</v>
      </c>
      <c r="J31" s="73"/>
      <c r="K31" s="73"/>
      <c r="L31" s="73"/>
      <c r="M31" s="73"/>
      <c r="N31" s="73"/>
      <c r="O31" s="73"/>
      <c r="P31" s="74"/>
      <c r="Q31" s="6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15">
      <c r="A32" s="2"/>
      <c r="B32" s="6" t="e">
        <f>VLOOKUP(C32,테이블명!$A$3:$B$14,2,FALSE)</f>
        <v>#N/A</v>
      </c>
      <c r="C32" s="6" t="s">
        <v>97</v>
      </c>
      <c r="D32" s="6" t="str">
        <f>VLOOKUP(E32,컬럼명조립!B:C,2,FALSE)</f>
        <v>THUR_WORK_YN</v>
      </c>
      <c r="E32" s="6" t="s">
        <v>128</v>
      </c>
      <c r="F32" s="6"/>
      <c r="G32" s="6" t="s">
        <v>502</v>
      </c>
      <c r="H32" s="6">
        <v>1</v>
      </c>
      <c r="I32" s="75" t="s">
        <v>125</v>
      </c>
      <c r="J32" s="73"/>
      <c r="K32" s="73"/>
      <c r="L32" s="73"/>
      <c r="M32" s="73"/>
      <c r="N32" s="73"/>
      <c r="O32" s="73"/>
      <c r="P32" s="74"/>
      <c r="Q32" s="6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customHeight="1" x14ac:dyDescent="0.15">
      <c r="A33" s="2"/>
      <c r="B33" s="6" t="e">
        <f>VLOOKUP(C33,테이블명!$A$3:$B$14,2,FALSE)</f>
        <v>#N/A</v>
      </c>
      <c r="C33" s="6" t="s">
        <v>97</v>
      </c>
      <c r="D33" s="6" t="str">
        <f>VLOOKUP(E33,컬럼명조립!B:C,2,FALSE)</f>
        <v>FRID_WORK_YN</v>
      </c>
      <c r="E33" s="6" t="s">
        <v>129</v>
      </c>
      <c r="F33" s="6"/>
      <c r="G33" s="6" t="s">
        <v>502</v>
      </c>
      <c r="H33" s="6">
        <v>1</v>
      </c>
      <c r="I33" s="75" t="s">
        <v>125</v>
      </c>
      <c r="J33" s="73"/>
      <c r="K33" s="73"/>
      <c r="L33" s="73"/>
      <c r="M33" s="73"/>
      <c r="N33" s="73"/>
      <c r="O33" s="73"/>
      <c r="P33" s="74"/>
      <c r="Q33" s="6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customHeight="1" x14ac:dyDescent="0.15">
      <c r="A34" s="2"/>
      <c r="B34" s="6" t="e">
        <f>VLOOKUP(C34,테이블명!$A$3:$B$14,2,FALSE)</f>
        <v>#N/A</v>
      </c>
      <c r="C34" s="6" t="s">
        <v>97</v>
      </c>
      <c r="D34" s="6" t="str">
        <f>VLOOKUP(E34,컬럼명조립!B:C,2,FALSE)</f>
        <v>SATU_WORK_YN</v>
      </c>
      <c r="E34" s="6" t="s">
        <v>73</v>
      </c>
      <c r="F34" s="6"/>
      <c r="G34" s="6" t="s">
        <v>502</v>
      </c>
      <c r="H34" s="6">
        <v>1</v>
      </c>
      <c r="I34" s="75" t="s">
        <v>125</v>
      </c>
      <c r="J34" s="73"/>
      <c r="K34" s="73"/>
      <c r="L34" s="73"/>
      <c r="M34" s="73"/>
      <c r="N34" s="73"/>
      <c r="O34" s="73"/>
      <c r="P34" s="74"/>
      <c r="Q34" s="6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customHeight="1" x14ac:dyDescent="0.15">
      <c r="A35" s="2"/>
      <c r="B35" s="6" t="e">
        <f>VLOOKUP(C35,테이블명!$A$3:$B$14,2,FALSE)</f>
        <v>#N/A</v>
      </c>
      <c r="C35" s="6" t="s">
        <v>97</v>
      </c>
      <c r="D35" s="6" t="str">
        <f>VLOOKUP(E35,컬럼명조립!B:C,2,FALSE)</f>
        <v>SUND_WORK_YN</v>
      </c>
      <c r="E35" s="6" t="s">
        <v>77</v>
      </c>
      <c r="F35" s="6"/>
      <c r="G35" s="6" t="s">
        <v>502</v>
      </c>
      <c r="H35" s="6">
        <v>1</v>
      </c>
      <c r="I35" s="75" t="s">
        <v>125</v>
      </c>
      <c r="J35" s="73"/>
      <c r="K35" s="73"/>
      <c r="L35" s="73"/>
      <c r="M35" s="73"/>
      <c r="N35" s="73"/>
      <c r="O35" s="73"/>
      <c r="P35" s="74"/>
      <c r="Q35" s="6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customHeight="1" x14ac:dyDescent="0.15">
      <c r="A36" s="2"/>
      <c r="B36" s="6" t="e">
        <f>VLOOKUP(C36,테이블명!$A$3:$B$14,2,FALSE)</f>
        <v>#N/A</v>
      </c>
      <c r="C36" s="6" t="s">
        <v>97</v>
      </c>
      <c r="D36" s="6" t="str">
        <f>VLOOKUP(E36,컬럼명조립!B:C,2,FALSE)</f>
        <v>ALLD_WORK_YN</v>
      </c>
      <c r="E36" s="6" t="s">
        <v>130</v>
      </c>
      <c r="F36" s="6"/>
      <c r="G36" s="6" t="s">
        <v>502</v>
      </c>
      <c r="H36" s="6">
        <v>1</v>
      </c>
      <c r="I36" s="75" t="s">
        <v>125</v>
      </c>
      <c r="J36" s="73"/>
      <c r="K36" s="73"/>
      <c r="L36" s="73"/>
      <c r="M36" s="73"/>
      <c r="N36" s="73"/>
      <c r="O36" s="73"/>
      <c r="P36" s="74"/>
      <c r="Q36" s="6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customHeight="1" x14ac:dyDescent="0.15">
      <c r="A37" s="2"/>
      <c r="B37" s="6" t="e">
        <f>VLOOKUP(C37,테이블명!$A$3:$B$14,2,FALSE)</f>
        <v>#N/A</v>
      </c>
      <c r="C37" s="6" t="s">
        <v>97</v>
      </c>
      <c r="D37" s="6" t="str">
        <f>VLOOKUP(E37,컬럼명조립!B:C,2,FALSE)</f>
        <v>MORN_WORK_YN</v>
      </c>
      <c r="E37" s="6" t="s">
        <v>131</v>
      </c>
      <c r="F37" s="6"/>
      <c r="G37" s="6" t="s">
        <v>502</v>
      </c>
      <c r="H37" s="6">
        <v>1</v>
      </c>
      <c r="I37" s="75" t="s">
        <v>125</v>
      </c>
      <c r="J37" s="73"/>
      <c r="K37" s="73"/>
      <c r="L37" s="73"/>
      <c r="M37" s="73"/>
      <c r="N37" s="73"/>
      <c r="O37" s="73"/>
      <c r="P37" s="74"/>
      <c r="Q37" s="6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customHeight="1" x14ac:dyDescent="0.15">
      <c r="A38" s="2"/>
      <c r="B38" s="6" t="e">
        <f>VLOOKUP(C38,테이블명!$A$3:$B$14,2,FALSE)</f>
        <v>#N/A</v>
      </c>
      <c r="C38" s="6" t="s">
        <v>97</v>
      </c>
      <c r="D38" s="6" t="str">
        <f>VLOOKUP(E38,컬럼명조립!B:C,2,FALSE)</f>
        <v>AFTE_WORK_YN</v>
      </c>
      <c r="E38" s="6" t="s">
        <v>132</v>
      </c>
      <c r="F38" s="6"/>
      <c r="G38" s="6" t="s">
        <v>502</v>
      </c>
      <c r="H38" s="6">
        <v>1</v>
      </c>
      <c r="I38" s="75" t="s">
        <v>125</v>
      </c>
      <c r="J38" s="73"/>
      <c r="K38" s="73"/>
      <c r="L38" s="73"/>
      <c r="M38" s="73"/>
      <c r="N38" s="73"/>
      <c r="O38" s="73"/>
      <c r="P38" s="74"/>
      <c r="Q38" s="6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customHeight="1" x14ac:dyDescent="0.15">
      <c r="A39" s="2"/>
      <c r="B39" s="6" t="e">
        <f>VLOOKUP(C39,테이블명!$A$3:$B$14,2,FALSE)</f>
        <v>#N/A</v>
      </c>
      <c r="C39" s="6" t="s">
        <v>97</v>
      </c>
      <c r="D39" s="6" t="str">
        <f>VLOOKUP(E39,컬럼명조립!B:C,2,FALSE)</f>
        <v>NIGH_WORK_YN</v>
      </c>
      <c r="E39" s="6" t="s">
        <v>133</v>
      </c>
      <c r="F39" s="6"/>
      <c r="G39" s="6" t="s">
        <v>502</v>
      </c>
      <c r="H39" s="6">
        <v>1</v>
      </c>
      <c r="I39" s="75" t="s">
        <v>125</v>
      </c>
      <c r="J39" s="73"/>
      <c r="K39" s="73"/>
      <c r="L39" s="73"/>
      <c r="M39" s="73"/>
      <c r="N39" s="73"/>
      <c r="O39" s="73"/>
      <c r="P39" s="74"/>
      <c r="Q39" s="6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customHeight="1" x14ac:dyDescent="0.15">
      <c r="A40" s="2"/>
      <c r="B40" s="6" t="e">
        <f>VLOOKUP(C40,테이블명!$A$3:$B$14,2,FALSE)</f>
        <v>#N/A</v>
      </c>
      <c r="C40" s="6" t="s">
        <v>97</v>
      </c>
      <c r="D40" s="6" t="str">
        <f>VLOOKUP(E40,컬럼명조립!B:C,2,FALSE)</f>
        <v>MORN_AFTE_DIVI_CODE</v>
      </c>
      <c r="E40" s="6" t="s">
        <v>134</v>
      </c>
      <c r="F40" s="6"/>
      <c r="G40" s="6" t="s">
        <v>502</v>
      </c>
      <c r="H40" s="6">
        <v>1</v>
      </c>
      <c r="I40" s="75" t="s">
        <v>135</v>
      </c>
      <c r="J40" s="73"/>
      <c r="K40" s="73"/>
      <c r="L40" s="73"/>
      <c r="M40" s="73"/>
      <c r="N40" s="73"/>
      <c r="O40" s="73"/>
      <c r="P40" s="74"/>
      <c r="Q40" s="6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customHeight="1" x14ac:dyDescent="0.15">
      <c r="A41" s="2"/>
      <c r="B41" s="6" t="e">
        <f>VLOOKUP(C41,테이블명!$A$3:$B$14,2,FALSE)</f>
        <v>#N/A</v>
      </c>
      <c r="C41" s="6" t="s">
        <v>97</v>
      </c>
      <c r="D41" s="6" t="str">
        <f>VLOOKUP(E41,컬럼명조립!B:C,2,FALSE)</f>
        <v>WORK_STAR_TIME</v>
      </c>
      <c r="E41" s="6" t="s">
        <v>136</v>
      </c>
      <c r="F41" s="6"/>
      <c r="G41" s="6" t="s">
        <v>502</v>
      </c>
      <c r="H41" s="6">
        <v>2</v>
      </c>
      <c r="I41" s="75"/>
      <c r="J41" s="73"/>
      <c r="K41" s="73"/>
      <c r="L41" s="73"/>
      <c r="M41" s="73"/>
      <c r="N41" s="73"/>
      <c r="O41" s="73"/>
      <c r="P41" s="74"/>
      <c r="Q41" s="6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customHeight="1" x14ac:dyDescent="0.15">
      <c r="A42" s="2"/>
      <c r="B42" s="6" t="e">
        <f>VLOOKUP(C42,테이블명!$A$3:$B$14,2,FALSE)</f>
        <v>#N/A</v>
      </c>
      <c r="C42" s="6" t="s">
        <v>97</v>
      </c>
      <c r="D42" s="6" t="str">
        <f>VLOOKUP(E42,컬럼명조립!B:C,2,FALSE)</f>
        <v>WORN_END_TIME</v>
      </c>
      <c r="E42" s="6" t="s">
        <v>137</v>
      </c>
      <c r="F42" s="6"/>
      <c r="G42" s="6" t="s">
        <v>502</v>
      </c>
      <c r="H42" s="6">
        <v>2</v>
      </c>
      <c r="I42" s="75"/>
      <c r="J42" s="73"/>
      <c r="K42" s="73"/>
      <c r="L42" s="73"/>
      <c r="M42" s="73"/>
      <c r="N42" s="73"/>
      <c r="O42" s="73"/>
      <c r="P42" s="74"/>
      <c r="Q42" s="6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customHeight="1" x14ac:dyDescent="0.15">
      <c r="A43" s="2"/>
      <c r="B43" s="6" t="e">
        <f>VLOOKUP(C43,테이블명!$A$3:$B$14,2,FALSE)</f>
        <v>#N/A</v>
      </c>
      <c r="C43" s="6" t="s">
        <v>97</v>
      </c>
      <c r="D43" s="6" t="str">
        <f>VLOOKUP(E43,컬럼명조립!B:C,2,FALSE)</f>
        <v>PAY_CATE_DIVI_CODE</v>
      </c>
      <c r="E43" s="6" t="s">
        <v>138</v>
      </c>
      <c r="F43" s="6"/>
      <c r="G43" s="6" t="s">
        <v>502</v>
      </c>
      <c r="H43" s="6">
        <v>2</v>
      </c>
      <c r="I43" s="75" t="s">
        <v>139</v>
      </c>
      <c r="J43" s="73"/>
      <c r="K43" s="73"/>
      <c r="L43" s="73"/>
      <c r="M43" s="73"/>
      <c r="N43" s="73"/>
      <c r="O43" s="73"/>
      <c r="P43" s="74"/>
      <c r="Q43" s="6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customHeight="1" x14ac:dyDescent="0.15">
      <c r="A44" s="2"/>
      <c r="B44" s="6" t="e">
        <f>VLOOKUP(C44,테이블명!$A$3:$B$14,2,FALSE)</f>
        <v>#N/A</v>
      </c>
      <c r="C44" s="6" t="s">
        <v>97</v>
      </c>
      <c r="D44" s="6" t="str">
        <f>VLOOKUP(E44,컬럼명조립!B:C,2,FALSE)</f>
        <v>RELE_AREA_CARE_DIVI_CODE</v>
      </c>
      <c r="E44" s="6" t="s">
        <v>140</v>
      </c>
      <c r="F44" s="6"/>
      <c r="G44" s="6" t="s">
        <v>502</v>
      </c>
      <c r="H44" s="6">
        <v>2</v>
      </c>
      <c r="I44" s="78" t="s">
        <v>141</v>
      </c>
      <c r="J44" s="73"/>
      <c r="K44" s="73"/>
      <c r="L44" s="73"/>
      <c r="M44" s="73"/>
      <c r="N44" s="73"/>
      <c r="O44" s="73"/>
      <c r="P44" s="74"/>
      <c r="Q44" s="6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customHeight="1" x14ac:dyDescent="0.15">
      <c r="A45" s="2"/>
      <c r="B45" s="6" t="e">
        <f>VLOOKUP(C45,테이블명!$A$3:$B$14,2,FALSE)</f>
        <v>#N/A</v>
      </c>
      <c r="C45" s="6" t="s">
        <v>97</v>
      </c>
      <c r="D45" s="6" t="str">
        <f>VLOOKUP(E45,컬럼명조립!B:C,2,FALSE)</f>
        <v>LICE_POSS_YN</v>
      </c>
      <c r="E45" s="6" t="s">
        <v>142</v>
      </c>
      <c r="F45" s="6"/>
      <c r="G45" s="6" t="s">
        <v>502</v>
      </c>
      <c r="H45" s="6">
        <v>1</v>
      </c>
      <c r="I45" s="75" t="s">
        <v>125</v>
      </c>
      <c r="J45" s="73"/>
      <c r="K45" s="73"/>
      <c r="L45" s="73"/>
      <c r="M45" s="73"/>
      <c r="N45" s="73"/>
      <c r="O45" s="73"/>
      <c r="P45" s="74"/>
      <c r="Q45" s="6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customHeight="1" x14ac:dyDescent="0.15">
      <c r="A46" s="2"/>
      <c r="B46" s="6" t="e">
        <f>VLOOKUP(C46,테이블명!$A$3:$B$14,2,FALSE)</f>
        <v>#N/A</v>
      </c>
      <c r="C46" s="6" t="s">
        <v>97</v>
      </c>
      <c r="D46" s="6" t="str">
        <f>VLOOKUP(E46,컬럼명조립!B:C,2,FALSE)</f>
        <v>FIRS_CREA_DATE</v>
      </c>
      <c r="E46" s="6" t="s">
        <v>92</v>
      </c>
      <c r="F46" s="6"/>
      <c r="G46" s="6" t="s">
        <v>26</v>
      </c>
      <c r="H46" s="6">
        <v>8</v>
      </c>
      <c r="I46" s="75"/>
      <c r="J46" s="73"/>
      <c r="K46" s="73"/>
      <c r="L46" s="73"/>
      <c r="M46" s="73"/>
      <c r="N46" s="73"/>
      <c r="O46" s="73"/>
      <c r="P46" s="74"/>
      <c r="Q46" s="6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customHeight="1" x14ac:dyDescent="0.15">
      <c r="A47" s="2"/>
      <c r="B47" s="6" t="e">
        <f>VLOOKUP(C47,테이블명!$A$3:$B$14,2,FALSE)</f>
        <v>#N/A</v>
      </c>
      <c r="C47" s="6" t="s">
        <v>97</v>
      </c>
      <c r="D47" s="6" t="str">
        <f>VLOOKUP(E47,컬럼명조립!B:C,2,FALSE)</f>
        <v>FIRS_CREA_TIME</v>
      </c>
      <c r="E47" s="6" t="s">
        <v>93</v>
      </c>
      <c r="F47" s="6"/>
      <c r="G47" s="6" t="s">
        <v>94</v>
      </c>
      <c r="H47" s="6"/>
      <c r="I47" s="75"/>
      <c r="J47" s="73"/>
      <c r="K47" s="73"/>
      <c r="L47" s="73"/>
      <c r="M47" s="73"/>
      <c r="N47" s="73"/>
      <c r="O47" s="73"/>
      <c r="P47" s="74"/>
      <c r="Q47" s="6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customHeight="1" x14ac:dyDescent="0.15">
      <c r="A48" s="2"/>
      <c r="B48" s="6" t="e">
        <f>VLOOKUP(C48,테이블명!$A$3:$B$14,2,FALSE)</f>
        <v>#N/A</v>
      </c>
      <c r="C48" s="6" t="s">
        <v>97</v>
      </c>
      <c r="D48" s="6" t="str">
        <f>VLOOKUP(E48,컬럼명조립!B:C,2,FALSE)</f>
        <v>LAST_EDIT_DATE</v>
      </c>
      <c r="E48" s="6" t="s">
        <v>95</v>
      </c>
      <c r="F48" s="6"/>
      <c r="G48" s="6" t="s">
        <v>26</v>
      </c>
      <c r="H48" s="6">
        <v>8</v>
      </c>
      <c r="I48" s="75"/>
      <c r="J48" s="73"/>
      <c r="K48" s="73"/>
      <c r="L48" s="73"/>
      <c r="M48" s="73"/>
      <c r="N48" s="73"/>
      <c r="O48" s="73"/>
      <c r="P48" s="74"/>
      <c r="Q48" s="6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customHeight="1" x14ac:dyDescent="0.15">
      <c r="A49" s="2"/>
      <c r="B49" s="6" t="e">
        <f>VLOOKUP(C49,테이블명!$A$3:$B$14,2,FALSE)</f>
        <v>#N/A</v>
      </c>
      <c r="C49" s="6" t="s">
        <v>97</v>
      </c>
      <c r="D49" s="6" t="str">
        <f>VLOOKUP(E49,컬럼명조립!B:C,2,FALSE)</f>
        <v>LAST_EDIT_TIME</v>
      </c>
      <c r="E49" s="6" t="s">
        <v>96</v>
      </c>
      <c r="F49" s="6"/>
      <c r="G49" s="6" t="s">
        <v>94</v>
      </c>
      <c r="H49" s="6"/>
      <c r="I49" s="75"/>
      <c r="J49" s="73"/>
      <c r="K49" s="73"/>
      <c r="L49" s="73"/>
      <c r="M49" s="73"/>
      <c r="N49" s="73"/>
      <c r="O49" s="73"/>
      <c r="P49" s="74"/>
      <c r="Q49" s="6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customHeight="1" x14ac:dyDescent="0.15">
      <c r="A50" s="2"/>
      <c r="B50" s="6" t="e">
        <f>VLOOKUP(C50,테이블명!$A$3:$B$14,2,FALSE)</f>
        <v>#N/A</v>
      </c>
      <c r="C50" s="6" t="s">
        <v>143</v>
      </c>
      <c r="D50" s="6" t="str">
        <f>VLOOKUP(E50,컬럼명조립!B:C,2,FALSE)</f>
        <v>MEMB_REGI_DIVI_CODE</v>
      </c>
      <c r="E50" s="6" t="s">
        <v>12</v>
      </c>
      <c r="F50" s="6"/>
      <c r="G50" s="6" t="s">
        <v>502</v>
      </c>
      <c r="H50" s="6">
        <v>2</v>
      </c>
      <c r="I50" s="75" t="s">
        <v>13</v>
      </c>
      <c r="J50" s="73"/>
      <c r="K50" s="73"/>
      <c r="L50" s="73"/>
      <c r="M50" s="73"/>
      <c r="N50" s="73"/>
      <c r="O50" s="73"/>
      <c r="P50" s="74"/>
      <c r="Q50" s="6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customHeight="1" x14ac:dyDescent="0.15">
      <c r="A51" s="2"/>
      <c r="B51" s="6" t="e">
        <f>VLOOKUP(C51,테이블명!$A$3:$B$14,2,FALSE)</f>
        <v>#N/A</v>
      </c>
      <c r="C51" s="6" t="s">
        <v>143</v>
      </c>
      <c r="D51" s="6" t="str">
        <f>VLOOKUP(E51,컬럼명조립!B:C,2,FALSE)</f>
        <v>SERI_NO</v>
      </c>
      <c r="E51" s="6" t="s">
        <v>15</v>
      </c>
      <c r="F51" s="6"/>
      <c r="G51" s="6" t="s">
        <v>455</v>
      </c>
      <c r="H51" s="6">
        <v>12</v>
      </c>
      <c r="I51" s="75" t="s">
        <v>458</v>
      </c>
      <c r="J51" s="73"/>
      <c r="K51" s="73"/>
      <c r="L51" s="73"/>
      <c r="M51" s="73"/>
      <c r="N51" s="73"/>
      <c r="O51" s="73"/>
      <c r="P51" s="74"/>
      <c r="Q51" s="6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customHeight="1" x14ac:dyDescent="0.15">
      <c r="A52" s="2"/>
      <c r="B52" s="6" t="e">
        <f>VLOOKUP(C52,테이블명!$A$3:$B$14,2,FALSE)</f>
        <v>#N/A</v>
      </c>
      <c r="C52" s="6" t="s">
        <v>143</v>
      </c>
      <c r="D52" s="6" t="str">
        <f>VLOOKUP(E52,컬럼명조립!B:C,2,FALSE)</f>
        <v>EMPL_DEAL_SERI_NUMB</v>
      </c>
      <c r="E52" s="6" t="s">
        <v>98</v>
      </c>
      <c r="F52" s="6"/>
      <c r="G52" s="6" t="s">
        <v>455</v>
      </c>
      <c r="H52" s="6">
        <v>12</v>
      </c>
      <c r="I52" s="75"/>
      <c r="J52" s="73"/>
      <c r="K52" s="73"/>
      <c r="L52" s="73"/>
      <c r="M52" s="73"/>
      <c r="N52" s="73"/>
      <c r="O52" s="73"/>
      <c r="P52" s="74"/>
      <c r="Q52" s="6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customHeight="1" x14ac:dyDescent="0.15">
      <c r="A53" s="2"/>
      <c r="B53" s="6" t="e">
        <f>VLOOKUP(C53,테이블명!$A$3:$B$14,2,FALSE)</f>
        <v>#N/A</v>
      </c>
      <c r="C53" s="6" t="s">
        <v>143</v>
      </c>
      <c r="D53" s="6" t="str">
        <f>VLOOKUP(E53,컬럼명조립!B:C,2,FALSE)</f>
        <v>EMPL_TYPE_SERI</v>
      </c>
      <c r="E53" s="6" t="s">
        <v>144</v>
      </c>
      <c r="F53" s="6"/>
      <c r="G53" s="6" t="s">
        <v>455</v>
      </c>
      <c r="H53" s="6">
        <v>12</v>
      </c>
      <c r="I53" s="75"/>
      <c r="J53" s="73"/>
      <c r="K53" s="73"/>
      <c r="L53" s="73"/>
      <c r="M53" s="73"/>
      <c r="N53" s="73"/>
      <c r="O53" s="73"/>
      <c r="P53" s="74"/>
      <c r="Q53" s="6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customHeight="1" x14ac:dyDescent="0.15">
      <c r="A54" s="2"/>
      <c r="B54" s="6" t="e">
        <f>VLOOKUP(C54,테이블명!$A$3:$B$14,2,FALSE)</f>
        <v>#N/A</v>
      </c>
      <c r="C54" s="6" t="s">
        <v>143</v>
      </c>
      <c r="D54" s="6" t="str">
        <f>VLOOKUP(E54,컬럼명조립!B:C,2,FALSE)</f>
        <v>EMPL_CATE_MAJO_CODE</v>
      </c>
      <c r="E54" s="6" t="s">
        <v>145</v>
      </c>
      <c r="F54" s="6"/>
      <c r="G54" s="6" t="s">
        <v>502</v>
      </c>
      <c r="H54" s="6">
        <v>6</v>
      </c>
      <c r="I54" s="75" t="s">
        <v>146</v>
      </c>
      <c r="J54" s="73"/>
      <c r="K54" s="73"/>
      <c r="L54" s="73"/>
      <c r="M54" s="73"/>
      <c r="N54" s="73"/>
      <c r="O54" s="73"/>
      <c r="P54" s="74"/>
      <c r="Q54" s="6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customHeight="1" x14ac:dyDescent="0.15">
      <c r="A55" s="2"/>
      <c r="B55" s="6" t="e">
        <f>VLOOKUP(C55,테이블명!$A$3:$B$14,2,FALSE)</f>
        <v>#N/A</v>
      </c>
      <c r="C55" s="6" t="s">
        <v>143</v>
      </c>
      <c r="D55" s="6" t="e">
        <f>VLOOKUP(E55,컬럼명조립!B:C,2,FALSE)</f>
        <v>#N/A</v>
      </c>
      <c r="E55" s="6" t="s">
        <v>147</v>
      </c>
      <c r="F55" s="6"/>
      <c r="G55" s="6" t="s">
        <v>502</v>
      </c>
      <c r="H55" s="6">
        <v>6</v>
      </c>
      <c r="I55" s="75" t="s">
        <v>148</v>
      </c>
      <c r="J55" s="73"/>
      <c r="K55" s="73"/>
      <c r="L55" s="73"/>
      <c r="M55" s="73"/>
      <c r="N55" s="73"/>
      <c r="O55" s="73"/>
      <c r="P55" s="74"/>
      <c r="Q55" s="6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x14ac:dyDescent="0.15">
      <c r="B56" s="6" t="e">
        <f>VLOOKUP(C56,테이블명!$A$3:$B$14,2,FALSE)</f>
        <v>#N/A</v>
      </c>
      <c r="C56" s="6" t="s">
        <v>149</v>
      </c>
      <c r="D56" s="6" t="str">
        <f>VLOOKUP(E56,컬럼명조립!B:C,2,FALSE)</f>
        <v>MEMB_REGI_DIVI_CODE</v>
      </c>
      <c r="E56" s="7" t="s">
        <v>12</v>
      </c>
      <c r="F56" s="7"/>
      <c r="G56" s="7" t="s">
        <v>502</v>
      </c>
      <c r="H56" s="7">
        <v>2</v>
      </c>
      <c r="I56" s="72" t="s">
        <v>13</v>
      </c>
      <c r="J56" s="73"/>
      <c r="K56" s="73"/>
      <c r="L56" s="73"/>
      <c r="M56" s="73"/>
      <c r="N56" s="73"/>
      <c r="O56" s="73"/>
      <c r="P56" s="74"/>
      <c r="Q56" s="7"/>
    </row>
    <row r="57" spans="1:26" ht="17.25" customHeight="1" x14ac:dyDescent="0.15">
      <c r="B57" s="6" t="e">
        <f>VLOOKUP(C57,테이블명!$A$3:$B$14,2,FALSE)</f>
        <v>#N/A</v>
      </c>
      <c r="C57" s="6" t="s">
        <v>149</v>
      </c>
      <c r="D57" s="6" t="str">
        <f>VLOOKUP(E57,컬럼명조립!B:C,2,FALSE)</f>
        <v>SERI_NO</v>
      </c>
      <c r="E57" s="7" t="s">
        <v>15</v>
      </c>
      <c r="F57" s="7"/>
      <c r="G57" s="6" t="s">
        <v>455</v>
      </c>
      <c r="H57" s="7">
        <v>12</v>
      </c>
      <c r="I57" s="72" t="s">
        <v>17</v>
      </c>
      <c r="J57" s="73"/>
      <c r="K57" s="73"/>
      <c r="L57" s="73"/>
      <c r="M57" s="73"/>
      <c r="N57" s="73"/>
      <c r="O57" s="73"/>
      <c r="P57" s="74"/>
      <c r="Q57" s="7"/>
    </row>
    <row r="58" spans="1:26" ht="17.25" customHeight="1" x14ac:dyDescent="0.15">
      <c r="B58" s="6" t="e">
        <f>VLOOKUP(C58,테이블명!$A$3:$B$14,2,FALSE)</f>
        <v>#N/A</v>
      </c>
      <c r="C58" s="6" t="s">
        <v>149</v>
      </c>
      <c r="D58" s="6" t="str">
        <f>VLOOKUP(E58,컬럼명조립!B:C,2,FALSE)</f>
        <v>EMPL_DEAL_SERI_NUMB</v>
      </c>
      <c r="E58" s="7" t="s">
        <v>98</v>
      </c>
      <c r="F58" s="7"/>
      <c r="G58" s="6" t="s">
        <v>455</v>
      </c>
      <c r="H58" s="7">
        <v>12</v>
      </c>
      <c r="I58" s="72"/>
      <c r="J58" s="73"/>
      <c r="K58" s="73"/>
      <c r="L58" s="73"/>
      <c r="M58" s="73"/>
      <c r="N58" s="73"/>
      <c r="O58" s="73"/>
      <c r="P58" s="74"/>
      <c r="Q58" s="7"/>
    </row>
    <row r="59" spans="1:26" ht="17.25" customHeight="1" x14ac:dyDescent="0.15">
      <c r="B59" s="6" t="e">
        <f>VLOOKUP(C59,테이블명!$A$3:$B$14,2,FALSE)</f>
        <v>#N/A</v>
      </c>
      <c r="C59" s="6" t="s">
        <v>149</v>
      </c>
      <c r="D59" s="6" t="str">
        <f>VLOOKUP(E59,컬럼명조립!B:C,2,FALSE)</f>
        <v>EMPL_CATE_DIVI_CODE</v>
      </c>
      <c r="E59" s="7" t="s">
        <v>150</v>
      </c>
      <c r="F59" s="7"/>
      <c r="G59" s="7" t="s">
        <v>502</v>
      </c>
      <c r="H59" s="7">
        <v>1</v>
      </c>
      <c r="I59" s="72"/>
      <c r="J59" s="73"/>
      <c r="K59" s="73"/>
      <c r="L59" s="73"/>
      <c r="M59" s="73"/>
      <c r="N59" s="73"/>
      <c r="O59" s="73"/>
      <c r="P59" s="74"/>
      <c r="Q59" s="7"/>
    </row>
    <row r="60" spans="1:26" ht="17.25" customHeight="1" x14ac:dyDescent="0.15">
      <c r="B60" s="6" t="e">
        <f>VLOOKUP(C60,테이블명!$A$3:$B$14,2,FALSE)</f>
        <v>#N/A</v>
      </c>
      <c r="C60" s="6" t="s">
        <v>149</v>
      </c>
      <c r="D60" s="6" t="str">
        <f>VLOOKUP(E60,컬럼명조립!B:C,2,FALSE)</f>
        <v>EMPL_CATE_SMAL_CODE</v>
      </c>
      <c r="E60" s="7" t="s">
        <v>151</v>
      </c>
      <c r="F60" s="7"/>
      <c r="G60" s="7" t="s">
        <v>502</v>
      </c>
      <c r="H60" s="7">
        <v>2</v>
      </c>
      <c r="I60" s="72"/>
      <c r="J60" s="73"/>
      <c r="K60" s="73"/>
      <c r="L60" s="73"/>
      <c r="M60" s="73"/>
      <c r="N60" s="73"/>
      <c r="O60" s="73"/>
      <c r="P60" s="74"/>
      <c r="Q60" s="7"/>
    </row>
    <row r="61" spans="1:26" ht="17.25" customHeight="1" x14ac:dyDescent="0.15">
      <c r="B61" s="6" t="e">
        <f>VLOOKUP(C61,테이블명!$A$3:$B$14,2,FALSE)</f>
        <v>#N/A</v>
      </c>
      <c r="C61" s="6" t="s">
        <v>149</v>
      </c>
      <c r="D61" s="6" t="str">
        <f>VLOOKUP(E61,컬럼명조립!B:C,2,FALSE)</f>
        <v>FIRS_CREA_DATE</v>
      </c>
      <c r="E61" s="7" t="s">
        <v>92</v>
      </c>
      <c r="F61" s="7"/>
      <c r="G61" s="6" t="s">
        <v>26</v>
      </c>
      <c r="H61" s="7">
        <v>8</v>
      </c>
      <c r="I61" s="72"/>
      <c r="J61" s="73"/>
      <c r="K61" s="73"/>
      <c r="L61" s="73"/>
      <c r="M61" s="73"/>
      <c r="N61" s="73"/>
      <c r="O61" s="73"/>
      <c r="P61" s="74"/>
      <c r="Q61" s="7"/>
    </row>
    <row r="62" spans="1:26" ht="17.25" customHeight="1" x14ac:dyDescent="0.15">
      <c r="B62" s="6" t="e">
        <f>VLOOKUP(C62,테이블명!$A$3:$B$14,2,FALSE)</f>
        <v>#N/A</v>
      </c>
      <c r="C62" s="6" t="s">
        <v>149</v>
      </c>
      <c r="D62" s="6" t="str">
        <f>VLOOKUP(E62,컬럼명조립!B:C,2,FALSE)</f>
        <v>FIRS_CREA_TIME</v>
      </c>
      <c r="E62" s="7" t="s">
        <v>93</v>
      </c>
      <c r="F62" s="7"/>
      <c r="G62" s="6" t="s">
        <v>94</v>
      </c>
      <c r="H62" s="7"/>
      <c r="I62" s="72"/>
      <c r="J62" s="73"/>
      <c r="K62" s="73"/>
      <c r="L62" s="73"/>
      <c r="M62" s="73"/>
      <c r="N62" s="73"/>
      <c r="O62" s="73"/>
      <c r="P62" s="74"/>
      <c r="Q62" s="7"/>
    </row>
    <row r="63" spans="1:26" ht="17.25" customHeight="1" x14ac:dyDescent="0.15">
      <c r="B63" s="6" t="e">
        <f>VLOOKUP(C63,테이블명!$A$3:$B$14,2,FALSE)</f>
        <v>#N/A</v>
      </c>
      <c r="C63" s="6" t="s">
        <v>149</v>
      </c>
      <c r="D63" s="6" t="str">
        <f>VLOOKUP(E63,컬럼명조립!B:C,2,FALSE)</f>
        <v>LAST_EDIT_DATE</v>
      </c>
      <c r="E63" s="7" t="s">
        <v>95</v>
      </c>
      <c r="F63" s="7"/>
      <c r="G63" s="6" t="s">
        <v>26</v>
      </c>
      <c r="H63" s="7">
        <v>8</v>
      </c>
      <c r="I63" s="72"/>
      <c r="J63" s="73"/>
      <c r="K63" s="73"/>
      <c r="L63" s="73"/>
      <c r="M63" s="73"/>
      <c r="N63" s="73"/>
      <c r="O63" s="73"/>
      <c r="P63" s="74"/>
      <c r="Q63" s="7"/>
    </row>
    <row r="64" spans="1:26" ht="17.25" customHeight="1" x14ac:dyDescent="0.15">
      <c r="B64" s="6" t="e">
        <f>VLOOKUP(C64,테이블명!$A$3:$B$14,2,FALSE)</f>
        <v>#N/A</v>
      </c>
      <c r="C64" s="6" t="s">
        <v>149</v>
      </c>
      <c r="D64" s="6" t="str">
        <f>VLOOKUP(E64,컬럼명조립!B:C,2,FALSE)</f>
        <v>LAST_EDIT_TIME</v>
      </c>
      <c r="E64" s="7" t="s">
        <v>96</v>
      </c>
      <c r="F64" s="7"/>
      <c r="G64" s="6" t="s">
        <v>94</v>
      </c>
      <c r="H64" s="7"/>
      <c r="I64" s="72"/>
      <c r="J64" s="73"/>
      <c r="K64" s="73"/>
      <c r="L64" s="73"/>
      <c r="M64" s="73"/>
      <c r="N64" s="73"/>
      <c r="O64" s="73"/>
      <c r="P64" s="74"/>
      <c r="Q64" s="7"/>
    </row>
    <row r="65" spans="1:26" ht="17.25" customHeight="1" x14ac:dyDescent="0.15">
      <c r="A65" s="2"/>
      <c r="B65" s="6" t="str">
        <f>VLOOKUP(C65,테이블명!$A$3:$B$14,2,FALSE)</f>
        <v>JOB_HOPE_LST</v>
      </c>
      <c r="C65" s="6" t="s">
        <v>152</v>
      </c>
      <c r="D65" s="6" t="str">
        <f>VLOOKUP(E65,컬럼명조립!B:C,2,FALSE)</f>
        <v>MEMB_REGI_DIVI_CODE</v>
      </c>
      <c r="E65" s="6" t="s">
        <v>12</v>
      </c>
      <c r="F65" s="6"/>
      <c r="G65" s="6" t="s">
        <v>502</v>
      </c>
      <c r="H65" s="6">
        <v>2</v>
      </c>
      <c r="I65" s="75" t="s">
        <v>13</v>
      </c>
      <c r="J65" s="73"/>
      <c r="K65" s="73"/>
      <c r="L65" s="73"/>
      <c r="M65" s="73"/>
      <c r="N65" s="73"/>
      <c r="O65" s="73"/>
      <c r="P65" s="74"/>
      <c r="Q65" s="6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customHeight="1" x14ac:dyDescent="0.15">
      <c r="A66" s="2"/>
      <c r="B66" s="6" t="str">
        <f>VLOOKUP(C66,테이블명!$A$3:$B$14,2,FALSE)</f>
        <v>JOB_HOPE_LST</v>
      </c>
      <c r="C66" s="6" t="s">
        <v>152</v>
      </c>
      <c r="D66" s="6" t="str">
        <f>VLOOKUP(E66,컬럼명조립!B:C,2,FALSE)</f>
        <v>SERI_NO</v>
      </c>
      <c r="E66" s="6" t="s">
        <v>15</v>
      </c>
      <c r="F66" s="6"/>
      <c r="G66" s="6" t="s">
        <v>455</v>
      </c>
      <c r="H66" s="6">
        <v>12</v>
      </c>
      <c r="I66" s="75" t="s">
        <v>458</v>
      </c>
      <c r="J66" s="73"/>
      <c r="K66" s="73"/>
      <c r="L66" s="73"/>
      <c r="M66" s="73"/>
      <c r="N66" s="73"/>
      <c r="O66" s="73"/>
      <c r="P66" s="74"/>
      <c r="Q66" s="6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 x14ac:dyDescent="0.15">
      <c r="A67" s="2"/>
      <c r="B67" s="6" t="str">
        <f>VLOOKUP(C67,테이블명!$A$3:$B$14,2,FALSE)</f>
        <v>JOB_HOPE_LST</v>
      </c>
      <c r="C67" s="6" t="s">
        <v>152</v>
      </c>
      <c r="D67" s="6" t="str">
        <f>VLOOKUP(E67,컬럼명조립!B:C,2,FALSE)</f>
        <v>EMPL_DEAL_SERI_NUMB</v>
      </c>
      <c r="E67" s="6" t="s">
        <v>98</v>
      </c>
      <c r="F67" s="6"/>
      <c r="G67" s="6" t="s">
        <v>455</v>
      </c>
      <c r="H67" s="7">
        <v>12</v>
      </c>
      <c r="I67" s="75"/>
      <c r="J67" s="73"/>
      <c r="K67" s="73"/>
      <c r="L67" s="73"/>
      <c r="M67" s="73"/>
      <c r="N67" s="73"/>
      <c r="O67" s="73"/>
      <c r="P67" s="74"/>
      <c r="Q67" s="6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customHeight="1" x14ac:dyDescent="0.15">
      <c r="A68" s="2"/>
      <c r="B68" s="6" t="str">
        <f>VLOOKUP(C68,테이블명!$A$3:$B$14,2,FALSE)</f>
        <v>JOB_HOPE_LST</v>
      </c>
      <c r="C68" s="6" t="s">
        <v>152</v>
      </c>
      <c r="D68" s="6" t="str">
        <f>VLOOKUP(E68,컬럼명조립!B:C,2,FALSE)</f>
        <v>EMPL_HOPE_AREA_CODE</v>
      </c>
      <c r="E68" s="6" t="s">
        <v>153</v>
      </c>
      <c r="F68" s="6"/>
      <c r="G68" s="6" t="s">
        <v>502</v>
      </c>
      <c r="H68" s="6">
        <v>5</v>
      </c>
      <c r="I68" s="75"/>
      <c r="J68" s="73"/>
      <c r="K68" s="73"/>
      <c r="L68" s="73"/>
      <c r="M68" s="73"/>
      <c r="N68" s="73"/>
      <c r="O68" s="73"/>
      <c r="P68" s="74"/>
      <c r="Q68" s="6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customHeight="1" x14ac:dyDescent="0.15">
      <c r="A69" s="2"/>
      <c r="B69" s="6" t="str">
        <f>VLOOKUP(C69,테이블명!$A$3:$B$14,2,FALSE)</f>
        <v>JOB_HOPE_LST</v>
      </c>
      <c r="C69" s="6" t="s">
        <v>152</v>
      </c>
      <c r="D69" s="6" t="str">
        <f>VLOOKUP(E69,컬럼명조립!B:C,2,FALSE)</f>
        <v>EMPL_HOPE_DETA_AREA_CODE</v>
      </c>
      <c r="E69" s="6" t="s">
        <v>154</v>
      </c>
      <c r="F69" s="6"/>
      <c r="G69" s="6" t="s">
        <v>502</v>
      </c>
      <c r="H69" s="6">
        <v>5</v>
      </c>
      <c r="I69" s="72"/>
      <c r="J69" s="73"/>
      <c r="K69" s="73"/>
      <c r="L69" s="73"/>
      <c r="M69" s="73"/>
      <c r="N69" s="73"/>
      <c r="O69" s="73"/>
      <c r="P69" s="74"/>
      <c r="Q69" s="6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customHeight="1" x14ac:dyDescent="0.15">
      <c r="A70" s="2"/>
      <c r="B70" s="6" t="str">
        <f>VLOOKUP(C70,테이블명!$A$3:$B$14,2,FALSE)</f>
        <v>JOB_HOPE_LST</v>
      </c>
      <c r="C70" s="6" t="s">
        <v>152</v>
      </c>
      <c r="D70" s="6" t="str">
        <f>VLOOKUP(E70,컬럼명조립!B:C,2,FALSE)</f>
        <v>FIRS_CREA_DATE</v>
      </c>
      <c r="E70" s="6" t="s">
        <v>92</v>
      </c>
      <c r="F70" s="6"/>
      <c r="G70" s="6" t="s">
        <v>26</v>
      </c>
      <c r="H70" s="6">
        <v>8</v>
      </c>
      <c r="I70" s="72"/>
      <c r="J70" s="73"/>
      <c r="K70" s="73"/>
      <c r="L70" s="73"/>
      <c r="M70" s="73"/>
      <c r="N70" s="73"/>
      <c r="O70" s="73"/>
      <c r="P70" s="74"/>
      <c r="Q70" s="6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customHeight="1" x14ac:dyDescent="0.15">
      <c r="A71" s="2"/>
      <c r="B71" s="6" t="str">
        <f>VLOOKUP(C71,테이블명!$A$3:$B$14,2,FALSE)</f>
        <v>JOB_HOPE_LST</v>
      </c>
      <c r="C71" s="6" t="s">
        <v>152</v>
      </c>
      <c r="D71" s="6" t="str">
        <f>VLOOKUP(E71,컬럼명조립!B:C,2,FALSE)</f>
        <v>FIRS_CREA_TIME</v>
      </c>
      <c r="E71" s="6" t="s">
        <v>93</v>
      </c>
      <c r="F71" s="6"/>
      <c r="G71" s="6" t="s">
        <v>94</v>
      </c>
      <c r="H71" s="6"/>
      <c r="I71" s="72"/>
      <c r="J71" s="73"/>
      <c r="K71" s="73"/>
      <c r="L71" s="73"/>
      <c r="M71" s="73"/>
      <c r="N71" s="73"/>
      <c r="O71" s="73"/>
      <c r="P71" s="74"/>
      <c r="Q71" s="6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customHeight="1" x14ac:dyDescent="0.15">
      <c r="A72" s="2"/>
      <c r="B72" s="6" t="str">
        <f>VLOOKUP(C72,테이블명!$A$3:$B$14,2,FALSE)</f>
        <v>JOB_HOPE_LST</v>
      </c>
      <c r="C72" s="6" t="s">
        <v>152</v>
      </c>
      <c r="D72" s="6" t="str">
        <f>VLOOKUP(E72,컬럼명조립!B:C,2,FALSE)</f>
        <v>LAST_EDIT_DATE</v>
      </c>
      <c r="E72" s="6" t="s">
        <v>95</v>
      </c>
      <c r="F72" s="6"/>
      <c r="G72" s="6" t="s">
        <v>26</v>
      </c>
      <c r="H72" s="6">
        <v>8</v>
      </c>
      <c r="I72" s="72"/>
      <c r="J72" s="73"/>
      <c r="K72" s="73"/>
      <c r="L72" s="73"/>
      <c r="M72" s="73"/>
      <c r="N72" s="73"/>
      <c r="O72" s="73"/>
      <c r="P72" s="74"/>
      <c r="Q72" s="6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customHeight="1" x14ac:dyDescent="0.15">
      <c r="A73" s="2"/>
      <c r="B73" s="6" t="str">
        <f>VLOOKUP(C73,테이블명!$A$3:$B$14,2,FALSE)</f>
        <v>JOB_HOPE_LST</v>
      </c>
      <c r="C73" s="6" t="s">
        <v>152</v>
      </c>
      <c r="D73" s="6" t="str">
        <f>VLOOKUP(E73,컬럼명조립!B:C,2,FALSE)</f>
        <v>LAST_EDIT_TIME</v>
      </c>
      <c r="E73" s="6" t="s">
        <v>96</v>
      </c>
      <c r="F73" s="6"/>
      <c r="G73" s="6" t="s">
        <v>94</v>
      </c>
      <c r="H73" s="6"/>
      <c r="I73" s="72"/>
      <c r="J73" s="73"/>
      <c r="K73" s="73"/>
      <c r="L73" s="73"/>
      <c r="M73" s="73"/>
      <c r="N73" s="73"/>
      <c r="O73" s="73"/>
      <c r="P73" s="74"/>
      <c r="Q73" s="6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customHeight="1" x14ac:dyDescent="0.15">
      <c r="A74" s="2"/>
      <c r="B74" s="6" t="str">
        <f>VLOOKUP(C74,테이블명!$A$3:$B$14,2,FALSE)</f>
        <v>JOB_HUNT_INTR</v>
      </c>
      <c r="C74" s="6" t="s">
        <v>155</v>
      </c>
      <c r="D74" s="6" t="str">
        <f>VLOOKUP(E74,컬럼명조립!B:C,2,FALSE)</f>
        <v>MEMB_REGI_DIVI_CODE</v>
      </c>
      <c r="E74" s="6" t="s">
        <v>12</v>
      </c>
      <c r="F74" s="6"/>
      <c r="G74" s="6" t="s">
        <v>502</v>
      </c>
      <c r="H74" s="6">
        <v>2</v>
      </c>
      <c r="I74" s="75" t="s">
        <v>13</v>
      </c>
      <c r="J74" s="73"/>
      <c r="K74" s="73"/>
      <c r="L74" s="73"/>
      <c r="M74" s="73"/>
      <c r="N74" s="73"/>
      <c r="O74" s="73"/>
      <c r="P74" s="74"/>
      <c r="Q74" s="6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customHeight="1" x14ac:dyDescent="0.15">
      <c r="A75" s="2"/>
      <c r="B75" s="6" t="str">
        <f>VLOOKUP(C75,테이블명!$A$3:$B$14,2,FALSE)</f>
        <v>JOB_HUNT_INTR</v>
      </c>
      <c r="C75" s="6" t="s">
        <v>155</v>
      </c>
      <c r="D75" s="6" t="str">
        <f>VLOOKUP(E75,컬럼명조립!B:C,2,FALSE)</f>
        <v>SERI_NO</v>
      </c>
      <c r="E75" s="6" t="s">
        <v>15</v>
      </c>
      <c r="F75" s="6"/>
      <c r="G75" s="6" t="s">
        <v>455</v>
      </c>
      <c r="H75" s="6">
        <v>12</v>
      </c>
      <c r="I75" s="75" t="s">
        <v>458</v>
      </c>
      <c r="J75" s="73"/>
      <c r="K75" s="73"/>
      <c r="L75" s="73"/>
      <c r="M75" s="73"/>
      <c r="N75" s="73"/>
      <c r="O75" s="73"/>
      <c r="P75" s="74"/>
      <c r="Q75" s="6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customHeight="1" x14ac:dyDescent="0.15">
      <c r="A76" s="2"/>
      <c r="B76" s="6" t="str">
        <f>VLOOKUP(C76,테이블명!$A$3:$B$14,2,FALSE)</f>
        <v>JOB_HUNT_INTR</v>
      </c>
      <c r="C76" s="6" t="s">
        <v>155</v>
      </c>
      <c r="D76" s="6" t="str">
        <f>VLOOKUP(E76,컬럼명조립!B:C,2,FALSE)</f>
        <v>EMPL_DEAL_SERI_NUMB</v>
      </c>
      <c r="E76" s="6" t="s">
        <v>98</v>
      </c>
      <c r="F76" s="6"/>
      <c r="G76" s="6" t="s">
        <v>455</v>
      </c>
      <c r="H76" s="7">
        <v>12</v>
      </c>
      <c r="I76" s="75"/>
      <c r="J76" s="73"/>
      <c r="K76" s="73"/>
      <c r="L76" s="73"/>
      <c r="M76" s="73"/>
      <c r="N76" s="73"/>
      <c r="O76" s="73"/>
      <c r="P76" s="74"/>
      <c r="Q76" s="6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customHeight="1" x14ac:dyDescent="0.15">
      <c r="A77" s="2"/>
      <c r="B77" s="6" t="str">
        <f>VLOOKUP(C77,테이블명!$A$3:$B$14,2,FALSE)</f>
        <v>JOB_HUNT_INTR</v>
      </c>
      <c r="C77" s="6" t="s">
        <v>155</v>
      </c>
      <c r="D77" s="6" t="str">
        <f>VLOOKUP(E77,컬럼명조립!B:C,2,FALSE)</f>
        <v>PERS_INTR_TITL</v>
      </c>
      <c r="E77" s="6" t="s">
        <v>156</v>
      </c>
      <c r="F77" s="6"/>
      <c r="G77" s="6" t="s">
        <v>503</v>
      </c>
      <c r="H77" s="6">
        <v>100</v>
      </c>
      <c r="I77" s="72"/>
      <c r="J77" s="73"/>
      <c r="K77" s="73"/>
      <c r="L77" s="73"/>
      <c r="M77" s="73"/>
      <c r="N77" s="73"/>
      <c r="O77" s="73"/>
      <c r="P77" s="74"/>
      <c r="Q77" s="6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customHeight="1" x14ac:dyDescent="0.15">
      <c r="A78" s="2"/>
      <c r="B78" s="6" t="str">
        <f>VLOOKUP(C78,테이블명!$A$3:$B$14,2,FALSE)</f>
        <v>JOB_HUNT_INTR</v>
      </c>
      <c r="C78" s="6" t="s">
        <v>155</v>
      </c>
      <c r="D78" s="6" t="str">
        <f>VLOOKUP(E78,컬럼명조립!B:C,2,FALSE)</f>
        <v>PERS_INTR_REMA</v>
      </c>
      <c r="E78" s="6" t="s">
        <v>158</v>
      </c>
      <c r="F78" s="6"/>
      <c r="G78" s="6" t="s">
        <v>503</v>
      </c>
      <c r="H78" s="6">
        <v>1000</v>
      </c>
      <c r="I78" s="72"/>
      <c r="J78" s="73"/>
      <c r="K78" s="73"/>
      <c r="L78" s="73"/>
      <c r="M78" s="73"/>
      <c r="N78" s="73"/>
      <c r="O78" s="73"/>
      <c r="P78" s="74"/>
      <c r="Q78" s="6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customHeight="1" x14ac:dyDescent="0.15">
      <c r="A79" s="2"/>
      <c r="B79" s="6" t="str">
        <f>VLOOKUP(C79,테이블명!$A$3:$B$14,2,FALSE)</f>
        <v>JOB_HUNT_INTR</v>
      </c>
      <c r="C79" s="6" t="s">
        <v>155</v>
      </c>
      <c r="D79" s="6" t="str">
        <f>VLOOKUP(E79,컬럼명조립!B:C,2,FALSE)</f>
        <v>FIRS_CREA_DATE</v>
      </c>
      <c r="E79" s="6" t="s">
        <v>92</v>
      </c>
      <c r="F79" s="6"/>
      <c r="G79" s="6" t="s">
        <v>26</v>
      </c>
      <c r="H79" s="6">
        <v>8</v>
      </c>
      <c r="I79" s="72"/>
      <c r="J79" s="73"/>
      <c r="K79" s="73"/>
      <c r="L79" s="73"/>
      <c r="M79" s="73"/>
      <c r="N79" s="73"/>
      <c r="O79" s="73"/>
      <c r="P79" s="74"/>
      <c r="Q79" s="6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customHeight="1" x14ac:dyDescent="0.15">
      <c r="A80" s="2"/>
      <c r="B80" s="6" t="str">
        <f>VLOOKUP(C80,테이블명!$A$3:$B$14,2,FALSE)</f>
        <v>JOB_HUNT_INTR</v>
      </c>
      <c r="C80" s="6" t="s">
        <v>155</v>
      </c>
      <c r="D80" s="6" t="str">
        <f>VLOOKUP(E80,컬럼명조립!B:C,2,FALSE)</f>
        <v>FIRS_CREA_TIME</v>
      </c>
      <c r="E80" s="6" t="s">
        <v>93</v>
      </c>
      <c r="F80" s="6"/>
      <c r="G80" s="6" t="s">
        <v>94</v>
      </c>
      <c r="H80" s="6"/>
      <c r="I80" s="72"/>
      <c r="J80" s="73"/>
      <c r="K80" s="73"/>
      <c r="L80" s="73"/>
      <c r="M80" s="73"/>
      <c r="N80" s="73"/>
      <c r="O80" s="73"/>
      <c r="P80" s="74"/>
      <c r="Q80" s="6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customHeight="1" x14ac:dyDescent="0.15">
      <c r="A81" s="2"/>
      <c r="B81" s="6" t="str">
        <f>VLOOKUP(C81,테이블명!$A$3:$B$14,2,FALSE)</f>
        <v>JOB_HUNT_INTR</v>
      </c>
      <c r="C81" s="6" t="s">
        <v>155</v>
      </c>
      <c r="D81" s="6" t="str">
        <f>VLOOKUP(E81,컬럼명조립!B:C,2,FALSE)</f>
        <v>LAST_EDIT_DATE</v>
      </c>
      <c r="E81" s="6" t="s">
        <v>95</v>
      </c>
      <c r="F81" s="6"/>
      <c r="G81" s="6" t="s">
        <v>26</v>
      </c>
      <c r="H81" s="6">
        <v>8</v>
      </c>
      <c r="I81" s="72"/>
      <c r="J81" s="73"/>
      <c r="K81" s="73"/>
      <c r="L81" s="73"/>
      <c r="M81" s="73"/>
      <c r="N81" s="73"/>
      <c r="O81" s="73"/>
      <c r="P81" s="74"/>
      <c r="Q81" s="6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customHeight="1" x14ac:dyDescent="0.15">
      <c r="A82" s="2"/>
      <c r="B82" s="6" t="str">
        <f>VLOOKUP(C82,테이블명!$A$3:$B$14,2,FALSE)</f>
        <v>JOB_HUNT_INTR</v>
      </c>
      <c r="C82" s="6" t="s">
        <v>155</v>
      </c>
      <c r="D82" s="6" t="str">
        <f>VLOOKUP(E82,컬럼명조립!B:C,2,FALSE)</f>
        <v>LAST_EDIT_TIME</v>
      </c>
      <c r="E82" s="6" t="s">
        <v>96</v>
      </c>
      <c r="F82" s="6"/>
      <c r="G82" s="6" t="s">
        <v>94</v>
      </c>
      <c r="H82" s="6"/>
      <c r="I82" s="72"/>
      <c r="J82" s="73"/>
      <c r="K82" s="73"/>
      <c r="L82" s="73"/>
      <c r="M82" s="73"/>
      <c r="N82" s="73"/>
      <c r="O82" s="73"/>
      <c r="P82" s="74"/>
      <c r="Q82" s="6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customHeight="1" x14ac:dyDescent="0.15">
      <c r="A83" s="2"/>
      <c r="B83" s="6" t="str">
        <f>VLOOKUP(C83,테이블명!$A$3:$B$14,2,FALSE)</f>
        <v>COMM_CODE_LST</v>
      </c>
      <c r="C83" s="6" t="s">
        <v>159</v>
      </c>
      <c r="D83" s="6" t="str">
        <f>VLOOKUP(E83,컬럼명조립!B:C,2,FALSE)</f>
        <v>MAJO_CODE</v>
      </c>
      <c r="E83" s="6" t="s">
        <v>160</v>
      </c>
      <c r="F83" s="6"/>
      <c r="G83" s="6" t="s">
        <v>502</v>
      </c>
      <c r="H83" s="6">
        <v>6</v>
      </c>
      <c r="I83" s="75"/>
      <c r="J83" s="73"/>
      <c r="K83" s="73"/>
      <c r="L83" s="73"/>
      <c r="M83" s="73"/>
      <c r="N83" s="73"/>
      <c r="O83" s="73"/>
      <c r="P83" s="74"/>
      <c r="Q83" s="6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customHeight="1" x14ac:dyDescent="0.15">
      <c r="A84" s="2"/>
      <c r="B84" s="6" t="str">
        <f>VLOOKUP(C84,테이블명!$A$3:$B$14,2,FALSE)</f>
        <v>COMM_CODE_LST</v>
      </c>
      <c r="C84" s="6" t="s">
        <v>159</v>
      </c>
      <c r="D84" s="6" t="str">
        <f>VLOOKUP(E84,컬럼명조립!B:C,2,FALSE)</f>
        <v>MIDD_CODE</v>
      </c>
      <c r="E84" s="6" t="s">
        <v>161</v>
      </c>
      <c r="F84" s="6"/>
      <c r="G84" s="6" t="s">
        <v>502</v>
      </c>
      <c r="H84" s="6">
        <v>6</v>
      </c>
      <c r="I84" s="75"/>
      <c r="J84" s="73"/>
      <c r="K84" s="73"/>
      <c r="L84" s="73"/>
      <c r="M84" s="73"/>
      <c r="N84" s="73"/>
      <c r="O84" s="73"/>
      <c r="P84" s="74"/>
      <c r="Q84" s="6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customHeight="1" x14ac:dyDescent="0.15">
      <c r="A85" s="2"/>
      <c r="B85" s="6" t="str">
        <f>VLOOKUP(C85,테이블명!$A$3:$B$14,2,FALSE)</f>
        <v>COMM_CODE_LST</v>
      </c>
      <c r="C85" s="6" t="s">
        <v>159</v>
      </c>
      <c r="D85" s="6" t="str">
        <f>VLOOKUP(E85,컬럼명조립!B:C,2,FALSE)</f>
        <v>MAJO_TITL</v>
      </c>
      <c r="E85" s="6" t="s">
        <v>162</v>
      </c>
      <c r="F85" s="6"/>
      <c r="G85" s="6" t="s">
        <v>502</v>
      </c>
      <c r="H85" s="6">
        <v>100</v>
      </c>
      <c r="I85" s="72"/>
      <c r="J85" s="73"/>
      <c r="K85" s="73"/>
      <c r="L85" s="73"/>
      <c r="M85" s="73"/>
      <c r="N85" s="73"/>
      <c r="O85" s="73"/>
      <c r="P85" s="74"/>
      <c r="Q85" s="6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customHeight="1" x14ac:dyDescent="0.15">
      <c r="A86" s="2"/>
      <c r="B86" s="6" t="str">
        <f>VLOOKUP(C86,테이블명!$A$3:$B$14,2,FALSE)</f>
        <v>COMM_CODE_LST</v>
      </c>
      <c r="C86" s="6" t="s">
        <v>159</v>
      </c>
      <c r="D86" s="6" t="str">
        <f>VLOOKUP(E86,컬럼명조립!B:C,2,FALSE)</f>
        <v>SMAL_NAME</v>
      </c>
      <c r="E86" s="6" t="s">
        <v>163</v>
      </c>
      <c r="F86" s="6"/>
      <c r="G86" s="6" t="s">
        <v>502</v>
      </c>
      <c r="H86" s="6">
        <v>100</v>
      </c>
      <c r="I86" s="72"/>
      <c r="J86" s="73"/>
      <c r="K86" s="73"/>
      <c r="L86" s="73"/>
      <c r="M86" s="73"/>
      <c r="N86" s="73"/>
      <c r="O86" s="73"/>
      <c r="P86" s="74"/>
      <c r="Q86" s="6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customHeight="1" x14ac:dyDescent="0.15">
      <c r="A87" s="2"/>
      <c r="B87" s="6" t="str">
        <f>VLOOKUP(C87,테이블명!$A$3:$B$14,2,FALSE)</f>
        <v>COMM_CODE_LST</v>
      </c>
      <c r="C87" s="6" t="s">
        <v>159</v>
      </c>
      <c r="D87" s="6" t="str">
        <f>VLOOKUP(E87,컬럼명조립!B:C,2,FALSE)</f>
        <v>MAJO_COMP_TITL</v>
      </c>
      <c r="E87" s="6" t="s">
        <v>164</v>
      </c>
      <c r="F87" s="6"/>
      <c r="G87" s="6" t="s">
        <v>502</v>
      </c>
      <c r="H87" s="6">
        <v>50</v>
      </c>
      <c r="I87" s="72"/>
      <c r="J87" s="73"/>
      <c r="K87" s="73"/>
      <c r="L87" s="73"/>
      <c r="M87" s="73"/>
      <c r="N87" s="73"/>
      <c r="O87" s="73"/>
      <c r="P87" s="74"/>
      <c r="Q87" s="6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customHeight="1" x14ac:dyDescent="0.15">
      <c r="A88" s="2"/>
      <c r="B88" s="6" t="str">
        <f>VLOOKUP(C88,테이블명!$A$3:$B$14,2,FALSE)</f>
        <v>COMM_CODE_LST</v>
      </c>
      <c r="C88" s="6" t="s">
        <v>159</v>
      </c>
      <c r="D88" s="6" t="str">
        <f>VLOOKUP(E88,컬럼명조립!B:C,2,FALSE)</f>
        <v>MIDD_COMP_TITL</v>
      </c>
      <c r="E88" s="6" t="s">
        <v>165</v>
      </c>
      <c r="F88" s="6"/>
      <c r="G88" s="6" t="s">
        <v>502</v>
      </c>
      <c r="H88" s="6">
        <v>50</v>
      </c>
      <c r="I88" s="72"/>
      <c r="J88" s="73"/>
      <c r="K88" s="73"/>
      <c r="L88" s="73"/>
      <c r="M88" s="73"/>
      <c r="N88" s="73"/>
      <c r="O88" s="73"/>
      <c r="P88" s="74"/>
      <c r="Q88" s="6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customHeight="1" x14ac:dyDescent="0.15">
      <c r="A89" s="2"/>
      <c r="B89" s="6" t="str">
        <f>VLOOKUP(C89,테이블명!$A$3:$B$14,2,FALSE)</f>
        <v>COMM_CODE_LST</v>
      </c>
      <c r="C89" s="6" t="s">
        <v>159</v>
      </c>
      <c r="D89" s="6" t="str">
        <f>VLOOKUP(E89,컬럼명조립!B:C,2,FALSE)</f>
        <v>FIRS_CREA_DATE</v>
      </c>
      <c r="E89" s="6" t="s">
        <v>92</v>
      </c>
      <c r="F89" s="6"/>
      <c r="G89" s="6" t="s">
        <v>26</v>
      </c>
      <c r="H89" s="6">
        <v>8</v>
      </c>
      <c r="I89" s="72"/>
      <c r="J89" s="73"/>
      <c r="K89" s="73"/>
      <c r="L89" s="73"/>
      <c r="M89" s="73"/>
      <c r="N89" s="73"/>
      <c r="O89" s="73"/>
      <c r="P89" s="74"/>
      <c r="Q89" s="6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customHeight="1" x14ac:dyDescent="0.15">
      <c r="A90" s="2"/>
      <c r="B90" s="6" t="str">
        <f>VLOOKUP(C90,테이블명!$A$3:$B$14,2,FALSE)</f>
        <v>COMM_CODE_LST</v>
      </c>
      <c r="C90" s="6" t="s">
        <v>159</v>
      </c>
      <c r="D90" s="6" t="str">
        <f>VLOOKUP(E90,컬럼명조립!B:C,2,FALSE)</f>
        <v>FIRS_CREA_TIME</v>
      </c>
      <c r="E90" s="6" t="s">
        <v>93</v>
      </c>
      <c r="F90" s="6"/>
      <c r="G90" s="6" t="s">
        <v>94</v>
      </c>
      <c r="H90" s="6"/>
      <c r="I90" s="72"/>
      <c r="J90" s="73"/>
      <c r="K90" s="73"/>
      <c r="L90" s="73"/>
      <c r="M90" s="73"/>
      <c r="N90" s="73"/>
      <c r="O90" s="73"/>
      <c r="P90" s="74"/>
      <c r="Q90" s="6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customHeight="1" x14ac:dyDescent="0.15">
      <c r="A91" s="2"/>
      <c r="B91" s="6" t="str">
        <f>VLOOKUP(C91,테이블명!$A$3:$B$14,2,FALSE)</f>
        <v>COMM_CODE_LST</v>
      </c>
      <c r="C91" s="6" t="s">
        <v>159</v>
      </c>
      <c r="D91" s="6" t="str">
        <f>VLOOKUP(E91,컬럼명조립!B:C,2,FALSE)</f>
        <v>LAST_EDIT_DATE</v>
      </c>
      <c r="E91" s="6" t="s">
        <v>95</v>
      </c>
      <c r="F91" s="6"/>
      <c r="G91" s="6" t="s">
        <v>26</v>
      </c>
      <c r="H91" s="6">
        <v>8</v>
      </c>
      <c r="I91" s="72"/>
      <c r="J91" s="73"/>
      <c r="K91" s="73"/>
      <c r="L91" s="73"/>
      <c r="M91" s="73"/>
      <c r="N91" s="73"/>
      <c r="O91" s="73"/>
      <c r="P91" s="74"/>
      <c r="Q91" s="6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customHeight="1" x14ac:dyDescent="0.15">
      <c r="A92" s="2"/>
      <c r="B92" s="6" t="str">
        <f>VLOOKUP(C92,테이블명!$A$3:$B$14,2,FALSE)</f>
        <v>COMM_CODE_LST</v>
      </c>
      <c r="C92" s="6" t="s">
        <v>159</v>
      </c>
      <c r="D92" s="6" t="str">
        <f>VLOOKUP(E92,컬럼명조립!B:C,2,FALSE)</f>
        <v>LAST_EDIT_TIME</v>
      </c>
      <c r="E92" s="6" t="s">
        <v>96</v>
      </c>
      <c r="F92" s="6"/>
      <c r="G92" s="6" t="s">
        <v>94</v>
      </c>
      <c r="H92" s="6"/>
      <c r="I92" s="72"/>
      <c r="J92" s="73"/>
      <c r="K92" s="73"/>
      <c r="L92" s="73"/>
      <c r="M92" s="73"/>
      <c r="N92" s="73"/>
      <c r="O92" s="73"/>
      <c r="P92" s="74"/>
      <c r="Q92" s="6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customHeight="1" x14ac:dyDescent="0.15">
      <c r="B93" s="6" t="str">
        <f>VLOOKUP(C93,테이블명!$A$3:$B$14,2,FALSE)</f>
        <v>SEQ_ACCT_LST</v>
      </c>
      <c r="C93" s="6" t="s">
        <v>166</v>
      </c>
      <c r="D93" s="6" t="str">
        <f>VLOOKUP(E93,컬럼명조립!B:C,2,FALSE)</f>
        <v>JOB_DIVI_CODE</v>
      </c>
      <c r="E93" s="7" t="s">
        <v>167</v>
      </c>
      <c r="F93" s="7"/>
      <c r="G93" s="7" t="s">
        <v>502</v>
      </c>
      <c r="H93" s="7">
        <v>6</v>
      </c>
      <c r="I93" s="75"/>
      <c r="J93" s="73"/>
      <c r="K93" s="73"/>
      <c r="L93" s="73"/>
      <c r="M93" s="73"/>
      <c r="N93" s="73"/>
      <c r="O93" s="73"/>
      <c r="P93" s="74"/>
      <c r="Q93" s="7"/>
    </row>
    <row r="94" spans="1:26" ht="17.25" customHeight="1" x14ac:dyDescent="0.15">
      <c r="B94" s="6" t="str">
        <f>VLOOKUP(C94,테이블명!$A$3:$B$14,2,FALSE)</f>
        <v>SEQ_ACCT_LST</v>
      </c>
      <c r="C94" s="6" t="s">
        <v>166</v>
      </c>
      <c r="D94" s="6" t="str">
        <f>VLOOKUP(E94,컬럼명조립!B:C,2,FALSE)</f>
        <v>ACCR_DIVI_CODE</v>
      </c>
      <c r="E94" s="7" t="s">
        <v>168</v>
      </c>
      <c r="F94" s="7"/>
      <c r="G94" s="7" t="s">
        <v>502</v>
      </c>
      <c r="H94" s="7">
        <v>6</v>
      </c>
      <c r="I94" s="75"/>
      <c r="J94" s="73"/>
      <c r="K94" s="73"/>
      <c r="L94" s="73"/>
      <c r="M94" s="73"/>
      <c r="N94" s="73"/>
      <c r="O94" s="73"/>
      <c r="P94" s="74"/>
      <c r="Q94" s="7"/>
    </row>
    <row r="95" spans="1:26" ht="17.25" customHeight="1" x14ac:dyDescent="0.15">
      <c r="B95" s="6" t="str">
        <f>VLOOKUP(C95,테이블명!$A$3:$B$14,2,FALSE)</f>
        <v>SEQ_ACCT_LST</v>
      </c>
      <c r="C95" s="6" t="s">
        <v>166</v>
      </c>
      <c r="D95" s="6" t="str">
        <f>VLOOKUP(E95,컬럼명조립!B:C,2,FALSE)</f>
        <v>SERI_NO</v>
      </c>
      <c r="E95" s="7" t="s">
        <v>15</v>
      </c>
      <c r="F95" s="7"/>
      <c r="G95" s="6" t="s">
        <v>455</v>
      </c>
      <c r="H95" s="7">
        <v>12</v>
      </c>
      <c r="I95" s="75"/>
      <c r="J95" s="73"/>
      <c r="K95" s="73"/>
      <c r="L95" s="73"/>
      <c r="M95" s="73"/>
      <c r="N95" s="73"/>
      <c r="O95" s="73"/>
      <c r="P95" s="74"/>
      <c r="Q95" s="7"/>
    </row>
    <row r="96" spans="1:26" ht="17.25" customHeight="1" x14ac:dyDescent="0.15">
      <c r="B96" s="6" t="str">
        <f>VLOOKUP(C96,테이블명!$A$3:$B$14,2,FALSE)</f>
        <v>SEQ_ACCT_LST</v>
      </c>
      <c r="C96" s="6" t="s">
        <v>166</v>
      </c>
      <c r="D96" s="6" t="str">
        <f>VLOOKUP(E96,컬럼명조립!B:C,2,FALSE)</f>
        <v>FIRS_CREA_DATE</v>
      </c>
      <c r="E96" s="7" t="s">
        <v>92</v>
      </c>
      <c r="F96" s="7"/>
      <c r="G96" s="6" t="s">
        <v>26</v>
      </c>
      <c r="H96" s="7">
        <v>8</v>
      </c>
      <c r="I96" s="72"/>
      <c r="J96" s="73"/>
      <c r="K96" s="73"/>
      <c r="L96" s="73"/>
      <c r="M96" s="73"/>
      <c r="N96" s="73"/>
      <c r="O96" s="73"/>
      <c r="P96" s="74"/>
      <c r="Q96" s="7"/>
    </row>
    <row r="97" spans="1:26" ht="17.25" customHeight="1" x14ac:dyDescent="0.15">
      <c r="B97" s="6" t="str">
        <f>VLOOKUP(C97,테이블명!$A$3:$B$14,2,FALSE)</f>
        <v>SEQ_ACCT_LST</v>
      </c>
      <c r="C97" s="6" t="s">
        <v>166</v>
      </c>
      <c r="D97" s="6" t="str">
        <f>VLOOKUP(E97,컬럼명조립!B:C,2,FALSE)</f>
        <v>FIRS_CREA_TIME</v>
      </c>
      <c r="E97" s="7" t="s">
        <v>93</v>
      </c>
      <c r="F97" s="7"/>
      <c r="G97" s="6" t="s">
        <v>94</v>
      </c>
      <c r="H97" s="7"/>
      <c r="I97" s="72"/>
      <c r="J97" s="73"/>
      <c r="K97" s="73"/>
      <c r="L97" s="73"/>
      <c r="M97" s="73"/>
      <c r="N97" s="73"/>
      <c r="O97" s="73"/>
      <c r="P97" s="74"/>
      <c r="Q97" s="7"/>
    </row>
    <row r="98" spans="1:26" ht="17.25" customHeight="1" x14ac:dyDescent="0.15">
      <c r="B98" s="6" t="str">
        <f>VLOOKUP(C98,테이블명!$A$3:$B$14,2,FALSE)</f>
        <v>SEQ_ACCT_LST</v>
      </c>
      <c r="C98" s="6" t="s">
        <v>166</v>
      </c>
      <c r="D98" s="6" t="str">
        <f>VLOOKUP(E98,컬럼명조립!B:C,2,FALSE)</f>
        <v>LAST_EDIT_DATE</v>
      </c>
      <c r="E98" s="7" t="s">
        <v>95</v>
      </c>
      <c r="F98" s="7"/>
      <c r="G98" s="6" t="s">
        <v>26</v>
      </c>
      <c r="H98" s="7">
        <v>8</v>
      </c>
      <c r="I98" s="72"/>
      <c r="J98" s="73"/>
      <c r="K98" s="73"/>
      <c r="L98" s="73"/>
      <c r="M98" s="73"/>
      <c r="N98" s="73"/>
      <c r="O98" s="73"/>
      <c r="P98" s="74"/>
      <c r="Q98" s="7"/>
    </row>
    <row r="99" spans="1:26" ht="17.25" customHeight="1" x14ac:dyDescent="0.15">
      <c r="B99" s="6" t="str">
        <f>VLOOKUP(C99,테이블명!$A$3:$B$14,2,FALSE)</f>
        <v>SEQ_ACCT_LST</v>
      </c>
      <c r="C99" s="6" t="s">
        <v>166</v>
      </c>
      <c r="D99" s="6" t="str">
        <f>VLOOKUP(E99,컬럼명조립!B:C,2,FALSE)</f>
        <v>LAST_EDIT_TIME</v>
      </c>
      <c r="E99" s="7" t="s">
        <v>96</v>
      </c>
      <c r="F99" s="7"/>
      <c r="G99" s="6" t="s">
        <v>94</v>
      </c>
      <c r="H99" s="7"/>
      <c r="I99" s="72"/>
      <c r="J99" s="73"/>
      <c r="K99" s="73"/>
      <c r="L99" s="73"/>
      <c r="M99" s="73"/>
      <c r="N99" s="73"/>
      <c r="O99" s="73"/>
      <c r="P99" s="74"/>
      <c r="Q99" s="7"/>
    </row>
    <row r="100" spans="1:26" ht="17.25" customHeight="1" x14ac:dyDescent="0.15">
      <c r="A100" s="2"/>
      <c r="B100" s="6" t="e">
        <f>VLOOKUP(C100,테이블명!$A$3:$B$14,2,FALSE)</f>
        <v>#N/A</v>
      </c>
      <c r="C100" s="6" t="s">
        <v>169</v>
      </c>
      <c r="D100" s="6" t="str">
        <f>VLOOKUP(E100,컬럼명조립!B:C,2,FALSE)</f>
        <v>MEMB_REGI_DIVI_CODE</v>
      </c>
      <c r="E100" s="6" t="s">
        <v>12</v>
      </c>
      <c r="F100" s="6"/>
      <c r="G100" s="6" t="s">
        <v>502</v>
      </c>
      <c r="H100" s="6">
        <v>2</v>
      </c>
      <c r="I100" s="75" t="s">
        <v>13</v>
      </c>
      <c r="J100" s="73"/>
      <c r="K100" s="73"/>
      <c r="L100" s="73"/>
      <c r="M100" s="73"/>
      <c r="N100" s="73"/>
      <c r="O100" s="73"/>
      <c r="P100" s="74"/>
      <c r="Q100" s="6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customHeight="1" x14ac:dyDescent="0.15">
      <c r="A101" s="2"/>
      <c r="B101" s="6" t="e">
        <f>VLOOKUP(C101,테이블명!$A$3:$B$14,2,FALSE)</f>
        <v>#N/A</v>
      </c>
      <c r="C101" s="6" t="s">
        <v>169</v>
      </c>
      <c r="D101" s="6" t="str">
        <f>VLOOKUP(E101,컬럼명조립!B:C,2,FALSE)</f>
        <v>SERI_NO</v>
      </c>
      <c r="E101" s="6" t="s">
        <v>15</v>
      </c>
      <c r="F101" s="6"/>
      <c r="G101" s="6" t="s">
        <v>455</v>
      </c>
      <c r="H101" s="6">
        <v>12</v>
      </c>
      <c r="I101" s="75" t="s">
        <v>458</v>
      </c>
      <c r="J101" s="73"/>
      <c r="K101" s="73"/>
      <c r="L101" s="73"/>
      <c r="M101" s="73"/>
      <c r="N101" s="73"/>
      <c r="O101" s="73"/>
      <c r="P101" s="74"/>
      <c r="Q101" s="6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customHeight="1" x14ac:dyDescent="0.15">
      <c r="A102" s="2"/>
      <c r="B102" s="6" t="e">
        <f>VLOOKUP(C102,테이블명!$A$3:$B$14,2,FALSE)</f>
        <v>#N/A</v>
      </c>
      <c r="C102" s="6" t="s">
        <v>169</v>
      </c>
      <c r="D102" s="6" t="str">
        <f>VLOOKUP(E102,컬럼명조립!B:C,2,FALSE)</f>
        <v>DISS_HAND_SERI</v>
      </c>
      <c r="E102" s="6" t="s">
        <v>170</v>
      </c>
      <c r="F102" s="6"/>
      <c r="G102" s="6" t="s">
        <v>455</v>
      </c>
      <c r="H102" s="7">
        <v>12</v>
      </c>
      <c r="I102" s="75"/>
      <c r="J102" s="73"/>
      <c r="K102" s="73"/>
      <c r="L102" s="73"/>
      <c r="M102" s="73"/>
      <c r="N102" s="73"/>
      <c r="O102" s="73"/>
      <c r="P102" s="74"/>
      <c r="Q102" s="6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customHeight="1" x14ac:dyDescent="0.15">
      <c r="A103" s="2"/>
      <c r="B103" s="6" t="e">
        <f>VLOOKUP(C103,테이블명!$A$3:$B$14,2,FALSE)</f>
        <v>#N/A</v>
      </c>
      <c r="C103" s="6" t="s">
        <v>169</v>
      </c>
      <c r="D103" s="6" t="str">
        <f>VLOOKUP(E103,컬럼명조립!B:C,2,FALSE)</f>
        <v>DISS_ACCE_DATE</v>
      </c>
      <c r="E103" s="6" t="s">
        <v>171</v>
      </c>
      <c r="F103" s="6"/>
      <c r="G103" s="6" t="s">
        <v>26</v>
      </c>
      <c r="H103" s="6">
        <v>8</v>
      </c>
      <c r="I103" s="72"/>
      <c r="J103" s="73"/>
      <c r="K103" s="73"/>
      <c r="L103" s="73"/>
      <c r="M103" s="73"/>
      <c r="N103" s="73"/>
      <c r="O103" s="73"/>
      <c r="P103" s="74"/>
      <c r="Q103" s="6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customHeight="1" x14ac:dyDescent="0.15">
      <c r="A104" s="2"/>
      <c r="B104" s="6" t="e">
        <f>VLOOKUP(C104,테이블명!$A$3:$B$14,2,FALSE)</f>
        <v>#N/A</v>
      </c>
      <c r="C104" s="6" t="s">
        <v>169</v>
      </c>
      <c r="D104" s="6" t="str">
        <f>VLOOKUP(E104,컬럼명조립!B:C,2,FALSE)</f>
        <v>DISS_ACCE_TIME</v>
      </c>
      <c r="E104" s="6" t="s">
        <v>172</v>
      </c>
      <c r="F104" s="6"/>
      <c r="G104" s="6" t="s">
        <v>94</v>
      </c>
      <c r="H104" s="6"/>
      <c r="I104" s="72"/>
      <c r="J104" s="73"/>
      <c r="K104" s="73"/>
      <c r="L104" s="73"/>
      <c r="M104" s="73"/>
      <c r="N104" s="73"/>
      <c r="O104" s="73"/>
      <c r="P104" s="74"/>
      <c r="Q104" s="6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customHeight="1" x14ac:dyDescent="0.15">
      <c r="A105" s="2"/>
      <c r="B105" s="6" t="e">
        <f>VLOOKUP(C105,테이블명!$A$3:$B$14,2,FALSE)</f>
        <v>#N/A</v>
      </c>
      <c r="C105" s="6" t="s">
        <v>169</v>
      </c>
      <c r="D105" s="6" t="str">
        <f>VLOOKUP(E105,컬럼명조립!B:C,2,FALSE)</f>
        <v>DISS_ACCE_CUST</v>
      </c>
      <c r="E105" s="6" t="s">
        <v>173</v>
      </c>
      <c r="F105" s="6"/>
      <c r="G105" s="6" t="s">
        <v>16</v>
      </c>
      <c r="H105" s="6"/>
      <c r="I105" s="72"/>
      <c r="J105" s="73"/>
      <c r="K105" s="73"/>
      <c r="L105" s="73"/>
      <c r="M105" s="73"/>
      <c r="N105" s="73"/>
      <c r="O105" s="73"/>
      <c r="P105" s="74"/>
      <c r="Q105" s="6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customHeight="1" x14ac:dyDescent="0.15">
      <c r="A106" s="2"/>
      <c r="B106" s="6" t="e">
        <f>VLOOKUP(C106,테이블명!$A$3:$B$14,2,FALSE)</f>
        <v>#N/A</v>
      </c>
      <c r="C106" s="6" t="s">
        <v>169</v>
      </c>
      <c r="D106" s="6" t="str">
        <f>VLOOKUP(E106,컬럼명조립!B:C,2,FALSE)</f>
        <v>DISS_ACCE_CUST_RERA</v>
      </c>
      <c r="E106" s="6" t="s">
        <v>174</v>
      </c>
      <c r="F106" s="6"/>
      <c r="G106" s="6" t="s">
        <v>502</v>
      </c>
      <c r="H106" s="6">
        <v>6</v>
      </c>
      <c r="I106" s="72"/>
      <c r="J106" s="73"/>
      <c r="K106" s="73"/>
      <c r="L106" s="73"/>
      <c r="M106" s="73"/>
      <c r="N106" s="73"/>
      <c r="O106" s="73"/>
      <c r="P106" s="74"/>
      <c r="Q106" s="6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customHeight="1" x14ac:dyDescent="0.15">
      <c r="A107" s="2"/>
      <c r="B107" s="6" t="e">
        <f>VLOOKUP(C107,테이블명!$A$3:$B$14,2,FALSE)</f>
        <v>#N/A</v>
      </c>
      <c r="C107" s="6" t="s">
        <v>169</v>
      </c>
      <c r="D107" s="6" t="str">
        <f>VLOOKUP(E107,컬럼명조립!B:C,2,FALSE)</f>
        <v>DISS_CATE_CODE</v>
      </c>
      <c r="E107" s="6" t="s">
        <v>91</v>
      </c>
      <c r="F107" s="6"/>
      <c r="G107" s="6" t="s">
        <v>502</v>
      </c>
      <c r="H107" s="6">
        <v>6</v>
      </c>
      <c r="I107" s="72"/>
      <c r="J107" s="73"/>
      <c r="K107" s="73"/>
      <c r="L107" s="73"/>
      <c r="M107" s="73"/>
      <c r="N107" s="73"/>
      <c r="O107" s="73"/>
      <c r="P107" s="74"/>
      <c r="Q107" s="6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customHeight="1" x14ac:dyDescent="0.15">
      <c r="A108" s="2"/>
      <c r="B108" s="6" t="e">
        <f>VLOOKUP(C108,테이블명!$A$3:$B$14,2,FALSE)</f>
        <v>#N/A</v>
      </c>
      <c r="C108" s="6" t="s">
        <v>169</v>
      </c>
      <c r="D108" s="6" t="str">
        <f>VLOOKUP(E108,컬럼명조립!B:C,2,FALSE)</f>
        <v>DISS_DETA_INFO</v>
      </c>
      <c r="E108" s="6" t="s">
        <v>175</v>
      </c>
      <c r="F108" s="6"/>
      <c r="G108" s="6" t="s">
        <v>502</v>
      </c>
      <c r="H108" s="6">
        <v>1000</v>
      </c>
      <c r="I108" s="72"/>
      <c r="J108" s="73"/>
      <c r="K108" s="73"/>
      <c r="L108" s="73"/>
      <c r="M108" s="73"/>
      <c r="N108" s="73"/>
      <c r="O108" s="73"/>
      <c r="P108" s="74"/>
      <c r="Q108" s="6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customHeight="1" x14ac:dyDescent="0.15">
      <c r="A109" s="2"/>
      <c r="B109" s="6" t="e">
        <f>VLOOKUP(C109,테이블명!$A$3:$B$14,2,FALSE)</f>
        <v>#N/A</v>
      </c>
      <c r="C109" s="6" t="s">
        <v>169</v>
      </c>
      <c r="D109" s="6" t="str">
        <f>VLOOKUP(E109,컬럼명조립!B:C,2,FALSE)</f>
        <v>DEAL_STOP_YN</v>
      </c>
      <c r="E109" s="6" t="s">
        <v>90</v>
      </c>
      <c r="F109" s="6"/>
      <c r="G109" s="6" t="s">
        <v>502</v>
      </c>
      <c r="H109" s="6">
        <v>1</v>
      </c>
      <c r="I109" s="72"/>
      <c r="J109" s="73"/>
      <c r="K109" s="73"/>
      <c r="L109" s="73"/>
      <c r="M109" s="73"/>
      <c r="N109" s="73"/>
      <c r="O109" s="73"/>
      <c r="P109" s="74"/>
      <c r="Q109" s="6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customHeight="1" x14ac:dyDescent="0.15">
      <c r="A110" s="2"/>
      <c r="B110" s="6" t="e">
        <f>VLOOKUP(C110,테이블명!$A$3:$B$14,2,FALSE)</f>
        <v>#N/A</v>
      </c>
      <c r="C110" s="6" t="s">
        <v>169</v>
      </c>
      <c r="D110" s="6" t="str">
        <f>VLOOKUP(E110,컬럼명조립!B:C,2,FALSE)</f>
        <v>REGI_ACCE_YN</v>
      </c>
      <c r="E110" s="6" t="s">
        <v>176</v>
      </c>
      <c r="F110" s="6"/>
      <c r="G110" s="6" t="s">
        <v>502</v>
      </c>
      <c r="H110" s="6">
        <v>1</v>
      </c>
      <c r="I110" s="72"/>
      <c r="J110" s="73"/>
      <c r="K110" s="73"/>
      <c r="L110" s="73"/>
      <c r="M110" s="73"/>
      <c r="N110" s="73"/>
      <c r="O110" s="73"/>
      <c r="P110" s="74"/>
      <c r="Q110" s="6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customHeight="1" x14ac:dyDescent="0.15">
      <c r="A111" s="2"/>
      <c r="B111" s="6" t="e">
        <f>VLOOKUP(C111,테이블명!$A$3:$B$14,2,FALSE)</f>
        <v>#N/A</v>
      </c>
      <c r="C111" s="6" t="s">
        <v>169</v>
      </c>
      <c r="D111" s="6" t="str">
        <f>VLOOKUP(E111,컬럼명조립!B:C,2,FALSE)</f>
        <v>REGI_ACCE_CONT</v>
      </c>
      <c r="E111" s="6" t="s">
        <v>177</v>
      </c>
      <c r="F111" s="6"/>
      <c r="G111" s="6" t="s">
        <v>502</v>
      </c>
      <c r="H111" s="6">
        <v>1000</v>
      </c>
      <c r="I111" s="72"/>
      <c r="J111" s="73"/>
      <c r="K111" s="73"/>
      <c r="L111" s="73"/>
      <c r="M111" s="73"/>
      <c r="N111" s="73"/>
      <c r="O111" s="73"/>
      <c r="P111" s="74"/>
      <c r="Q111" s="6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customHeight="1" x14ac:dyDescent="0.15">
      <c r="A112" s="2"/>
      <c r="B112" s="6" t="e">
        <f>VLOOKUP(C112,테이블명!$A$3:$B$14,2,FALSE)</f>
        <v>#N/A</v>
      </c>
      <c r="C112" s="6" t="s">
        <v>169</v>
      </c>
      <c r="D112" s="6" t="str">
        <f>VLOOKUP(E112,컬럼명조립!B:C,2,FALSE)</f>
        <v>REGI_ACCE_CUST</v>
      </c>
      <c r="E112" s="6" t="s">
        <v>178</v>
      </c>
      <c r="F112" s="6"/>
      <c r="G112" s="6" t="s">
        <v>16</v>
      </c>
      <c r="H112" s="6"/>
      <c r="I112" s="72"/>
      <c r="J112" s="73"/>
      <c r="K112" s="73"/>
      <c r="L112" s="73"/>
      <c r="M112" s="73"/>
      <c r="N112" s="73"/>
      <c r="O112" s="73"/>
      <c r="P112" s="74"/>
      <c r="Q112" s="6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customHeight="1" x14ac:dyDescent="0.15">
      <c r="A113" s="2"/>
      <c r="B113" s="6" t="e">
        <f>VLOOKUP(C113,테이블명!$A$3:$B$14,2,FALSE)</f>
        <v>#N/A</v>
      </c>
      <c r="C113" s="6" t="s">
        <v>169</v>
      </c>
      <c r="D113" s="6" t="str">
        <f>VLOOKUP(E113,컬럼명조립!B:C,2,FALSE)</f>
        <v>REGI_ACCE_CUST_RERA</v>
      </c>
      <c r="E113" s="6" t="s">
        <v>179</v>
      </c>
      <c r="F113" s="6"/>
      <c r="G113" s="6" t="s">
        <v>502</v>
      </c>
      <c r="H113" s="6">
        <v>6</v>
      </c>
      <c r="I113" s="72"/>
      <c r="J113" s="73"/>
      <c r="K113" s="73"/>
      <c r="L113" s="73"/>
      <c r="M113" s="73"/>
      <c r="N113" s="73"/>
      <c r="O113" s="73"/>
      <c r="P113" s="74"/>
      <c r="Q113" s="6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customHeight="1" x14ac:dyDescent="0.15">
      <c r="A114" s="2"/>
      <c r="B114" s="6" t="e">
        <f>VLOOKUP(C114,테이블명!$A$3:$B$14,2,FALSE)</f>
        <v>#N/A</v>
      </c>
      <c r="C114" s="6" t="s">
        <v>169</v>
      </c>
      <c r="D114" s="6" t="str">
        <f>VLOOKUP(E114,컬럼명조립!B:C,2,FALSE)</f>
        <v>REGI_ACCE_DATE</v>
      </c>
      <c r="E114" s="6" t="s">
        <v>180</v>
      </c>
      <c r="F114" s="6"/>
      <c r="G114" s="6" t="s">
        <v>26</v>
      </c>
      <c r="H114" s="6">
        <v>8</v>
      </c>
      <c r="I114" s="72"/>
      <c r="J114" s="73"/>
      <c r="K114" s="73"/>
      <c r="L114" s="73"/>
      <c r="M114" s="73"/>
      <c r="N114" s="73"/>
      <c r="O114" s="73"/>
      <c r="P114" s="74"/>
      <c r="Q114" s="6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customHeight="1" x14ac:dyDescent="0.15">
      <c r="A115" s="2"/>
      <c r="B115" s="6" t="e">
        <f>VLOOKUP(C115,테이블명!$A$3:$B$14,2,FALSE)</f>
        <v>#N/A</v>
      </c>
      <c r="C115" s="6" t="s">
        <v>169</v>
      </c>
      <c r="D115" s="6" t="str">
        <f>VLOOKUP(E115,컬럼명조립!B:C,2,FALSE)</f>
        <v>REGI_ACCE_TIME</v>
      </c>
      <c r="E115" s="6" t="s">
        <v>181</v>
      </c>
      <c r="F115" s="6"/>
      <c r="G115" s="6" t="s">
        <v>94</v>
      </c>
      <c r="H115" s="6"/>
      <c r="I115" s="72"/>
      <c r="J115" s="73"/>
      <c r="K115" s="73"/>
      <c r="L115" s="73"/>
      <c r="M115" s="73"/>
      <c r="N115" s="73"/>
      <c r="O115" s="73"/>
      <c r="P115" s="74"/>
      <c r="Q115" s="6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customHeight="1" x14ac:dyDescent="0.15">
      <c r="A116" s="2"/>
      <c r="B116" s="6" t="e">
        <f>VLOOKUP(C116,테이블명!$A$3:$B$14,2,FALSE)</f>
        <v>#N/A</v>
      </c>
      <c r="C116" s="6" t="s">
        <v>169</v>
      </c>
      <c r="D116" s="6" t="str">
        <f>VLOOKUP(E116,컬럼명조립!B:C,2,FALSE)</f>
        <v>REGI_ACCE_CONT_POLI</v>
      </c>
      <c r="E116" s="6" t="s">
        <v>182</v>
      </c>
      <c r="F116" s="6"/>
      <c r="G116" s="6" t="s">
        <v>502</v>
      </c>
      <c r="H116" s="6">
        <v>50</v>
      </c>
      <c r="I116" s="72"/>
      <c r="J116" s="73"/>
      <c r="K116" s="73"/>
      <c r="L116" s="73"/>
      <c r="M116" s="73"/>
      <c r="N116" s="73"/>
      <c r="O116" s="73"/>
      <c r="P116" s="74"/>
      <c r="Q116" s="6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customHeight="1" x14ac:dyDescent="0.15">
      <c r="A117" s="2"/>
      <c r="B117" s="6" t="e">
        <f>VLOOKUP(C117,테이블명!$A$3:$B$14,2,FALSE)</f>
        <v>#N/A</v>
      </c>
      <c r="C117" s="6" t="s">
        <v>169</v>
      </c>
      <c r="D117" s="6" t="str">
        <f>VLOOKUP(E117,컬럼명조립!B:C,2,FALSE)</f>
        <v>REGI_ACCE_POLI_NAME</v>
      </c>
      <c r="E117" s="6" t="s">
        <v>183</v>
      </c>
      <c r="F117" s="6"/>
      <c r="G117" s="6" t="s">
        <v>502</v>
      </c>
      <c r="H117" s="6">
        <v>50</v>
      </c>
      <c r="I117" s="72"/>
      <c r="J117" s="73"/>
      <c r="K117" s="73"/>
      <c r="L117" s="73"/>
      <c r="M117" s="73"/>
      <c r="N117" s="73"/>
      <c r="O117" s="73"/>
      <c r="P117" s="74"/>
      <c r="Q117" s="6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customHeight="1" x14ac:dyDescent="0.15">
      <c r="A118" s="2"/>
      <c r="B118" s="6" t="e">
        <f>VLOOKUP(C118,테이블명!$A$3:$B$14,2,FALSE)</f>
        <v>#N/A</v>
      </c>
      <c r="C118" s="6" t="s">
        <v>169</v>
      </c>
      <c r="D118" s="6" t="str">
        <f>VLOOKUP(E118,컬럼명조립!B:C,2,FALSE)</f>
        <v>MIDD_EXTA_YN</v>
      </c>
      <c r="E118" s="6" t="s">
        <v>184</v>
      </c>
      <c r="F118" s="6"/>
      <c r="G118" s="6" t="s">
        <v>502</v>
      </c>
      <c r="H118" s="6">
        <v>1</v>
      </c>
      <c r="I118" s="72"/>
      <c r="J118" s="73"/>
      <c r="K118" s="73"/>
      <c r="L118" s="73"/>
      <c r="M118" s="73"/>
      <c r="N118" s="73"/>
      <c r="O118" s="73"/>
      <c r="P118" s="74"/>
      <c r="Q118" s="6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customHeight="1" x14ac:dyDescent="0.15">
      <c r="A119" s="2"/>
      <c r="B119" s="6" t="e">
        <f>VLOOKUP(C119,테이블명!$A$3:$B$14,2,FALSE)</f>
        <v>#N/A</v>
      </c>
      <c r="C119" s="6" t="s">
        <v>169</v>
      </c>
      <c r="D119" s="6" t="str">
        <f>VLOOKUP(E119,컬럼명조립!B:C,2,FALSE)</f>
        <v>EVID_PHOT_YN</v>
      </c>
      <c r="E119" s="6" t="s">
        <v>185</v>
      </c>
      <c r="F119" s="6"/>
      <c r="G119" s="6" t="s">
        <v>502</v>
      </c>
      <c r="H119" s="6">
        <v>1</v>
      </c>
      <c r="I119" s="72"/>
      <c r="J119" s="73"/>
      <c r="K119" s="73"/>
      <c r="L119" s="73"/>
      <c r="M119" s="73"/>
      <c r="N119" s="73"/>
      <c r="O119" s="73"/>
      <c r="P119" s="74"/>
      <c r="Q119" s="6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customHeight="1" x14ac:dyDescent="0.15">
      <c r="A120" s="2"/>
      <c r="B120" s="6" t="e">
        <f>VLOOKUP(C120,테이블명!$A$3:$B$14,2,FALSE)</f>
        <v>#N/A</v>
      </c>
      <c r="C120" s="6" t="s">
        <v>169</v>
      </c>
      <c r="D120" s="6" t="str">
        <f>VLOOKUP(E120,컬럼명조립!B:C,2,FALSE)</f>
        <v>EVID_PHOT_SUBM_YN</v>
      </c>
      <c r="E120" s="6" t="s">
        <v>186</v>
      </c>
      <c r="F120" s="6"/>
      <c r="G120" s="6" t="s">
        <v>502</v>
      </c>
      <c r="H120" s="6">
        <v>1</v>
      </c>
      <c r="I120" s="72"/>
      <c r="J120" s="73"/>
      <c r="K120" s="73"/>
      <c r="L120" s="73"/>
      <c r="M120" s="73"/>
      <c r="N120" s="73"/>
      <c r="O120" s="73"/>
      <c r="P120" s="74"/>
      <c r="Q120" s="6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customHeight="1" x14ac:dyDescent="0.15">
      <c r="A121" s="2"/>
      <c r="B121" s="6" t="e">
        <f>VLOOKUP(C121,테이블명!$A$3:$B$14,2,FALSE)</f>
        <v>#N/A</v>
      </c>
      <c r="C121" s="6" t="s">
        <v>169</v>
      </c>
      <c r="D121" s="6" t="str">
        <f>VLOOKUP(E121,컬럼명조립!B:C,2,FALSE)</f>
        <v>FIRS_CREA_DATE</v>
      </c>
      <c r="E121" s="6" t="s">
        <v>92</v>
      </c>
      <c r="F121" s="6"/>
      <c r="G121" s="6" t="s">
        <v>26</v>
      </c>
      <c r="H121" s="6">
        <v>8</v>
      </c>
      <c r="I121" s="72"/>
      <c r="J121" s="73"/>
      <c r="K121" s="73"/>
      <c r="L121" s="73"/>
      <c r="M121" s="73"/>
      <c r="N121" s="73"/>
      <c r="O121" s="73"/>
      <c r="P121" s="74"/>
      <c r="Q121" s="6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customHeight="1" x14ac:dyDescent="0.15">
      <c r="A122" s="2"/>
      <c r="B122" s="6" t="e">
        <f>VLOOKUP(C122,테이블명!$A$3:$B$14,2,FALSE)</f>
        <v>#N/A</v>
      </c>
      <c r="C122" s="6" t="s">
        <v>169</v>
      </c>
      <c r="D122" s="6" t="str">
        <f>VLOOKUP(E122,컬럼명조립!B:C,2,FALSE)</f>
        <v>FIRS_CREA_TIME</v>
      </c>
      <c r="E122" s="6" t="s">
        <v>93</v>
      </c>
      <c r="F122" s="6"/>
      <c r="G122" s="6" t="s">
        <v>94</v>
      </c>
      <c r="H122" s="6"/>
      <c r="I122" s="72"/>
      <c r="J122" s="73"/>
      <c r="K122" s="73"/>
      <c r="L122" s="73"/>
      <c r="M122" s="73"/>
      <c r="N122" s="73"/>
      <c r="O122" s="73"/>
      <c r="P122" s="74"/>
      <c r="Q122" s="6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customHeight="1" x14ac:dyDescent="0.15">
      <c r="A123" s="2"/>
      <c r="B123" s="6" t="e">
        <f>VLOOKUP(C123,테이블명!$A$3:$B$14,2,FALSE)</f>
        <v>#N/A</v>
      </c>
      <c r="C123" s="6" t="s">
        <v>169</v>
      </c>
      <c r="D123" s="6" t="str">
        <f>VLOOKUP(E123,컬럼명조립!B:C,2,FALSE)</f>
        <v>LAST_EDIT_DATE</v>
      </c>
      <c r="E123" s="6" t="s">
        <v>95</v>
      </c>
      <c r="F123" s="6"/>
      <c r="G123" s="6" t="s">
        <v>26</v>
      </c>
      <c r="H123" s="6">
        <v>8</v>
      </c>
      <c r="I123" s="72"/>
      <c r="J123" s="73"/>
      <c r="K123" s="73"/>
      <c r="L123" s="73"/>
      <c r="M123" s="73"/>
      <c r="N123" s="73"/>
      <c r="O123" s="73"/>
      <c r="P123" s="74"/>
      <c r="Q123" s="6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customHeight="1" x14ac:dyDescent="0.15">
      <c r="A124" s="2"/>
      <c r="B124" s="6" t="e">
        <f>VLOOKUP(C124,테이블명!$A$3:$B$14,2,FALSE)</f>
        <v>#N/A</v>
      </c>
      <c r="C124" s="6" t="s">
        <v>169</v>
      </c>
      <c r="D124" s="6" t="str">
        <f>VLOOKUP(E124,컬럼명조립!B:C,2,FALSE)</f>
        <v>LAST_EDIT_TIME</v>
      </c>
      <c r="E124" s="6" t="s">
        <v>96</v>
      </c>
      <c r="F124" s="6"/>
      <c r="G124" s="6" t="s">
        <v>94</v>
      </c>
      <c r="H124" s="6"/>
      <c r="I124" s="72"/>
      <c r="J124" s="73"/>
      <c r="K124" s="73"/>
      <c r="L124" s="73"/>
      <c r="M124" s="73"/>
      <c r="N124" s="73"/>
      <c r="O124" s="73"/>
      <c r="P124" s="74"/>
      <c r="Q124" s="6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customHeight="1" x14ac:dyDescent="0.15">
      <c r="A125" s="2"/>
      <c r="B125" s="6" t="str">
        <f>VLOOKUP(C125,테이블명!$A$3:$B$14,2,FALSE)</f>
        <v>COMP_PHOT_LST</v>
      </c>
      <c r="C125" s="6" t="s">
        <v>187</v>
      </c>
      <c r="D125" s="6" t="str">
        <f>VLOOKUP(E125,컬럼명조립!B:C,2,FALSE)</f>
        <v>REGI_DATE</v>
      </c>
      <c r="E125" s="6" t="s">
        <v>188</v>
      </c>
      <c r="F125" s="6"/>
      <c r="G125" s="6" t="s">
        <v>26</v>
      </c>
      <c r="H125" s="6">
        <v>8</v>
      </c>
      <c r="I125" s="75" t="s">
        <v>189</v>
      </c>
      <c r="J125" s="76"/>
      <c r="K125" s="76"/>
      <c r="L125" s="76"/>
      <c r="M125" s="76"/>
      <c r="N125" s="76"/>
      <c r="O125" s="76"/>
      <c r="P125" s="77"/>
      <c r="Q125" s="6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 x14ac:dyDescent="0.15">
      <c r="A126" s="2"/>
      <c r="B126" s="6" t="str">
        <f>VLOOKUP(C126,테이블명!$A$3:$B$14,2,FALSE)</f>
        <v>COMP_PHOT_LST</v>
      </c>
      <c r="C126" s="6" t="s">
        <v>187</v>
      </c>
      <c r="D126" s="6" t="str">
        <f>VLOOKUP(E126,컬럼명조립!B:C,2,FALSE)</f>
        <v>SERI_NO</v>
      </c>
      <c r="E126" s="6" t="s">
        <v>15</v>
      </c>
      <c r="F126" s="6"/>
      <c r="G126" s="6" t="s">
        <v>455</v>
      </c>
      <c r="H126" s="7">
        <v>12</v>
      </c>
      <c r="I126" s="75" t="s">
        <v>17</v>
      </c>
      <c r="J126" s="73"/>
      <c r="K126" s="73"/>
      <c r="L126" s="73"/>
      <c r="M126" s="73"/>
      <c r="N126" s="73"/>
      <c r="O126" s="73"/>
      <c r="P126" s="74"/>
      <c r="Q126" s="6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customHeight="1" x14ac:dyDescent="0.15">
      <c r="A127" s="2"/>
      <c r="B127" s="6" t="str">
        <f>VLOOKUP(C127,테이블명!$A$3:$B$14,2,FALSE)</f>
        <v>COMP_PHOT_LST</v>
      </c>
      <c r="C127" s="6" t="s">
        <v>187</v>
      </c>
      <c r="D127" s="6" t="str">
        <f>VLOOKUP(E127,컬럼명조립!B:C,2,FALSE)</f>
        <v>DISS_HAND_SERI</v>
      </c>
      <c r="E127" s="6" t="s">
        <v>170</v>
      </c>
      <c r="F127" s="6"/>
      <c r="G127" s="6" t="s">
        <v>455</v>
      </c>
      <c r="H127" s="7">
        <v>12</v>
      </c>
      <c r="I127" s="75"/>
      <c r="J127" s="73"/>
      <c r="K127" s="73"/>
      <c r="L127" s="73"/>
      <c r="M127" s="73"/>
      <c r="N127" s="73"/>
      <c r="O127" s="73"/>
      <c r="P127" s="74"/>
      <c r="Q127" s="6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customHeight="1" x14ac:dyDescent="0.15">
      <c r="A128" s="2"/>
      <c r="B128" s="6" t="str">
        <f>VLOOKUP(C128,테이블명!$A$3:$B$14,2,FALSE)</f>
        <v>COMP_PHOT_LST</v>
      </c>
      <c r="C128" s="6" t="s">
        <v>187</v>
      </c>
      <c r="D128" s="6" t="str">
        <f>VLOOKUP(E128,컬럼명조립!B:C,2,FALSE)</f>
        <v>EVID_SERI_NUMB</v>
      </c>
      <c r="E128" s="6" t="s">
        <v>190</v>
      </c>
      <c r="F128" s="6"/>
      <c r="G128" s="6" t="s">
        <v>455</v>
      </c>
      <c r="H128" s="7">
        <v>12</v>
      </c>
      <c r="I128" s="72"/>
      <c r="J128" s="73"/>
      <c r="K128" s="73"/>
      <c r="L128" s="73"/>
      <c r="M128" s="73"/>
      <c r="N128" s="73"/>
      <c r="O128" s="73"/>
      <c r="P128" s="74"/>
      <c r="Q128" s="6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customHeight="1" x14ac:dyDescent="0.15">
      <c r="A129" s="2"/>
      <c r="B129" s="6" t="str">
        <f>VLOOKUP(C129,테이블명!$A$3:$B$14,2,FALSE)</f>
        <v>COMP_PHOT_LST</v>
      </c>
      <c r="C129" s="6" t="s">
        <v>187</v>
      </c>
      <c r="D129" s="6" t="str">
        <f>VLOOKUP(E129,컬럼명조립!B:C,2,FALSE)</f>
        <v>EVID_PHOT_TITL</v>
      </c>
      <c r="E129" s="6" t="s">
        <v>191</v>
      </c>
      <c r="F129" s="6"/>
      <c r="G129" s="6" t="s">
        <v>502</v>
      </c>
      <c r="H129" s="6">
        <v>100</v>
      </c>
      <c r="I129" s="72"/>
      <c r="J129" s="73"/>
      <c r="K129" s="73"/>
      <c r="L129" s="73"/>
      <c r="M129" s="73"/>
      <c r="N129" s="73"/>
      <c r="O129" s="73"/>
      <c r="P129" s="74"/>
      <c r="Q129" s="6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customHeight="1" x14ac:dyDescent="0.15">
      <c r="A130" s="2"/>
      <c r="B130" s="6" t="str">
        <f>VLOOKUP(C130,테이블명!$A$3:$B$14,2,FALSE)</f>
        <v>COMP_PHOT_LST</v>
      </c>
      <c r="C130" s="6" t="s">
        <v>187</v>
      </c>
      <c r="D130" s="6" t="str">
        <f>VLOOKUP(E130,컬럼명조립!B:C,2,FALSE)</f>
        <v>EVID_PHOT_IMAG</v>
      </c>
      <c r="E130" s="6" t="s">
        <v>192</v>
      </c>
      <c r="F130" s="6"/>
      <c r="G130" s="6" t="s">
        <v>502</v>
      </c>
      <c r="H130" s="6">
        <v>500</v>
      </c>
      <c r="I130" s="72"/>
      <c r="J130" s="73"/>
      <c r="K130" s="73"/>
      <c r="L130" s="73"/>
      <c r="M130" s="73"/>
      <c r="N130" s="73"/>
      <c r="O130" s="73"/>
      <c r="P130" s="74"/>
      <c r="Q130" s="6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customHeight="1" x14ac:dyDescent="0.15">
      <c r="A131" s="2"/>
      <c r="B131" s="6" t="str">
        <f>VLOOKUP(C131,테이블명!$A$3:$B$14,2,FALSE)</f>
        <v>COMP_PHOT_LST</v>
      </c>
      <c r="C131" s="6" t="s">
        <v>187</v>
      </c>
      <c r="D131" s="6" t="str">
        <f>VLOOKUP(E131,컬럼명조립!B:C,2,FALSE)</f>
        <v>INFO_DELE_YN</v>
      </c>
      <c r="E131" s="6" t="s">
        <v>193</v>
      </c>
      <c r="F131" s="6"/>
      <c r="G131" s="6" t="s">
        <v>502</v>
      </c>
      <c r="H131" s="6">
        <v>1</v>
      </c>
      <c r="I131" s="72"/>
      <c r="J131" s="73"/>
      <c r="K131" s="73"/>
      <c r="L131" s="73"/>
      <c r="M131" s="73"/>
      <c r="N131" s="73"/>
      <c r="O131" s="73"/>
      <c r="P131" s="74"/>
      <c r="Q131" s="6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customHeight="1" x14ac:dyDescent="0.15">
      <c r="A132" s="2"/>
      <c r="B132" s="6" t="str">
        <f>VLOOKUP(C132,테이블명!$A$3:$B$14,2,FALSE)</f>
        <v>COMP_PHOT_LST</v>
      </c>
      <c r="C132" s="6" t="s">
        <v>187</v>
      </c>
      <c r="D132" s="6" t="str">
        <f>VLOOKUP(E132,컬럼명조립!B:C,2,FALSE)</f>
        <v>EVID_PHOT_YN</v>
      </c>
      <c r="E132" s="6" t="s">
        <v>185</v>
      </c>
      <c r="F132" s="6"/>
      <c r="G132" s="6" t="s">
        <v>502</v>
      </c>
      <c r="H132" s="6">
        <v>1</v>
      </c>
      <c r="I132" s="72"/>
      <c r="J132" s="73"/>
      <c r="K132" s="73"/>
      <c r="L132" s="73"/>
      <c r="M132" s="73"/>
      <c r="N132" s="73"/>
      <c r="O132" s="73"/>
      <c r="P132" s="74"/>
      <c r="Q132" s="6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customHeight="1" x14ac:dyDescent="0.15">
      <c r="A133" s="2"/>
      <c r="B133" s="6" t="str">
        <f>VLOOKUP(C133,테이블명!$A$3:$B$14,2,FALSE)</f>
        <v>COMP_PHOT_LST</v>
      </c>
      <c r="C133" s="6" t="s">
        <v>187</v>
      </c>
      <c r="D133" s="6" t="str">
        <f>VLOOKUP(E133,컬럼명조립!B:C,2,FALSE)</f>
        <v>FIRS_CREA_DATE</v>
      </c>
      <c r="E133" s="6" t="s">
        <v>92</v>
      </c>
      <c r="F133" s="6"/>
      <c r="G133" s="6" t="s">
        <v>26</v>
      </c>
      <c r="H133" s="6">
        <v>8</v>
      </c>
      <c r="I133" s="72"/>
      <c r="J133" s="73"/>
      <c r="K133" s="73"/>
      <c r="L133" s="73"/>
      <c r="M133" s="73"/>
      <c r="N133" s="73"/>
      <c r="O133" s="73"/>
      <c r="P133" s="74"/>
      <c r="Q133" s="6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customHeight="1" x14ac:dyDescent="0.15">
      <c r="A134" s="2"/>
      <c r="B134" s="6" t="str">
        <f>VLOOKUP(C134,테이블명!$A$3:$B$14,2,FALSE)</f>
        <v>COMP_PHOT_LST</v>
      </c>
      <c r="C134" s="6" t="s">
        <v>187</v>
      </c>
      <c r="D134" s="6" t="str">
        <f>VLOOKUP(E134,컬럼명조립!B:C,2,FALSE)</f>
        <v>FIRS_CREA_TIME</v>
      </c>
      <c r="E134" s="6" t="s">
        <v>93</v>
      </c>
      <c r="F134" s="6"/>
      <c r="G134" s="6" t="s">
        <v>94</v>
      </c>
      <c r="H134" s="6"/>
      <c r="I134" s="72"/>
      <c r="J134" s="73"/>
      <c r="K134" s="73"/>
      <c r="L134" s="73"/>
      <c r="M134" s="73"/>
      <c r="N134" s="73"/>
      <c r="O134" s="73"/>
      <c r="P134" s="74"/>
      <c r="Q134" s="6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customHeight="1" x14ac:dyDescent="0.15">
      <c r="A135" s="2"/>
      <c r="B135" s="6" t="str">
        <f>VLOOKUP(C135,테이블명!$A$3:$B$14,2,FALSE)</f>
        <v>COMP_PHOT_LST</v>
      </c>
      <c r="C135" s="6" t="s">
        <v>187</v>
      </c>
      <c r="D135" s="6" t="str">
        <f>VLOOKUP(E135,컬럼명조립!B:C,2,FALSE)</f>
        <v>LAST_EDIT_DATE</v>
      </c>
      <c r="E135" s="6" t="s">
        <v>95</v>
      </c>
      <c r="F135" s="6"/>
      <c r="G135" s="6" t="s">
        <v>26</v>
      </c>
      <c r="H135" s="6">
        <v>8</v>
      </c>
      <c r="I135" s="72"/>
      <c r="J135" s="73"/>
      <c r="K135" s="73"/>
      <c r="L135" s="73"/>
      <c r="M135" s="73"/>
      <c r="N135" s="73"/>
      <c r="O135" s="73"/>
      <c r="P135" s="74"/>
      <c r="Q135" s="6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customHeight="1" x14ac:dyDescent="0.15">
      <c r="A136" s="2"/>
      <c r="B136" s="6" t="str">
        <f>VLOOKUP(C136,테이블명!$A$3:$B$14,2,FALSE)</f>
        <v>COMP_PHOT_LST</v>
      </c>
      <c r="C136" s="6" t="s">
        <v>187</v>
      </c>
      <c r="D136" s="6" t="str">
        <f>VLOOKUP(E136,컬럼명조립!B:C,2,FALSE)</f>
        <v>LAST_EDIT_TIME</v>
      </c>
      <c r="E136" s="6" t="s">
        <v>96</v>
      </c>
      <c r="F136" s="6"/>
      <c r="G136" s="6" t="s">
        <v>94</v>
      </c>
      <c r="H136" s="6"/>
      <c r="I136" s="72"/>
      <c r="J136" s="73"/>
      <c r="K136" s="73"/>
      <c r="L136" s="73"/>
      <c r="M136" s="73"/>
      <c r="N136" s="73"/>
      <c r="O136" s="73"/>
      <c r="P136" s="74"/>
      <c r="Q136" s="6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</sheetData>
  <mergeCells count="135">
    <mergeCell ref="I2:P2"/>
    <mergeCell ref="I3:P3"/>
    <mergeCell ref="I4:P4"/>
    <mergeCell ref="I5:P5"/>
    <mergeCell ref="I6:P6"/>
    <mergeCell ref="I7:P7"/>
    <mergeCell ref="I14:P14"/>
    <mergeCell ref="I15:P15"/>
    <mergeCell ref="I16:P16"/>
    <mergeCell ref="I17:P17"/>
    <mergeCell ref="I18:P18"/>
    <mergeCell ref="I19:P19"/>
    <mergeCell ref="I8:P8"/>
    <mergeCell ref="I9:P9"/>
    <mergeCell ref="I10:P10"/>
    <mergeCell ref="I11:P11"/>
    <mergeCell ref="I12:P12"/>
    <mergeCell ref="I13:P13"/>
    <mergeCell ref="I26:P26"/>
    <mergeCell ref="I27:P27"/>
    <mergeCell ref="I28:P28"/>
    <mergeCell ref="I29:P29"/>
    <mergeCell ref="I30:P30"/>
    <mergeCell ref="I31:P31"/>
    <mergeCell ref="I20:P20"/>
    <mergeCell ref="I21:P21"/>
    <mergeCell ref="I22:P22"/>
    <mergeCell ref="I23:P23"/>
    <mergeCell ref="I24:P24"/>
    <mergeCell ref="I25:P25"/>
    <mergeCell ref="I38:P38"/>
    <mergeCell ref="I39:P39"/>
    <mergeCell ref="I40:P40"/>
    <mergeCell ref="I41:P41"/>
    <mergeCell ref="I42:P42"/>
    <mergeCell ref="I43:P43"/>
    <mergeCell ref="I32:P32"/>
    <mergeCell ref="I33:P33"/>
    <mergeCell ref="I34:P34"/>
    <mergeCell ref="I35:P35"/>
    <mergeCell ref="I36:P36"/>
    <mergeCell ref="I37:P37"/>
    <mergeCell ref="I50:P50"/>
    <mergeCell ref="I51:P51"/>
    <mergeCell ref="I52:P52"/>
    <mergeCell ref="I53:P53"/>
    <mergeCell ref="I54:P54"/>
    <mergeCell ref="I55:P55"/>
    <mergeCell ref="I44:P44"/>
    <mergeCell ref="I45:P45"/>
    <mergeCell ref="I46:P46"/>
    <mergeCell ref="I47:P47"/>
    <mergeCell ref="I48:P48"/>
    <mergeCell ref="I49:P49"/>
    <mergeCell ref="I62:P62"/>
    <mergeCell ref="I63:P63"/>
    <mergeCell ref="I64:P64"/>
    <mergeCell ref="I65:P65"/>
    <mergeCell ref="I66:P66"/>
    <mergeCell ref="I67:P67"/>
    <mergeCell ref="I56:P56"/>
    <mergeCell ref="I57:P57"/>
    <mergeCell ref="I58:P58"/>
    <mergeCell ref="I59:P59"/>
    <mergeCell ref="I60:P60"/>
    <mergeCell ref="I61:P61"/>
    <mergeCell ref="I74:P74"/>
    <mergeCell ref="I75:P75"/>
    <mergeCell ref="I76:P76"/>
    <mergeCell ref="I77:P77"/>
    <mergeCell ref="I78:P78"/>
    <mergeCell ref="I79:P79"/>
    <mergeCell ref="I68:P68"/>
    <mergeCell ref="I69:P69"/>
    <mergeCell ref="I70:P70"/>
    <mergeCell ref="I71:P71"/>
    <mergeCell ref="I72:P72"/>
    <mergeCell ref="I73:P73"/>
    <mergeCell ref="I86:P86"/>
    <mergeCell ref="I87:P87"/>
    <mergeCell ref="I88:P88"/>
    <mergeCell ref="I89:P89"/>
    <mergeCell ref="I90:P90"/>
    <mergeCell ref="I91:P91"/>
    <mergeCell ref="I80:P80"/>
    <mergeCell ref="I81:P81"/>
    <mergeCell ref="I82:P82"/>
    <mergeCell ref="I83:P83"/>
    <mergeCell ref="I84:P84"/>
    <mergeCell ref="I85:P85"/>
    <mergeCell ref="I98:P98"/>
    <mergeCell ref="I99:P99"/>
    <mergeCell ref="I100:P100"/>
    <mergeCell ref="I101:P101"/>
    <mergeCell ref="I102:P102"/>
    <mergeCell ref="I103:P103"/>
    <mergeCell ref="I92:P92"/>
    <mergeCell ref="I93:P93"/>
    <mergeCell ref="I94:P94"/>
    <mergeCell ref="I95:P95"/>
    <mergeCell ref="I96:P96"/>
    <mergeCell ref="I97:P97"/>
    <mergeCell ref="I110:P110"/>
    <mergeCell ref="I111:P111"/>
    <mergeCell ref="I112:P112"/>
    <mergeCell ref="I113:P113"/>
    <mergeCell ref="I114:P114"/>
    <mergeCell ref="I115:P115"/>
    <mergeCell ref="I104:P104"/>
    <mergeCell ref="I105:P105"/>
    <mergeCell ref="I106:P106"/>
    <mergeCell ref="I107:P107"/>
    <mergeCell ref="I108:P108"/>
    <mergeCell ref="I109:P109"/>
    <mergeCell ref="I122:P122"/>
    <mergeCell ref="I123:P123"/>
    <mergeCell ref="I124:P124"/>
    <mergeCell ref="I125:P125"/>
    <mergeCell ref="I126:P126"/>
    <mergeCell ref="I127:P127"/>
    <mergeCell ref="I116:P116"/>
    <mergeCell ref="I117:P117"/>
    <mergeCell ref="I118:P118"/>
    <mergeCell ref="I119:P119"/>
    <mergeCell ref="I120:P120"/>
    <mergeCell ref="I121:P121"/>
    <mergeCell ref="I134:P134"/>
    <mergeCell ref="I135:P135"/>
    <mergeCell ref="I136:P136"/>
    <mergeCell ref="I128:P128"/>
    <mergeCell ref="I129:P129"/>
    <mergeCell ref="I130:P130"/>
    <mergeCell ref="I131:P131"/>
    <mergeCell ref="I132:P132"/>
    <mergeCell ref="I133:P133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직원근무조건</vt:lpstr>
      <vt:lpstr>전체테이블</vt:lpstr>
      <vt:lpstr>테이블명</vt:lpstr>
      <vt:lpstr>Sheet1</vt:lpstr>
      <vt:lpstr>Query명명</vt:lpstr>
      <vt:lpstr>컬럼명조립</vt:lpstr>
      <vt:lpstr>회원정보</vt:lpstr>
      <vt:lpstr>비밀번호내역</vt:lpstr>
      <vt:lpstr>근무조건</vt:lpstr>
      <vt:lpstr>회원회비내역</vt:lpstr>
      <vt:lpstr>구직회원정보</vt:lpstr>
      <vt:lpstr>구인회원정보</vt:lpstr>
      <vt:lpstr>사업회원정보</vt:lpstr>
      <vt:lpstr>공통코드</vt:lpstr>
      <vt:lpstr>우편번호</vt:lpstr>
      <vt:lpstr>정보접근권한</vt:lpstr>
      <vt:lpstr>테이블목록</vt:lpstr>
      <vt:lpstr>프로그램목록</vt:lpstr>
      <vt:lpstr>불만접수정보</vt:lpstr>
      <vt:lpstr>구직자기소개</vt:lpstr>
      <vt:lpstr>일련번호채번</vt:lpstr>
      <vt:lpstr>증거사진</vt:lpstr>
      <vt:lpstr>도지역코드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ChoongHoon Kim</dc:creator>
  <cp:lastModifiedBy>Kim ChoongHoon</cp:lastModifiedBy>
  <cp:lastPrinted>2021-03-04T13:11:52Z</cp:lastPrinted>
  <dcterms:created xsi:type="dcterms:W3CDTF">2020-11-07T01:37:37Z</dcterms:created>
  <dcterms:modified xsi:type="dcterms:W3CDTF">2021-03-29T23:54:48Z</dcterms:modified>
</cp:coreProperties>
</file>